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2015" firstSheet="2" activeTab="6"/>
  </bookViews>
  <sheets>
    <sheet name="_ironspread_data_" sheetId="4" state="veryHidden" r:id="rId1"/>
    <sheet name="Returns" sheetId="1" r:id="rId2"/>
    <sheet name="Lifetable" sheetId="2" r:id="rId3"/>
    <sheet name="Spending_FixedReturn" sheetId="3" r:id="rId4"/>
    <sheet name="Spending_Path" sheetId="7" r:id="rId5"/>
    <sheet name="Spending_HistoricalReturns" sheetId="8" r:id="rId6"/>
    <sheet name="Optimal_allocations" sheetId="9" r:id="rId7"/>
    <sheet name="Cohortpaths" sheetId="10" r:id="rId8"/>
  </sheets>
  <definedNames>
    <definedName name="Bonds">Returns!$C$2:$C$88</definedName>
    <definedName name="brute">Spending_FixedReturn!$D$2</definedName>
    <definedName name="eq_array">Optimal_allocations!$B$2:$B$26</definedName>
    <definedName name="EqArray">Optimal_allocations!$B$2:$B$26</definedName>
    <definedName name="Equities">Returns!$B$2:$B$88</definedName>
    <definedName name="Inflation">Returns!$D$2:$D$88</definedName>
    <definedName name="MLifeExpectancy">Lifetable!$C$2:$C$121</definedName>
    <definedName name="Mlives">Lifetable!$B$2:$B$121</definedName>
    <definedName name="Nelder_Mead">Spending_FixedReturn!$B$2</definedName>
    <definedName name="Powell">Spending_FixedReturn!$C$2</definedName>
    <definedName name="RealBd">Returns!$F$2:$F$88</definedName>
    <definedName name="RealEq">Returns!$E$2:$E$88</definedName>
    <definedName name="ResultsYear">Spending_FixedReturn!$A$2</definedName>
  </definedNames>
  <calcPr calcId="145621"/>
</workbook>
</file>

<file path=xl/calcChain.xml><?xml version="1.0" encoding="utf-8"?>
<calcChain xmlns="http://schemas.openxmlformats.org/spreadsheetml/2006/main">
  <c r="BM25" i="10" l="1"/>
  <c r="BM24" i="10"/>
  <c r="BM23" i="10"/>
  <c r="BM22" i="10"/>
  <c r="BM21" i="10"/>
  <c r="BM20" i="10"/>
  <c r="BM19" i="10"/>
  <c r="BM18" i="10"/>
  <c r="BM17" i="10"/>
  <c r="BM16" i="10"/>
  <c r="BM15" i="10"/>
  <c r="BM14" i="10"/>
  <c r="BM13" i="10"/>
  <c r="BM12" i="10"/>
  <c r="BM11" i="10"/>
  <c r="BM10" i="10"/>
  <c r="BM9" i="10"/>
  <c r="BM8" i="10"/>
  <c r="BM7" i="10"/>
  <c r="BM6" i="10"/>
  <c r="BM5" i="10"/>
  <c r="BM4" i="10"/>
  <c r="BM3" i="10"/>
  <c r="BM2" i="10"/>
  <c r="BM1" i="10"/>
  <c r="BR25" i="10"/>
  <c r="BR24" i="10"/>
  <c r="BR23" i="10"/>
  <c r="BR22" i="10"/>
  <c r="BR21" i="10"/>
  <c r="BR20" i="10"/>
  <c r="BR19" i="10"/>
  <c r="BR18" i="10"/>
  <c r="BR17" i="10"/>
  <c r="BR16" i="10"/>
  <c r="BR15" i="10"/>
  <c r="BR14" i="10"/>
  <c r="BR13" i="10"/>
  <c r="BR12" i="10"/>
  <c r="BR11" i="10"/>
  <c r="BR10" i="10"/>
  <c r="BR9" i="10"/>
  <c r="BR8" i="10"/>
  <c r="BR7" i="10"/>
  <c r="BR6" i="10"/>
  <c r="BR5" i="10"/>
  <c r="BR4" i="10"/>
  <c r="BR3" i="10"/>
  <c r="BR2" i="10"/>
  <c r="BR1" i="10"/>
  <c r="BO25" i="10"/>
  <c r="BO24" i="10"/>
  <c r="BO23" i="10"/>
  <c r="BO22" i="10"/>
  <c r="BO21" i="10"/>
  <c r="BO20" i="10"/>
  <c r="BO19" i="10"/>
  <c r="BO18" i="10"/>
  <c r="BO17" i="10"/>
  <c r="BO16" i="10"/>
  <c r="BO15" i="10"/>
  <c r="BO14" i="10"/>
  <c r="BO13" i="10"/>
  <c r="BO12" i="10"/>
  <c r="BO11" i="10"/>
  <c r="BO10" i="10"/>
  <c r="BO9" i="10"/>
  <c r="BO8" i="10"/>
  <c r="BO7" i="10"/>
  <c r="BO6" i="10"/>
  <c r="BO5" i="10"/>
  <c r="BO4" i="10"/>
  <c r="BO3" i="10"/>
  <c r="BO2" i="10"/>
  <c r="BO1" i="10"/>
  <c r="BN25" i="10"/>
  <c r="BN24" i="10"/>
  <c r="BN23" i="10"/>
  <c r="BN22" i="10"/>
  <c r="BN21" i="10"/>
  <c r="BN20" i="10"/>
  <c r="BN19" i="10"/>
  <c r="BN18" i="10"/>
  <c r="BN17" i="10"/>
  <c r="BN16" i="10"/>
  <c r="BN15" i="10"/>
  <c r="BN14" i="10"/>
  <c r="BN13" i="10"/>
  <c r="BN12" i="10"/>
  <c r="BN11" i="10"/>
  <c r="BN10" i="10"/>
  <c r="BN9" i="10"/>
  <c r="BN8" i="10"/>
  <c r="BN7" i="10"/>
  <c r="BN6" i="10"/>
  <c r="BN5" i="10"/>
  <c r="BN4" i="10"/>
  <c r="BN3" i="10"/>
  <c r="BN2" i="10"/>
  <c r="BN1" i="10"/>
  <c r="BQ13" i="10" l="1"/>
  <c r="BQ17" i="10"/>
  <c r="BQ21" i="10"/>
  <c r="BQ25" i="10"/>
  <c r="BQ24" i="10"/>
  <c r="BP2" i="10"/>
  <c r="BQ5" i="10"/>
  <c r="BQ9" i="10"/>
  <c r="BQ3" i="10"/>
  <c r="BQ7" i="10"/>
  <c r="BQ23" i="10"/>
  <c r="BP14" i="10"/>
  <c r="BP18" i="10"/>
  <c r="BQ12" i="10"/>
  <c r="BQ16" i="10"/>
  <c r="BQ11" i="10"/>
  <c r="BQ15" i="10"/>
  <c r="BQ19" i="10"/>
  <c r="BP6" i="10"/>
  <c r="BP10" i="10"/>
  <c r="BQ1" i="10"/>
  <c r="BP22" i="10"/>
  <c r="BQ4" i="10"/>
  <c r="BQ8" i="10"/>
  <c r="BQ20" i="10"/>
  <c r="BP3" i="10"/>
  <c r="BP7" i="10"/>
  <c r="BP11" i="10"/>
  <c r="BP15" i="10"/>
  <c r="BP19" i="10"/>
  <c r="BP23" i="10"/>
  <c r="BQ2" i="10"/>
  <c r="BQ6" i="10"/>
  <c r="BQ10" i="10"/>
  <c r="BQ14" i="10"/>
  <c r="BQ18" i="10"/>
  <c r="BQ22" i="10"/>
  <c r="BP4" i="10"/>
  <c r="BP8" i="10"/>
  <c r="BP12" i="10"/>
  <c r="BP16" i="10"/>
  <c r="BP20" i="10"/>
  <c r="BP24" i="10"/>
  <c r="BP1" i="10"/>
  <c r="BP5" i="10"/>
  <c r="BP9" i="10"/>
  <c r="BP13" i="10"/>
  <c r="BP17" i="10"/>
  <c r="BP21" i="10"/>
  <c r="BP25" i="10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O111" i="7" l="1"/>
  <c r="P111" i="7" s="1"/>
  <c r="N110" i="7" s="1"/>
  <c r="O110" i="7" s="1"/>
  <c r="K111" i="7"/>
  <c r="L111" i="7" s="1"/>
  <c r="J110" i="7" s="1"/>
  <c r="G111" i="7"/>
  <c r="H111" i="7" s="1"/>
  <c r="F110" i="7" s="1"/>
  <c r="C111" i="7"/>
  <c r="D111" i="7" s="1"/>
  <c r="B110" i="7" s="1"/>
  <c r="C110" i="7" s="1"/>
  <c r="A109" i="7"/>
  <c r="A108" i="7" s="1"/>
  <c r="A107" i="7" s="1"/>
  <c r="A106" i="7" s="1"/>
  <c r="A105" i="7" s="1"/>
  <c r="A104" i="7" s="1"/>
  <c r="A103" i="7" s="1"/>
  <c r="A102" i="7" s="1"/>
  <c r="A101" i="7" s="1"/>
  <c r="A100" i="7" s="1"/>
  <c r="A99" i="7" s="1"/>
  <c r="A98" i="7" s="1"/>
  <c r="A97" i="7" s="1"/>
  <c r="A96" i="7" s="1"/>
  <c r="A95" i="7" s="1"/>
  <c r="A94" i="7" s="1"/>
  <c r="A93" i="7" s="1"/>
  <c r="A92" i="7" s="1"/>
  <c r="A91" i="7" s="1"/>
  <c r="A90" i="7" s="1"/>
  <c r="A89" i="7" s="1"/>
  <c r="A88" i="7" s="1"/>
  <c r="A87" i="7" s="1"/>
  <c r="A86" i="7" s="1"/>
  <c r="A85" i="7" s="1"/>
  <c r="A84" i="7" s="1"/>
  <c r="A83" i="7" s="1"/>
  <c r="A82" i="7" s="1"/>
  <c r="A81" i="7" s="1"/>
  <c r="A80" i="7" s="1"/>
  <c r="A79" i="7" s="1"/>
  <c r="A78" i="7" s="1"/>
  <c r="A77" i="7" s="1"/>
  <c r="A76" i="7" s="1"/>
  <c r="A75" i="7" s="1"/>
  <c r="A74" i="7" s="1"/>
  <c r="A73" i="7" s="1"/>
  <c r="A72" i="7" s="1"/>
  <c r="A71" i="7" s="1"/>
  <c r="A70" i="7" s="1"/>
  <c r="A69" i="7" s="1"/>
  <c r="A68" i="7" s="1"/>
  <c r="A67" i="7" s="1"/>
  <c r="A66" i="7" s="1"/>
  <c r="A65" i="7" s="1"/>
  <c r="A64" i="7" s="1"/>
  <c r="A63" i="7" s="1"/>
  <c r="A62" i="7" s="1"/>
  <c r="A61" i="7" s="1"/>
  <c r="A60" i="7" s="1"/>
  <c r="A59" i="7" s="1"/>
  <c r="A58" i="7" s="1"/>
  <c r="A57" i="7" s="1"/>
  <c r="A56" i="7" s="1"/>
  <c r="A55" i="7" s="1"/>
  <c r="A54" i="7" s="1"/>
  <c r="A53" i="7" s="1"/>
  <c r="A52" i="7" s="1"/>
  <c r="A51" i="7" s="1"/>
  <c r="A50" i="7" s="1"/>
  <c r="A49" i="7" s="1"/>
  <c r="A48" i="7" s="1"/>
  <c r="A47" i="7" s="1"/>
  <c r="A46" i="7" s="1"/>
  <c r="A45" i="7" s="1"/>
  <c r="A44" i="7" s="1"/>
  <c r="A43" i="7" s="1"/>
  <c r="A42" i="7" s="1"/>
  <c r="A41" i="7" s="1"/>
  <c r="A40" i="7" s="1"/>
  <c r="A39" i="7" s="1"/>
  <c r="A38" i="7" s="1"/>
  <c r="A37" i="7" s="1"/>
  <c r="A36" i="7" s="1"/>
  <c r="A35" i="7" s="1"/>
  <c r="A34" i="7" s="1"/>
  <c r="A33" i="7" s="1"/>
  <c r="A32" i="7" s="1"/>
  <c r="A31" i="7" s="1"/>
  <c r="A30" i="7" s="1"/>
  <c r="A29" i="7" s="1"/>
  <c r="A28" i="7" s="1"/>
  <c r="A27" i="7" s="1"/>
  <c r="A26" i="7" s="1"/>
  <c r="A25" i="7" s="1"/>
  <c r="A24" i="7" s="1"/>
  <c r="A23" i="7" s="1"/>
  <c r="A22" i="7" s="1"/>
  <c r="A21" i="7" s="1"/>
  <c r="A20" i="7" s="1"/>
  <c r="A19" i="7" s="1"/>
  <c r="A18" i="7" s="1"/>
  <c r="A17" i="7" s="1"/>
  <c r="A16" i="7" s="1"/>
  <c r="A15" i="7" s="1"/>
  <c r="A14" i="7" s="1"/>
  <c r="A13" i="7" s="1"/>
  <c r="A12" i="7" s="1"/>
  <c r="A11" i="7" s="1"/>
  <c r="A10" i="7" s="1"/>
  <c r="A9" i="7" s="1"/>
  <c r="A8" i="7" s="1"/>
  <c r="A7" i="7" s="1"/>
  <c r="A6" i="7" s="1"/>
  <c r="A5" i="7" s="1"/>
  <c r="A4" i="7" s="1"/>
  <c r="A3" i="7" s="1"/>
  <c r="A2" i="7" s="1"/>
  <c r="A1" i="7" s="1"/>
  <c r="A110" i="7"/>
  <c r="P110" i="7" l="1"/>
  <c r="N109" i="7" s="1"/>
  <c r="O109" i="7" s="1"/>
  <c r="K110" i="7"/>
  <c r="L110" i="7" s="1"/>
  <c r="J109" i="7" s="1"/>
  <c r="G110" i="7"/>
  <c r="H110" i="7" s="1"/>
  <c r="F109" i="7" s="1"/>
  <c r="D110" i="7"/>
  <c r="B109" i="7" s="1"/>
  <c r="C109" i="7" s="1"/>
  <c r="P109" i="7" l="1"/>
  <c r="N108" i="7" s="1"/>
  <c r="O108" i="7" s="1"/>
  <c r="K109" i="7"/>
  <c r="L109" i="7" s="1"/>
  <c r="J108" i="7" s="1"/>
  <c r="G109" i="7"/>
  <c r="H109" i="7" s="1"/>
  <c r="F108" i="7" s="1"/>
  <c r="D109" i="7"/>
  <c r="B108" i="7" s="1"/>
  <c r="P108" i="7" l="1"/>
  <c r="N107" i="7" s="1"/>
  <c r="O107" i="7" s="1"/>
  <c r="K108" i="7"/>
  <c r="L108" i="7" s="1"/>
  <c r="J107" i="7" s="1"/>
  <c r="G108" i="7"/>
  <c r="H108" i="7" s="1"/>
  <c r="F107" i="7" s="1"/>
  <c r="C108" i="7"/>
  <c r="D108" i="7" s="1"/>
  <c r="B107" i="7" s="1"/>
  <c r="C107" i="7" s="1"/>
  <c r="P107" i="7" l="1"/>
  <c r="N106" i="7" s="1"/>
  <c r="O106" i="7" s="1"/>
  <c r="K107" i="7"/>
  <c r="L107" i="7" s="1"/>
  <c r="J106" i="7" s="1"/>
  <c r="G107" i="7"/>
  <c r="H107" i="7" s="1"/>
  <c r="F106" i="7" s="1"/>
  <c r="G106" i="7" s="1"/>
  <c r="D107" i="7"/>
  <c r="B106" i="7" s="1"/>
  <c r="C106" i="7" s="1"/>
  <c r="K106" i="7" l="1"/>
  <c r="L106" i="7" s="1"/>
  <c r="J105" i="7" s="1"/>
  <c r="P106" i="7"/>
  <c r="N105" i="7" s="1"/>
  <c r="O105" i="7" s="1"/>
  <c r="H106" i="7"/>
  <c r="F105" i="7" s="1"/>
  <c r="G105" i="7" s="1"/>
  <c r="D106" i="7"/>
  <c r="B105" i="7" s="1"/>
  <c r="C105" i="7" s="1"/>
  <c r="K105" i="7" l="1"/>
  <c r="L105" i="7" s="1"/>
  <c r="J104" i="7" s="1"/>
  <c r="H105" i="7"/>
  <c r="F104" i="7" s="1"/>
  <c r="G104" i="7" s="1"/>
  <c r="P105" i="7"/>
  <c r="N104" i="7" s="1"/>
  <c r="O104" i="7" s="1"/>
  <c r="D105" i="7"/>
  <c r="B104" i="7" s="1"/>
  <c r="C104" i="7" s="1"/>
  <c r="K104" i="7" l="1"/>
  <c r="L104" i="7" s="1"/>
  <c r="J103" i="7" s="1"/>
  <c r="K103" i="7" s="1"/>
  <c r="H104" i="7"/>
  <c r="F103" i="7" s="1"/>
  <c r="G103" i="7" s="1"/>
  <c r="P104" i="7"/>
  <c r="N103" i="7" s="1"/>
  <c r="O103" i="7" s="1"/>
  <c r="D104" i="7"/>
  <c r="B103" i="7" s="1"/>
  <c r="C103" i="7" s="1"/>
  <c r="H103" i="7" l="1"/>
  <c r="F102" i="7" s="1"/>
  <c r="G102" i="7" s="1"/>
  <c r="L103" i="7"/>
  <c r="J102" i="7" s="1"/>
  <c r="K102" i="7" s="1"/>
  <c r="P103" i="7"/>
  <c r="N102" i="7" s="1"/>
  <c r="O102" i="7" s="1"/>
  <c r="D103" i="7"/>
  <c r="B102" i="7" s="1"/>
  <c r="C102" i="7" s="1"/>
  <c r="H102" i="7" l="1"/>
  <c r="F101" i="7" s="1"/>
  <c r="G101" i="7" s="1"/>
  <c r="L102" i="7"/>
  <c r="J101" i="7" s="1"/>
  <c r="K101" i="7" s="1"/>
  <c r="L101" i="7" s="1"/>
  <c r="J100" i="7" s="1"/>
  <c r="K100" i="7" s="1"/>
  <c r="P102" i="7"/>
  <c r="N101" i="7" s="1"/>
  <c r="O101" i="7" s="1"/>
  <c r="D102" i="7"/>
  <c r="B101" i="7" s="1"/>
  <c r="C101" i="7" s="1"/>
  <c r="H101" i="7" l="1"/>
  <c r="F100" i="7" s="1"/>
  <c r="G100" i="7" s="1"/>
  <c r="P101" i="7"/>
  <c r="N100" i="7" s="1"/>
  <c r="O100" i="7" s="1"/>
  <c r="L100" i="7"/>
  <c r="J99" i="7" s="1"/>
  <c r="K99" i="7" s="1"/>
  <c r="D101" i="7"/>
  <c r="B100" i="7" s="1"/>
  <c r="C100" i="7" s="1"/>
  <c r="H100" i="7" l="1"/>
  <c r="F99" i="7" s="1"/>
  <c r="G99" i="7" s="1"/>
  <c r="P100" i="7"/>
  <c r="N99" i="7" s="1"/>
  <c r="O99" i="7" s="1"/>
  <c r="L99" i="7"/>
  <c r="J98" i="7" s="1"/>
  <c r="K98" i="7" s="1"/>
  <c r="D100" i="7"/>
  <c r="B99" i="7" s="1"/>
  <c r="C99" i="7" s="1"/>
  <c r="H99" i="7" l="1"/>
  <c r="F98" i="7" s="1"/>
  <c r="G98" i="7" s="1"/>
  <c r="P99" i="7"/>
  <c r="N98" i="7" s="1"/>
  <c r="O98" i="7" s="1"/>
  <c r="L98" i="7"/>
  <c r="J97" i="7" s="1"/>
  <c r="K97" i="7" s="1"/>
  <c r="D99" i="7"/>
  <c r="B98" i="7" s="1"/>
  <c r="C98" i="7" s="1"/>
  <c r="H98" i="7" l="1"/>
  <c r="F97" i="7" s="1"/>
  <c r="G97" i="7" s="1"/>
  <c r="P98" i="7"/>
  <c r="N97" i="7" s="1"/>
  <c r="O97" i="7" s="1"/>
  <c r="L97" i="7"/>
  <c r="J96" i="7" s="1"/>
  <c r="K96" i="7" s="1"/>
  <c r="D98" i="7"/>
  <c r="B97" i="7" s="1"/>
  <c r="C97" i="7" s="1"/>
  <c r="H97" i="7" l="1"/>
  <c r="F96" i="7" s="1"/>
  <c r="G96" i="7" s="1"/>
  <c r="P97" i="7"/>
  <c r="N96" i="7" s="1"/>
  <c r="O96" i="7" s="1"/>
  <c r="L96" i="7"/>
  <c r="J95" i="7" s="1"/>
  <c r="K95" i="7" s="1"/>
  <c r="D97" i="7"/>
  <c r="B96" i="7" s="1"/>
  <c r="C96" i="7" s="1"/>
  <c r="H96" i="7" l="1"/>
  <c r="F95" i="7" s="1"/>
  <c r="G95" i="7" s="1"/>
  <c r="P96" i="7"/>
  <c r="N95" i="7" s="1"/>
  <c r="O95" i="7" s="1"/>
  <c r="L95" i="7"/>
  <c r="J94" i="7" s="1"/>
  <c r="K94" i="7" s="1"/>
  <c r="D96" i="7"/>
  <c r="B95" i="7" s="1"/>
  <c r="C95" i="7" s="1"/>
  <c r="H95" i="7" l="1"/>
  <c r="F94" i="7" s="1"/>
  <c r="G94" i="7" s="1"/>
  <c r="P95" i="7"/>
  <c r="N94" i="7" s="1"/>
  <c r="O94" i="7" s="1"/>
  <c r="L94" i="7"/>
  <c r="J93" i="7" s="1"/>
  <c r="K93" i="7" s="1"/>
  <c r="D95" i="7"/>
  <c r="B94" i="7" s="1"/>
  <c r="C94" i="7" s="1"/>
  <c r="H94" i="7" l="1"/>
  <c r="F93" i="7" s="1"/>
  <c r="G93" i="7" s="1"/>
  <c r="P94" i="7"/>
  <c r="N93" i="7" s="1"/>
  <c r="O93" i="7" s="1"/>
  <c r="L93" i="7"/>
  <c r="J92" i="7" s="1"/>
  <c r="K92" i="7" s="1"/>
  <c r="D94" i="7"/>
  <c r="B93" i="7" s="1"/>
  <c r="C93" i="7" s="1"/>
  <c r="H93" i="7" l="1"/>
  <c r="F92" i="7" s="1"/>
  <c r="G92" i="7" s="1"/>
  <c r="P93" i="7"/>
  <c r="N92" i="7" s="1"/>
  <c r="O92" i="7" s="1"/>
  <c r="L92" i="7"/>
  <c r="J91" i="7" s="1"/>
  <c r="K91" i="7" s="1"/>
  <c r="D93" i="7"/>
  <c r="B92" i="7" s="1"/>
  <c r="C92" i="7" s="1"/>
  <c r="H92" i="7" l="1"/>
  <c r="F91" i="7" s="1"/>
  <c r="G91" i="7" s="1"/>
  <c r="P92" i="7"/>
  <c r="N91" i="7" s="1"/>
  <c r="O91" i="7" s="1"/>
  <c r="L91" i="7"/>
  <c r="J90" i="7" s="1"/>
  <c r="K90" i="7" s="1"/>
  <c r="D92" i="7"/>
  <c r="B91" i="7" s="1"/>
  <c r="C91" i="7" s="1"/>
  <c r="H91" i="7" l="1"/>
  <c r="F90" i="7" s="1"/>
  <c r="G90" i="7" s="1"/>
  <c r="H90" i="7" s="1"/>
  <c r="F89" i="7" s="1"/>
  <c r="G89" i="7" s="1"/>
  <c r="P91" i="7"/>
  <c r="N90" i="7" s="1"/>
  <c r="O90" i="7" s="1"/>
  <c r="L90" i="7"/>
  <c r="J89" i="7" s="1"/>
  <c r="K89" i="7" s="1"/>
  <c r="D91" i="7"/>
  <c r="B90" i="7" s="1"/>
  <c r="C90" i="7" s="1"/>
  <c r="P90" i="7" l="1"/>
  <c r="N89" i="7" s="1"/>
  <c r="O89" i="7" s="1"/>
  <c r="L89" i="7"/>
  <c r="J88" i="7" s="1"/>
  <c r="K88" i="7" s="1"/>
  <c r="H89" i="7"/>
  <c r="F88" i="7" s="1"/>
  <c r="G88" i="7" s="1"/>
  <c r="D90" i="7"/>
  <c r="B89" i="7" s="1"/>
  <c r="C89" i="7" s="1"/>
  <c r="P89" i="7" l="1"/>
  <c r="N88" i="7" s="1"/>
  <c r="O88" i="7" s="1"/>
  <c r="L88" i="7"/>
  <c r="J87" i="7" s="1"/>
  <c r="K87" i="7" s="1"/>
  <c r="H88" i="7"/>
  <c r="F87" i="7" s="1"/>
  <c r="G87" i="7" s="1"/>
  <c r="D89" i="7"/>
  <c r="B88" i="7" s="1"/>
  <c r="C88" i="7" s="1"/>
  <c r="P88" i="7" l="1"/>
  <c r="N87" i="7" s="1"/>
  <c r="O87" i="7" s="1"/>
  <c r="L87" i="7"/>
  <c r="J86" i="7" s="1"/>
  <c r="K86" i="7" s="1"/>
  <c r="H87" i="7"/>
  <c r="F86" i="7" s="1"/>
  <c r="G86" i="7" s="1"/>
  <c r="D88" i="7"/>
  <c r="B87" i="7" s="1"/>
  <c r="C87" i="7" s="1"/>
  <c r="P87" i="7" l="1"/>
  <c r="N86" i="7" s="1"/>
  <c r="O86" i="7" s="1"/>
  <c r="L86" i="7"/>
  <c r="J85" i="7" s="1"/>
  <c r="K85" i="7" s="1"/>
  <c r="H86" i="7"/>
  <c r="F85" i="7" s="1"/>
  <c r="G85" i="7" s="1"/>
  <c r="D87" i="7"/>
  <c r="B86" i="7" s="1"/>
  <c r="P86" i="7" l="1"/>
  <c r="N85" i="7" s="1"/>
  <c r="O85" i="7" s="1"/>
  <c r="L85" i="7"/>
  <c r="J84" i="7" s="1"/>
  <c r="K84" i="7" s="1"/>
  <c r="H85" i="7"/>
  <c r="F84" i="7" s="1"/>
  <c r="G84" i="7" s="1"/>
  <c r="C86" i="7"/>
  <c r="D86" i="7" s="1"/>
  <c r="B85" i="7" s="1"/>
  <c r="C85" i="7" s="1"/>
  <c r="P85" i="7" l="1"/>
  <c r="N84" i="7" s="1"/>
  <c r="O84" i="7" s="1"/>
  <c r="L84" i="7"/>
  <c r="J83" i="7" s="1"/>
  <c r="K83" i="7" s="1"/>
  <c r="H84" i="7"/>
  <c r="F83" i="7" s="1"/>
  <c r="G83" i="7" s="1"/>
  <c r="D85" i="7"/>
  <c r="B84" i="7" s="1"/>
  <c r="C84" i="7" s="1"/>
  <c r="D84" i="7" l="1"/>
  <c r="B83" i="7" s="1"/>
  <c r="C83" i="7" s="1"/>
  <c r="D83" i="7" s="1"/>
  <c r="B82" i="7" s="1"/>
  <c r="C82" i="7" s="1"/>
  <c r="P84" i="7"/>
  <c r="N83" i="7" s="1"/>
  <c r="O83" i="7" s="1"/>
  <c r="L83" i="7"/>
  <c r="J82" i="7" s="1"/>
  <c r="K82" i="7" s="1"/>
  <c r="H83" i="7"/>
  <c r="F82" i="7" s="1"/>
  <c r="G82" i="7" s="1"/>
  <c r="P83" i="7" l="1"/>
  <c r="N82" i="7" s="1"/>
  <c r="O82" i="7" s="1"/>
  <c r="L82" i="7"/>
  <c r="J81" i="7" s="1"/>
  <c r="K81" i="7" s="1"/>
  <c r="H82" i="7"/>
  <c r="F81" i="7" s="1"/>
  <c r="G81" i="7" s="1"/>
  <c r="D82" i="7"/>
  <c r="B81" i="7" s="1"/>
  <c r="C81" i="7" s="1"/>
  <c r="P82" i="7" l="1"/>
  <c r="N81" i="7" s="1"/>
  <c r="O81" i="7" s="1"/>
  <c r="L81" i="7"/>
  <c r="J80" i="7" s="1"/>
  <c r="K80" i="7" s="1"/>
  <c r="H81" i="7"/>
  <c r="F80" i="7" s="1"/>
  <c r="G80" i="7" s="1"/>
  <c r="D81" i="7"/>
  <c r="B80" i="7" s="1"/>
  <c r="C80" i="7" s="1"/>
  <c r="P81" i="7" l="1"/>
  <c r="N80" i="7" s="1"/>
  <c r="O80" i="7" s="1"/>
  <c r="L80" i="7"/>
  <c r="J79" i="7" s="1"/>
  <c r="K79" i="7" s="1"/>
  <c r="H80" i="7"/>
  <c r="F79" i="7" s="1"/>
  <c r="G79" i="7" s="1"/>
  <c r="D80" i="7"/>
  <c r="B79" i="7" s="1"/>
  <c r="C79" i="7" s="1"/>
  <c r="P80" i="7" l="1"/>
  <c r="N79" i="7" s="1"/>
  <c r="O79" i="7" s="1"/>
  <c r="L79" i="7"/>
  <c r="J78" i="7" s="1"/>
  <c r="K78" i="7" s="1"/>
  <c r="H79" i="7"/>
  <c r="F78" i="7" s="1"/>
  <c r="G78" i="7" s="1"/>
  <c r="D79" i="7"/>
  <c r="B78" i="7" s="1"/>
  <c r="C78" i="7" s="1"/>
  <c r="P79" i="7" l="1"/>
  <c r="N78" i="7" s="1"/>
  <c r="O78" i="7" s="1"/>
  <c r="L78" i="7"/>
  <c r="J77" i="7" s="1"/>
  <c r="K77" i="7" s="1"/>
  <c r="H78" i="7"/>
  <c r="F77" i="7" s="1"/>
  <c r="G77" i="7" s="1"/>
  <c r="D78" i="7"/>
  <c r="B77" i="7" s="1"/>
  <c r="C77" i="7" s="1"/>
  <c r="P78" i="7" l="1"/>
  <c r="N77" i="7" s="1"/>
  <c r="O77" i="7" s="1"/>
  <c r="L77" i="7"/>
  <c r="J76" i="7" s="1"/>
  <c r="K76" i="7" s="1"/>
  <c r="H77" i="7"/>
  <c r="F76" i="7" s="1"/>
  <c r="G76" i="7" s="1"/>
  <c r="D77" i="7"/>
  <c r="B76" i="7" s="1"/>
  <c r="C76" i="7" s="1"/>
  <c r="P77" i="7" l="1"/>
  <c r="N76" i="7" s="1"/>
  <c r="O76" i="7" s="1"/>
  <c r="L76" i="7"/>
  <c r="J75" i="7" s="1"/>
  <c r="K75" i="7" s="1"/>
  <c r="H76" i="7"/>
  <c r="F75" i="7" s="1"/>
  <c r="G75" i="7" s="1"/>
  <c r="D76" i="7"/>
  <c r="B75" i="7" s="1"/>
  <c r="C75" i="7" s="1"/>
  <c r="P76" i="7" l="1"/>
  <c r="N75" i="7" s="1"/>
  <c r="O75" i="7" s="1"/>
  <c r="L75" i="7"/>
  <c r="J74" i="7" s="1"/>
  <c r="K74" i="7" s="1"/>
  <c r="H75" i="7"/>
  <c r="F74" i="7" s="1"/>
  <c r="G74" i="7" s="1"/>
  <c r="D75" i="7"/>
  <c r="B74" i="7" s="1"/>
  <c r="P75" i="7" l="1"/>
  <c r="N74" i="7" s="1"/>
  <c r="O74" i="7" s="1"/>
  <c r="L74" i="7"/>
  <c r="J73" i="7" s="1"/>
  <c r="K73" i="7" s="1"/>
  <c r="H74" i="7"/>
  <c r="F73" i="7" s="1"/>
  <c r="G73" i="7" s="1"/>
  <c r="C74" i="7"/>
  <c r="D74" i="7" s="1"/>
  <c r="B73" i="7" s="1"/>
  <c r="P74" i="7" l="1"/>
  <c r="N73" i="7" s="1"/>
  <c r="O73" i="7" s="1"/>
  <c r="L73" i="7"/>
  <c r="J72" i="7" s="1"/>
  <c r="K72" i="7" s="1"/>
  <c r="H73" i="7"/>
  <c r="F72" i="7" s="1"/>
  <c r="G72" i="7" s="1"/>
  <c r="C73" i="7"/>
  <c r="D73" i="7" s="1"/>
  <c r="B72" i="7" s="1"/>
  <c r="C72" i="7" s="1"/>
  <c r="D72" i="7" s="1"/>
  <c r="B71" i="7" s="1"/>
  <c r="C71" i="7" s="1"/>
  <c r="P73" i="7" l="1"/>
  <c r="N72" i="7" s="1"/>
  <c r="O72" i="7" s="1"/>
  <c r="L72" i="7"/>
  <c r="J71" i="7" s="1"/>
  <c r="K71" i="7" s="1"/>
  <c r="H72" i="7"/>
  <c r="F71" i="7" s="1"/>
  <c r="G71" i="7" s="1"/>
  <c r="D71" i="7"/>
  <c r="B70" i="7" s="1"/>
  <c r="C70" i="7" s="1"/>
  <c r="P72" i="7" l="1"/>
  <c r="N71" i="7" s="1"/>
  <c r="O71" i="7" s="1"/>
  <c r="L71" i="7"/>
  <c r="J70" i="7" s="1"/>
  <c r="K70" i="7" s="1"/>
  <c r="H71" i="7"/>
  <c r="F70" i="7" s="1"/>
  <c r="G70" i="7" s="1"/>
  <c r="D70" i="7"/>
  <c r="B69" i="7" s="1"/>
  <c r="C69" i="7" s="1"/>
  <c r="P71" i="7" l="1"/>
  <c r="N70" i="7" s="1"/>
  <c r="O70" i="7" s="1"/>
  <c r="L70" i="7"/>
  <c r="J69" i="7" s="1"/>
  <c r="K69" i="7" s="1"/>
  <c r="H70" i="7"/>
  <c r="F69" i="7" s="1"/>
  <c r="G69" i="7" s="1"/>
  <c r="D69" i="7"/>
  <c r="B68" i="7" s="1"/>
  <c r="C68" i="7" s="1"/>
  <c r="P70" i="7" l="1"/>
  <c r="N69" i="7" s="1"/>
  <c r="O69" i="7" s="1"/>
  <c r="L69" i="7"/>
  <c r="J68" i="7" s="1"/>
  <c r="K68" i="7" s="1"/>
  <c r="H69" i="7"/>
  <c r="F68" i="7" s="1"/>
  <c r="G68" i="7" s="1"/>
  <c r="D68" i="7"/>
  <c r="B67" i="7" s="1"/>
  <c r="C67" i="7" s="1"/>
  <c r="P69" i="7" l="1"/>
  <c r="N68" i="7" s="1"/>
  <c r="O68" i="7" s="1"/>
  <c r="L68" i="7"/>
  <c r="J67" i="7" s="1"/>
  <c r="K67" i="7" s="1"/>
  <c r="H68" i="7"/>
  <c r="F67" i="7" s="1"/>
  <c r="G67" i="7" s="1"/>
  <c r="D67" i="7"/>
  <c r="B66" i="7" s="1"/>
  <c r="C66" i="7" s="1"/>
  <c r="P68" i="7" l="1"/>
  <c r="N67" i="7" s="1"/>
  <c r="O67" i="7" s="1"/>
  <c r="L67" i="7"/>
  <c r="J66" i="7" s="1"/>
  <c r="K66" i="7" s="1"/>
  <c r="H67" i="7"/>
  <c r="F66" i="7" s="1"/>
  <c r="G66" i="7" s="1"/>
  <c r="D66" i="7"/>
  <c r="B65" i="7" s="1"/>
  <c r="C65" i="7" s="1"/>
  <c r="P67" i="7" l="1"/>
  <c r="N66" i="7" s="1"/>
  <c r="O66" i="7" s="1"/>
  <c r="L66" i="7"/>
  <c r="J65" i="7" s="1"/>
  <c r="K65" i="7" s="1"/>
  <c r="H66" i="7"/>
  <c r="F65" i="7" s="1"/>
  <c r="G65" i="7" s="1"/>
  <c r="D65" i="7"/>
  <c r="B64" i="7" s="1"/>
  <c r="C64" i="7" s="1"/>
  <c r="P66" i="7" l="1"/>
  <c r="N65" i="7" s="1"/>
  <c r="O65" i="7" s="1"/>
  <c r="L65" i="7"/>
  <c r="J64" i="7" s="1"/>
  <c r="K64" i="7" s="1"/>
  <c r="H65" i="7"/>
  <c r="F64" i="7" s="1"/>
  <c r="G64" i="7" s="1"/>
  <c r="D64" i="7"/>
  <c r="B63" i="7" s="1"/>
  <c r="C63" i="7" s="1"/>
  <c r="P65" i="7" l="1"/>
  <c r="N64" i="7" s="1"/>
  <c r="O64" i="7" s="1"/>
  <c r="L64" i="7"/>
  <c r="J63" i="7" s="1"/>
  <c r="K63" i="7" s="1"/>
  <c r="H64" i="7"/>
  <c r="F63" i="7" s="1"/>
  <c r="G63" i="7" s="1"/>
  <c r="D63" i="7"/>
  <c r="B62" i="7" s="1"/>
  <c r="C62" i="7" s="1"/>
  <c r="P64" i="7" l="1"/>
  <c r="N63" i="7" s="1"/>
  <c r="O63" i="7" s="1"/>
  <c r="L63" i="7"/>
  <c r="J62" i="7" s="1"/>
  <c r="K62" i="7" s="1"/>
  <c r="H63" i="7"/>
  <c r="F62" i="7" s="1"/>
  <c r="G62" i="7" s="1"/>
  <c r="D62" i="7"/>
  <c r="B61" i="7" s="1"/>
  <c r="C61" i="7" s="1"/>
  <c r="P63" i="7" l="1"/>
  <c r="N62" i="7" s="1"/>
  <c r="O62" i="7" s="1"/>
  <c r="L62" i="7"/>
  <c r="J61" i="7" s="1"/>
  <c r="K61" i="7" s="1"/>
  <c r="H62" i="7"/>
  <c r="F61" i="7" s="1"/>
  <c r="G61" i="7" s="1"/>
  <c r="D61" i="7"/>
  <c r="B60" i="7" s="1"/>
  <c r="C60" i="7" s="1"/>
  <c r="P62" i="7" l="1"/>
  <c r="N61" i="7" s="1"/>
  <c r="O61" i="7" s="1"/>
  <c r="L61" i="7"/>
  <c r="J60" i="7" s="1"/>
  <c r="K60" i="7" s="1"/>
  <c r="H61" i="7"/>
  <c r="F60" i="7" s="1"/>
  <c r="G60" i="7" s="1"/>
  <c r="D60" i="7"/>
  <c r="B59" i="7" s="1"/>
  <c r="C59" i="7" s="1"/>
  <c r="P61" i="7" l="1"/>
  <c r="N60" i="7" s="1"/>
  <c r="O60" i="7" s="1"/>
  <c r="L60" i="7"/>
  <c r="J59" i="7" s="1"/>
  <c r="K59" i="7" s="1"/>
  <c r="H60" i="7"/>
  <c r="F59" i="7" s="1"/>
  <c r="G59" i="7" s="1"/>
  <c r="D59" i="7"/>
  <c r="B58" i="7" s="1"/>
  <c r="C58" i="7" s="1"/>
  <c r="P60" i="7" l="1"/>
  <c r="N59" i="7" s="1"/>
  <c r="O59" i="7" s="1"/>
  <c r="L59" i="7"/>
  <c r="J58" i="7" s="1"/>
  <c r="K58" i="7" s="1"/>
  <c r="H59" i="7"/>
  <c r="F58" i="7" s="1"/>
  <c r="G58" i="7" s="1"/>
  <c r="D58" i="7"/>
  <c r="B57" i="7" s="1"/>
  <c r="C57" i="7" s="1"/>
  <c r="P59" i="7" l="1"/>
  <c r="N58" i="7" s="1"/>
  <c r="O58" i="7" s="1"/>
  <c r="L58" i="7"/>
  <c r="J57" i="7" s="1"/>
  <c r="K57" i="7" s="1"/>
  <c r="H58" i="7"/>
  <c r="F57" i="7" s="1"/>
  <c r="G57" i="7" s="1"/>
  <c r="D57" i="7"/>
  <c r="B56" i="7" s="1"/>
  <c r="C56" i="7" s="1"/>
  <c r="P58" i="7" l="1"/>
  <c r="N57" i="7" s="1"/>
  <c r="O57" i="7" s="1"/>
  <c r="L57" i="7"/>
  <c r="J56" i="7" s="1"/>
  <c r="K56" i="7" s="1"/>
  <c r="H57" i="7"/>
  <c r="F56" i="7" s="1"/>
  <c r="G56" i="7" s="1"/>
  <c r="D56" i="7"/>
  <c r="B55" i="7" s="1"/>
  <c r="C55" i="7" s="1"/>
  <c r="P57" i="7" l="1"/>
  <c r="N56" i="7" s="1"/>
  <c r="O56" i="7" s="1"/>
  <c r="L56" i="7"/>
  <c r="J55" i="7" s="1"/>
  <c r="K55" i="7" s="1"/>
  <c r="H56" i="7"/>
  <c r="F55" i="7" s="1"/>
  <c r="G55" i="7" s="1"/>
  <c r="D55" i="7"/>
  <c r="B54" i="7" s="1"/>
  <c r="C54" i="7" s="1"/>
  <c r="P56" i="7" l="1"/>
  <c r="N55" i="7" s="1"/>
  <c r="O55" i="7" s="1"/>
  <c r="L55" i="7"/>
  <c r="J54" i="7" s="1"/>
  <c r="K54" i="7" s="1"/>
  <c r="H55" i="7"/>
  <c r="F54" i="7" s="1"/>
  <c r="G54" i="7" s="1"/>
  <c r="D54" i="7"/>
  <c r="B53" i="7" s="1"/>
  <c r="C53" i="7" s="1"/>
  <c r="P55" i="7" l="1"/>
  <c r="N54" i="7" s="1"/>
  <c r="O54" i="7" s="1"/>
  <c r="L54" i="7"/>
  <c r="J53" i="7" s="1"/>
  <c r="K53" i="7" s="1"/>
  <c r="H54" i="7"/>
  <c r="F53" i="7" s="1"/>
  <c r="G53" i="7" s="1"/>
  <c r="D53" i="7"/>
  <c r="B52" i="7" s="1"/>
  <c r="C52" i="7" s="1"/>
  <c r="P54" i="7" l="1"/>
  <c r="N53" i="7" s="1"/>
  <c r="O53" i="7" s="1"/>
  <c r="L53" i="7"/>
  <c r="J52" i="7" s="1"/>
  <c r="K52" i="7" s="1"/>
  <c r="H53" i="7"/>
  <c r="F52" i="7" s="1"/>
  <c r="G52" i="7" s="1"/>
  <c r="D52" i="7"/>
  <c r="B51" i="7" s="1"/>
  <c r="C51" i="7" s="1"/>
  <c r="P53" i="7" l="1"/>
  <c r="N52" i="7" s="1"/>
  <c r="O52" i="7" s="1"/>
  <c r="L52" i="7"/>
  <c r="J51" i="7" s="1"/>
  <c r="K51" i="7" s="1"/>
  <c r="H52" i="7"/>
  <c r="F51" i="7" s="1"/>
  <c r="G51" i="7" s="1"/>
  <c r="D51" i="7"/>
  <c r="B50" i="7" s="1"/>
  <c r="C50" i="7" s="1"/>
  <c r="P52" i="7" l="1"/>
  <c r="N51" i="7" s="1"/>
  <c r="O51" i="7" s="1"/>
  <c r="L51" i="7"/>
  <c r="J50" i="7" s="1"/>
  <c r="K50" i="7" s="1"/>
  <c r="H51" i="7"/>
  <c r="F50" i="7" s="1"/>
  <c r="G50" i="7" s="1"/>
  <c r="D50" i="7"/>
  <c r="B49" i="7" s="1"/>
  <c r="C49" i="7" s="1"/>
  <c r="P51" i="7" l="1"/>
  <c r="N50" i="7" s="1"/>
  <c r="O50" i="7" s="1"/>
  <c r="L50" i="7"/>
  <c r="J49" i="7" s="1"/>
  <c r="K49" i="7" s="1"/>
  <c r="H50" i="7"/>
  <c r="F49" i="7" s="1"/>
  <c r="G49" i="7" s="1"/>
  <c r="D49" i="7"/>
  <c r="B48" i="7" s="1"/>
  <c r="C48" i="7" s="1"/>
  <c r="P50" i="7" l="1"/>
  <c r="N49" i="7" s="1"/>
  <c r="O49" i="7" s="1"/>
  <c r="L49" i="7"/>
  <c r="J48" i="7" s="1"/>
  <c r="K48" i="7" s="1"/>
  <c r="H49" i="7"/>
  <c r="F48" i="7" s="1"/>
  <c r="G48" i="7" s="1"/>
  <c r="D48" i="7"/>
  <c r="B47" i="7" s="1"/>
  <c r="C47" i="7" s="1"/>
  <c r="P49" i="7" l="1"/>
  <c r="N48" i="7" s="1"/>
  <c r="O48" i="7" s="1"/>
  <c r="L48" i="7"/>
  <c r="J47" i="7" s="1"/>
  <c r="K47" i="7" s="1"/>
  <c r="H48" i="7"/>
  <c r="F47" i="7" s="1"/>
  <c r="G47" i="7" s="1"/>
  <c r="D47" i="7"/>
  <c r="B46" i="7" s="1"/>
  <c r="C46" i="7" s="1"/>
  <c r="P48" i="7" l="1"/>
  <c r="N47" i="7" s="1"/>
  <c r="O47" i="7" s="1"/>
  <c r="L47" i="7"/>
  <c r="J46" i="7" s="1"/>
  <c r="K46" i="7" s="1"/>
  <c r="H47" i="7"/>
  <c r="F46" i="7" s="1"/>
  <c r="G46" i="7" s="1"/>
  <c r="D46" i="7"/>
  <c r="B45" i="7" s="1"/>
  <c r="C45" i="7" s="1"/>
  <c r="P47" i="7" l="1"/>
  <c r="N46" i="7" s="1"/>
  <c r="O46" i="7" s="1"/>
  <c r="L46" i="7"/>
  <c r="J45" i="7" s="1"/>
  <c r="K45" i="7" s="1"/>
  <c r="H46" i="7"/>
  <c r="F45" i="7" s="1"/>
  <c r="G45" i="7" s="1"/>
  <c r="D45" i="7"/>
  <c r="B44" i="7" s="1"/>
  <c r="C44" i="7" s="1"/>
  <c r="P46" i="7" l="1"/>
  <c r="N45" i="7" s="1"/>
  <c r="O45" i="7" s="1"/>
  <c r="L45" i="7"/>
  <c r="J44" i="7" s="1"/>
  <c r="K44" i="7" s="1"/>
  <c r="H45" i="7"/>
  <c r="F44" i="7" s="1"/>
  <c r="G44" i="7" s="1"/>
  <c r="D44" i="7"/>
  <c r="B43" i="7" s="1"/>
  <c r="C43" i="7" s="1"/>
  <c r="P45" i="7" l="1"/>
  <c r="N44" i="7" s="1"/>
  <c r="O44" i="7" s="1"/>
  <c r="L44" i="7"/>
  <c r="J43" i="7" s="1"/>
  <c r="K43" i="7" s="1"/>
  <c r="H44" i="7"/>
  <c r="F43" i="7" s="1"/>
  <c r="G43" i="7" s="1"/>
  <c r="D43" i="7"/>
  <c r="B42" i="7" s="1"/>
  <c r="C42" i="7" s="1"/>
  <c r="P44" i="7" l="1"/>
  <c r="N43" i="7" s="1"/>
  <c r="O43" i="7" s="1"/>
  <c r="L43" i="7"/>
  <c r="J42" i="7" s="1"/>
  <c r="K42" i="7" s="1"/>
  <c r="H43" i="7"/>
  <c r="F42" i="7" s="1"/>
  <c r="G42" i="7" s="1"/>
  <c r="D42" i="7"/>
  <c r="B41" i="7" s="1"/>
  <c r="C41" i="7" s="1"/>
  <c r="P43" i="7" l="1"/>
  <c r="N42" i="7" s="1"/>
  <c r="O42" i="7" s="1"/>
  <c r="L42" i="7"/>
  <c r="J41" i="7" s="1"/>
  <c r="K41" i="7" s="1"/>
  <c r="H42" i="7"/>
  <c r="F41" i="7" s="1"/>
  <c r="G41" i="7" s="1"/>
  <c r="D41" i="7"/>
  <c r="B40" i="7" s="1"/>
  <c r="C40" i="7" s="1"/>
  <c r="P42" i="7" l="1"/>
  <c r="N41" i="7" s="1"/>
  <c r="O41" i="7" s="1"/>
  <c r="L41" i="7"/>
  <c r="J40" i="7" s="1"/>
  <c r="K40" i="7" s="1"/>
  <c r="H41" i="7"/>
  <c r="F40" i="7" s="1"/>
  <c r="G40" i="7" s="1"/>
  <c r="D40" i="7"/>
  <c r="B39" i="7" s="1"/>
  <c r="C39" i="7" s="1"/>
  <c r="P41" i="7" l="1"/>
  <c r="N40" i="7" s="1"/>
  <c r="O40" i="7" s="1"/>
  <c r="L40" i="7"/>
  <c r="J39" i="7" s="1"/>
  <c r="K39" i="7" s="1"/>
  <c r="H40" i="7"/>
  <c r="F39" i="7" s="1"/>
  <c r="G39" i="7" s="1"/>
  <c r="D39" i="7"/>
  <c r="B38" i="7" s="1"/>
  <c r="C38" i="7" s="1"/>
  <c r="P40" i="7" l="1"/>
  <c r="N39" i="7" s="1"/>
  <c r="O39" i="7" s="1"/>
  <c r="L39" i="7"/>
  <c r="J38" i="7" s="1"/>
  <c r="K38" i="7" s="1"/>
  <c r="H39" i="7"/>
  <c r="F38" i="7" s="1"/>
  <c r="G38" i="7" s="1"/>
  <c r="D38" i="7"/>
  <c r="B37" i="7" s="1"/>
  <c r="C37" i="7" s="1"/>
  <c r="P39" i="7" l="1"/>
  <c r="N38" i="7" s="1"/>
  <c r="O38" i="7" s="1"/>
  <c r="L38" i="7"/>
  <c r="J37" i="7" s="1"/>
  <c r="K37" i="7" s="1"/>
  <c r="H38" i="7"/>
  <c r="F37" i="7" s="1"/>
  <c r="G37" i="7" s="1"/>
  <c r="D37" i="7"/>
  <c r="B36" i="7" s="1"/>
  <c r="C36" i="7" s="1"/>
  <c r="P38" i="7" l="1"/>
  <c r="N37" i="7" s="1"/>
  <c r="O37" i="7" s="1"/>
  <c r="L37" i="7"/>
  <c r="J36" i="7" s="1"/>
  <c r="K36" i="7" s="1"/>
  <c r="H37" i="7"/>
  <c r="F36" i="7" s="1"/>
  <c r="G36" i="7" s="1"/>
  <c r="D36" i="7"/>
  <c r="B35" i="7" s="1"/>
  <c r="C35" i="7" s="1"/>
  <c r="P37" i="7" l="1"/>
  <c r="N36" i="7" s="1"/>
  <c r="O36" i="7" s="1"/>
  <c r="L36" i="7"/>
  <c r="J35" i="7" s="1"/>
  <c r="K35" i="7" s="1"/>
  <c r="H36" i="7"/>
  <c r="F35" i="7" s="1"/>
  <c r="G35" i="7" s="1"/>
  <c r="D35" i="7"/>
  <c r="B34" i="7" s="1"/>
  <c r="C34" i="7" s="1"/>
  <c r="P36" i="7" l="1"/>
  <c r="N35" i="7" s="1"/>
  <c r="O35" i="7" s="1"/>
  <c r="L35" i="7"/>
  <c r="J34" i="7" s="1"/>
  <c r="K34" i="7" s="1"/>
  <c r="H35" i="7"/>
  <c r="F34" i="7" s="1"/>
  <c r="G34" i="7" s="1"/>
  <c r="D34" i="7"/>
  <c r="B33" i="7" s="1"/>
  <c r="C33" i="7" s="1"/>
  <c r="P35" i="7" l="1"/>
  <c r="N34" i="7" s="1"/>
  <c r="O34" i="7" s="1"/>
  <c r="L34" i="7"/>
  <c r="J33" i="7" s="1"/>
  <c r="K33" i="7" s="1"/>
  <c r="H34" i="7"/>
  <c r="F33" i="7" s="1"/>
  <c r="G33" i="7" s="1"/>
  <c r="D33" i="7"/>
  <c r="B32" i="7" s="1"/>
  <c r="C32" i="7" s="1"/>
  <c r="P34" i="7" l="1"/>
  <c r="N33" i="7" s="1"/>
  <c r="O33" i="7" s="1"/>
  <c r="L33" i="7"/>
  <c r="J32" i="7" s="1"/>
  <c r="K32" i="7" s="1"/>
  <c r="H33" i="7"/>
  <c r="F32" i="7" s="1"/>
  <c r="G32" i="7" s="1"/>
  <c r="D32" i="7"/>
  <c r="B31" i="7" s="1"/>
  <c r="C31" i="7" s="1"/>
  <c r="P33" i="7" l="1"/>
  <c r="N32" i="7" s="1"/>
  <c r="O32" i="7" s="1"/>
  <c r="L32" i="7"/>
  <c r="J31" i="7" s="1"/>
  <c r="K31" i="7" s="1"/>
  <c r="H32" i="7"/>
  <c r="F31" i="7" s="1"/>
  <c r="G31" i="7" s="1"/>
  <c r="D31" i="7"/>
  <c r="B30" i="7" s="1"/>
  <c r="P32" i="7" l="1"/>
  <c r="N31" i="7" s="1"/>
  <c r="O31" i="7" s="1"/>
  <c r="L31" i="7"/>
  <c r="J30" i="7" s="1"/>
  <c r="K30" i="7" s="1"/>
  <c r="H31" i="7"/>
  <c r="F30" i="7" s="1"/>
  <c r="G30" i="7" s="1"/>
  <c r="C30" i="7"/>
  <c r="D30" i="7" s="1"/>
  <c r="B29" i="7" s="1"/>
  <c r="P31" i="7" l="1"/>
  <c r="N30" i="7" s="1"/>
  <c r="O30" i="7" s="1"/>
  <c r="L30" i="7"/>
  <c r="J29" i="7" s="1"/>
  <c r="K29" i="7" s="1"/>
  <c r="H30" i="7"/>
  <c r="F29" i="7" s="1"/>
  <c r="G29" i="7" s="1"/>
  <c r="C29" i="7"/>
  <c r="P30" i="7" l="1"/>
  <c r="N29" i="7" s="1"/>
  <c r="O29" i="7" s="1"/>
  <c r="L29" i="7"/>
  <c r="J28" i="7" s="1"/>
  <c r="K28" i="7" s="1"/>
  <c r="H29" i="7"/>
  <c r="F28" i="7" s="1"/>
  <c r="G28" i="7" s="1"/>
  <c r="D29" i="7"/>
  <c r="B28" i="7" s="1"/>
  <c r="C28" i="7" s="1"/>
  <c r="P29" i="7" l="1"/>
  <c r="N28" i="7" s="1"/>
  <c r="O28" i="7" s="1"/>
  <c r="L28" i="7"/>
  <c r="J27" i="7" s="1"/>
  <c r="K27" i="7" s="1"/>
  <c r="H28" i="7"/>
  <c r="F27" i="7" s="1"/>
  <c r="G27" i="7" s="1"/>
  <c r="D28" i="7"/>
  <c r="B27" i="7" s="1"/>
  <c r="C27" i="7" s="1"/>
  <c r="P28" i="7" l="1"/>
  <c r="N27" i="7" s="1"/>
  <c r="O27" i="7" s="1"/>
  <c r="L27" i="7"/>
  <c r="J26" i="7" s="1"/>
  <c r="K26" i="7" s="1"/>
  <c r="H27" i="7"/>
  <c r="F26" i="7" s="1"/>
  <c r="G26" i="7" s="1"/>
  <c r="D27" i="7"/>
  <c r="B26" i="7" s="1"/>
  <c r="C26" i="7" s="1"/>
  <c r="P27" i="7" l="1"/>
  <c r="N26" i="7" s="1"/>
  <c r="O26" i="7" s="1"/>
  <c r="L26" i="7"/>
  <c r="J25" i="7" s="1"/>
  <c r="K25" i="7" s="1"/>
  <c r="H26" i="7"/>
  <c r="F25" i="7" s="1"/>
  <c r="G25" i="7" s="1"/>
  <c r="D26" i="7"/>
  <c r="B25" i="7" s="1"/>
  <c r="C25" i="7" s="1"/>
  <c r="P26" i="7" l="1"/>
  <c r="N25" i="7" s="1"/>
  <c r="O25" i="7" s="1"/>
  <c r="L25" i="7"/>
  <c r="J24" i="7" s="1"/>
  <c r="K24" i="7" s="1"/>
  <c r="H25" i="7"/>
  <c r="F24" i="7" s="1"/>
  <c r="G24" i="7" s="1"/>
  <c r="D25" i="7"/>
  <c r="B24" i="7" s="1"/>
  <c r="C24" i="7" s="1"/>
  <c r="P25" i="7" l="1"/>
  <c r="N24" i="7" s="1"/>
  <c r="O24" i="7" s="1"/>
  <c r="L24" i="7"/>
  <c r="J23" i="7" s="1"/>
  <c r="K23" i="7" s="1"/>
  <c r="H24" i="7"/>
  <c r="F23" i="7" s="1"/>
  <c r="G23" i="7" s="1"/>
  <c r="D24" i="7"/>
  <c r="B23" i="7" s="1"/>
  <c r="C23" i="7" s="1"/>
  <c r="P24" i="7" l="1"/>
  <c r="N23" i="7" s="1"/>
  <c r="O23" i="7" s="1"/>
  <c r="L23" i="7"/>
  <c r="J22" i="7" s="1"/>
  <c r="K22" i="7" s="1"/>
  <c r="H23" i="7"/>
  <c r="F22" i="7" s="1"/>
  <c r="G22" i="7" s="1"/>
  <c r="D23" i="7"/>
  <c r="B22" i="7" s="1"/>
  <c r="C22" i="7" s="1"/>
  <c r="P23" i="7" l="1"/>
  <c r="N22" i="7" s="1"/>
  <c r="O22" i="7" s="1"/>
  <c r="L22" i="7"/>
  <c r="J21" i="7" s="1"/>
  <c r="K21" i="7" s="1"/>
  <c r="H22" i="7"/>
  <c r="F21" i="7" s="1"/>
  <c r="G21" i="7" s="1"/>
  <c r="D22" i="7"/>
  <c r="B21" i="7" s="1"/>
  <c r="C21" i="7" s="1"/>
  <c r="P22" i="7" l="1"/>
  <c r="N21" i="7" s="1"/>
  <c r="O21" i="7" s="1"/>
  <c r="L21" i="7"/>
  <c r="J20" i="7" s="1"/>
  <c r="K20" i="7" s="1"/>
  <c r="H21" i="7"/>
  <c r="F20" i="7" s="1"/>
  <c r="G20" i="7" s="1"/>
  <c r="D21" i="7"/>
  <c r="B20" i="7" s="1"/>
  <c r="C20" i="7" s="1"/>
  <c r="P21" i="7" l="1"/>
  <c r="N20" i="7" s="1"/>
  <c r="O20" i="7" s="1"/>
  <c r="L20" i="7"/>
  <c r="J19" i="7" s="1"/>
  <c r="K19" i="7" s="1"/>
  <c r="H20" i="7"/>
  <c r="F19" i="7" s="1"/>
  <c r="G19" i="7" s="1"/>
  <c r="D20" i="7"/>
  <c r="B19" i="7" s="1"/>
  <c r="C19" i="7" s="1"/>
  <c r="P20" i="7" l="1"/>
  <c r="N19" i="7" s="1"/>
  <c r="O19" i="7" s="1"/>
  <c r="L19" i="7"/>
  <c r="J18" i="7" s="1"/>
  <c r="K18" i="7" s="1"/>
  <c r="H19" i="7"/>
  <c r="F18" i="7" s="1"/>
  <c r="G18" i="7" s="1"/>
  <c r="D19" i="7"/>
  <c r="B18" i="7" s="1"/>
  <c r="C18" i="7" s="1"/>
  <c r="P19" i="7" l="1"/>
  <c r="N18" i="7" s="1"/>
  <c r="O18" i="7" s="1"/>
  <c r="L18" i="7"/>
  <c r="J17" i="7" s="1"/>
  <c r="K17" i="7" s="1"/>
  <c r="H18" i="7"/>
  <c r="F17" i="7" s="1"/>
  <c r="G17" i="7" s="1"/>
  <c r="D18" i="7"/>
  <c r="B17" i="7" s="1"/>
  <c r="C17" i="7" s="1"/>
  <c r="P18" i="7" l="1"/>
  <c r="N17" i="7" s="1"/>
  <c r="O17" i="7" s="1"/>
  <c r="L17" i="7"/>
  <c r="J16" i="7" s="1"/>
  <c r="K16" i="7" s="1"/>
  <c r="H17" i="7"/>
  <c r="F16" i="7" s="1"/>
  <c r="G16" i="7" s="1"/>
  <c r="D17" i="7"/>
  <c r="B16" i="7" s="1"/>
  <c r="C16" i="7" s="1"/>
  <c r="P17" i="7" l="1"/>
  <c r="N16" i="7" s="1"/>
  <c r="O16" i="7" s="1"/>
  <c r="L16" i="7"/>
  <c r="J15" i="7" s="1"/>
  <c r="K15" i="7" s="1"/>
  <c r="H16" i="7"/>
  <c r="F15" i="7" s="1"/>
  <c r="G15" i="7" s="1"/>
  <c r="D16" i="7"/>
  <c r="B15" i="7" s="1"/>
  <c r="C15" i="7" s="1"/>
  <c r="P16" i="7" l="1"/>
  <c r="N15" i="7" s="1"/>
  <c r="O15" i="7" s="1"/>
  <c r="L15" i="7"/>
  <c r="J14" i="7" s="1"/>
  <c r="K14" i="7" s="1"/>
  <c r="H15" i="7"/>
  <c r="F14" i="7" s="1"/>
  <c r="G14" i="7" s="1"/>
  <c r="D15" i="7"/>
  <c r="B14" i="7" s="1"/>
  <c r="C14" i="7" s="1"/>
  <c r="P15" i="7" l="1"/>
  <c r="N14" i="7" s="1"/>
  <c r="O14" i="7" s="1"/>
  <c r="L14" i="7"/>
  <c r="J13" i="7" s="1"/>
  <c r="K13" i="7" s="1"/>
  <c r="H14" i="7"/>
  <c r="F13" i="7" s="1"/>
  <c r="G13" i="7" s="1"/>
  <c r="D14" i="7"/>
  <c r="B13" i="7" s="1"/>
  <c r="C13" i="7" s="1"/>
  <c r="P14" i="7" l="1"/>
  <c r="N13" i="7" s="1"/>
  <c r="O13" i="7" s="1"/>
  <c r="L13" i="7"/>
  <c r="J12" i="7" s="1"/>
  <c r="K12" i="7" s="1"/>
  <c r="H13" i="7"/>
  <c r="F12" i="7" s="1"/>
  <c r="G12" i="7" s="1"/>
  <c r="D13" i="7"/>
  <c r="B12" i="7" s="1"/>
  <c r="C12" i="7" s="1"/>
  <c r="P13" i="7" l="1"/>
  <c r="N12" i="7" s="1"/>
  <c r="O12" i="7" s="1"/>
  <c r="L12" i="7"/>
  <c r="J11" i="7" s="1"/>
  <c r="K11" i="7" s="1"/>
  <c r="H12" i="7"/>
  <c r="F11" i="7" s="1"/>
  <c r="G11" i="7" s="1"/>
  <c r="D12" i="7"/>
  <c r="B11" i="7" s="1"/>
  <c r="C11" i="7" s="1"/>
  <c r="P12" i="7" l="1"/>
  <c r="N11" i="7" s="1"/>
  <c r="O11" i="7" s="1"/>
  <c r="L11" i="7"/>
  <c r="J10" i="7" s="1"/>
  <c r="K10" i="7" s="1"/>
  <c r="H11" i="7"/>
  <c r="F10" i="7" s="1"/>
  <c r="G10" i="7" s="1"/>
  <c r="D11" i="7"/>
  <c r="B10" i="7" s="1"/>
  <c r="C10" i="7" s="1"/>
  <c r="P11" i="7" l="1"/>
  <c r="N10" i="7" s="1"/>
  <c r="O10" i="7" s="1"/>
  <c r="L10" i="7"/>
  <c r="J9" i="7" s="1"/>
  <c r="K9" i="7" s="1"/>
  <c r="H10" i="7"/>
  <c r="F9" i="7" s="1"/>
  <c r="G9" i="7" s="1"/>
  <c r="D10" i="7"/>
  <c r="B9" i="7" s="1"/>
  <c r="C9" i="7" s="1"/>
  <c r="P10" i="7" l="1"/>
  <c r="N9" i="7" s="1"/>
  <c r="O9" i="7" s="1"/>
  <c r="L9" i="7"/>
  <c r="J8" i="7" s="1"/>
  <c r="K8" i="7" s="1"/>
  <c r="H9" i="7"/>
  <c r="F8" i="7" s="1"/>
  <c r="G8" i="7" s="1"/>
  <c r="D9" i="7"/>
  <c r="B8" i="7" s="1"/>
  <c r="C8" i="7" s="1"/>
  <c r="P9" i="7" l="1"/>
  <c r="N8" i="7" s="1"/>
  <c r="O8" i="7" s="1"/>
  <c r="L8" i="7"/>
  <c r="J7" i="7" s="1"/>
  <c r="K7" i="7" s="1"/>
  <c r="H8" i="7"/>
  <c r="F7" i="7" s="1"/>
  <c r="G7" i="7" s="1"/>
  <c r="D8" i="7"/>
  <c r="B7" i="7" s="1"/>
  <c r="C7" i="7" s="1"/>
  <c r="P8" i="7" l="1"/>
  <c r="N7" i="7" s="1"/>
  <c r="O7" i="7" s="1"/>
  <c r="L7" i="7"/>
  <c r="J6" i="7" s="1"/>
  <c r="K6" i="7" s="1"/>
  <c r="H7" i="7"/>
  <c r="F6" i="7" s="1"/>
  <c r="G6" i="7" s="1"/>
  <c r="D7" i="7"/>
  <c r="B6" i="7" s="1"/>
  <c r="C6" i="7" s="1"/>
  <c r="P7" i="7" l="1"/>
  <c r="N6" i="7" s="1"/>
  <c r="O6" i="7" s="1"/>
  <c r="L6" i="7"/>
  <c r="J5" i="7" s="1"/>
  <c r="K5" i="7" s="1"/>
  <c r="H6" i="7"/>
  <c r="F5" i="7" s="1"/>
  <c r="G5" i="7" s="1"/>
  <c r="D6" i="7"/>
  <c r="B5" i="7" s="1"/>
  <c r="C5" i="7" s="1"/>
  <c r="P6" i="7" l="1"/>
  <c r="N5" i="7" s="1"/>
  <c r="O5" i="7" s="1"/>
  <c r="L5" i="7"/>
  <c r="J4" i="7" s="1"/>
  <c r="K4" i="7" s="1"/>
  <c r="H5" i="7"/>
  <c r="F4" i="7" s="1"/>
  <c r="G4" i="7" s="1"/>
  <c r="D5" i="7"/>
  <c r="B4" i="7" s="1"/>
  <c r="C4" i="7" s="1"/>
  <c r="P5" i="7" l="1"/>
  <c r="N4" i="7" s="1"/>
  <c r="O4" i="7" s="1"/>
  <c r="L4" i="7"/>
  <c r="J3" i="7" s="1"/>
  <c r="K3" i="7" s="1"/>
  <c r="H4" i="7"/>
  <c r="F3" i="7" s="1"/>
  <c r="G3" i="7" s="1"/>
  <c r="D4" i="7"/>
  <c r="B3" i="7" s="1"/>
  <c r="C3" i="7" s="1"/>
  <c r="P4" i="7" l="1"/>
  <c r="N3" i="7" s="1"/>
  <c r="O3" i="7" s="1"/>
  <c r="L3" i="7"/>
  <c r="J2" i="7" s="1"/>
  <c r="K2" i="7" s="1"/>
  <c r="H3" i="7"/>
  <c r="F2" i="7" s="1"/>
  <c r="G2" i="7" s="1"/>
  <c r="D3" i="7"/>
  <c r="B2" i="7" s="1"/>
  <c r="C2" i="7" s="1"/>
  <c r="P3" i="7" l="1"/>
  <c r="N2" i="7" s="1"/>
  <c r="O2" i="7" s="1"/>
  <c r="L2" i="7"/>
  <c r="J1" i="7" s="1"/>
  <c r="K1" i="7" s="1"/>
  <c r="H2" i="7"/>
  <c r="F1" i="7" s="1"/>
  <c r="G1" i="7" s="1"/>
  <c r="D2" i="7"/>
  <c r="B1" i="7" s="1"/>
  <c r="C1" i="7" s="1"/>
  <c r="P2" i="7" l="1"/>
  <c r="N1" i="7" s="1"/>
  <c r="O1" i="7" s="1"/>
  <c r="L1" i="7"/>
  <c r="H1" i="7"/>
  <c r="D1" i="7"/>
  <c r="P1" i="7" l="1"/>
</calcChain>
</file>

<file path=xl/sharedStrings.xml><?xml version="1.0" encoding="utf-8"?>
<sst xmlns="http://schemas.openxmlformats.org/spreadsheetml/2006/main" count="63" uniqueCount="27">
  <si>
    <t>Year</t>
  </si>
  <si>
    <t>Equities</t>
  </si>
  <si>
    <t>Bonds</t>
  </si>
  <si>
    <t>Inflation</t>
  </si>
  <si>
    <t>RealEq</t>
  </si>
  <si>
    <t>RealBd</t>
  </si>
  <si>
    <t>Age</t>
  </si>
  <si>
    <t>MLives</t>
  </si>
  <si>
    <t>MLifeExpectancy</t>
  </si>
  <si>
    <t>MDeathrate</t>
  </si>
  <si>
    <t>n_scripts_list</t>
  </si>
  <si>
    <t>script_name_0</t>
  </si>
  <si>
    <t>script_path_0</t>
  </si>
  <si>
    <t>runswDN.py</t>
  </si>
  <si>
    <t>C:\Users\druce\ec2\safewithdrawal2\runswDN.py</t>
  </si>
  <si>
    <t>Nelder-Mead</t>
  </si>
  <si>
    <t>Powell</t>
  </si>
  <si>
    <t>gamma=0</t>
  </si>
  <si>
    <t>gamma=2</t>
  </si>
  <si>
    <t>gamma=1</t>
  </si>
  <si>
    <t>gamma=4</t>
  </si>
  <si>
    <t>Brent</t>
  </si>
  <si>
    <t>gamma=6</t>
  </si>
  <si>
    <t>COBYLA</t>
  </si>
  <si>
    <t>SLSQP</t>
  </si>
  <si>
    <t>Spending</t>
  </si>
  <si>
    <t>Equity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</si>
</sst>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2" applyNumberFormat="1" applyFont="1"/>
    <xf numFmtId="0" fontId="0" fillId="3" borderId="0" xfId="0" applyFill="1"/>
    <xf numFmtId="0" fontId="3" fillId="3" borderId="0" xfId="0" applyFont="1" applyFill="1" applyAlignment="1">
      <alignment horizontal="left"/>
    </xf>
    <xf numFmtId="0" fontId="4" fillId="3" borderId="1" xfId="0" applyFont="1" applyFill="1" applyBorder="1"/>
    <xf numFmtId="164" fontId="3" fillId="2" borderId="1" xfId="2" applyNumberFormat="1" applyFont="1" applyFill="1" applyBorder="1" applyAlignment="1">
      <alignment horizontal="right"/>
    </xf>
    <xf numFmtId="164" fontId="3" fillId="3" borderId="1" xfId="2" applyNumberFormat="1" applyFont="1" applyFill="1" applyBorder="1" applyAlignment="1">
      <alignment horizontal="right"/>
    </xf>
    <xf numFmtId="44" fontId="5" fillId="0" borderId="0" xfId="0" applyNumberFormat="1" applyFont="1"/>
    <xf numFmtId="165" fontId="5" fillId="0" borderId="0" xfId="0" applyNumberFormat="1" applyFont="1"/>
    <xf numFmtId="165" fontId="5" fillId="2" borderId="0" xfId="1" applyNumberFormat="1" applyFont="1" applyFill="1"/>
    <xf numFmtId="10" fontId="0" fillId="0" borderId="0" xfId="2" applyNumberFormat="1" applyFont="1"/>
    <xf numFmtId="10" fontId="0" fillId="0" borderId="0" xfId="0" applyNumberFormat="1"/>
    <xf numFmtId="10" fontId="3" fillId="2" borderId="0" xfId="2" applyNumberFormat="1" applyFont="1" applyFill="1"/>
    <xf numFmtId="10" fontId="3" fillId="3" borderId="0" xfId="2" applyNumberFormat="1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"Optimal CE" spending paths</a:t>
            </a:r>
            <a:r>
              <a:rPr lang="en-US" baseline="0"/>
              <a:t> for gamma 2, 4, 8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Gamma=8</c:v>
          </c:tx>
          <c:marker>
            <c:symbol val="none"/>
          </c:marker>
          <c:cat>
            <c:numRef>
              <c:f>Spending_Path!$A$1:$A$111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Spending_Path!$C$1:$C$111</c:f>
              <c:numCache>
                <c:formatCode>_("$"* #,##0.00_);_("$"* \(#,##0.00\);_("$"* "-"??_);_(@_)</c:formatCode>
                <c:ptCount val="111"/>
                <c:pt idx="0">
                  <c:v>185.15036058779714</c:v>
                </c:pt>
                <c:pt idx="1">
                  <c:v>218.03521409376197</c:v>
                </c:pt>
                <c:pt idx="2">
                  <c:v>281.51886619177384</c:v>
                </c:pt>
                <c:pt idx="3">
                  <c:v>425.69224889081704</c:v>
                </c:pt>
                <c:pt idx="4">
                  <c:v>910.20261837351643</c:v>
                </c:pt>
                <c:pt idx="5">
                  <c:v>1716.1938349538771</c:v>
                </c:pt>
                <c:pt idx="6">
                  <c:v>2798.1891255588598</c:v>
                </c:pt>
                <c:pt idx="7">
                  <c:v>4156.4386598618503</c:v>
                </c:pt>
                <c:pt idx="8">
                  <c:v>5832.3870939819572</c:v>
                </c:pt>
                <c:pt idx="9">
                  <c:v>7914.0667195726774</c:v>
                </c:pt>
                <c:pt idx="10">
                  <c:v>10445.453236967795</c:v>
                </c:pt>
                <c:pt idx="11">
                  <c:v>13447.377024871328</c:v>
                </c:pt>
                <c:pt idx="12">
                  <c:v>16910.716437219962</c:v>
                </c:pt>
                <c:pt idx="13">
                  <c:v>20896.671967459668</c:v>
                </c:pt>
                <c:pt idx="14">
                  <c:v>25262.282028490172</c:v>
                </c:pt>
                <c:pt idx="15">
                  <c:v>29898.491996933757</c:v>
                </c:pt>
                <c:pt idx="16">
                  <c:v>34636.397457346422</c:v>
                </c:pt>
                <c:pt idx="17">
                  <c:v>39322.069619408168</c:v>
                </c:pt>
                <c:pt idx="18">
                  <c:v>43814.485899704167</c:v>
                </c:pt>
                <c:pt idx="19">
                  <c:v>48029.747984738962</c:v>
                </c:pt>
                <c:pt idx="20">
                  <c:v>51906.912514449781</c:v>
                </c:pt>
                <c:pt idx="21">
                  <c:v>55404.763472702514</c:v>
                </c:pt>
                <c:pt idx="22">
                  <c:v>58518.676478856316</c:v>
                </c:pt>
                <c:pt idx="23">
                  <c:v>61235.280330366535</c:v>
                </c:pt>
                <c:pt idx="24">
                  <c:v>63573.94235745677</c:v>
                </c:pt>
                <c:pt idx="25">
                  <c:v>65567.338859803509</c:v>
                </c:pt>
                <c:pt idx="26">
                  <c:v>67235.542390955845</c:v>
                </c:pt>
                <c:pt idx="27">
                  <c:v>68614.909016097459</c:v>
                </c:pt>
                <c:pt idx="28">
                  <c:v>69731.209373532576</c:v>
                </c:pt>
                <c:pt idx="29">
                  <c:v>70607.407634041214</c:v>
                </c:pt>
                <c:pt idx="30">
                  <c:v>71286.783015350637</c:v>
                </c:pt>
                <c:pt idx="31">
                  <c:v>71785.683047335362</c:v>
                </c:pt>
                <c:pt idx="32">
                  <c:v>72134.296056287989</c:v>
                </c:pt>
                <c:pt idx="33">
                  <c:v>72331.554521867642</c:v>
                </c:pt>
                <c:pt idx="34">
                  <c:v>72427.707674601261</c:v>
                </c:pt>
                <c:pt idx="35">
                  <c:v>72410.509083709985</c:v>
                </c:pt>
                <c:pt idx="36">
                  <c:v>72332.444532335736</c:v>
                </c:pt>
                <c:pt idx="37">
                  <c:v>72157.917697971439</c:v>
                </c:pt>
                <c:pt idx="38">
                  <c:v>71958.174210431069</c:v>
                </c:pt>
                <c:pt idx="39">
                  <c:v>71646.98741158504</c:v>
                </c:pt>
                <c:pt idx="40">
                  <c:v>71362.182708500186</c:v>
                </c:pt>
                <c:pt idx="41">
                  <c:v>70998.213692410587</c:v>
                </c:pt>
                <c:pt idx="42">
                  <c:v>70607.457466322463</c:v>
                </c:pt>
                <c:pt idx="43">
                  <c:v>70191.205103297732</c:v>
                </c:pt>
                <c:pt idx="44">
                  <c:v>69761.702844855696</c:v>
                </c:pt>
                <c:pt idx="45">
                  <c:v>69321.977431509178</c:v>
                </c:pt>
                <c:pt idx="46">
                  <c:v>68867.123545661932</c:v>
                </c:pt>
                <c:pt idx="47">
                  <c:v>68374.271499994647</c:v>
                </c:pt>
                <c:pt idx="48">
                  <c:v>67854.876405791874</c:v>
                </c:pt>
                <c:pt idx="49">
                  <c:v>67413.053506941273</c:v>
                </c:pt>
                <c:pt idx="50">
                  <c:v>66923.187311782909</c:v>
                </c:pt>
                <c:pt idx="51">
                  <c:v>66421.079939192481</c:v>
                </c:pt>
                <c:pt idx="52">
                  <c:v>65850.291430041325</c:v>
                </c:pt>
                <c:pt idx="53">
                  <c:v>65307.606024402878</c:v>
                </c:pt>
                <c:pt idx="54">
                  <c:v>64763.652867811805</c:v>
                </c:pt>
                <c:pt idx="55">
                  <c:v>64361.436340809043</c:v>
                </c:pt>
                <c:pt idx="56">
                  <c:v>63882.941048462257</c:v>
                </c:pt>
                <c:pt idx="57">
                  <c:v>63215.899556506956</c:v>
                </c:pt>
                <c:pt idx="58">
                  <c:v>62752.530785534356</c:v>
                </c:pt>
                <c:pt idx="59">
                  <c:v>62334.721345071972</c:v>
                </c:pt>
                <c:pt idx="60">
                  <c:v>61803.052762183281</c:v>
                </c:pt>
                <c:pt idx="61">
                  <c:v>61329.586733353171</c:v>
                </c:pt>
                <c:pt idx="62">
                  <c:v>60807.268436837781</c:v>
                </c:pt>
                <c:pt idx="63">
                  <c:v>60255.177168433671</c:v>
                </c:pt>
                <c:pt idx="64">
                  <c:v>59694.006358264967</c:v>
                </c:pt>
                <c:pt idx="65">
                  <c:v>59243.902241122669</c:v>
                </c:pt>
                <c:pt idx="66">
                  <c:v>58891.497734535878</c:v>
                </c:pt>
                <c:pt idx="67">
                  <c:v>58106.481884168119</c:v>
                </c:pt>
                <c:pt idx="68">
                  <c:v>57614.026379628471</c:v>
                </c:pt>
                <c:pt idx="69">
                  <c:v>57098.74365790865</c:v>
                </c:pt>
                <c:pt idx="70">
                  <c:v>56630.794803213146</c:v>
                </c:pt>
                <c:pt idx="71">
                  <c:v>56115.940173687333</c:v>
                </c:pt>
                <c:pt idx="72">
                  <c:v>55698.752736442606</c:v>
                </c:pt>
                <c:pt idx="73">
                  <c:v>55226.434398400699</c:v>
                </c:pt>
                <c:pt idx="74">
                  <c:v>55033.021645274835</c:v>
                </c:pt>
                <c:pt idx="75">
                  <c:v>54338.59700239572</c:v>
                </c:pt>
                <c:pt idx="76">
                  <c:v>53909.809118834506</c:v>
                </c:pt>
                <c:pt idx="77">
                  <c:v>53455.960200858623</c:v>
                </c:pt>
                <c:pt idx="78">
                  <c:v>53075.561611934681</c:v>
                </c:pt>
                <c:pt idx="79">
                  <c:v>52621.553229858437</c:v>
                </c:pt>
                <c:pt idx="80">
                  <c:v>52212.485375526601</c:v>
                </c:pt>
                <c:pt idx="81">
                  <c:v>51798.259440285983</c:v>
                </c:pt>
                <c:pt idx="82">
                  <c:v>51402.803266408548</c:v>
                </c:pt>
                <c:pt idx="83">
                  <c:v>50968.072134144124</c:v>
                </c:pt>
                <c:pt idx="84">
                  <c:v>50557.35721240953</c:v>
                </c:pt>
                <c:pt idx="85">
                  <c:v>50141.774812658376</c:v>
                </c:pt>
                <c:pt idx="86">
                  <c:v>49865.249116117171</c:v>
                </c:pt>
                <c:pt idx="87">
                  <c:v>49004.29754226825</c:v>
                </c:pt>
                <c:pt idx="88">
                  <c:v>48978.222577437453</c:v>
                </c:pt>
                <c:pt idx="89">
                  <c:v>47745.593385138622</c:v>
                </c:pt>
                <c:pt idx="90">
                  <c:v>48207.634068963751</c:v>
                </c:pt>
                <c:pt idx="91">
                  <c:v>47876.748994566144</c:v>
                </c:pt>
                <c:pt idx="92">
                  <c:v>47347.165780110059</c:v>
                </c:pt>
                <c:pt idx="93">
                  <c:v>46938.843401984719</c:v>
                </c:pt>
                <c:pt idx="94">
                  <c:v>47212.505812641844</c:v>
                </c:pt>
                <c:pt idx="95">
                  <c:v>46922.272539247773</c:v>
                </c:pt>
                <c:pt idx="96">
                  <c:v>46529.62173058607</c:v>
                </c:pt>
                <c:pt idx="97">
                  <c:v>45448.105127941446</c:v>
                </c:pt>
                <c:pt idx="98">
                  <c:v>44905.205841183153</c:v>
                </c:pt>
                <c:pt idx="99">
                  <c:v>44197.877258591849</c:v>
                </c:pt>
                <c:pt idx="100">
                  <c:v>43434.260544377692</c:v>
                </c:pt>
                <c:pt idx="101">
                  <c:v>42973.259845807406</c:v>
                </c:pt>
                <c:pt idx="102">
                  <c:v>43628.316505973271</c:v>
                </c:pt>
                <c:pt idx="103">
                  <c:v>43348.080892800135</c:v>
                </c:pt>
                <c:pt idx="104">
                  <c:v>42594.768805323467</c:v>
                </c:pt>
                <c:pt idx="105">
                  <c:v>42469.819944346193</c:v>
                </c:pt>
                <c:pt idx="106">
                  <c:v>42350.310296989723</c:v>
                </c:pt>
                <c:pt idx="107">
                  <c:v>42067.330699744685</c:v>
                </c:pt>
                <c:pt idx="108">
                  <c:v>41155.991300467249</c:v>
                </c:pt>
                <c:pt idx="109">
                  <c:v>41619.365947412807</c:v>
                </c:pt>
                <c:pt idx="110">
                  <c:v>40861.503706800002</c:v>
                </c:pt>
              </c:numCache>
            </c:numRef>
          </c:val>
          <c:smooth val="0"/>
        </c:ser>
        <c:ser>
          <c:idx val="1"/>
          <c:order val="1"/>
          <c:tx>
            <c:v>Gamma=4</c:v>
          </c:tx>
          <c:marker>
            <c:symbol val="none"/>
          </c:marker>
          <c:val>
            <c:numRef>
              <c:f>Spending_Path!$G$1:$G$111</c:f>
              <c:numCache>
                <c:formatCode>_("$"* #,##0.00_);_("$"* \(#,##0.00\);_("$"* "-"??_);_(@_)</c:formatCode>
                <c:ptCount val="111"/>
                <c:pt idx="0">
                  <c:v>57.150199460163549</c:v>
                </c:pt>
                <c:pt idx="1">
                  <c:v>72.842469275779251</c:v>
                </c:pt>
                <c:pt idx="2">
                  <c:v>105.08637711991959</c:v>
                </c:pt>
                <c:pt idx="3">
                  <c:v>180.05104626133053</c:v>
                </c:pt>
                <c:pt idx="4">
                  <c:v>368.20669243868605</c:v>
                </c:pt>
                <c:pt idx="5">
                  <c:v>715.85598057714196</c:v>
                </c:pt>
                <c:pt idx="6">
                  <c:v>1274.1675359843887</c:v>
                </c:pt>
                <c:pt idx="7">
                  <c:v>2082.960276630829</c:v>
                </c:pt>
                <c:pt idx="8">
                  <c:v>3199.720068422338</c:v>
                </c:pt>
                <c:pt idx="9">
                  <c:v>4722.8380560860023</c:v>
                </c:pt>
                <c:pt idx="10">
                  <c:v>6739.6835537670586</c:v>
                </c:pt>
                <c:pt idx="11">
                  <c:v>9328.3608262011294</c:v>
                </c:pt>
                <c:pt idx="12">
                  <c:v>12543.483879733643</c:v>
                </c:pt>
                <c:pt idx="13">
                  <c:v>16504.457493251663</c:v>
                </c:pt>
                <c:pt idx="14">
                  <c:v>21132.891730817177</c:v>
                </c:pt>
                <c:pt idx="15">
                  <c:v>26354.203193133842</c:v>
                </c:pt>
                <c:pt idx="16">
                  <c:v>31997.848490503657</c:v>
                </c:pt>
                <c:pt idx="17">
                  <c:v>37865.146981942788</c:v>
                </c:pt>
                <c:pt idx="18">
                  <c:v>43750.395151551689</c:v>
                </c:pt>
                <c:pt idx="19">
                  <c:v>49497.469226740948</c:v>
                </c:pt>
                <c:pt idx="20">
                  <c:v>54972.26680777852</c:v>
                </c:pt>
                <c:pt idx="21">
                  <c:v>60072.422274034521</c:v>
                </c:pt>
                <c:pt idx="22">
                  <c:v>64725.255048432715</c:v>
                </c:pt>
                <c:pt idx="23">
                  <c:v>68886.936512232031</c:v>
                </c:pt>
                <c:pt idx="24">
                  <c:v>72547.360282840993</c:v>
                </c:pt>
                <c:pt idx="25">
                  <c:v>75708.698763965935</c:v>
                </c:pt>
                <c:pt idx="26">
                  <c:v>78398.745805788349</c:v>
                </c:pt>
                <c:pt idx="27">
                  <c:v>80648.847704995613</c:v>
                </c:pt>
                <c:pt idx="28">
                  <c:v>82494.078401073522</c:v>
                </c:pt>
                <c:pt idx="29">
                  <c:v>83969.780353293754</c:v>
                </c:pt>
                <c:pt idx="30">
                  <c:v>85109.418097923641</c:v>
                </c:pt>
                <c:pt idx="31">
                  <c:v>85946.191799528708</c:v>
                </c:pt>
                <c:pt idx="32">
                  <c:v>86521.483244384188</c:v>
                </c:pt>
                <c:pt idx="33">
                  <c:v>86873.57756802009</c:v>
                </c:pt>
                <c:pt idx="34">
                  <c:v>87030.488710303864</c:v>
                </c:pt>
                <c:pt idx="35">
                  <c:v>87018.189830487085</c:v>
                </c:pt>
                <c:pt idx="36">
                  <c:v>86857.972368191346</c:v>
                </c:pt>
                <c:pt idx="37">
                  <c:v>86575.052128152747</c:v>
                </c:pt>
                <c:pt idx="38">
                  <c:v>86189.665785957899</c:v>
                </c:pt>
                <c:pt idx="39">
                  <c:v>85718.037246902968</c:v>
                </c:pt>
                <c:pt idx="40">
                  <c:v>85170.447877933751</c:v>
                </c:pt>
                <c:pt idx="41">
                  <c:v>84556.162797348181</c:v>
                </c:pt>
                <c:pt idx="42">
                  <c:v>83887.439433173393</c:v>
                </c:pt>
                <c:pt idx="43">
                  <c:v>83175.638869553019</c:v>
                </c:pt>
                <c:pt idx="44">
                  <c:v>82427.938129485134</c:v>
                </c:pt>
                <c:pt idx="45">
                  <c:v>81651.330482104997</c:v>
                </c:pt>
                <c:pt idx="46">
                  <c:v>80850.546591850187</c:v>
                </c:pt>
                <c:pt idx="47">
                  <c:v>80034.617384498124</c:v>
                </c:pt>
                <c:pt idx="48">
                  <c:v>79204.36448861548</c:v>
                </c:pt>
                <c:pt idx="49">
                  <c:v>78364.624692331447</c:v>
                </c:pt>
                <c:pt idx="50">
                  <c:v>77517.379730431552</c:v>
                </c:pt>
                <c:pt idx="51">
                  <c:v>76664.932399791549</c:v>
                </c:pt>
                <c:pt idx="52">
                  <c:v>75809.940480519159</c:v>
                </c:pt>
                <c:pt idx="53">
                  <c:v>74953.479106140454</c:v>
                </c:pt>
                <c:pt idx="54">
                  <c:v>74099.008802258773</c:v>
                </c:pt>
                <c:pt idx="55">
                  <c:v>73246.301614862314</c:v>
                </c:pt>
                <c:pt idx="56">
                  <c:v>72395.702143431263</c:v>
                </c:pt>
                <c:pt idx="57">
                  <c:v>71550.550292846252</c:v>
                </c:pt>
                <c:pt idx="58">
                  <c:v>70711.596549704496</c:v>
                </c:pt>
                <c:pt idx="59">
                  <c:v>69875.967408497134</c:v>
                </c:pt>
                <c:pt idx="60">
                  <c:v>69046.57543343697</c:v>
                </c:pt>
                <c:pt idx="61">
                  <c:v>68222.628728822179</c:v>
                </c:pt>
                <c:pt idx="62">
                  <c:v>67404.613519300226</c:v>
                </c:pt>
                <c:pt idx="63">
                  <c:v>66593.058468008763</c:v>
                </c:pt>
                <c:pt idx="64">
                  <c:v>65788.34341971112</c:v>
                </c:pt>
                <c:pt idx="65">
                  <c:v>64991.031207977721</c:v>
                </c:pt>
                <c:pt idx="66">
                  <c:v>64201.5509906851</c:v>
                </c:pt>
                <c:pt idx="67">
                  <c:v>63420.234713183716</c:v>
                </c:pt>
                <c:pt idx="68">
                  <c:v>62646.935868017063</c:v>
                </c:pt>
                <c:pt idx="69">
                  <c:v>61882.578529938844</c:v>
                </c:pt>
                <c:pt idx="70">
                  <c:v>61125.303157423499</c:v>
                </c:pt>
                <c:pt idx="71">
                  <c:v>60378.022143864597</c:v>
                </c:pt>
                <c:pt idx="72">
                  <c:v>59638.762496334282</c:v>
                </c:pt>
                <c:pt idx="73">
                  <c:v>58907.965881683958</c:v>
                </c:pt>
                <c:pt idx="74">
                  <c:v>58182.965101938695</c:v>
                </c:pt>
                <c:pt idx="75">
                  <c:v>57473.35921206593</c:v>
                </c:pt>
                <c:pt idx="76">
                  <c:v>56767.099627836185</c:v>
                </c:pt>
                <c:pt idx="77">
                  <c:v>56072.511414956673</c:v>
                </c:pt>
                <c:pt idx="78">
                  <c:v>55383.964286035865</c:v>
                </c:pt>
                <c:pt idx="79">
                  <c:v>54707.311220327545</c:v>
                </c:pt>
                <c:pt idx="80">
                  <c:v>54037.267608342598</c:v>
                </c:pt>
                <c:pt idx="81">
                  <c:v>53375.699400152378</c:v>
                </c:pt>
                <c:pt idx="82">
                  <c:v>52724.814574736243</c:v>
                </c:pt>
                <c:pt idx="83">
                  <c:v>52076.882607839842</c:v>
                </c:pt>
                <c:pt idx="84">
                  <c:v>51444.99051959713</c:v>
                </c:pt>
                <c:pt idx="85">
                  <c:v>50811.713343857235</c:v>
                </c:pt>
                <c:pt idx="86">
                  <c:v>50192.101253152709</c:v>
                </c:pt>
                <c:pt idx="87">
                  <c:v>49585.568562622917</c:v>
                </c:pt>
                <c:pt idx="88">
                  <c:v>48977.195747820158</c:v>
                </c:pt>
                <c:pt idx="89">
                  <c:v>48381.098735161184</c:v>
                </c:pt>
                <c:pt idx="90">
                  <c:v>47796.796026046381</c:v>
                </c:pt>
                <c:pt idx="91">
                  <c:v>47214.606007255788</c:v>
                </c:pt>
                <c:pt idx="92">
                  <c:v>46639.385217906434</c:v>
                </c:pt>
                <c:pt idx="93">
                  <c:v>46065.59302100433</c:v>
                </c:pt>
                <c:pt idx="94">
                  <c:v>45503.792970140028</c:v>
                </c:pt>
                <c:pt idx="95">
                  <c:v>44948.455538588547</c:v>
                </c:pt>
                <c:pt idx="96">
                  <c:v>44399.631177862364</c:v>
                </c:pt>
                <c:pt idx="97">
                  <c:v>43857.063763841201</c:v>
                </c:pt>
                <c:pt idx="98">
                  <c:v>43320.80333450083</c:v>
                </c:pt>
                <c:pt idx="99">
                  <c:v>42791.087000723106</c:v>
                </c:pt>
                <c:pt idx="100">
                  <c:v>42265.059932115975</c:v>
                </c:pt>
                <c:pt idx="101">
                  <c:v>41749.556683484567</c:v>
                </c:pt>
                <c:pt idx="102">
                  <c:v>41239.313247596889</c:v>
                </c:pt>
                <c:pt idx="103">
                  <c:v>40735.834118296043</c:v>
                </c:pt>
                <c:pt idx="104">
                  <c:v>40235.921373183111</c:v>
                </c:pt>
                <c:pt idx="105">
                  <c:v>39747.995879353744</c:v>
                </c:pt>
                <c:pt idx="106">
                  <c:v>39262.511269408373</c:v>
                </c:pt>
                <c:pt idx="107">
                  <c:v>38782.201620463013</c:v>
                </c:pt>
                <c:pt idx="108">
                  <c:v>38312.037865595041</c:v>
                </c:pt>
                <c:pt idx="109">
                  <c:v>37846.482429155229</c:v>
                </c:pt>
                <c:pt idx="110">
                  <c:v>37381.928963400002</c:v>
                </c:pt>
              </c:numCache>
            </c:numRef>
          </c:val>
          <c:smooth val="0"/>
        </c:ser>
        <c:ser>
          <c:idx val="2"/>
          <c:order val="2"/>
          <c:tx>
            <c:v>Gamma=2</c:v>
          </c:tx>
          <c:marker>
            <c:symbol val="none"/>
          </c:marker>
          <c:val>
            <c:numRef>
              <c:f>Spending_Path!$K$1:$K$111</c:f>
              <c:numCache>
                <c:formatCode>_("$"* #,##0.00_);_("$"* \(#,##0.00\);_("$"* "-"??_);_(@_)</c:formatCode>
                <c:ptCount val="111"/>
                <c:pt idx="0">
                  <c:v>2.3699174984822884</c:v>
                </c:pt>
                <c:pt idx="1">
                  <c:v>3.7941689927865871</c:v>
                </c:pt>
                <c:pt idx="2">
                  <c:v>7.2839436491486538</c:v>
                </c:pt>
                <c:pt idx="3">
                  <c:v>16.513798492795445</c:v>
                </c:pt>
                <c:pt idx="4">
                  <c:v>40.992323392144144</c:v>
                </c:pt>
                <c:pt idx="5">
                  <c:v>95.971078741408917</c:v>
                </c:pt>
                <c:pt idx="6">
                  <c:v>209.29266904879097</c:v>
                </c:pt>
                <c:pt idx="7">
                  <c:v>421.17521286540318</c:v>
                </c:pt>
                <c:pt idx="8">
                  <c:v>791.33984274898933</c:v>
                </c:pt>
                <c:pt idx="9">
                  <c:v>1415.766162580197</c:v>
                </c:pt>
                <c:pt idx="10">
                  <c:v>2423.4023910595101</c:v>
                </c:pt>
                <c:pt idx="11">
                  <c:v>3979.8599306827523</c:v>
                </c:pt>
                <c:pt idx="12">
                  <c:v>6279.9304839624865</c:v>
                </c:pt>
                <c:pt idx="13">
                  <c:v>9610.4922168158027</c:v>
                </c:pt>
                <c:pt idx="14">
                  <c:v>14147.014682648754</c:v>
                </c:pt>
                <c:pt idx="15">
                  <c:v>20048.715331674059</c:v>
                </c:pt>
                <c:pt idx="16">
                  <c:v>27324.544743996212</c:v>
                </c:pt>
                <c:pt idx="17">
                  <c:v>35850.668078737668</c:v>
                </c:pt>
                <c:pt idx="18">
                  <c:v>45374.62485661661</c:v>
                </c:pt>
                <c:pt idx="19">
                  <c:v>55609.586577546776</c:v>
                </c:pt>
                <c:pt idx="20">
                  <c:v>66221.056298038806</c:v>
                </c:pt>
                <c:pt idx="21">
                  <c:v>76869.692662763046</c:v>
                </c:pt>
                <c:pt idx="22">
                  <c:v>87237.253442955713</c:v>
                </c:pt>
                <c:pt idx="23">
                  <c:v>97049.280548293624</c:v>
                </c:pt>
                <c:pt idx="24">
                  <c:v>106112.06976293126</c:v>
                </c:pt>
                <c:pt idx="25">
                  <c:v>114276.34660065718</c:v>
                </c:pt>
                <c:pt idx="26">
                  <c:v>121477.45040100509</c:v>
                </c:pt>
                <c:pt idx="27">
                  <c:v>127689.28169724502</c:v>
                </c:pt>
                <c:pt idx="28">
                  <c:v>132917.70632022421</c:v>
                </c:pt>
                <c:pt idx="29">
                  <c:v>137188.85025432226</c:v>
                </c:pt>
                <c:pt idx="30">
                  <c:v>140546.52032718927</c:v>
                </c:pt>
                <c:pt idx="31">
                  <c:v>143046.70071148893</c:v>
                </c:pt>
                <c:pt idx="32">
                  <c:v>144783.03170251264</c:v>
                </c:pt>
                <c:pt idx="33">
                  <c:v>145852.9607890445</c:v>
                </c:pt>
                <c:pt idx="34">
                  <c:v>146328.87448456165</c:v>
                </c:pt>
                <c:pt idx="35">
                  <c:v>146280.99878016283</c:v>
                </c:pt>
                <c:pt idx="36">
                  <c:v>145773.4507627245</c:v>
                </c:pt>
                <c:pt idx="37">
                  <c:v>144881.36304133301</c:v>
                </c:pt>
                <c:pt idx="38">
                  <c:v>143672.15735244239</c:v>
                </c:pt>
                <c:pt idx="39">
                  <c:v>142191.83140789991</c:v>
                </c:pt>
                <c:pt idx="40">
                  <c:v>140476.83206704832</c:v>
                </c:pt>
                <c:pt idx="41">
                  <c:v>138560.56882655219</c:v>
                </c:pt>
                <c:pt idx="42">
                  <c:v>136483.80684135534</c:v>
                </c:pt>
                <c:pt idx="43">
                  <c:v>134282.79011987374</c:v>
                </c:pt>
                <c:pt idx="44">
                  <c:v>131984.52469581913</c:v>
                </c:pt>
                <c:pt idx="45">
                  <c:v>129611.53042616259</c:v>
                </c:pt>
                <c:pt idx="46">
                  <c:v>127184.80084714518</c:v>
                </c:pt>
                <c:pt idx="47">
                  <c:v>124721.99555754592</c:v>
                </c:pt>
                <c:pt idx="48">
                  <c:v>122238.50097201619</c:v>
                </c:pt>
                <c:pt idx="49">
                  <c:v>119745.92977048045</c:v>
                </c:pt>
                <c:pt idx="50">
                  <c:v>117251.79368977319</c:v>
                </c:pt>
                <c:pt idx="51">
                  <c:v>114764.88588042055</c:v>
                </c:pt>
                <c:pt idx="52">
                  <c:v>112291.18211754561</c:v>
                </c:pt>
                <c:pt idx="53">
                  <c:v>109838.70214130307</c:v>
                </c:pt>
                <c:pt idx="54">
                  <c:v>107411.47416933114</c:v>
                </c:pt>
                <c:pt idx="55">
                  <c:v>105014.11138607739</c:v>
                </c:pt>
                <c:pt idx="56">
                  <c:v>102648.91570529446</c:v>
                </c:pt>
                <c:pt idx="57">
                  <c:v>100318.99749946405</c:v>
                </c:pt>
                <c:pt idx="58">
                  <c:v>98026.740501995882</c:v>
                </c:pt>
                <c:pt idx="59">
                  <c:v>95772.553959998273</c:v>
                </c:pt>
                <c:pt idx="60">
                  <c:v>93555.943616431003</c:v>
                </c:pt>
                <c:pt idx="61">
                  <c:v>91377.10139171753</c:v>
                </c:pt>
                <c:pt idx="62">
                  <c:v>89237.112125508822</c:v>
                </c:pt>
                <c:pt idx="63">
                  <c:v>87136.915766855513</c:v>
                </c:pt>
                <c:pt idx="64">
                  <c:v>85077.318968007618</c:v>
                </c:pt>
                <c:pt idx="65">
                  <c:v>83059.413458779221</c:v>
                </c:pt>
                <c:pt idx="66">
                  <c:v>81083.526568286979</c:v>
                </c:pt>
                <c:pt idx="67">
                  <c:v>79149.736462403031</c:v>
                </c:pt>
                <c:pt idx="68">
                  <c:v>77257.67634197099</c:v>
                </c:pt>
                <c:pt idx="69">
                  <c:v>75407.563955559206</c:v>
                </c:pt>
                <c:pt idx="70">
                  <c:v>73598.697226843549</c:v>
                </c:pt>
                <c:pt idx="71">
                  <c:v>71830.679114728788</c:v>
                </c:pt>
                <c:pt idx="72">
                  <c:v>70102.954960717034</c:v>
                </c:pt>
                <c:pt idx="73">
                  <c:v>68415.403439135524</c:v>
                </c:pt>
                <c:pt idx="74">
                  <c:v>66767.321792516421</c:v>
                </c:pt>
                <c:pt idx="75">
                  <c:v>65158.440780142169</c:v>
                </c:pt>
                <c:pt idx="76">
                  <c:v>63587.846176902407</c:v>
                </c:pt>
                <c:pt idx="77">
                  <c:v>62055.016044764081</c:v>
                </c:pt>
                <c:pt idx="78">
                  <c:v>60559.248617647507</c:v>
                </c:pt>
                <c:pt idx="79">
                  <c:v>59099.659797041037</c:v>
                </c:pt>
                <c:pt idx="80">
                  <c:v>57675.501391389902</c:v>
                </c:pt>
                <c:pt idx="81">
                  <c:v>56285.856972918868</c:v>
                </c:pt>
                <c:pt idx="82">
                  <c:v>54930.091739410273</c:v>
                </c:pt>
                <c:pt idx="83">
                  <c:v>53607.227845509253</c:v>
                </c:pt>
                <c:pt idx="84">
                  <c:v>52316.776269831804</c:v>
                </c:pt>
                <c:pt idx="85">
                  <c:v>51057.921467978056</c:v>
                </c:pt>
                <c:pt idx="86">
                  <c:v>49829.939560254999</c:v>
                </c:pt>
                <c:pt idx="87">
                  <c:v>48632.282275385456</c:v>
                </c:pt>
                <c:pt idx="88">
                  <c:v>47463.79156354069</c:v>
                </c:pt>
                <c:pt idx="89">
                  <c:v>46323.535929815676</c:v>
                </c:pt>
                <c:pt idx="90">
                  <c:v>45210.254315145794</c:v>
                </c:pt>
                <c:pt idx="91">
                  <c:v>44123.074815494954</c:v>
                </c:pt>
                <c:pt idx="92">
                  <c:v>43061.285556511633</c:v>
                </c:pt>
                <c:pt idx="93">
                  <c:v>42024.339961318503</c:v>
                </c:pt>
                <c:pt idx="94">
                  <c:v>41011.704757265841</c:v>
                </c:pt>
                <c:pt idx="95">
                  <c:v>40022.705406516005</c:v>
                </c:pt>
                <c:pt idx="96">
                  <c:v>39056.869414486682</c:v>
                </c:pt>
                <c:pt idx="97">
                  <c:v>38113.583472827158</c:v>
                </c:pt>
                <c:pt idx="98">
                  <c:v>37192.509117435431</c:v>
                </c:pt>
                <c:pt idx="99">
                  <c:v>36293.370537844232</c:v>
                </c:pt>
                <c:pt idx="100">
                  <c:v>35415.840938714893</c:v>
                </c:pt>
                <c:pt idx="101">
                  <c:v>34559.677692374207</c:v>
                </c:pt>
                <c:pt idx="102">
                  <c:v>33724.408461619671</c:v>
                </c:pt>
                <c:pt idx="103">
                  <c:v>32909.6180907054</c:v>
                </c:pt>
                <c:pt idx="104">
                  <c:v>32114.669425106938</c:v>
                </c:pt>
                <c:pt idx="105">
                  <c:v>31339.046610502941</c:v>
                </c:pt>
                <c:pt idx="106">
                  <c:v>30582.353036240322</c:v>
                </c:pt>
                <c:pt idx="107">
                  <c:v>29844.132241732066</c:v>
                </c:pt>
                <c:pt idx="108">
                  <c:v>29123.915342978467</c:v>
                </c:pt>
                <c:pt idx="109">
                  <c:v>28421.380743035759</c:v>
                </c:pt>
                <c:pt idx="110">
                  <c:v>27736.395806799999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0352"/>
        <c:axId val="46902272"/>
      </c:lineChart>
      <c:catAx>
        <c:axId val="4690035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2272"/>
        <c:crosses val="autoZero"/>
        <c:auto val="1"/>
        <c:lblAlgn val="ctr"/>
        <c:lblOffset val="100"/>
        <c:noMultiLvlLbl val="0"/>
      </c:catAx>
      <c:valAx>
        <c:axId val="46902272"/>
        <c:scaling>
          <c:orientation val="minMax"/>
        </c:scaling>
        <c:delete val="0"/>
        <c:axPos val="r"/>
        <c:majorGridlines>
          <c:spPr>
            <a:ln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Spending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690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5336438578980447E-2"/>
          <c:y val="0.13675026549239735"/>
          <c:w val="0.16443000258770471"/>
          <c:h val="0.154389851523698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"Optimal CE" spending paths</a:t>
            </a:r>
            <a:r>
              <a:rPr lang="en-US" baseline="0"/>
              <a:t> for gamma 2, 4, 8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7681335255962324E-2"/>
          <c:y val="0.11975113295057012"/>
          <c:w val="0.89982580657328004"/>
          <c:h val="0.74005207438134502"/>
        </c:manualLayout>
      </c:layout>
      <c:lineChart>
        <c:grouping val="standard"/>
        <c:varyColors val="0"/>
        <c:ser>
          <c:idx val="0"/>
          <c:order val="0"/>
          <c:tx>
            <c:v>Gamma = 1</c:v>
          </c:tx>
          <c:marker>
            <c:symbol val="none"/>
          </c:marker>
          <c:cat>
            <c:numRef>
              <c:f>Spending_FixedReturn!$A$3:$A$113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Spending_FixedReturn!$E$3:$E$113</c:f>
              <c:numCache>
                <c:formatCode>0.00%</c:formatCode>
                <c:ptCount val="111"/>
                <c:pt idx="0">
                  <c:v>0.99999992140600003</c:v>
                </c:pt>
                <c:pt idx="1">
                  <c:v>0.71923828125</c:v>
                </c:pt>
                <c:pt idx="2">
                  <c:v>0.69479541778599996</c:v>
                </c:pt>
                <c:pt idx="3">
                  <c:v>0.71243670769</c:v>
                </c:pt>
                <c:pt idx="4">
                  <c:v>0.72669935662399998</c:v>
                </c:pt>
                <c:pt idx="5">
                  <c:v>0.71669304712299997</c:v>
                </c:pt>
                <c:pt idx="6">
                  <c:v>0.69807582539099999</c:v>
                </c:pt>
                <c:pt idx="7">
                  <c:v>0.67251152514500001</c:v>
                </c:pt>
                <c:pt idx="8">
                  <c:v>0.64505939452899996</c:v>
                </c:pt>
                <c:pt idx="9">
                  <c:v>0.62036571458199996</c:v>
                </c:pt>
                <c:pt idx="10">
                  <c:v>0.59673850474900003</c:v>
                </c:pt>
                <c:pt idx="11">
                  <c:v>0.57331185641799998</c:v>
                </c:pt>
                <c:pt idx="12">
                  <c:v>0.54968513733500002</c:v>
                </c:pt>
                <c:pt idx="13">
                  <c:v>0.52837410222600001</c:v>
                </c:pt>
                <c:pt idx="14">
                  <c:v>0.50453534878600004</c:v>
                </c:pt>
                <c:pt idx="15">
                  <c:v>0.47930858134600002</c:v>
                </c:pt>
                <c:pt idx="16">
                  <c:v>0.45234747364599998</c:v>
                </c:pt>
                <c:pt idx="17">
                  <c:v>0.42425245477500001</c:v>
                </c:pt>
                <c:pt idx="18">
                  <c:v>0.39558226935399998</c:v>
                </c:pt>
                <c:pt idx="19">
                  <c:v>0.367458842392</c:v>
                </c:pt>
                <c:pt idx="20">
                  <c:v>0.34040181434900002</c:v>
                </c:pt>
                <c:pt idx="21">
                  <c:v>0.31473870881400001</c:v>
                </c:pt>
                <c:pt idx="22">
                  <c:v>0.29058005401600001</c:v>
                </c:pt>
                <c:pt idx="23">
                  <c:v>0.26799199512999999</c:v>
                </c:pt>
                <c:pt idx="24">
                  <c:v>0.24710746269700001</c:v>
                </c:pt>
                <c:pt idx="25">
                  <c:v>0.22789871852599999</c:v>
                </c:pt>
                <c:pt idx="26">
                  <c:v>0.21027217701500001</c:v>
                </c:pt>
                <c:pt idx="27">
                  <c:v>0.19425535103200001</c:v>
                </c:pt>
                <c:pt idx="28">
                  <c:v>0.17968619970399999</c:v>
                </c:pt>
                <c:pt idx="29">
                  <c:v>0.16635011457000001</c:v>
                </c:pt>
                <c:pt idx="30">
                  <c:v>0.154263739058</c:v>
                </c:pt>
                <c:pt idx="31">
                  <c:v>0.14329655136</c:v>
                </c:pt>
                <c:pt idx="32">
                  <c:v>0.13327698780800001</c:v>
                </c:pt>
                <c:pt idx="33">
                  <c:v>0.124218317543</c:v>
                </c:pt>
                <c:pt idx="34">
                  <c:v>0.115969444893</c:v>
                </c:pt>
                <c:pt idx="35">
                  <c:v>0.108449551201</c:v>
                </c:pt>
                <c:pt idx="36">
                  <c:v>0.10167145425100001</c:v>
                </c:pt>
                <c:pt idx="37">
                  <c:v>9.5396419183799999E-2</c:v>
                </c:pt>
                <c:pt idx="38">
                  <c:v>8.97322567948E-2</c:v>
                </c:pt>
                <c:pt idx="39">
                  <c:v>8.4614714024500007E-2</c:v>
                </c:pt>
                <c:pt idx="40">
                  <c:v>7.9855136360600001E-2</c:v>
                </c:pt>
                <c:pt idx="41">
                  <c:v>7.5550445416199999E-2</c:v>
                </c:pt>
                <c:pt idx="42">
                  <c:v>7.1536828003399999E-2</c:v>
                </c:pt>
                <c:pt idx="43">
                  <c:v>6.7848210309500001E-2</c:v>
                </c:pt>
                <c:pt idx="44">
                  <c:v>6.4455799793999999E-2</c:v>
                </c:pt>
                <c:pt idx="45">
                  <c:v>6.1384078085099998E-2</c:v>
                </c:pt>
                <c:pt idx="46">
                  <c:v>5.8506699424899999E-2</c:v>
                </c:pt>
                <c:pt idx="47">
                  <c:v>5.5855614607200003E-2</c:v>
                </c:pt>
                <c:pt idx="48">
                  <c:v>5.3324657070299999E-2</c:v>
                </c:pt>
                <c:pt idx="49">
                  <c:v>5.1075023100100002E-2</c:v>
                </c:pt>
                <c:pt idx="50">
                  <c:v>4.89202955631E-2</c:v>
                </c:pt>
                <c:pt idx="51">
                  <c:v>4.6932908555799999E-2</c:v>
                </c:pt>
                <c:pt idx="52">
                  <c:v>4.5099591815399999E-2</c:v>
                </c:pt>
                <c:pt idx="53">
                  <c:v>4.3408357122299998E-2</c:v>
                </c:pt>
                <c:pt idx="54">
                  <c:v>4.1780543730200001E-2</c:v>
                </c:pt>
                <c:pt idx="55">
                  <c:v>4.0279055439899999E-2</c:v>
                </c:pt>
                <c:pt idx="56">
                  <c:v>3.8894462909199998E-2</c:v>
                </c:pt>
                <c:pt idx="57">
                  <c:v>3.7557465746699999E-2</c:v>
                </c:pt>
                <c:pt idx="58">
                  <c:v>3.6266427861599997E-2</c:v>
                </c:pt>
                <c:pt idx="59">
                  <c:v>3.5133101990900001E-2</c:v>
                </c:pt>
                <c:pt idx="60">
                  <c:v>3.39802970819E-2</c:v>
                </c:pt>
                <c:pt idx="61">
                  <c:v>3.2971507012200002E-2</c:v>
                </c:pt>
                <c:pt idx="62">
                  <c:v>3.1941147418100002E-2</c:v>
                </c:pt>
                <c:pt idx="63">
                  <c:v>3.1042802647E-2</c:v>
                </c:pt>
                <c:pt idx="64">
                  <c:v>3.0072715064299999E-2</c:v>
                </c:pt>
                <c:pt idx="65">
                  <c:v>2.9226919953099999E-2</c:v>
                </c:pt>
                <c:pt idx="66">
                  <c:v>2.84962469543E-2</c:v>
                </c:pt>
                <c:pt idx="67">
                  <c:v>2.7694790008699999E-2</c:v>
                </c:pt>
                <c:pt idx="68">
                  <c:v>2.7002420258399999E-2</c:v>
                </c:pt>
                <c:pt idx="69">
                  <c:v>2.6242977188700001E-2</c:v>
                </c:pt>
                <c:pt idx="70">
                  <c:v>2.5586902759E-2</c:v>
                </c:pt>
                <c:pt idx="71">
                  <c:v>2.4947230189999999E-2</c:v>
                </c:pt>
                <c:pt idx="72">
                  <c:v>2.4401509529600001E-2</c:v>
                </c:pt>
                <c:pt idx="73">
                  <c:v>2.3791471791299999E-2</c:v>
                </c:pt>
                <c:pt idx="74">
                  <c:v>2.32710333459E-2</c:v>
                </c:pt>
                <c:pt idx="75">
                  <c:v>2.2689257512299998E-2</c:v>
                </c:pt>
                <c:pt idx="76">
                  <c:v>2.2192930004200001E-2</c:v>
                </c:pt>
                <c:pt idx="77">
                  <c:v>2.1707459660300001E-2</c:v>
                </c:pt>
                <c:pt idx="78">
                  <c:v>2.1300444791699999E-2</c:v>
                </c:pt>
                <c:pt idx="79">
                  <c:v>2.0834497561899999E-2</c:v>
                </c:pt>
                <c:pt idx="80">
                  <c:v>2.0378742927699998E-2</c:v>
                </c:pt>
                <c:pt idx="81">
                  <c:v>1.9996641497800002E-2</c:v>
                </c:pt>
                <c:pt idx="82">
                  <c:v>1.9621704469700001E-2</c:v>
                </c:pt>
                <c:pt idx="83">
                  <c:v>1.9253797510899999E-2</c:v>
                </c:pt>
                <c:pt idx="84">
                  <c:v>1.8892788807600001E-2</c:v>
                </c:pt>
                <c:pt idx="85">
                  <c:v>1.8538549017499999E-2</c:v>
                </c:pt>
                <c:pt idx="86">
                  <c:v>1.81909512234E-2</c:v>
                </c:pt>
                <c:pt idx="87">
                  <c:v>1.78498708879E-2</c:v>
                </c:pt>
                <c:pt idx="88">
                  <c:v>1.7570966655299999E-2</c:v>
                </c:pt>
                <c:pt idx="89">
                  <c:v>1.7241511030499999E-2</c:v>
                </c:pt>
                <c:pt idx="90">
                  <c:v>1.69721124207E-2</c:v>
                </c:pt>
                <c:pt idx="91">
                  <c:v>1.6706923164099999E-2</c:v>
                </c:pt>
                <c:pt idx="92">
                  <c:v>1.6393668354799999E-2</c:v>
                </c:pt>
                <c:pt idx="93">
                  <c:v>1.6137517286700001E-2</c:v>
                </c:pt>
                <c:pt idx="94">
                  <c:v>1.5885368579100001E-2</c:v>
                </c:pt>
                <c:pt idx="95">
                  <c:v>1.5587517918300001E-2</c:v>
                </c:pt>
                <c:pt idx="96">
                  <c:v>1.53926739443E-2</c:v>
                </c:pt>
                <c:pt idx="97">
                  <c:v>1.5200265520000001E-2</c:v>
                </c:pt>
                <c:pt idx="98">
                  <c:v>1.4915260541500001E-2</c:v>
                </c:pt>
                <c:pt idx="99">
                  <c:v>1.47288197847E-2</c:v>
                </c:pt>
                <c:pt idx="100">
                  <c:v>1.44526544138E-2</c:v>
                </c:pt>
                <c:pt idx="101">
                  <c:v>1.4271996233600001E-2</c:v>
                </c:pt>
                <c:pt idx="102">
                  <c:v>1.40935962807E-2</c:v>
                </c:pt>
                <c:pt idx="103">
                  <c:v>1.39174263272E-2</c:v>
                </c:pt>
                <c:pt idx="104">
                  <c:v>1.36564745835E-2</c:v>
                </c:pt>
                <c:pt idx="105">
                  <c:v>1.3485768651200001E-2</c:v>
                </c:pt>
                <c:pt idx="106">
                  <c:v>1.3317196543100001E-2</c:v>
                </c:pt>
                <c:pt idx="107">
                  <c:v>1.31507315863E-2</c:v>
                </c:pt>
                <c:pt idx="108">
                  <c:v>1.29863474415E-2</c:v>
                </c:pt>
                <c:pt idx="109">
                  <c:v>1.2824018098499999E-2</c:v>
                </c:pt>
                <c:pt idx="110">
                  <c:v>1.2663717872199999E-2</c:v>
                </c:pt>
              </c:numCache>
            </c:numRef>
          </c:val>
          <c:smooth val="0"/>
        </c:ser>
        <c:ser>
          <c:idx val="1"/>
          <c:order val="1"/>
          <c:tx>
            <c:v>Gamma = 2</c:v>
          </c:tx>
          <c:marker>
            <c:symbol val="none"/>
          </c:marker>
          <c:cat>
            <c:numRef>
              <c:f>Spending_FixedReturn!$A$3:$A$113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Spending_FixedReturn!$H$3:$H$113</c:f>
              <c:numCache>
                <c:formatCode>0.00%</c:formatCode>
                <c:ptCount val="111"/>
                <c:pt idx="0">
                  <c:v>0.99999992140600003</c:v>
                </c:pt>
                <c:pt idx="1">
                  <c:v>0.62705078125000002</c:v>
                </c:pt>
                <c:pt idx="2">
                  <c:v>0.55828339576700003</c:v>
                </c:pt>
                <c:pt idx="3">
                  <c:v>0.57060488477500004</c:v>
                </c:pt>
                <c:pt idx="4">
                  <c:v>0.59796494321500004</c:v>
                </c:pt>
                <c:pt idx="5">
                  <c:v>0.59510358753000003</c:v>
                </c:pt>
                <c:pt idx="6">
                  <c:v>0.576739062759</c:v>
                </c:pt>
                <c:pt idx="7">
                  <c:v>0.54925384179900005</c:v>
                </c:pt>
                <c:pt idx="8">
                  <c:v>0.52007473145299998</c:v>
                </c:pt>
                <c:pt idx="9">
                  <c:v>0.49417257197699999</c:v>
                </c:pt>
                <c:pt idx="10">
                  <c:v>0.470429124182</c:v>
                </c:pt>
                <c:pt idx="11">
                  <c:v>0.447826474857</c:v>
                </c:pt>
                <c:pt idx="12">
                  <c:v>0.42595994776399998</c:v>
                </c:pt>
                <c:pt idx="13">
                  <c:v>0.40632585642199998</c:v>
                </c:pt>
                <c:pt idx="14">
                  <c:v>0.38577148204400002</c:v>
                </c:pt>
                <c:pt idx="15">
                  <c:v>0.36467460412000002</c:v>
                </c:pt>
                <c:pt idx="16">
                  <c:v>0.342950823992</c:v>
                </c:pt>
                <c:pt idx="17">
                  <c:v>0.32084657166399999</c:v>
                </c:pt>
                <c:pt idx="18">
                  <c:v>0.29891370055400002</c:v>
                </c:pt>
                <c:pt idx="19">
                  <c:v>0.27777956782000002</c:v>
                </c:pt>
                <c:pt idx="20">
                  <c:v>0.25781416138300001</c:v>
                </c:pt>
                <c:pt idx="21">
                  <c:v>0.23908235121999999</c:v>
                </c:pt>
                <c:pt idx="22">
                  <c:v>0.221711524139</c:v>
                </c:pt>
                <c:pt idx="23">
                  <c:v>0.205689402277</c:v>
                </c:pt>
                <c:pt idx="24">
                  <c:v>0.191066171334</c:v>
                </c:pt>
                <c:pt idx="25">
                  <c:v>0.17763183116199999</c:v>
                </c:pt>
                <c:pt idx="26">
                  <c:v>0.16548903020399999</c:v>
                </c:pt>
                <c:pt idx="27">
                  <c:v>0.154434880139</c:v>
                </c:pt>
                <c:pt idx="28">
                  <c:v>0.14442074337999999</c:v>
                </c:pt>
                <c:pt idx="29">
                  <c:v>0.13533803256599999</c:v>
                </c:pt>
                <c:pt idx="30">
                  <c:v>0.12709087120699999</c:v>
                </c:pt>
                <c:pt idx="31">
                  <c:v>0.11954485072899999</c:v>
                </c:pt>
                <c:pt idx="32">
                  <c:v>0.11272705846099999</c:v>
                </c:pt>
                <c:pt idx="33">
                  <c:v>0.106562297451</c:v>
                </c:pt>
                <c:pt idx="34">
                  <c:v>0.100901175399</c:v>
                </c:pt>
                <c:pt idx="35">
                  <c:v>9.5777287585799994E-2</c:v>
                </c:pt>
                <c:pt idx="36">
                  <c:v>9.1063249212399999E-2</c:v>
                </c:pt>
                <c:pt idx="37">
                  <c:v>8.6794659405599994E-2</c:v>
                </c:pt>
                <c:pt idx="38">
                  <c:v>8.2861776401300005E-2</c:v>
                </c:pt>
                <c:pt idx="39">
                  <c:v>7.9301309446599993E-2</c:v>
                </c:pt>
                <c:pt idx="40">
                  <c:v>7.6017739602300002E-2</c:v>
                </c:pt>
                <c:pt idx="41">
                  <c:v>7.2988907790000002E-2</c:v>
                </c:pt>
                <c:pt idx="42">
                  <c:v>7.0194801163699999E-2</c:v>
                </c:pt>
                <c:pt idx="43">
                  <c:v>6.76173358084E-2</c:v>
                </c:pt>
                <c:pt idx="44">
                  <c:v>6.5240163846399996E-2</c:v>
                </c:pt>
                <c:pt idx="45">
                  <c:v>6.2997533214199999E-2</c:v>
                </c:pt>
                <c:pt idx="46">
                  <c:v>6.0930426655600001E-2</c:v>
                </c:pt>
                <c:pt idx="47">
                  <c:v>5.90263508226E-2</c:v>
                </c:pt>
                <c:pt idx="48">
                  <c:v>5.7274006032600001E-2</c:v>
                </c:pt>
                <c:pt idx="49">
                  <c:v>5.5663174612899997E-2</c:v>
                </c:pt>
                <c:pt idx="50">
                  <c:v>5.4097647826899999E-2</c:v>
                </c:pt>
                <c:pt idx="51">
                  <c:v>5.2660679056500001E-2</c:v>
                </c:pt>
                <c:pt idx="52">
                  <c:v>5.1344162080100002E-2</c:v>
                </c:pt>
                <c:pt idx="53">
                  <c:v>5.0140783281400002E-2</c:v>
                </c:pt>
                <c:pt idx="54">
                  <c:v>4.8965608673200003E-2</c:v>
                </c:pt>
                <c:pt idx="55">
                  <c:v>4.7817977219899999E-2</c:v>
                </c:pt>
                <c:pt idx="56">
                  <c:v>4.6771958968200002E-2</c:v>
                </c:pt>
                <c:pt idx="57">
                  <c:v>4.5821903551700002E-2</c:v>
                </c:pt>
                <c:pt idx="58">
                  <c:v>4.4891146135800003E-2</c:v>
                </c:pt>
                <c:pt idx="59">
                  <c:v>4.4049437145800001E-2</c:v>
                </c:pt>
                <c:pt idx="60">
                  <c:v>4.32235101993E-2</c:v>
                </c:pt>
                <c:pt idx="61">
                  <c:v>4.2413069382999997E-2</c:v>
                </c:pt>
                <c:pt idx="62">
                  <c:v>4.1684094753000001E-2</c:v>
                </c:pt>
                <c:pt idx="63">
                  <c:v>4.0967649374399999E-2</c:v>
                </c:pt>
                <c:pt idx="64">
                  <c:v>4.0327529852999998E-2</c:v>
                </c:pt>
                <c:pt idx="65">
                  <c:v>3.9697412198999998E-2</c:v>
                </c:pt>
                <c:pt idx="66">
                  <c:v>3.9077140133400003E-2</c:v>
                </c:pt>
                <c:pt idx="67">
                  <c:v>3.8527617850299997E-2</c:v>
                </c:pt>
                <c:pt idx="68">
                  <c:v>3.7985823224299997E-2</c:v>
                </c:pt>
                <c:pt idx="69">
                  <c:v>3.7511000433999998E-2</c:v>
                </c:pt>
                <c:pt idx="70">
                  <c:v>3.69835019904E-2</c:v>
                </c:pt>
                <c:pt idx="71">
                  <c:v>3.6521208215499999E-2</c:v>
                </c:pt>
                <c:pt idx="72">
                  <c:v>3.60646931128E-2</c:v>
                </c:pt>
                <c:pt idx="73">
                  <c:v>3.5670235531899998E-2</c:v>
                </c:pt>
                <c:pt idx="74">
                  <c:v>3.5224357587699998E-2</c:v>
                </c:pt>
                <c:pt idx="75">
                  <c:v>3.4839091176600001E-2</c:v>
                </c:pt>
                <c:pt idx="76">
                  <c:v>3.44580386169E-2</c:v>
                </c:pt>
                <c:pt idx="77">
                  <c:v>3.4134994504800002E-2</c:v>
                </c:pt>
                <c:pt idx="78">
                  <c:v>3.3814978931299998E-2</c:v>
                </c:pt>
                <c:pt idx="79">
                  <c:v>3.3445127599299997E-2</c:v>
                </c:pt>
                <c:pt idx="80">
                  <c:v>3.3131579527999999E-2</c:v>
                </c:pt>
                <c:pt idx="81">
                  <c:v>3.2872739062999999E-2</c:v>
                </c:pt>
                <c:pt idx="82">
                  <c:v>3.2564557134300003E-2</c:v>
                </c:pt>
                <c:pt idx="83">
                  <c:v>3.2310146531599998E-2</c:v>
                </c:pt>
                <c:pt idx="84">
                  <c:v>3.2057723511899998E-2</c:v>
                </c:pt>
                <c:pt idx="85">
                  <c:v>3.1807272546900002E-2</c:v>
                </c:pt>
                <c:pt idx="86">
                  <c:v>3.1509079366800002E-2</c:v>
                </c:pt>
                <c:pt idx="87">
                  <c:v>3.13121476208E-2</c:v>
                </c:pt>
                <c:pt idx="88">
                  <c:v>3.11164466981E-2</c:v>
                </c:pt>
                <c:pt idx="89">
                  <c:v>3.0921968906300001E-2</c:v>
                </c:pt>
                <c:pt idx="90">
                  <c:v>3.06320754478E-2</c:v>
                </c:pt>
                <c:pt idx="91">
                  <c:v>3.0440624976199999E-2</c:v>
                </c:pt>
                <c:pt idx="92">
                  <c:v>3.02503710701E-2</c:v>
                </c:pt>
                <c:pt idx="93">
                  <c:v>3.0061306250900002E-2</c:v>
                </c:pt>
                <c:pt idx="94">
                  <c:v>2.9873423086900001E-2</c:v>
                </c:pt>
                <c:pt idx="95">
                  <c:v>2.9780068639700001E-2</c:v>
                </c:pt>
                <c:pt idx="96">
                  <c:v>2.95939432107E-2</c:v>
                </c:pt>
                <c:pt idx="97">
                  <c:v>2.9408981065700002E-2</c:v>
                </c:pt>
                <c:pt idx="98">
                  <c:v>2.9225174933999998E-2</c:v>
                </c:pt>
                <c:pt idx="99">
                  <c:v>2.9133846262299999E-2</c:v>
                </c:pt>
                <c:pt idx="100">
                  <c:v>2.89517597232E-2</c:v>
                </c:pt>
                <c:pt idx="101">
                  <c:v>2.8770811224900002E-2</c:v>
                </c:pt>
                <c:pt idx="102">
                  <c:v>2.86809024398E-2</c:v>
                </c:pt>
                <c:pt idx="103">
                  <c:v>2.8501646799599999E-2</c:v>
                </c:pt>
                <c:pt idx="104">
                  <c:v>2.8412579153300001E-2</c:v>
                </c:pt>
                <c:pt idx="105">
                  <c:v>2.8323789843500001E-2</c:v>
                </c:pt>
                <c:pt idx="106">
                  <c:v>2.8146766157E-2</c:v>
                </c:pt>
                <c:pt idx="107">
                  <c:v>2.8058807512699999E-2</c:v>
                </c:pt>
                <c:pt idx="108">
                  <c:v>2.79711237392E-2</c:v>
                </c:pt>
                <c:pt idx="109">
                  <c:v>2.7883713977599998E-2</c:v>
                </c:pt>
                <c:pt idx="110">
                  <c:v>2.7709440765199999E-2</c:v>
                </c:pt>
              </c:numCache>
            </c:numRef>
          </c:val>
          <c:smooth val="0"/>
        </c:ser>
        <c:ser>
          <c:idx val="2"/>
          <c:order val="2"/>
          <c:tx>
            <c:v>Gamma = 4</c:v>
          </c:tx>
          <c:marker>
            <c:symbol val="none"/>
          </c:marker>
          <c:cat>
            <c:numRef>
              <c:f>Spending_FixedReturn!$A$3:$A$113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Spending_FixedReturn!$K$3:$K$113</c:f>
              <c:numCache>
                <c:formatCode>0.00%</c:formatCode>
                <c:ptCount val="111"/>
                <c:pt idx="0">
                  <c:v>0.99999992140600003</c:v>
                </c:pt>
                <c:pt idx="1">
                  <c:v>0.57236328125000002</c:v>
                </c:pt>
                <c:pt idx="2">
                  <c:v>0.46437442779499999</c:v>
                </c:pt>
                <c:pt idx="3">
                  <c:v>0.45512321849199999</c:v>
                </c:pt>
                <c:pt idx="4">
                  <c:v>0.49423537008099999</c:v>
                </c:pt>
                <c:pt idx="5">
                  <c:v>0.50224738877499997</c:v>
                </c:pt>
                <c:pt idx="6">
                  <c:v>0.484197873241</c:v>
                </c:pt>
                <c:pt idx="7">
                  <c:v>0.45384093626700001</c:v>
                </c:pt>
                <c:pt idx="8">
                  <c:v>0.42263937189799999</c:v>
                </c:pt>
                <c:pt idx="9">
                  <c:v>0.39581167739299999</c:v>
                </c:pt>
                <c:pt idx="10">
                  <c:v>0.37231035904799997</c:v>
                </c:pt>
                <c:pt idx="11">
                  <c:v>0.35107703388299999</c:v>
                </c:pt>
                <c:pt idx="12">
                  <c:v>0.33139752046100002</c:v>
                </c:pt>
                <c:pt idx="13">
                  <c:v>0.31405093149899999</c:v>
                </c:pt>
                <c:pt idx="14">
                  <c:v>0.29687627118299997</c:v>
                </c:pt>
                <c:pt idx="15">
                  <c:v>0.27994504634200001</c:v>
                </c:pt>
                <c:pt idx="16">
                  <c:v>0.26299524861399998</c:v>
                </c:pt>
                <c:pt idx="17">
                  <c:v>0.246301214278</c:v>
                </c:pt>
                <c:pt idx="18">
                  <c:v>0.23004148567900001</c:v>
                </c:pt>
                <c:pt idx="19">
                  <c:v>0.214675433316</c:v>
                </c:pt>
                <c:pt idx="20">
                  <c:v>0.200168070049</c:v>
                </c:pt>
                <c:pt idx="21">
                  <c:v>0.18679746849500001</c:v>
                </c:pt>
                <c:pt idx="22">
                  <c:v>0.174465916863</c:v>
                </c:pt>
                <c:pt idx="23">
                  <c:v>0.163152892567</c:v>
                </c:pt>
                <c:pt idx="24">
                  <c:v>0.152828373584</c:v>
                </c:pt>
                <c:pt idx="25">
                  <c:v>0.14345569598499999</c:v>
                </c:pt>
                <c:pt idx="26">
                  <c:v>0.134938014036</c:v>
                </c:pt>
                <c:pt idx="27">
                  <c:v>0.12718962026200001</c:v>
                </c:pt>
                <c:pt idx="28">
                  <c:v>0.12023393790299999</c:v>
                </c:pt>
                <c:pt idx="29">
                  <c:v>0.11384650995200001</c:v>
                </c:pt>
                <c:pt idx="30">
                  <c:v>0.108065241869</c:v>
                </c:pt>
                <c:pt idx="31">
                  <c:v>0.10283083171600001</c:v>
                </c:pt>
                <c:pt idx="32">
                  <c:v>9.8010636479099994E-2</c:v>
                </c:pt>
                <c:pt idx="33">
                  <c:v>9.3646100323399997E-2</c:v>
                </c:pt>
                <c:pt idx="34">
                  <c:v>8.9695405465999994E-2</c:v>
                </c:pt>
                <c:pt idx="35">
                  <c:v>8.6051529619000006E-2</c:v>
                </c:pt>
                <c:pt idx="36">
                  <c:v>8.2757369500700007E-2</c:v>
                </c:pt>
                <c:pt idx="37">
                  <c:v>7.9653968144500001E-2</c:v>
                </c:pt>
                <c:pt idx="38">
                  <c:v>7.6915862989499997E-2</c:v>
                </c:pt>
                <c:pt idx="39">
                  <c:v>7.4331970717200005E-2</c:v>
                </c:pt>
                <c:pt idx="40">
                  <c:v>7.1951024780200004E-2</c:v>
                </c:pt>
                <c:pt idx="41">
                  <c:v>6.9758766993900004E-2</c:v>
                </c:pt>
                <c:pt idx="42">
                  <c:v>6.7742302635500004E-2</c:v>
                </c:pt>
                <c:pt idx="43">
                  <c:v>6.5889974047800004E-2</c:v>
                </c:pt>
                <c:pt idx="44">
                  <c:v>6.4191248154399999E-2</c:v>
                </c:pt>
                <c:pt idx="45">
                  <c:v>6.2586466950500005E-2</c:v>
                </c:pt>
                <c:pt idx="46">
                  <c:v>6.11195966314E-2</c:v>
                </c:pt>
                <c:pt idx="47">
                  <c:v>5.96871060853E-2</c:v>
                </c:pt>
                <c:pt idx="48">
                  <c:v>5.8381450639700003E-2</c:v>
                </c:pt>
                <c:pt idx="49">
                  <c:v>5.71955774236E-2</c:v>
                </c:pt>
                <c:pt idx="50">
                  <c:v>5.61231603469E-2</c:v>
                </c:pt>
                <c:pt idx="51">
                  <c:v>5.5070851090399997E-2</c:v>
                </c:pt>
                <c:pt idx="52">
                  <c:v>5.4038272632399999E-2</c:v>
                </c:pt>
                <c:pt idx="53">
                  <c:v>5.3109489821599999E-2</c:v>
                </c:pt>
                <c:pt idx="54">
                  <c:v>5.2279654043099998E-2</c:v>
                </c:pt>
                <c:pt idx="55">
                  <c:v>5.1462784448699998E-2</c:v>
                </c:pt>
                <c:pt idx="56">
                  <c:v>5.0739089042400001E-2</c:v>
                </c:pt>
                <c:pt idx="57">
                  <c:v>4.9946290776100001E-2</c:v>
                </c:pt>
                <c:pt idx="58">
                  <c:v>4.93219621414E-2</c:v>
                </c:pt>
                <c:pt idx="59">
                  <c:v>4.87054376146E-2</c:v>
                </c:pt>
                <c:pt idx="60">
                  <c:v>4.8096619644399999E-2</c:v>
                </c:pt>
                <c:pt idx="61">
                  <c:v>4.7495411898899997E-2</c:v>
                </c:pt>
                <c:pt idx="62">
                  <c:v>4.6975930831199997E-2</c:v>
                </c:pt>
                <c:pt idx="63">
                  <c:v>4.64621315878E-2</c:v>
                </c:pt>
                <c:pt idx="64">
                  <c:v>4.59539520235E-2</c:v>
                </c:pt>
                <c:pt idx="65">
                  <c:v>4.5523133723299997E-2</c:v>
                </c:pt>
                <c:pt idx="66">
                  <c:v>4.50963543446E-2</c:v>
                </c:pt>
                <c:pt idx="67">
                  <c:v>4.4673576022700001E-2</c:v>
                </c:pt>
                <c:pt idx="68">
                  <c:v>4.4254761247500003E-2</c:v>
                </c:pt>
                <c:pt idx="69">
                  <c:v>4.39090209252E-2</c:v>
                </c:pt>
                <c:pt idx="70">
                  <c:v>4.35659816992E-2</c:v>
                </c:pt>
                <c:pt idx="71">
                  <c:v>4.3225622467199999E-2</c:v>
                </c:pt>
                <c:pt idx="72">
                  <c:v>4.2887922291699999E-2</c:v>
                </c:pt>
                <c:pt idx="73">
                  <c:v>4.2619872777400002E-2</c:v>
                </c:pt>
                <c:pt idx="74">
                  <c:v>4.2286905021300003E-2</c:v>
                </c:pt>
                <c:pt idx="75">
                  <c:v>4.20226118649E-2</c:v>
                </c:pt>
                <c:pt idx="76">
                  <c:v>4.1759970540699999E-2</c:v>
                </c:pt>
                <c:pt idx="77">
                  <c:v>4.1564220678800001E-2</c:v>
                </c:pt>
                <c:pt idx="78">
                  <c:v>4.13044442996E-2</c:v>
                </c:pt>
                <c:pt idx="79">
                  <c:v>4.10462915227E-2</c:v>
                </c:pt>
                <c:pt idx="80">
                  <c:v>4.0853887031199999E-2</c:v>
                </c:pt>
                <c:pt idx="81">
                  <c:v>4.06623844357E-2</c:v>
                </c:pt>
                <c:pt idx="82">
                  <c:v>4.0471779508699998E-2</c:v>
                </c:pt>
                <c:pt idx="83">
                  <c:v>4.0282068042300001E-2</c:v>
                </c:pt>
                <c:pt idx="84">
                  <c:v>4.0093245848299999E-2</c:v>
                </c:pt>
                <c:pt idx="85">
                  <c:v>3.9905308758400003E-2</c:v>
                </c:pt>
                <c:pt idx="86">
                  <c:v>3.9780604668500003E-2</c:v>
                </c:pt>
                <c:pt idx="87">
                  <c:v>3.9594133084100001E-2</c:v>
                </c:pt>
                <c:pt idx="88">
                  <c:v>3.9470401418300001E-2</c:v>
                </c:pt>
                <c:pt idx="89">
                  <c:v>3.93470564138E-2</c:v>
                </c:pt>
                <c:pt idx="90">
                  <c:v>3.9162617086899998E-2</c:v>
                </c:pt>
                <c:pt idx="91">
                  <c:v>3.9040233908499998E-2</c:v>
                </c:pt>
                <c:pt idx="92">
                  <c:v>3.8918233177499997E-2</c:v>
                </c:pt>
                <c:pt idx="93">
                  <c:v>3.8796613698799998E-2</c:v>
                </c:pt>
                <c:pt idx="94">
                  <c:v>3.8675374281E-2</c:v>
                </c:pt>
                <c:pt idx="95">
                  <c:v>3.8614944008699997E-2</c:v>
                </c:pt>
                <c:pt idx="96">
                  <c:v>3.8494272308699999E-2</c:v>
                </c:pt>
                <c:pt idx="97">
                  <c:v>3.8373977707699999E-2</c:v>
                </c:pt>
                <c:pt idx="98">
                  <c:v>3.8314018367599997E-2</c:v>
                </c:pt>
                <c:pt idx="99">
                  <c:v>3.8194287060199998E-2</c:v>
                </c:pt>
                <c:pt idx="100">
                  <c:v>3.8074929913099999E-2</c:v>
                </c:pt>
                <c:pt idx="101">
                  <c:v>3.8015437835100002E-2</c:v>
                </c:pt>
                <c:pt idx="102">
                  <c:v>3.79560387135E-2</c:v>
                </c:pt>
                <c:pt idx="103">
                  <c:v>3.7837426092500001E-2</c:v>
                </c:pt>
                <c:pt idx="104">
                  <c:v>3.7778305114200002E-2</c:v>
                </c:pt>
                <c:pt idx="105">
                  <c:v>3.7719276512499997E-2</c:v>
                </c:pt>
                <c:pt idx="106">
                  <c:v>3.7660340143000001E-2</c:v>
                </c:pt>
                <c:pt idx="107">
                  <c:v>3.7542651580000003E-2</c:v>
                </c:pt>
                <c:pt idx="108">
                  <c:v>3.7483991186899997E-2</c:v>
                </c:pt>
                <c:pt idx="109">
                  <c:v>3.7425422450699998E-2</c:v>
                </c:pt>
                <c:pt idx="110">
                  <c:v>3.7366945228100003E-2</c:v>
                </c:pt>
              </c:numCache>
            </c:numRef>
          </c:val>
          <c:smooth val="0"/>
        </c:ser>
        <c:ser>
          <c:idx val="3"/>
          <c:order val="3"/>
          <c:tx>
            <c:v>Gamma = 8</c:v>
          </c:tx>
          <c:marker>
            <c:symbol val="none"/>
          </c:marker>
          <c:cat>
            <c:numRef>
              <c:f>Spending_FixedReturn!$A$3:$A$113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Spending_FixedReturn!$N$3:$N$113</c:f>
              <c:numCache>
                <c:formatCode>0.00%</c:formatCode>
                <c:ptCount val="111"/>
                <c:pt idx="0">
                  <c:v>0.99999992140600003</c:v>
                </c:pt>
                <c:pt idx="1">
                  <c:v>0.55292968750000004</c:v>
                </c:pt>
                <c:pt idx="2">
                  <c:v>0.42852050781200002</c:v>
                </c:pt>
                <c:pt idx="3">
                  <c:v>0.40491840171799998</c:v>
                </c:pt>
                <c:pt idx="4">
                  <c:v>0.47609546452000001</c:v>
                </c:pt>
                <c:pt idx="5">
                  <c:v>0.48520822927099999</c:v>
                </c:pt>
                <c:pt idx="6">
                  <c:v>0.453745508154</c:v>
                </c:pt>
                <c:pt idx="7">
                  <c:v>0.41448588703799999</c:v>
                </c:pt>
                <c:pt idx="8">
                  <c:v>0.37918982322</c:v>
                </c:pt>
                <c:pt idx="9">
                  <c:v>0.35075058647899998</c:v>
                </c:pt>
                <c:pt idx="10">
                  <c:v>0.32711602547599999</c:v>
                </c:pt>
                <c:pt idx="11">
                  <c:v>0.30660738403499999</c:v>
                </c:pt>
                <c:pt idx="12">
                  <c:v>0.28816303358899997</c:v>
                </c:pt>
                <c:pt idx="13">
                  <c:v>0.27212270847699999</c:v>
                </c:pt>
                <c:pt idx="14">
                  <c:v>0.256709508192</c:v>
                </c:pt>
                <c:pt idx="15">
                  <c:v>0.24186848975</c:v>
                </c:pt>
                <c:pt idx="16">
                  <c:v>0.22731858841300001</c:v>
                </c:pt>
                <c:pt idx="17">
                  <c:v>0.21319997296099999</c:v>
                </c:pt>
                <c:pt idx="18">
                  <c:v>0.19962513093299999</c:v>
                </c:pt>
                <c:pt idx="19">
                  <c:v>0.186836645982</c:v>
                </c:pt>
                <c:pt idx="20">
                  <c:v>0.17494040641399999</c:v>
                </c:pt>
                <c:pt idx="21">
                  <c:v>0.16393829491699999</c:v>
                </c:pt>
                <c:pt idx="22">
                  <c:v>0.15382022827700001</c:v>
                </c:pt>
                <c:pt idx="23">
                  <c:v>0.14456698017</c:v>
                </c:pt>
                <c:pt idx="24">
                  <c:v>0.136152730152</c:v>
                </c:pt>
                <c:pt idx="25">
                  <c:v>0.12849413908099999</c:v>
                </c:pt>
                <c:pt idx="26">
                  <c:v>0.121517308873</c:v>
                </c:pt>
                <c:pt idx="27">
                  <c:v>0.11525157263499999</c:v>
                </c:pt>
                <c:pt idx="28">
                  <c:v>0.109488994003</c:v>
                </c:pt>
                <c:pt idx="29">
                  <c:v>0.104271159132</c:v>
                </c:pt>
                <c:pt idx="30">
                  <c:v>9.9546372234200001E-2</c:v>
                </c:pt>
                <c:pt idx="31">
                  <c:v>9.5191218448999998E-2</c:v>
                </c:pt>
                <c:pt idx="32">
                  <c:v>9.1324075199500004E-2</c:v>
                </c:pt>
                <c:pt idx="33">
                  <c:v>8.7685381578299998E-2</c:v>
                </c:pt>
                <c:pt idx="34">
                  <c:v>8.4397179769099995E-2</c:v>
                </c:pt>
                <c:pt idx="35">
                  <c:v>8.1430091417799999E-2</c:v>
                </c:pt>
                <c:pt idx="36">
                  <c:v>7.8694549284300003E-2</c:v>
                </c:pt>
                <c:pt idx="37">
                  <c:v>7.6112384385899998E-2</c:v>
                </c:pt>
                <c:pt idx="38">
                  <c:v>7.3852797974400003E-2</c:v>
                </c:pt>
                <c:pt idx="39">
                  <c:v>7.16602930345E-2</c:v>
                </c:pt>
                <c:pt idx="40">
                  <c:v>6.9700831896900003E-2</c:v>
                </c:pt>
                <c:pt idx="41">
                  <c:v>6.7849403549599993E-2</c:v>
                </c:pt>
                <c:pt idx="42">
                  <c:v>6.62061758074E-2</c:v>
                </c:pt>
                <c:pt idx="43">
                  <c:v>6.4654468561900005E-2</c:v>
                </c:pt>
                <c:pt idx="44">
                  <c:v>6.32401520621E-2</c:v>
                </c:pt>
                <c:pt idx="45">
                  <c:v>6.1856773735800001E-2</c:v>
                </c:pt>
                <c:pt idx="46">
                  <c:v>6.0600308019299998E-2</c:v>
                </c:pt>
                <c:pt idx="47">
                  <c:v>5.9464052243900001E-2</c:v>
                </c:pt>
                <c:pt idx="48">
                  <c:v>5.8349101264299999E-2</c:v>
                </c:pt>
                <c:pt idx="49">
                  <c:v>5.7346226086300002E-2</c:v>
                </c:pt>
                <c:pt idx="50">
                  <c:v>5.6360587825499998E-2</c:v>
                </c:pt>
                <c:pt idx="51">
                  <c:v>5.5479953640699999E-2</c:v>
                </c:pt>
                <c:pt idx="52">
                  <c:v>5.4613079365100001E-2</c:v>
                </c:pt>
                <c:pt idx="53">
                  <c:v>5.3930415873000001E-2</c:v>
                </c:pt>
                <c:pt idx="54">
                  <c:v>5.3087753124999998E-2</c:v>
                </c:pt>
                <c:pt idx="55">
                  <c:v>5.2424156210899998E-2</c:v>
                </c:pt>
                <c:pt idx="56">
                  <c:v>5.1768854258300002E-2</c:v>
                </c:pt>
                <c:pt idx="57">
                  <c:v>5.11217435801E-2</c:v>
                </c:pt>
                <c:pt idx="58">
                  <c:v>5.0642477233999998E-2</c:v>
                </c:pt>
                <c:pt idx="59">
                  <c:v>5.0167704009899998E-2</c:v>
                </c:pt>
                <c:pt idx="60">
                  <c:v>4.9540607709799997E-2</c:v>
                </c:pt>
                <c:pt idx="61">
                  <c:v>4.9230978911599999E-2</c:v>
                </c:pt>
                <c:pt idx="62">
                  <c:v>4.86155916752E-2</c:v>
                </c:pt>
                <c:pt idx="63">
                  <c:v>4.8311744227300002E-2</c:v>
                </c:pt>
                <c:pt idx="64">
                  <c:v>4.7707847424399999E-2</c:v>
                </c:pt>
                <c:pt idx="65">
                  <c:v>4.7409673377999999E-2</c:v>
                </c:pt>
                <c:pt idx="66">
                  <c:v>4.7113362919399999E-2</c:v>
                </c:pt>
                <c:pt idx="67">
                  <c:v>4.6524445882900001E-2</c:v>
                </c:pt>
                <c:pt idx="68">
                  <c:v>4.6524445882900001E-2</c:v>
                </c:pt>
                <c:pt idx="69">
                  <c:v>4.6233668096100002E-2</c:v>
                </c:pt>
                <c:pt idx="70">
                  <c:v>4.5944707670499997E-2</c:v>
                </c:pt>
                <c:pt idx="71">
                  <c:v>4.5370398824700002E-2</c:v>
                </c:pt>
                <c:pt idx="72">
                  <c:v>4.5370398824700002E-2</c:v>
                </c:pt>
                <c:pt idx="73">
                  <c:v>4.4803268839400001E-2</c:v>
                </c:pt>
                <c:pt idx="74">
                  <c:v>4.4803268839400001E-2</c:v>
                </c:pt>
                <c:pt idx="75">
                  <c:v>4.4803268839400001E-2</c:v>
                </c:pt>
                <c:pt idx="76">
                  <c:v>4.4243227978899999E-2</c:v>
                </c:pt>
                <c:pt idx="77">
                  <c:v>4.4243227978899999E-2</c:v>
                </c:pt>
                <c:pt idx="78">
                  <c:v>4.4243227978899999E-2</c:v>
                </c:pt>
                <c:pt idx="79">
                  <c:v>4.36901876291E-2</c:v>
                </c:pt>
                <c:pt idx="80">
                  <c:v>4.36901876291E-2</c:v>
                </c:pt>
                <c:pt idx="81">
                  <c:v>4.3417123956400003E-2</c:v>
                </c:pt>
                <c:pt idx="82">
                  <c:v>4.3417123956400003E-2</c:v>
                </c:pt>
                <c:pt idx="83">
                  <c:v>4.3417123956400003E-2</c:v>
                </c:pt>
                <c:pt idx="84">
                  <c:v>4.2874409906999998E-2</c:v>
                </c:pt>
                <c:pt idx="85">
                  <c:v>4.2874409906999998E-2</c:v>
                </c:pt>
                <c:pt idx="86">
                  <c:v>4.2874409906999998E-2</c:v>
                </c:pt>
                <c:pt idx="87">
                  <c:v>4.2874409906999998E-2</c:v>
                </c:pt>
                <c:pt idx="88">
                  <c:v>4.2874409906999998E-2</c:v>
                </c:pt>
                <c:pt idx="89">
                  <c:v>4.23384797831E-2</c:v>
                </c:pt>
                <c:pt idx="90">
                  <c:v>4.23384797831E-2</c:v>
                </c:pt>
                <c:pt idx="91">
                  <c:v>4.23384797831E-2</c:v>
                </c:pt>
                <c:pt idx="92">
                  <c:v>4.23384797831E-2</c:v>
                </c:pt>
                <c:pt idx="93">
                  <c:v>4.1809248785899998E-2</c:v>
                </c:pt>
                <c:pt idx="94">
                  <c:v>4.1809248785899998E-2</c:v>
                </c:pt>
                <c:pt idx="95">
                  <c:v>4.1809248785899998E-2</c:v>
                </c:pt>
                <c:pt idx="96">
                  <c:v>4.1809248785899998E-2</c:v>
                </c:pt>
                <c:pt idx="97">
                  <c:v>4.1809248785899998E-2</c:v>
                </c:pt>
                <c:pt idx="98">
                  <c:v>4.1809248785899998E-2</c:v>
                </c:pt>
                <c:pt idx="99">
                  <c:v>4.1809248785899998E-2</c:v>
                </c:pt>
                <c:pt idx="100">
                  <c:v>4.1809248785899998E-2</c:v>
                </c:pt>
                <c:pt idx="101">
                  <c:v>4.1809248785899998E-2</c:v>
                </c:pt>
                <c:pt idx="102">
                  <c:v>4.1809248785899998E-2</c:v>
                </c:pt>
                <c:pt idx="103">
                  <c:v>4.1809248785899998E-2</c:v>
                </c:pt>
                <c:pt idx="104">
                  <c:v>4.1809248785899998E-2</c:v>
                </c:pt>
                <c:pt idx="105">
                  <c:v>4.1809248785899998E-2</c:v>
                </c:pt>
                <c:pt idx="106">
                  <c:v>4.1809248785899998E-2</c:v>
                </c:pt>
                <c:pt idx="107">
                  <c:v>4.1809248785899998E-2</c:v>
                </c:pt>
                <c:pt idx="108">
                  <c:v>4.0764017566200003E-2</c:v>
                </c:pt>
                <c:pt idx="109">
                  <c:v>4.0764017566200003E-2</c:v>
                </c:pt>
                <c:pt idx="110">
                  <c:v>4.0764017566200003E-2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6720"/>
        <c:axId val="212697088"/>
      </c:lineChart>
      <c:catAx>
        <c:axId val="2126867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7088"/>
        <c:crosses val="autoZero"/>
        <c:auto val="1"/>
        <c:lblAlgn val="ctr"/>
        <c:lblOffset val="100"/>
        <c:noMultiLvlLbl val="0"/>
      </c:catAx>
      <c:valAx>
        <c:axId val="212697088"/>
        <c:scaling>
          <c:orientation val="minMax"/>
        </c:scaling>
        <c:delete val="0"/>
        <c:axPos val="r"/>
        <c:majorGridlines>
          <c:spPr>
            <a:ln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Spending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68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5336487707168735E-2"/>
          <c:y val="0.14244218943664072"/>
          <c:w val="0.23041866876912639"/>
          <c:h val="0.154389851523698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Median</c:v>
          </c:tx>
          <c:marker>
            <c:symbol val="none"/>
          </c:marker>
          <c:val>
            <c:numRef>
              <c:f>Cohortpaths!$BM$1:$BM$25</c:f>
              <c:numCache>
                <c:formatCode>General</c:formatCode>
                <c:ptCount val="25"/>
                <c:pt idx="0">
                  <c:v>5.92</c:v>
                </c:pt>
                <c:pt idx="1">
                  <c:v>6.2251819834399997</c:v>
                </c:pt>
                <c:pt idx="2">
                  <c:v>6.4862632442399999</c:v>
                </c:pt>
                <c:pt idx="3">
                  <c:v>6.5622865814800004</c:v>
                </c:pt>
                <c:pt idx="4">
                  <c:v>6.4563639724900002</c:v>
                </c:pt>
                <c:pt idx="5">
                  <c:v>6.9331970885</c:v>
                </c:pt>
                <c:pt idx="6">
                  <c:v>6.7724033106499997</c:v>
                </c:pt>
                <c:pt idx="7">
                  <c:v>6.8336336838299996</c:v>
                </c:pt>
                <c:pt idx="8">
                  <c:v>7.7302420071300002</c:v>
                </c:pt>
                <c:pt idx="9">
                  <c:v>7.9111958662599999</c:v>
                </c:pt>
                <c:pt idx="10">
                  <c:v>7.9813939745700004</c:v>
                </c:pt>
                <c:pt idx="11">
                  <c:v>8.3574402091300009</c:v>
                </c:pt>
                <c:pt idx="12">
                  <c:v>8.4916457566400005</c:v>
                </c:pt>
                <c:pt idx="13">
                  <c:v>9.2307379469999997</c:v>
                </c:pt>
                <c:pt idx="14">
                  <c:v>8.3454825714700007</c:v>
                </c:pt>
                <c:pt idx="15">
                  <c:v>9.1261010699099998</c:v>
                </c:pt>
                <c:pt idx="16">
                  <c:v>8.8073034913800008</c:v>
                </c:pt>
                <c:pt idx="17">
                  <c:v>8.46971756652</c:v>
                </c:pt>
                <c:pt idx="18">
                  <c:v>9.7085972050099993</c:v>
                </c:pt>
                <c:pt idx="19">
                  <c:v>10.8298989464</c:v>
                </c:pt>
                <c:pt idx="20">
                  <c:v>11.407164742100001</c:v>
                </c:pt>
                <c:pt idx="21">
                  <c:v>11.072016875699999</c:v>
                </c:pt>
                <c:pt idx="22">
                  <c:v>11.2125903991</c:v>
                </c:pt>
                <c:pt idx="23">
                  <c:v>9.4395690387200002</c:v>
                </c:pt>
                <c:pt idx="24">
                  <c:v>10.108836699599999</c:v>
                </c:pt>
              </c:numCache>
            </c:numRef>
          </c:val>
          <c:smooth val="0"/>
        </c:ser>
        <c:ser>
          <c:idx val="1"/>
          <c:order val="1"/>
          <c:tx>
            <c:v>Worst</c:v>
          </c:tx>
          <c:marker>
            <c:symbol val="none"/>
          </c:marker>
          <c:val>
            <c:numRef>
              <c:f>Cohortpaths!$BN$1:$BN$25</c:f>
              <c:numCache>
                <c:formatCode>General</c:formatCode>
                <c:ptCount val="25"/>
                <c:pt idx="0">
                  <c:v>5.92</c:v>
                </c:pt>
                <c:pt idx="1">
                  <c:v>4.2483756829699999</c:v>
                </c:pt>
                <c:pt idx="2">
                  <c:v>3.4654465856800001</c:v>
                </c:pt>
                <c:pt idx="3">
                  <c:v>3.5684345879700001</c:v>
                </c:pt>
                <c:pt idx="4">
                  <c:v>3.66648464808</c:v>
                </c:pt>
                <c:pt idx="5">
                  <c:v>3.6908540158499998</c:v>
                </c:pt>
                <c:pt idx="6">
                  <c:v>3.1630316836099999</c:v>
                </c:pt>
                <c:pt idx="7">
                  <c:v>2.99780925077</c:v>
                </c:pt>
                <c:pt idx="8">
                  <c:v>3.1287711917599998</c:v>
                </c:pt>
                <c:pt idx="9">
                  <c:v>2.9659535638699999</c:v>
                </c:pt>
                <c:pt idx="10">
                  <c:v>3.1571215977999998</c:v>
                </c:pt>
                <c:pt idx="11">
                  <c:v>3.1631034552099999</c:v>
                </c:pt>
                <c:pt idx="12">
                  <c:v>3.22180531323</c:v>
                </c:pt>
                <c:pt idx="13">
                  <c:v>3.02783031349</c:v>
                </c:pt>
                <c:pt idx="14">
                  <c:v>2.9943461518599999</c:v>
                </c:pt>
                <c:pt idx="15">
                  <c:v>3.1192989463899998</c:v>
                </c:pt>
                <c:pt idx="16">
                  <c:v>2.9316304802299999</c:v>
                </c:pt>
                <c:pt idx="17">
                  <c:v>3.1253121413399998</c:v>
                </c:pt>
                <c:pt idx="18">
                  <c:v>3.1183086051400002</c:v>
                </c:pt>
                <c:pt idx="19">
                  <c:v>3.2675848704099999</c:v>
                </c:pt>
                <c:pt idx="20">
                  <c:v>2.99335786357</c:v>
                </c:pt>
                <c:pt idx="21">
                  <c:v>3.2494208975499999</c:v>
                </c:pt>
                <c:pt idx="22">
                  <c:v>3.0532881733299999</c:v>
                </c:pt>
                <c:pt idx="23">
                  <c:v>3.0293707994000001</c:v>
                </c:pt>
                <c:pt idx="24">
                  <c:v>3.3211937023</c:v>
                </c:pt>
              </c:numCache>
            </c:numRef>
          </c:val>
          <c:smooth val="0"/>
        </c:ser>
        <c:ser>
          <c:idx val="2"/>
          <c:order val="2"/>
          <c:tx>
            <c:v>Best</c:v>
          </c:tx>
          <c:marker>
            <c:symbol val="none"/>
          </c:marker>
          <c:val>
            <c:numRef>
              <c:f>Cohortpaths!$BO$1:$BO$25</c:f>
              <c:numCache>
                <c:formatCode>General</c:formatCode>
                <c:ptCount val="25"/>
                <c:pt idx="0">
                  <c:v>5.92</c:v>
                </c:pt>
                <c:pt idx="1">
                  <c:v>7.7025023532299999</c:v>
                </c:pt>
                <c:pt idx="2">
                  <c:v>9.1009179972900007</c:v>
                </c:pt>
                <c:pt idx="3">
                  <c:v>10.0864712022</c:v>
                </c:pt>
                <c:pt idx="4">
                  <c:v>11.6557583813</c:v>
                </c:pt>
                <c:pt idx="5">
                  <c:v>12.299937445499999</c:v>
                </c:pt>
                <c:pt idx="6">
                  <c:v>11.8691747578</c:v>
                </c:pt>
                <c:pt idx="7">
                  <c:v>13.826832770999999</c:v>
                </c:pt>
                <c:pt idx="8">
                  <c:v>14.4995760751</c:v>
                </c:pt>
                <c:pt idx="9">
                  <c:v>14.2922236219</c:v>
                </c:pt>
                <c:pt idx="10">
                  <c:v>15.2641204729</c:v>
                </c:pt>
                <c:pt idx="11">
                  <c:v>16.3069681938</c:v>
                </c:pt>
                <c:pt idx="12">
                  <c:v>18.033776720300001</c:v>
                </c:pt>
                <c:pt idx="13">
                  <c:v>18.8236334863</c:v>
                </c:pt>
                <c:pt idx="14">
                  <c:v>22.881736910299999</c:v>
                </c:pt>
                <c:pt idx="15">
                  <c:v>25.755963342400001</c:v>
                </c:pt>
                <c:pt idx="16">
                  <c:v>26.644605063499998</c:v>
                </c:pt>
                <c:pt idx="17">
                  <c:v>31.465802860099998</c:v>
                </c:pt>
                <c:pt idx="18">
                  <c:v>35.282283466000003</c:v>
                </c:pt>
                <c:pt idx="19">
                  <c:v>30.832919005400001</c:v>
                </c:pt>
                <c:pt idx="20">
                  <c:v>31.499472262600001</c:v>
                </c:pt>
                <c:pt idx="21">
                  <c:v>29.5458737214</c:v>
                </c:pt>
                <c:pt idx="22">
                  <c:v>27.419880299700001</c:v>
                </c:pt>
                <c:pt idx="23">
                  <c:v>23.4275755289</c:v>
                </c:pt>
                <c:pt idx="24">
                  <c:v>25.832792612999999</c:v>
                </c:pt>
              </c:numCache>
            </c:numRef>
          </c:val>
          <c:smooth val="0"/>
        </c:ser>
        <c:ser>
          <c:idx val="3"/>
          <c:order val="3"/>
          <c:tx>
            <c:v>+1 SD</c:v>
          </c:tx>
          <c:marker>
            <c:symbol val="none"/>
          </c:marker>
          <c:val>
            <c:numRef>
              <c:f>Cohortpaths!$BP$1:$BP$25</c:f>
              <c:numCache>
                <c:formatCode>0.00</c:formatCode>
                <c:ptCount val="25"/>
                <c:pt idx="0">
                  <c:v>5.9200000000000008</c:v>
                </c:pt>
                <c:pt idx="1">
                  <c:v>7.0287285494475373</c:v>
                </c:pt>
                <c:pt idx="2">
                  <c:v>7.6836913032046397</c:v>
                </c:pt>
                <c:pt idx="3">
                  <c:v>8.00332049202067</c:v>
                </c:pt>
                <c:pt idx="4">
                  <c:v>8.158224124036483</c:v>
                </c:pt>
                <c:pt idx="5">
                  <c:v>8.8081706882904971</c:v>
                </c:pt>
                <c:pt idx="6">
                  <c:v>8.826634131098066</c:v>
                </c:pt>
                <c:pt idx="7">
                  <c:v>9.2248484168290634</c:v>
                </c:pt>
                <c:pt idx="8">
                  <c:v>10.447756566080749</c:v>
                </c:pt>
                <c:pt idx="9">
                  <c:v>10.768835869760208</c:v>
                </c:pt>
                <c:pt idx="10">
                  <c:v>11.180696156346393</c:v>
                </c:pt>
                <c:pt idx="11">
                  <c:v>11.989898667741802</c:v>
                </c:pt>
                <c:pt idx="12">
                  <c:v>12.58311606914177</c:v>
                </c:pt>
                <c:pt idx="13">
                  <c:v>13.748333061468232</c:v>
                </c:pt>
                <c:pt idx="14">
                  <c:v>13.400124257100707</c:v>
                </c:pt>
                <c:pt idx="15">
                  <c:v>14.606614185302547</c:v>
                </c:pt>
                <c:pt idx="16">
                  <c:v>14.702537546656931</c:v>
                </c:pt>
                <c:pt idx="17">
                  <c:v>14.823066917152204</c:v>
                </c:pt>
                <c:pt idx="18">
                  <c:v>16.269995680218585</c:v>
                </c:pt>
                <c:pt idx="19">
                  <c:v>17.317702877709902</c:v>
                </c:pt>
                <c:pt idx="20">
                  <c:v>17.773050459488708</c:v>
                </c:pt>
                <c:pt idx="21">
                  <c:v>17.327301036047906</c:v>
                </c:pt>
                <c:pt idx="22">
                  <c:v>17.29627819599305</c:v>
                </c:pt>
                <c:pt idx="23">
                  <c:v>15.415292144192154</c:v>
                </c:pt>
                <c:pt idx="24">
                  <c:v>16.074878053456182</c:v>
                </c:pt>
              </c:numCache>
            </c:numRef>
          </c:val>
          <c:smooth val="0"/>
        </c:ser>
        <c:ser>
          <c:idx val="4"/>
          <c:order val="4"/>
          <c:tx>
            <c:v>-1 SD</c:v>
          </c:tx>
          <c:marker>
            <c:symbol val="none"/>
          </c:marker>
          <c:val>
            <c:numRef>
              <c:f>Cohortpaths!$BQ$1:$BQ$25</c:f>
              <c:numCache>
                <c:formatCode>0.00</c:formatCode>
                <c:ptCount val="25"/>
                <c:pt idx="0">
                  <c:v>5.919999999999999</c:v>
                </c:pt>
                <c:pt idx="1">
                  <c:v>5.4216354174324621</c:v>
                </c:pt>
                <c:pt idx="2">
                  <c:v>5.2888351852753601</c:v>
                </c:pt>
                <c:pt idx="3">
                  <c:v>5.12125267093933</c:v>
                </c:pt>
                <c:pt idx="4">
                  <c:v>4.7545038209435173</c:v>
                </c:pt>
                <c:pt idx="5">
                  <c:v>5.058223488709503</c:v>
                </c:pt>
                <c:pt idx="6">
                  <c:v>4.7181724902019333</c:v>
                </c:pt>
                <c:pt idx="7">
                  <c:v>4.4424189508309357</c:v>
                </c:pt>
                <c:pt idx="8">
                  <c:v>5.0127274481792519</c:v>
                </c:pt>
                <c:pt idx="9">
                  <c:v>5.0535558627597919</c:v>
                </c:pt>
                <c:pt idx="10">
                  <c:v>4.782091792793608</c:v>
                </c:pt>
                <c:pt idx="11">
                  <c:v>4.7249817505182001</c:v>
                </c:pt>
                <c:pt idx="12">
                  <c:v>4.4001754441382319</c:v>
                </c:pt>
                <c:pt idx="13">
                  <c:v>4.7131428325317675</c:v>
                </c:pt>
                <c:pt idx="14">
                  <c:v>3.2908408858392937</c:v>
                </c:pt>
                <c:pt idx="15">
                  <c:v>3.6455879545174517</c:v>
                </c:pt>
                <c:pt idx="16">
                  <c:v>2.9120694361030708</c:v>
                </c:pt>
                <c:pt idx="17">
                  <c:v>2.116368215887797</c:v>
                </c:pt>
                <c:pt idx="18">
                  <c:v>3.1471987298014126</c:v>
                </c:pt>
                <c:pt idx="19">
                  <c:v>4.3420950150900985</c:v>
                </c:pt>
                <c:pt idx="20">
                  <c:v>5.0412790247112937</c:v>
                </c:pt>
                <c:pt idx="21">
                  <c:v>4.8167327153520914</c:v>
                </c:pt>
                <c:pt idx="22">
                  <c:v>5.1289026022069484</c:v>
                </c:pt>
                <c:pt idx="23">
                  <c:v>3.4638459332478471</c:v>
                </c:pt>
                <c:pt idx="24">
                  <c:v>4.1427953457438189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1008"/>
        <c:axId val="96978048"/>
      </c:lineChart>
      <c:catAx>
        <c:axId val="969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6978048"/>
        <c:crosses val="autoZero"/>
        <c:auto val="1"/>
        <c:lblAlgn val="ctr"/>
        <c:lblOffset val="100"/>
        <c:noMultiLvlLbl val="0"/>
      </c:catAx>
      <c:valAx>
        <c:axId val="969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2</xdr:row>
      <xdr:rowOff>14286</xdr:rowOff>
    </xdr:from>
    <xdr:to>
      <xdr:col>10</xdr:col>
      <xdr:colOff>19051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27</xdr:row>
      <xdr:rowOff>9525</xdr:rowOff>
    </xdr:from>
    <xdr:to>
      <xdr:col>10</xdr:col>
      <xdr:colOff>104774</xdr:colOff>
      <xdr:row>50</xdr:row>
      <xdr:rowOff>90488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95249</xdr:colOff>
      <xdr:row>12</xdr:row>
      <xdr:rowOff>14287</xdr:rowOff>
    </xdr:from>
    <xdr:to>
      <xdr:col>75</xdr:col>
      <xdr:colOff>600074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>
        <v>4</v>
      </c>
    </row>
    <row r="3" spans="1:2" x14ac:dyDescent="0.25">
      <c r="A3" t="s">
        <v>10</v>
      </c>
      <c r="B3">
        <v>1</v>
      </c>
    </row>
    <row r="4" spans="1:2" x14ac:dyDescent="0.25">
      <c r="A4" t="s">
        <v>11</v>
      </c>
      <c r="B4" t="s">
        <v>13</v>
      </c>
    </row>
    <row r="5" spans="1:2" x14ac:dyDescent="0.25">
      <c r="A5" t="s">
        <v>12</v>
      </c>
      <c r="B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</v>
      </c>
      <c r="I1">
        <v>1</v>
      </c>
      <c r="K1">
        <v>1</v>
      </c>
    </row>
    <row r="2" spans="1:11" x14ac:dyDescent="0.25">
      <c r="A2">
        <v>1926</v>
      </c>
      <c r="B2">
        <v>0.1162</v>
      </c>
      <c r="C2">
        <v>5.3800000000000001E-2</v>
      </c>
      <c r="D2">
        <v>-1.49E-2</v>
      </c>
      <c r="E2">
        <v>0.13109999999999999</v>
      </c>
      <c r="F2">
        <v>6.8699999999999997E-2</v>
      </c>
      <c r="H2">
        <f>H1*(1+E2)</f>
        <v>1.1311</v>
      </c>
      <c r="I2">
        <f>I1*(1+F2)</f>
        <v>1.0687</v>
      </c>
      <c r="J2">
        <f>0.5*E2+0.5*F2</f>
        <v>9.9899999999999989E-2</v>
      </c>
      <c r="K2">
        <f>K1*(1+J2)</f>
        <v>1.0998999999999999</v>
      </c>
    </row>
    <row r="3" spans="1:11" x14ac:dyDescent="0.25">
      <c r="A3">
        <v>1927</v>
      </c>
      <c r="B3">
        <v>0.37490000000000001</v>
      </c>
      <c r="C3">
        <v>4.5199999999999997E-2</v>
      </c>
      <c r="D3">
        <v>-2.0799999999999999E-2</v>
      </c>
      <c r="E3">
        <v>0.3957</v>
      </c>
      <c r="F3">
        <v>6.6000000000000003E-2</v>
      </c>
      <c r="H3">
        <f>H2*(1+E3)</f>
        <v>1.5786762699999999</v>
      </c>
      <c r="I3">
        <f t="shared" ref="I3:I66" si="0">I2*(1+F3)</f>
        <v>1.1392342</v>
      </c>
      <c r="J3">
        <f t="shared" ref="J3:J66" si="1">0.5*E3+0.5*F3</f>
        <v>0.23085</v>
      </c>
      <c r="K3">
        <f t="shared" ref="K3:K66" si="2">K2*(1+J3)</f>
        <v>1.3538119149999999</v>
      </c>
    </row>
    <row r="4" spans="1:11" x14ac:dyDescent="0.25">
      <c r="A4">
        <v>1928</v>
      </c>
      <c r="B4">
        <v>0.43609999999999999</v>
      </c>
      <c r="C4">
        <v>9.1999999999999998E-3</v>
      </c>
      <c r="D4">
        <v>-9.7000000000000003E-3</v>
      </c>
      <c r="E4">
        <v>0.44579999999999997</v>
      </c>
      <c r="F4">
        <v>1.89E-2</v>
      </c>
      <c r="H4">
        <f t="shared" ref="H4:H67" si="3">H3*(1+E4)</f>
        <v>2.2824501511659996</v>
      </c>
      <c r="I4">
        <f t="shared" si="0"/>
        <v>1.16076572638</v>
      </c>
      <c r="J4">
        <f t="shared" si="1"/>
        <v>0.23235</v>
      </c>
      <c r="K4">
        <f t="shared" si="2"/>
        <v>1.66837011345025</v>
      </c>
    </row>
    <row r="5" spans="1:11" x14ac:dyDescent="0.25">
      <c r="A5">
        <v>1929</v>
      </c>
      <c r="B5">
        <v>-8.4199999999999997E-2</v>
      </c>
      <c r="C5">
        <v>6.0100000000000001E-2</v>
      </c>
      <c r="D5">
        <v>2E-3</v>
      </c>
      <c r="E5">
        <v>-8.6199999999999999E-2</v>
      </c>
      <c r="F5">
        <v>5.8099999999999999E-2</v>
      </c>
      <c r="H5">
        <f t="shared" si="3"/>
        <v>2.0857029481354905</v>
      </c>
      <c r="I5">
        <f t="shared" si="0"/>
        <v>1.228206215082678</v>
      </c>
      <c r="J5">
        <f t="shared" si="1"/>
        <v>-1.405E-2</v>
      </c>
      <c r="K5">
        <f t="shared" si="2"/>
        <v>1.644929513356274</v>
      </c>
    </row>
    <row r="6" spans="1:11" x14ac:dyDescent="0.25">
      <c r="A6">
        <v>1930</v>
      </c>
      <c r="B6">
        <v>-0.249</v>
      </c>
      <c r="C6">
        <v>6.7199999999999996E-2</v>
      </c>
      <c r="D6">
        <v>-6.0299999999999999E-2</v>
      </c>
      <c r="E6">
        <v>-0.18870000000000001</v>
      </c>
      <c r="F6">
        <v>0.1275</v>
      </c>
      <c r="H6">
        <f t="shared" si="3"/>
        <v>1.6921308018223236</v>
      </c>
      <c r="I6">
        <f t="shared" si="0"/>
        <v>1.3848025075057193</v>
      </c>
      <c r="J6">
        <f t="shared" si="1"/>
        <v>-3.0600000000000002E-2</v>
      </c>
      <c r="K6">
        <f t="shared" si="2"/>
        <v>1.5945946702475722</v>
      </c>
    </row>
    <row r="7" spans="1:11" x14ac:dyDescent="0.25">
      <c r="A7">
        <v>1931</v>
      </c>
      <c r="B7">
        <v>-0.43340000000000001</v>
      </c>
      <c r="C7">
        <v>-2.3199999999999998E-2</v>
      </c>
      <c r="D7">
        <v>-9.5200000000000007E-2</v>
      </c>
      <c r="E7">
        <v>-0.3382</v>
      </c>
      <c r="F7">
        <v>7.1999999999999995E-2</v>
      </c>
      <c r="H7">
        <f t="shared" si="3"/>
        <v>1.1198521646460136</v>
      </c>
      <c r="I7">
        <f t="shared" si="0"/>
        <v>1.4845082880461311</v>
      </c>
      <c r="J7">
        <f t="shared" si="1"/>
        <v>-0.1331</v>
      </c>
      <c r="K7">
        <f t="shared" si="2"/>
        <v>1.3823541196376203</v>
      </c>
    </row>
    <row r="8" spans="1:11" x14ac:dyDescent="0.25">
      <c r="A8">
        <v>1932</v>
      </c>
      <c r="B8">
        <v>-8.1900000000000001E-2</v>
      </c>
      <c r="C8">
        <v>8.8099999999999998E-2</v>
      </c>
      <c r="D8">
        <v>-0.10299999999999999</v>
      </c>
      <c r="E8">
        <v>2.1100000000000001E-2</v>
      </c>
      <c r="F8">
        <v>0.19109999999999999</v>
      </c>
      <c r="H8">
        <f t="shared" si="3"/>
        <v>1.1434810453200444</v>
      </c>
      <c r="I8">
        <f t="shared" si="0"/>
        <v>1.7681978218917469</v>
      </c>
      <c r="J8">
        <f t="shared" si="1"/>
        <v>0.1061</v>
      </c>
      <c r="K8">
        <f t="shared" si="2"/>
        <v>1.529021891731172</v>
      </c>
    </row>
    <row r="9" spans="1:11" x14ac:dyDescent="0.25">
      <c r="A9">
        <v>1933</v>
      </c>
      <c r="B9">
        <v>0.53990000000000005</v>
      </c>
      <c r="C9">
        <v>1.83E-2</v>
      </c>
      <c r="D9">
        <v>5.1000000000000004E-3</v>
      </c>
      <c r="E9">
        <v>0.53480000000000005</v>
      </c>
      <c r="F9">
        <v>1.32E-2</v>
      </c>
      <c r="H9">
        <f t="shared" si="3"/>
        <v>1.7550147083572043</v>
      </c>
      <c r="I9">
        <f t="shared" si="0"/>
        <v>1.7915380331407182</v>
      </c>
      <c r="J9">
        <f t="shared" si="1"/>
        <v>0.27400000000000002</v>
      </c>
      <c r="K9">
        <f t="shared" si="2"/>
        <v>1.947973890065513</v>
      </c>
    </row>
    <row r="10" spans="1:11" x14ac:dyDescent="0.25">
      <c r="A10">
        <v>1934</v>
      </c>
      <c r="B10">
        <v>-1.44E-2</v>
      </c>
      <c r="C10">
        <v>0.09</v>
      </c>
      <c r="D10">
        <v>2.0299999999999999E-2</v>
      </c>
      <c r="E10">
        <v>-3.4700000000000002E-2</v>
      </c>
      <c r="F10">
        <v>6.9699999999999998E-2</v>
      </c>
      <c r="H10">
        <f t="shared" si="3"/>
        <v>1.6941156979772094</v>
      </c>
      <c r="I10">
        <f t="shared" si="0"/>
        <v>1.9164082340506265</v>
      </c>
      <c r="J10">
        <f t="shared" si="1"/>
        <v>1.7499999999999998E-2</v>
      </c>
      <c r="K10">
        <f t="shared" si="2"/>
        <v>1.9820634331416596</v>
      </c>
    </row>
    <row r="11" spans="1:11" x14ac:dyDescent="0.25">
      <c r="A11">
        <v>1935</v>
      </c>
      <c r="B11">
        <v>0.47670000000000001</v>
      </c>
      <c r="C11">
        <v>7.0099999999999996E-2</v>
      </c>
      <c r="D11">
        <v>2.9899999999999999E-2</v>
      </c>
      <c r="E11">
        <v>0.44679999999999997</v>
      </c>
      <c r="F11">
        <v>4.02E-2</v>
      </c>
      <c r="H11">
        <f t="shared" si="3"/>
        <v>2.4510465918334265</v>
      </c>
      <c r="I11">
        <f t="shared" si="0"/>
        <v>1.9934478450594617</v>
      </c>
      <c r="J11">
        <f t="shared" si="1"/>
        <v>0.24349999999999999</v>
      </c>
      <c r="K11">
        <f t="shared" si="2"/>
        <v>2.4646958791116536</v>
      </c>
    </row>
    <row r="12" spans="1:11" x14ac:dyDescent="0.25">
      <c r="A12">
        <v>1936</v>
      </c>
      <c r="B12">
        <v>0.3392</v>
      </c>
      <c r="C12">
        <v>3.0599999999999999E-2</v>
      </c>
      <c r="D12">
        <v>1.21E-2</v>
      </c>
      <c r="E12">
        <v>0.3271</v>
      </c>
      <c r="F12">
        <v>1.8499999999999999E-2</v>
      </c>
      <c r="H12">
        <f t="shared" si="3"/>
        <v>3.2527839320221403</v>
      </c>
      <c r="I12">
        <f t="shared" si="0"/>
        <v>2.0303266301930618</v>
      </c>
      <c r="J12">
        <f t="shared" si="1"/>
        <v>0.17280000000000001</v>
      </c>
      <c r="K12">
        <f t="shared" si="2"/>
        <v>2.8905953270221474</v>
      </c>
    </row>
    <row r="13" spans="1:11" x14ac:dyDescent="0.25">
      <c r="A13">
        <v>1937</v>
      </c>
      <c r="B13">
        <v>-0.3503</v>
      </c>
      <c r="C13">
        <v>1.5599999999999999E-2</v>
      </c>
      <c r="D13">
        <v>3.1E-2</v>
      </c>
      <c r="E13">
        <v>-0.38129999999999997</v>
      </c>
      <c r="F13">
        <v>-1.54E-2</v>
      </c>
      <c r="H13">
        <f t="shared" si="3"/>
        <v>2.0124974187420985</v>
      </c>
      <c r="I13">
        <f t="shared" si="0"/>
        <v>1.9990596000880887</v>
      </c>
      <c r="J13">
        <f t="shared" si="1"/>
        <v>-0.19835</v>
      </c>
      <c r="K13">
        <f t="shared" si="2"/>
        <v>2.3172457439073044</v>
      </c>
    </row>
    <row r="14" spans="1:11" x14ac:dyDescent="0.25">
      <c r="A14">
        <v>1938</v>
      </c>
      <c r="B14">
        <v>0.31119999999999998</v>
      </c>
      <c r="C14">
        <v>6.2300000000000001E-2</v>
      </c>
      <c r="D14">
        <v>-2.7799999999999998E-2</v>
      </c>
      <c r="E14">
        <v>0.33900000000000002</v>
      </c>
      <c r="F14">
        <v>9.01E-2</v>
      </c>
      <c r="H14">
        <f t="shared" si="3"/>
        <v>2.6947340436956697</v>
      </c>
      <c r="I14">
        <f t="shared" si="0"/>
        <v>2.1791748700560256</v>
      </c>
      <c r="J14">
        <f t="shared" si="1"/>
        <v>0.21455000000000002</v>
      </c>
      <c r="K14">
        <f t="shared" si="2"/>
        <v>2.8144108182626164</v>
      </c>
    </row>
    <row r="15" spans="1:11" x14ac:dyDescent="0.25">
      <c r="A15">
        <v>1939</v>
      </c>
      <c r="B15">
        <v>-4.1000000000000003E-3</v>
      </c>
      <c r="C15">
        <v>4.5199999999999997E-2</v>
      </c>
      <c r="D15">
        <v>-4.7999999999999996E-3</v>
      </c>
      <c r="E15">
        <v>6.9999999999999999E-4</v>
      </c>
      <c r="F15">
        <v>0.05</v>
      </c>
      <c r="H15">
        <f t="shared" si="3"/>
        <v>2.6966203575262564</v>
      </c>
      <c r="I15">
        <f t="shared" si="0"/>
        <v>2.2881336135588271</v>
      </c>
      <c r="J15">
        <f t="shared" si="1"/>
        <v>2.5350000000000001E-2</v>
      </c>
      <c r="K15">
        <f t="shared" si="2"/>
        <v>2.8857561325055738</v>
      </c>
    </row>
    <row r="16" spans="1:11" x14ac:dyDescent="0.25">
      <c r="A16">
        <v>1940</v>
      </c>
      <c r="B16">
        <v>-9.7799999999999998E-2</v>
      </c>
      <c r="C16">
        <v>2.9600000000000001E-2</v>
      </c>
      <c r="D16">
        <v>9.5999999999999992E-3</v>
      </c>
      <c r="E16">
        <v>-0.1074</v>
      </c>
      <c r="F16">
        <v>0.02</v>
      </c>
      <c r="H16">
        <f t="shared" si="3"/>
        <v>2.4070033311279366</v>
      </c>
      <c r="I16">
        <f t="shared" si="0"/>
        <v>2.3338962858300034</v>
      </c>
      <c r="J16">
        <f t="shared" si="1"/>
        <v>-4.3699999999999996E-2</v>
      </c>
      <c r="K16">
        <f t="shared" si="2"/>
        <v>2.7596485895150802</v>
      </c>
    </row>
    <row r="17" spans="1:11" x14ac:dyDescent="0.25">
      <c r="A17">
        <v>1941</v>
      </c>
      <c r="B17">
        <v>-0.1159</v>
      </c>
      <c r="C17">
        <v>5.0000000000000001E-3</v>
      </c>
      <c r="D17">
        <v>9.7199999999999995E-2</v>
      </c>
      <c r="E17">
        <v>-0.21310000000000001</v>
      </c>
      <c r="F17">
        <v>-9.2200000000000004E-2</v>
      </c>
      <c r="H17">
        <f t="shared" si="3"/>
        <v>1.8940709212645732</v>
      </c>
      <c r="I17">
        <f t="shared" si="0"/>
        <v>2.1187110482764768</v>
      </c>
      <c r="J17">
        <f t="shared" si="1"/>
        <v>-0.15265000000000001</v>
      </c>
      <c r="K17">
        <f t="shared" si="2"/>
        <v>2.3383882323256033</v>
      </c>
    </row>
    <row r="18" spans="1:11" x14ac:dyDescent="0.25">
      <c r="A18">
        <v>1942</v>
      </c>
      <c r="B18">
        <v>0.2034</v>
      </c>
      <c r="C18">
        <v>1.9400000000000001E-2</v>
      </c>
      <c r="D18">
        <v>9.2899999999999996E-2</v>
      </c>
      <c r="E18">
        <v>0.1105</v>
      </c>
      <c r="F18">
        <v>-7.3499999999999996E-2</v>
      </c>
      <c r="H18">
        <f t="shared" si="3"/>
        <v>2.1033657580643088</v>
      </c>
      <c r="I18">
        <f t="shared" si="0"/>
        <v>1.9629857862281557</v>
      </c>
      <c r="J18">
        <f t="shared" si="1"/>
        <v>1.8500000000000003E-2</v>
      </c>
      <c r="K18">
        <f t="shared" si="2"/>
        <v>2.3816484146236268</v>
      </c>
    </row>
    <row r="19" spans="1:11" x14ac:dyDescent="0.25">
      <c r="A19">
        <v>1943</v>
      </c>
      <c r="B19">
        <v>0.25900000000000001</v>
      </c>
      <c r="C19">
        <v>2.81E-2</v>
      </c>
      <c r="D19">
        <v>3.1600000000000003E-2</v>
      </c>
      <c r="E19">
        <v>0.22739999999999999</v>
      </c>
      <c r="F19">
        <v>-3.5000000000000001E-3</v>
      </c>
      <c r="H19">
        <f t="shared" si="3"/>
        <v>2.5816711314481329</v>
      </c>
      <c r="I19">
        <f t="shared" si="0"/>
        <v>1.9561153359763572</v>
      </c>
      <c r="J19">
        <f t="shared" si="1"/>
        <v>0.11194999999999999</v>
      </c>
      <c r="K19">
        <f t="shared" si="2"/>
        <v>2.6482739546407417</v>
      </c>
    </row>
    <row r="20" spans="1:11" x14ac:dyDescent="0.25">
      <c r="A20">
        <v>1944</v>
      </c>
      <c r="B20">
        <v>0.19750000000000001</v>
      </c>
      <c r="C20">
        <v>1.7999999999999999E-2</v>
      </c>
      <c r="D20">
        <v>2.1100000000000001E-2</v>
      </c>
      <c r="E20">
        <v>0.1764</v>
      </c>
      <c r="F20">
        <v>-3.0999999999999999E-3</v>
      </c>
      <c r="H20">
        <f t="shared" si="3"/>
        <v>3.0370779190355837</v>
      </c>
      <c r="I20">
        <f t="shared" si="0"/>
        <v>1.9500513784348306</v>
      </c>
      <c r="J20">
        <f t="shared" si="1"/>
        <v>8.6650000000000005E-2</v>
      </c>
      <c r="K20">
        <f t="shared" si="2"/>
        <v>2.8777468928103622</v>
      </c>
    </row>
    <row r="21" spans="1:11" x14ac:dyDescent="0.25">
      <c r="A21">
        <v>1945</v>
      </c>
      <c r="B21">
        <v>0.3644</v>
      </c>
      <c r="C21">
        <v>2.2200000000000001E-2</v>
      </c>
      <c r="D21">
        <v>2.2499999999999999E-2</v>
      </c>
      <c r="E21">
        <v>0.34189999999999998</v>
      </c>
      <c r="F21">
        <v>-2.9999999999999997E-4</v>
      </c>
      <c r="H21">
        <f t="shared" si="3"/>
        <v>4.0754548595538491</v>
      </c>
      <c r="I21">
        <f t="shared" si="0"/>
        <v>1.9494663630213003</v>
      </c>
      <c r="J21">
        <f t="shared" si="1"/>
        <v>0.17079999999999998</v>
      </c>
      <c r="K21">
        <f t="shared" si="2"/>
        <v>3.3692660621023722</v>
      </c>
    </row>
    <row r="22" spans="1:11" x14ac:dyDescent="0.25">
      <c r="A22">
        <v>1946</v>
      </c>
      <c r="B22">
        <v>-8.0699999999999994E-2</v>
      </c>
      <c r="C22">
        <v>0.01</v>
      </c>
      <c r="D22">
        <v>0.18160000000000001</v>
      </c>
      <c r="E22">
        <v>-0.26229999999999998</v>
      </c>
      <c r="F22">
        <v>-0.1716</v>
      </c>
      <c r="H22">
        <f t="shared" si="3"/>
        <v>3.0064630498928744</v>
      </c>
      <c r="I22">
        <f t="shared" si="0"/>
        <v>1.6149379351268451</v>
      </c>
      <c r="J22">
        <f t="shared" si="1"/>
        <v>-0.21694999999999998</v>
      </c>
      <c r="K22">
        <f t="shared" si="2"/>
        <v>2.6383037899292625</v>
      </c>
    </row>
    <row r="23" spans="1:11" x14ac:dyDescent="0.25">
      <c r="A23">
        <v>1947</v>
      </c>
      <c r="B23">
        <v>5.7099999999999998E-2</v>
      </c>
      <c r="C23">
        <v>9.1000000000000004E-3</v>
      </c>
      <c r="D23">
        <v>9.01E-2</v>
      </c>
      <c r="E23">
        <v>-3.3000000000000002E-2</v>
      </c>
      <c r="F23">
        <v>-8.1000000000000003E-2</v>
      </c>
      <c r="H23">
        <f t="shared" si="3"/>
        <v>2.9072497692464094</v>
      </c>
      <c r="I23">
        <f t="shared" si="0"/>
        <v>1.4841279623815709</v>
      </c>
      <c r="J23">
        <f t="shared" si="1"/>
        <v>-5.7000000000000002E-2</v>
      </c>
      <c r="K23">
        <f t="shared" si="2"/>
        <v>2.4879204739032943</v>
      </c>
    </row>
    <row r="24" spans="1:11" x14ac:dyDescent="0.25">
      <c r="A24">
        <v>1948</v>
      </c>
      <c r="B24">
        <v>5.5E-2</v>
      </c>
      <c r="C24">
        <v>1.8499999999999999E-2</v>
      </c>
      <c r="D24">
        <v>2.7099999999999999E-2</v>
      </c>
      <c r="E24">
        <v>2.7900000000000001E-2</v>
      </c>
      <c r="F24">
        <v>-8.6E-3</v>
      </c>
      <c r="H24">
        <f t="shared" si="3"/>
        <v>2.9883620378083844</v>
      </c>
      <c r="I24">
        <f t="shared" si="0"/>
        <v>1.4713644619050892</v>
      </c>
      <c r="J24">
        <f t="shared" si="1"/>
        <v>9.6500000000000006E-3</v>
      </c>
      <c r="K24">
        <f t="shared" si="2"/>
        <v>2.5119289064764607</v>
      </c>
    </row>
    <row r="25" spans="1:11" x14ac:dyDescent="0.25">
      <c r="A25">
        <v>1949</v>
      </c>
      <c r="B25">
        <v>0.18790000000000001</v>
      </c>
      <c r="C25">
        <v>2.3199999999999998E-2</v>
      </c>
      <c r="D25">
        <v>-1.7999999999999999E-2</v>
      </c>
      <c r="E25">
        <v>0.2059</v>
      </c>
      <c r="F25">
        <v>4.1200000000000001E-2</v>
      </c>
      <c r="H25">
        <f t="shared" si="3"/>
        <v>3.6036657813931305</v>
      </c>
      <c r="I25">
        <f t="shared" si="0"/>
        <v>1.5319846777355788</v>
      </c>
      <c r="J25">
        <f t="shared" si="1"/>
        <v>0.12354999999999999</v>
      </c>
      <c r="K25">
        <f t="shared" si="2"/>
        <v>2.8222777228716276</v>
      </c>
    </row>
    <row r="26" spans="1:11" x14ac:dyDescent="0.25">
      <c r="A26">
        <v>1950</v>
      </c>
      <c r="B26">
        <v>0.31709999999999999</v>
      </c>
      <c r="C26">
        <v>7.0000000000000001E-3</v>
      </c>
      <c r="D26">
        <v>5.79E-2</v>
      </c>
      <c r="E26">
        <v>0.25919999999999999</v>
      </c>
      <c r="F26">
        <v>-5.0900000000000001E-2</v>
      </c>
      <c r="H26">
        <f t="shared" si="3"/>
        <v>4.5377359519302294</v>
      </c>
      <c r="I26">
        <f t="shared" si="0"/>
        <v>1.454006657638838</v>
      </c>
      <c r="J26">
        <f t="shared" si="1"/>
        <v>0.10414999999999999</v>
      </c>
      <c r="K26">
        <f t="shared" si="2"/>
        <v>3.1162179477087073</v>
      </c>
    </row>
    <row r="27" spans="1:11" x14ac:dyDescent="0.25">
      <c r="A27">
        <v>1951</v>
      </c>
      <c r="B27">
        <v>0.2402</v>
      </c>
      <c r="C27">
        <v>3.5999999999999999E-3</v>
      </c>
      <c r="D27">
        <v>5.8700000000000002E-2</v>
      </c>
      <c r="E27">
        <v>0.18149999999999999</v>
      </c>
      <c r="F27">
        <v>-5.5100000000000003E-2</v>
      </c>
      <c r="H27">
        <f t="shared" si="3"/>
        <v>5.3613350272055662</v>
      </c>
      <c r="I27">
        <f t="shared" si="0"/>
        <v>1.3738908908029379</v>
      </c>
      <c r="J27">
        <f t="shared" si="1"/>
        <v>6.3199999999999992E-2</v>
      </c>
      <c r="K27">
        <f t="shared" si="2"/>
        <v>3.3131629220038974</v>
      </c>
    </row>
    <row r="28" spans="1:11" x14ac:dyDescent="0.25">
      <c r="A28">
        <v>1952</v>
      </c>
      <c r="B28">
        <v>0.1837</v>
      </c>
      <c r="C28">
        <v>1.6299999999999999E-2</v>
      </c>
      <c r="D28">
        <v>8.8000000000000005E-3</v>
      </c>
      <c r="E28">
        <v>0.1749</v>
      </c>
      <c r="F28">
        <v>7.4999999999999997E-3</v>
      </c>
      <c r="H28">
        <f t="shared" si="3"/>
        <v>6.2990325234638203</v>
      </c>
      <c r="I28">
        <f t="shared" si="0"/>
        <v>1.38419507248396</v>
      </c>
      <c r="J28">
        <f t="shared" si="1"/>
        <v>9.1200000000000003E-2</v>
      </c>
      <c r="K28">
        <f t="shared" si="2"/>
        <v>3.6153233804906528</v>
      </c>
    </row>
    <row r="29" spans="1:11" x14ac:dyDescent="0.25">
      <c r="A29">
        <v>1953</v>
      </c>
      <c r="B29">
        <v>-9.9000000000000008E-3</v>
      </c>
      <c r="C29">
        <v>3.2300000000000002E-2</v>
      </c>
      <c r="D29">
        <v>6.1999999999999998E-3</v>
      </c>
      <c r="E29">
        <v>-1.61E-2</v>
      </c>
      <c r="F29">
        <v>2.6100000000000002E-2</v>
      </c>
      <c r="H29">
        <f t="shared" si="3"/>
        <v>6.1976180998360526</v>
      </c>
      <c r="I29">
        <f t="shared" si="0"/>
        <v>1.4203225638757915</v>
      </c>
      <c r="J29">
        <f t="shared" si="1"/>
        <v>5.000000000000001E-3</v>
      </c>
      <c r="K29">
        <f t="shared" si="2"/>
        <v>3.6333999973931057</v>
      </c>
    </row>
    <row r="30" spans="1:11" x14ac:dyDescent="0.25">
      <c r="A30">
        <v>1954</v>
      </c>
      <c r="B30">
        <v>0.5262</v>
      </c>
      <c r="C30">
        <v>2.6800000000000001E-2</v>
      </c>
      <c r="D30">
        <v>-5.0000000000000001E-3</v>
      </c>
      <c r="E30">
        <v>0.53120000000000001</v>
      </c>
      <c r="F30">
        <v>3.1800000000000002E-2</v>
      </c>
      <c r="H30">
        <f t="shared" si="3"/>
        <v>9.4897928344689646</v>
      </c>
      <c r="I30">
        <f t="shared" si="0"/>
        <v>1.4654888214070416</v>
      </c>
      <c r="J30">
        <f t="shared" si="1"/>
        <v>0.28150000000000003</v>
      </c>
      <c r="K30">
        <f t="shared" si="2"/>
        <v>4.656202096659265</v>
      </c>
    </row>
    <row r="31" spans="1:11" x14ac:dyDescent="0.25">
      <c r="A31">
        <v>1955</v>
      </c>
      <c r="B31">
        <v>0.31559999999999999</v>
      </c>
      <c r="C31">
        <v>-6.4999999999999997E-3</v>
      </c>
      <c r="D31">
        <v>3.7000000000000002E-3</v>
      </c>
      <c r="E31">
        <v>0.31190000000000001</v>
      </c>
      <c r="F31">
        <v>-1.0200000000000001E-2</v>
      </c>
      <c r="H31">
        <f t="shared" si="3"/>
        <v>12.449659219539836</v>
      </c>
      <c r="I31">
        <f t="shared" si="0"/>
        <v>1.4505408354286897</v>
      </c>
      <c r="J31">
        <f t="shared" si="1"/>
        <v>0.15085000000000001</v>
      </c>
      <c r="K31">
        <f t="shared" si="2"/>
        <v>5.3585901829403149</v>
      </c>
    </row>
    <row r="32" spans="1:11" x14ac:dyDescent="0.25">
      <c r="A32">
        <v>1956</v>
      </c>
      <c r="B32">
        <v>6.5600000000000006E-2</v>
      </c>
      <c r="C32">
        <v>-4.1999999999999997E-3</v>
      </c>
      <c r="D32">
        <v>2.86E-2</v>
      </c>
      <c r="E32">
        <v>3.6999999999999998E-2</v>
      </c>
      <c r="F32">
        <v>-3.2800000000000003E-2</v>
      </c>
      <c r="H32">
        <f t="shared" si="3"/>
        <v>12.910296610662808</v>
      </c>
      <c r="I32">
        <f t="shared" si="0"/>
        <v>1.4029630960266286</v>
      </c>
      <c r="J32">
        <f t="shared" si="1"/>
        <v>2.0999999999999977E-3</v>
      </c>
      <c r="K32">
        <f t="shared" si="2"/>
        <v>5.3698432223244899</v>
      </c>
    </row>
    <row r="33" spans="1:11" x14ac:dyDescent="0.25">
      <c r="A33">
        <v>1957</v>
      </c>
      <c r="B33">
        <v>-0.10780000000000001</v>
      </c>
      <c r="C33">
        <v>7.8399999999999997E-2</v>
      </c>
      <c r="D33">
        <v>3.0200000000000001E-2</v>
      </c>
      <c r="E33">
        <v>-0.13800000000000001</v>
      </c>
      <c r="F33">
        <v>4.82E-2</v>
      </c>
      <c r="H33">
        <f t="shared" si="3"/>
        <v>11.128675678391341</v>
      </c>
      <c r="I33">
        <f t="shared" si="0"/>
        <v>1.4705859172551121</v>
      </c>
      <c r="J33">
        <f t="shared" si="1"/>
        <v>-4.4900000000000009E-2</v>
      </c>
      <c r="K33">
        <f t="shared" si="2"/>
        <v>5.1287372616421196</v>
      </c>
    </row>
    <row r="34" spans="1:11" x14ac:dyDescent="0.25">
      <c r="A34">
        <v>1958</v>
      </c>
      <c r="B34">
        <v>0.43359999999999999</v>
      </c>
      <c r="C34">
        <v>-1.29E-2</v>
      </c>
      <c r="D34">
        <v>1.7600000000000001E-2</v>
      </c>
      <c r="E34">
        <v>0.41599999999999998</v>
      </c>
      <c r="F34">
        <v>-3.0499999999999999E-2</v>
      </c>
      <c r="H34">
        <f t="shared" si="3"/>
        <v>15.758204760602137</v>
      </c>
      <c r="I34">
        <f t="shared" si="0"/>
        <v>1.4257330467788312</v>
      </c>
      <c r="J34">
        <f t="shared" si="1"/>
        <v>0.19274999999999998</v>
      </c>
      <c r="K34">
        <f t="shared" si="2"/>
        <v>6.1173013688236377</v>
      </c>
    </row>
    <row r="35" spans="1:11" x14ac:dyDescent="0.25">
      <c r="A35">
        <v>1959</v>
      </c>
      <c r="B35">
        <v>0.1196</v>
      </c>
      <c r="C35">
        <v>-3.8999999999999998E-3</v>
      </c>
      <c r="D35">
        <v>1.4999999999999999E-2</v>
      </c>
      <c r="E35">
        <v>0.1046</v>
      </c>
      <c r="F35">
        <v>-1.89E-2</v>
      </c>
      <c r="H35">
        <f t="shared" si="3"/>
        <v>17.406512978561121</v>
      </c>
      <c r="I35">
        <f t="shared" si="0"/>
        <v>1.3987866921947112</v>
      </c>
      <c r="J35">
        <f t="shared" si="1"/>
        <v>4.2849999999999999E-2</v>
      </c>
      <c r="K35">
        <f t="shared" si="2"/>
        <v>6.3794277324777307</v>
      </c>
    </row>
    <row r="36" spans="1:11" x14ac:dyDescent="0.25">
      <c r="A36">
        <v>1960</v>
      </c>
      <c r="B36">
        <v>4.7000000000000002E-3</v>
      </c>
      <c r="C36">
        <v>0.1176</v>
      </c>
      <c r="D36">
        <v>1.4800000000000001E-2</v>
      </c>
      <c r="E36">
        <v>-1.01E-2</v>
      </c>
      <c r="F36">
        <v>0.1028</v>
      </c>
      <c r="H36">
        <f t="shared" si="3"/>
        <v>17.230707197477653</v>
      </c>
      <c r="I36">
        <f t="shared" si="0"/>
        <v>1.5425819641523275</v>
      </c>
      <c r="J36">
        <f t="shared" si="1"/>
        <v>4.6350000000000002E-2</v>
      </c>
      <c r="K36">
        <f t="shared" si="2"/>
        <v>6.6751142078780727</v>
      </c>
    </row>
    <row r="37" spans="1:11" x14ac:dyDescent="0.25">
      <c r="A37">
        <v>1961</v>
      </c>
      <c r="B37">
        <v>0.26889999999999997</v>
      </c>
      <c r="C37">
        <v>1.8499999999999999E-2</v>
      </c>
      <c r="D37">
        <v>6.7000000000000002E-3</v>
      </c>
      <c r="E37">
        <v>0.26219999999999999</v>
      </c>
      <c r="F37">
        <v>1.18E-2</v>
      </c>
      <c r="H37">
        <f t="shared" si="3"/>
        <v>21.748598624656292</v>
      </c>
      <c r="I37">
        <f t="shared" si="0"/>
        <v>1.5607844313293251</v>
      </c>
      <c r="J37">
        <f t="shared" si="1"/>
        <v>0.13699999999999998</v>
      </c>
      <c r="K37">
        <f t="shared" si="2"/>
        <v>7.5896048543573684</v>
      </c>
    </row>
    <row r="38" spans="1:11" x14ac:dyDescent="0.25">
      <c r="A38">
        <v>1962</v>
      </c>
      <c r="B38">
        <v>-8.7300000000000003E-2</v>
      </c>
      <c r="C38">
        <v>5.5599999999999997E-2</v>
      </c>
      <c r="D38">
        <v>1.2200000000000001E-2</v>
      </c>
      <c r="E38">
        <v>-9.9500000000000005E-2</v>
      </c>
      <c r="F38">
        <v>4.3400000000000001E-2</v>
      </c>
      <c r="H38">
        <f t="shared" si="3"/>
        <v>19.584613061502992</v>
      </c>
      <c r="I38">
        <f t="shared" si="0"/>
        <v>1.628522475649018</v>
      </c>
      <c r="J38">
        <f t="shared" si="1"/>
        <v>-2.8050000000000002E-2</v>
      </c>
      <c r="K38">
        <f t="shared" si="2"/>
        <v>7.376716438192644</v>
      </c>
    </row>
    <row r="39" spans="1:11" x14ac:dyDescent="0.25">
      <c r="A39">
        <v>1963</v>
      </c>
      <c r="B39">
        <v>0.22800000000000001</v>
      </c>
      <c r="C39">
        <v>1.6400000000000001E-2</v>
      </c>
      <c r="D39">
        <v>1.6500000000000001E-2</v>
      </c>
      <c r="E39">
        <v>0.21149999999999999</v>
      </c>
      <c r="F39">
        <v>-1E-4</v>
      </c>
      <c r="H39">
        <f t="shared" si="3"/>
        <v>23.726758724010875</v>
      </c>
      <c r="I39">
        <f t="shared" si="0"/>
        <v>1.628359623401453</v>
      </c>
      <c r="J39">
        <f t="shared" si="1"/>
        <v>0.1057</v>
      </c>
      <c r="K39">
        <f t="shared" si="2"/>
        <v>8.1564353657096049</v>
      </c>
    </row>
    <row r="40" spans="1:11" x14ac:dyDescent="0.25">
      <c r="A40">
        <v>1964</v>
      </c>
      <c r="B40">
        <v>0.1648</v>
      </c>
      <c r="C40">
        <v>4.0399999999999998E-2</v>
      </c>
      <c r="D40">
        <v>1.1900000000000001E-2</v>
      </c>
      <c r="E40">
        <v>0.15290000000000001</v>
      </c>
      <c r="F40">
        <v>2.8500000000000001E-2</v>
      </c>
      <c r="H40">
        <f t="shared" si="3"/>
        <v>27.354580132912137</v>
      </c>
      <c r="I40">
        <f t="shared" si="0"/>
        <v>1.6747678726683943</v>
      </c>
      <c r="J40">
        <f t="shared" si="1"/>
        <v>9.0700000000000003E-2</v>
      </c>
      <c r="K40">
        <f t="shared" si="2"/>
        <v>8.8962240533794663</v>
      </c>
    </row>
    <row r="41" spans="1:11" x14ac:dyDescent="0.25">
      <c r="A41">
        <v>1965</v>
      </c>
      <c r="B41">
        <v>0.1245</v>
      </c>
      <c r="C41">
        <v>1.0200000000000001E-2</v>
      </c>
      <c r="D41">
        <v>1.9199999999999998E-2</v>
      </c>
      <c r="E41">
        <v>0.1053</v>
      </c>
      <c r="F41">
        <v>-8.9999999999999993E-3</v>
      </c>
      <c r="H41">
        <f t="shared" si="3"/>
        <v>30.235017420907784</v>
      </c>
      <c r="I41">
        <f t="shared" si="0"/>
        <v>1.6596949618143788</v>
      </c>
      <c r="J41">
        <f t="shared" si="1"/>
        <v>4.8150000000000005E-2</v>
      </c>
      <c r="K41">
        <f t="shared" si="2"/>
        <v>9.3245772415496866</v>
      </c>
    </row>
    <row r="42" spans="1:11" x14ac:dyDescent="0.25">
      <c r="A42">
        <v>1966</v>
      </c>
      <c r="B42">
        <v>-0.10059999999999999</v>
      </c>
      <c r="C42">
        <v>4.6899999999999997E-2</v>
      </c>
      <c r="D42">
        <v>3.3500000000000002E-2</v>
      </c>
      <c r="E42">
        <v>-0.1341</v>
      </c>
      <c r="F42">
        <v>1.34E-2</v>
      </c>
      <c r="H42">
        <f t="shared" si="3"/>
        <v>26.180501584764052</v>
      </c>
      <c r="I42">
        <f t="shared" si="0"/>
        <v>1.6819348743026916</v>
      </c>
      <c r="J42">
        <f t="shared" si="1"/>
        <v>-6.0350000000000001E-2</v>
      </c>
      <c r="K42">
        <f t="shared" si="2"/>
        <v>8.7618390050221624</v>
      </c>
    </row>
    <row r="43" spans="1:11" x14ac:dyDescent="0.25">
      <c r="A43">
        <v>1967</v>
      </c>
      <c r="B43">
        <v>0.23980000000000001</v>
      </c>
      <c r="C43">
        <v>1.01E-2</v>
      </c>
      <c r="D43">
        <v>3.04E-2</v>
      </c>
      <c r="E43">
        <v>0.2094</v>
      </c>
      <c r="F43">
        <v>-2.0299999999999999E-2</v>
      </c>
      <c r="H43">
        <f t="shared" si="3"/>
        <v>31.662698616613646</v>
      </c>
      <c r="I43">
        <f t="shared" si="0"/>
        <v>1.647791596354347</v>
      </c>
      <c r="J43">
        <f t="shared" si="1"/>
        <v>9.4549999999999995E-2</v>
      </c>
      <c r="K43">
        <f t="shared" si="2"/>
        <v>9.5902708829470065</v>
      </c>
    </row>
    <row r="44" spans="1:11" x14ac:dyDescent="0.25">
      <c r="A44">
        <v>1968</v>
      </c>
      <c r="B44">
        <v>0.1106</v>
      </c>
      <c r="C44">
        <v>4.5400000000000003E-2</v>
      </c>
      <c r="D44">
        <v>4.7199999999999999E-2</v>
      </c>
      <c r="E44">
        <v>6.3399999999999998E-2</v>
      </c>
      <c r="F44">
        <v>-1.8E-3</v>
      </c>
      <c r="H44">
        <f t="shared" si="3"/>
        <v>33.670113708906946</v>
      </c>
      <c r="I44">
        <f t="shared" si="0"/>
        <v>1.6448255714809092</v>
      </c>
      <c r="J44">
        <f t="shared" si="1"/>
        <v>3.0799999999999998E-2</v>
      </c>
      <c r="K44">
        <f t="shared" si="2"/>
        <v>9.8856512261417731</v>
      </c>
    </row>
    <row r="45" spans="1:11" x14ac:dyDescent="0.25">
      <c r="A45">
        <v>1969</v>
      </c>
      <c r="B45">
        <v>-8.5000000000000006E-2</v>
      </c>
      <c r="C45">
        <v>-7.4000000000000003E-3</v>
      </c>
      <c r="D45">
        <v>6.1100000000000002E-2</v>
      </c>
      <c r="E45">
        <v>-0.14610000000000001</v>
      </c>
      <c r="F45">
        <v>-6.8500000000000005E-2</v>
      </c>
      <c r="H45">
        <f t="shared" si="3"/>
        <v>28.750910096035643</v>
      </c>
      <c r="I45">
        <f t="shared" si="0"/>
        <v>1.5321550198344669</v>
      </c>
      <c r="J45">
        <f t="shared" si="1"/>
        <v>-0.10730000000000001</v>
      </c>
      <c r="K45">
        <f t="shared" si="2"/>
        <v>8.8249208495767615</v>
      </c>
    </row>
    <row r="46" spans="1:11" x14ac:dyDescent="0.25">
      <c r="A46">
        <v>1970</v>
      </c>
      <c r="B46">
        <v>3.8600000000000002E-2</v>
      </c>
      <c r="C46">
        <v>0.1686</v>
      </c>
      <c r="D46">
        <v>5.4899999999999997E-2</v>
      </c>
      <c r="E46">
        <v>-1.6299999999999999E-2</v>
      </c>
      <c r="F46">
        <v>0.1137</v>
      </c>
      <c r="H46">
        <f t="shared" si="3"/>
        <v>28.282270261470263</v>
      </c>
      <c r="I46">
        <f t="shared" si="0"/>
        <v>1.7063610455896456</v>
      </c>
      <c r="J46">
        <f t="shared" si="1"/>
        <v>4.87E-2</v>
      </c>
      <c r="K46">
        <f t="shared" si="2"/>
        <v>9.2546944949511492</v>
      </c>
    </row>
    <row r="47" spans="1:11" x14ac:dyDescent="0.25">
      <c r="A47">
        <v>1971</v>
      </c>
      <c r="B47">
        <v>0.14299999999999999</v>
      </c>
      <c r="C47">
        <v>8.72E-2</v>
      </c>
      <c r="D47">
        <v>3.3599999999999998E-2</v>
      </c>
      <c r="E47">
        <v>0.1094</v>
      </c>
      <c r="F47">
        <v>5.3600000000000002E-2</v>
      </c>
      <c r="H47">
        <f t="shared" si="3"/>
        <v>31.376350628075109</v>
      </c>
      <c r="I47">
        <f t="shared" si="0"/>
        <v>1.7978219976332508</v>
      </c>
      <c r="J47">
        <f t="shared" si="1"/>
        <v>8.1500000000000003E-2</v>
      </c>
      <c r="K47">
        <f t="shared" si="2"/>
        <v>10.008952096289667</v>
      </c>
    </row>
    <row r="48" spans="1:11" x14ac:dyDescent="0.25">
      <c r="A48">
        <v>1972</v>
      </c>
      <c r="B48">
        <v>0.18990000000000001</v>
      </c>
      <c r="C48">
        <v>5.16E-2</v>
      </c>
      <c r="D48">
        <v>3.4099999999999998E-2</v>
      </c>
      <c r="E48">
        <v>0.15579999999999999</v>
      </c>
      <c r="F48">
        <v>1.7500000000000002E-2</v>
      </c>
      <c r="H48">
        <f t="shared" si="3"/>
        <v>36.264786055929207</v>
      </c>
      <c r="I48">
        <f t="shared" si="0"/>
        <v>1.8292838825918327</v>
      </c>
      <c r="J48">
        <f t="shared" si="1"/>
        <v>8.6650000000000005E-2</v>
      </c>
      <c r="K48">
        <f t="shared" si="2"/>
        <v>10.876227795433168</v>
      </c>
    </row>
    <row r="49" spans="1:11" x14ac:dyDescent="0.25">
      <c r="A49">
        <v>1973</v>
      </c>
      <c r="B49">
        <v>-0.1469</v>
      </c>
      <c r="C49">
        <v>4.6100000000000002E-2</v>
      </c>
      <c r="D49">
        <v>8.7999999999999995E-2</v>
      </c>
      <c r="E49">
        <v>-0.2349</v>
      </c>
      <c r="F49">
        <v>-4.19E-2</v>
      </c>
      <c r="H49">
        <f t="shared" si="3"/>
        <v>27.746187811391437</v>
      </c>
      <c r="I49">
        <f t="shared" si="0"/>
        <v>1.7526368879112348</v>
      </c>
      <c r="J49">
        <f t="shared" si="1"/>
        <v>-0.1384</v>
      </c>
      <c r="K49">
        <f t="shared" si="2"/>
        <v>9.3709578685452186</v>
      </c>
    </row>
    <row r="50" spans="1:11" x14ac:dyDescent="0.25">
      <c r="A50">
        <v>1974</v>
      </c>
      <c r="B50">
        <v>-0.26469999999999999</v>
      </c>
      <c r="C50">
        <v>5.6899999999999999E-2</v>
      </c>
      <c r="D50">
        <v>0.122</v>
      </c>
      <c r="E50">
        <v>-0.38669999999999999</v>
      </c>
      <c r="F50">
        <v>-6.5100000000000005E-2</v>
      </c>
      <c r="H50">
        <f t="shared" si="3"/>
        <v>17.016736984726368</v>
      </c>
      <c r="I50">
        <f t="shared" si="0"/>
        <v>1.6385402265082134</v>
      </c>
      <c r="J50">
        <f t="shared" si="1"/>
        <v>-0.22589999999999999</v>
      </c>
      <c r="K50">
        <f t="shared" si="2"/>
        <v>7.2540584860408535</v>
      </c>
    </row>
    <row r="51" spans="1:11" x14ac:dyDescent="0.25">
      <c r="A51">
        <v>1975</v>
      </c>
      <c r="B51">
        <v>0.37230000000000002</v>
      </c>
      <c r="C51">
        <v>7.8299999999999995E-2</v>
      </c>
      <c r="D51">
        <v>7.0099999999999996E-2</v>
      </c>
      <c r="E51">
        <v>0.30220000000000002</v>
      </c>
      <c r="F51">
        <v>8.2000000000000007E-3</v>
      </c>
      <c r="H51">
        <f t="shared" si="3"/>
        <v>22.159194901510677</v>
      </c>
      <c r="I51">
        <f t="shared" si="0"/>
        <v>1.6519762563655807</v>
      </c>
      <c r="J51">
        <f t="shared" si="1"/>
        <v>0.1552</v>
      </c>
      <c r="K51">
        <f t="shared" si="2"/>
        <v>8.3798883630743948</v>
      </c>
    </row>
    <row r="52" spans="1:11" x14ac:dyDescent="0.25">
      <c r="A52">
        <v>1976</v>
      </c>
      <c r="B52">
        <v>0.23930000000000001</v>
      </c>
      <c r="C52">
        <v>0.12870000000000001</v>
      </c>
      <c r="D52">
        <v>4.8099999999999997E-2</v>
      </c>
      <c r="E52">
        <v>0.19120000000000001</v>
      </c>
      <c r="F52">
        <v>8.0600000000000005E-2</v>
      </c>
      <c r="H52">
        <f t="shared" si="3"/>
        <v>26.39603296667952</v>
      </c>
      <c r="I52">
        <f t="shared" si="0"/>
        <v>1.7851255426286465</v>
      </c>
      <c r="J52">
        <f t="shared" si="1"/>
        <v>0.13590000000000002</v>
      </c>
      <c r="K52">
        <f t="shared" si="2"/>
        <v>9.5187151916162041</v>
      </c>
    </row>
    <row r="53" spans="1:11" x14ac:dyDescent="0.25">
      <c r="A53">
        <v>1977</v>
      </c>
      <c r="B53">
        <v>-7.1599999999999997E-2</v>
      </c>
      <c r="C53">
        <v>1.41E-2</v>
      </c>
      <c r="D53">
        <v>6.7699999999999996E-2</v>
      </c>
      <c r="E53">
        <v>-0.13930000000000001</v>
      </c>
      <c r="F53">
        <v>-5.3600000000000002E-2</v>
      </c>
      <c r="H53">
        <f t="shared" si="3"/>
        <v>22.719065574421062</v>
      </c>
      <c r="I53">
        <f t="shared" si="0"/>
        <v>1.6894428135437511</v>
      </c>
      <c r="J53">
        <f t="shared" si="1"/>
        <v>-9.6450000000000008E-2</v>
      </c>
      <c r="K53">
        <f t="shared" si="2"/>
        <v>8.6006351113848201</v>
      </c>
    </row>
    <row r="54" spans="1:11" x14ac:dyDescent="0.25">
      <c r="A54">
        <v>1978</v>
      </c>
      <c r="B54">
        <v>6.5699999999999995E-2</v>
      </c>
      <c r="C54">
        <v>3.49E-2</v>
      </c>
      <c r="D54">
        <v>9.0300000000000005E-2</v>
      </c>
      <c r="E54">
        <v>-2.46E-2</v>
      </c>
      <c r="F54">
        <v>-5.5399999999999998E-2</v>
      </c>
      <c r="H54">
        <f t="shared" si="3"/>
        <v>22.160176561290307</v>
      </c>
      <c r="I54">
        <f t="shared" si="0"/>
        <v>1.5958476816734273</v>
      </c>
      <c r="J54">
        <f t="shared" si="1"/>
        <v>-0.04</v>
      </c>
      <c r="K54">
        <f t="shared" si="2"/>
        <v>8.2566097069294262</v>
      </c>
    </row>
    <row r="55" spans="1:11" x14ac:dyDescent="0.25">
      <c r="A55">
        <v>1979</v>
      </c>
      <c r="B55">
        <v>0.18609999999999999</v>
      </c>
      <c r="C55">
        <v>4.0899999999999999E-2</v>
      </c>
      <c r="D55">
        <v>0.1331</v>
      </c>
      <c r="E55">
        <v>5.2999999999999999E-2</v>
      </c>
      <c r="F55">
        <v>-9.2200000000000004E-2</v>
      </c>
      <c r="H55">
        <f t="shared" si="3"/>
        <v>23.334665919038692</v>
      </c>
      <c r="I55">
        <f t="shared" si="0"/>
        <v>1.4487105254231372</v>
      </c>
      <c r="J55">
        <f t="shared" si="1"/>
        <v>-1.9600000000000003E-2</v>
      </c>
      <c r="K55">
        <f t="shared" si="2"/>
        <v>8.0947801566736093</v>
      </c>
    </row>
    <row r="56" spans="1:11" x14ac:dyDescent="0.25">
      <c r="A56">
        <v>1980</v>
      </c>
      <c r="B56">
        <v>0.32500000000000001</v>
      </c>
      <c r="C56">
        <v>3.9100000000000003E-2</v>
      </c>
      <c r="D56">
        <v>0.124</v>
      </c>
      <c r="E56">
        <v>0.20100000000000001</v>
      </c>
      <c r="F56">
        <v>-8.4900000000000003E-2</v>
      </c>
      <c r="H56">
        <f t="shared" si="3"/>
        <v>28.024933768765472</v>
      </c>
      <c r="I56">
        <f t="shared" si="0"/>
        <v>1.3257150018147128</v>
      </c>
      <c r="J56">
        <f t="shared" si="1"/>
        <v>5.8050000000000004E-2</v>
      </c>
      <c r="K56">
        <f t="shared" si="2"/>
        <v>8.5646821447685113</v>
      </c>
    </row>
    <row r="57" spans="1:11" x14ac:dyDescent="0.25">
      <c r="A57">
        <v>1981</v>
      </c>
      <c r="B57">
        <v>-4.9200000000000001E-2</v>
      </c>
      <c r="C57">
        <v>9.4500000000000001E-2</v>
      </c>
      <c r="D57">
        <v>8.9399999999999993E-2</v>
      </c>
      <c r="E57">
        <v>-0.1386</v>
      </c>
      <c r="F57">
        <v>5.1000000000000004E-3</v>
      </c>
      <c r="H57">
        <f t="shared" si="3"/>
        <v>24.140677948414577</v>
      </c>
      <c r="I57">
        <f t="shared" si="0"/>
        <v>1.332476148323968</v>
      </c>
      <c r="J57">
        <f t="shared" si="1"/>
        <v>-6.6750000000000004E-2</v>
      </c>
      <c r="K57">
        <f t="shared" si="2"/>
        <v>7.9929896116052133</v>
      </c>
    </row>
    <row r="58" spans="1:11" x14ac:dyDescent="0.25">
      <c r="A58">
        <v>1982</v>
      </c>
      <c r="B58">
        <v>0.2155</v>
      </c>
      <c r="C58">
        <v>0.29099999999999998</v>
      </c>
      <c r="D58">
        <v>3.8699999999999998E-2</v>
      </c>
      <c r="E58">
        <v>0.17680000000000001</v>
      </c>
      <c r="F58">
        <v>0.25230000000000002</v>
      </c>
      <c r="H58">
        <f t="shared" si="3"/>
        <v>28.408749809694275</v>
      </c>
      <c r="I58">
        <f t="shared" si="0"/>
        <v>1.668659880546105</v>
      </c>
      <c r="J58">
        <f t="shared" si="1"/>
        <v>0.21455000000000002</v>
      </c>
      <c r="K58">
        <f t="shared" si="2"/>
        <v>9.7078855327751121</v>
      </c>
    </row>
    <row r="59" spans="1:11" x14ac:dyDescent="0.25">
      <c r="A59">
        <v>1983</v>
      </c>
      <c r="B59">
        <v>0.22559999999999999</v>
      </c>
      <c r="C59">
        <v>7.4099999999999999E-2</v>
      </c>
      <c r="D59">
        <v>3.7999999999999999E-2</v>
      </c>
      <c r="E59">
        <v>0.18759999999999999</v>
      </c>
      <c r="F59">
        <v>3.61E-2</v>
      </c>
      <c r="H59">
        <f t="shared" si="3"/>
        <v>33.738231273992923</v>
      </c>
      <c r="I59">
        <f t="shared" si="0"/>
        <v>1.7288985022338195</v>
      </c>
      <c r="J59">
        <f t="shared" si="1"/>
        <v>0.11184999999999999</v>
      </c>
      <c r="K59">
        <f t="shared" si="2"/>
        <v>10.793712529616009</v>
      </c>
    </row>
    <row r="60" spans="1:11" x14ac:dyDescent="0.25">
      <c r="A60">
        <v>1984</v>
      </c>
      <c r="B60">
        <v>6.2700000000000006E-2</v>
      </c>
      <c r="C60">
        <v>0.14019999999999999</v>
      </c>
      <c r="D60">
        <v>3.95E-2</v>
      </c>
      <c r="E60">
        <v>2.3199999999999998E-2</v>
      </c>
      <c r="F60">
        <v>0.1007</v>
      </c>
      <c r="H60">
        <f t="shared" si="3"/>
        <v>34.520958239549564</v>
      </c>
      <c r="I60">
        <f t="shared" si="0"/>
        <v>1.9029985814087651</v>
      </c>
      <c r="J60">
        <f t="shared" si="1"/>
        <v>6.1949999999999998E-2</v>
      </c>
      <c r="K60">
        <f t="shared" si="2"/>
        <v>11.462383020825721</v>
      </c>
    </row>
    <row r="61" spans="1:11" x14ac:dyDescent="0.25">
      <c r="A61">
        <v>1985</v>
      </c>
      <c r="B61">
        <v>0.31730000000000003</v>
      </c>
      <c r="C61">
        <v>0.20330000000000001</v>
      </c>
      <c r="D61">
        <v>3.7699999999999997E-2</v>
      </c>
      <c r="E61">
        <v>0.27960000000000002</v>
      </c>
      <c r="F61">
        <v>0.1656</v>
      </c>
      <c r="H61">
        <f t="shared" si="3"/>
        <v>44.173018163327626</v>
      </c>
      <c r="I61">
        <f t="shared" si="0"/>
        <v>2.2181351464900567</v>
      </c>
      <c r="J61">
        <f t="shared" si="1"/>
        <v>0.22260000000000002</v>
      </c>
      <c r="K61">
        <f t="shared" si="2"/>
        <v>14.013909481261525</v>
      </c>
    </row>
    <row r="62" spans="1:11" x14ac:dyDescent="0.25">
      <c r="A62">
        <v>1986</v>
      </c>
      <c r="B62">
        <v>0.1867</v>
      </c>
      <c r="C62">
        <v>0.15140000000000001</v>
      </c>
      <c r="D62">
        <v>1.1299999999999999E-2</v>
      </c>
      <c r="E62">
        <v>0.1754</v>
      </c>
      <c r="F62">
        <v>0.1401</v>
      </c>
      <c r="H62">
        <f t="shared" si="3"/>
        <v>51.920965549175293</v>
      </c>
      <c r="I62">
        <f t="shared" si="0"/>
        <v>2.5288958805133133</v>
      </c>
      <c r="J62">
        <f t="shared" si="1"/>
        <v>0.15775</v>
      </c>
      <c r="K62">
        <f t="shared" si="2"/>
        <v>16.22460370193053</v>
      </c>
    </row>
    <row r="63" spans="1:11" x14ac:dyDescent="0.25">
      <c r="A63">
        <v>1987</v>
      </c>
      <c r="B63">
        <v>5.2499999999999998E-2</v>
      </c>
      <c r="C63">
        <v>2.9000000000000001E-2</v>
      </c>
      <c r="D63">
        <v>4.41E-2</v>
      </c>
      <c r="E63">
        <v>8.3999999999999995E-3</v>
      </c>
      <c r="F63">
        <v>-1.5100000000000001E-2</v>
      </c>
      <c r="H63">
        <f t="shared" si="3"/>
        <v>52.357101659788363</v>
      </c>
      <c r="I63">
        <f t="shared" si="0"/>
        <v>2.4907095527175622</v>
      </c>
      <c r="J63">
        <f t="shared" si="1"/>
        <v>-3.3500000000000005E-3</v>
      </c>
      <c r="K63">
        <f t="shared" si="2"/>
        <v>16.170251279529062</v>
      </c>
    </row>
    <row r="64" spans="1:11" x14ac:dyDescent="0.25">
      <c r="A64">
        <v>1988</v>
      </c>
      <c r="B64">
        <v>0.1661</v>
      </c>
      <c r="C64">
        <v>6.0999999999999999E-2</v>
      </c>
      <c r="D64">
        <v>4.4200000000000003E-2</v>
      </c>
      <c r="E64">
        <v>0.12189999999999999</v>
      </c>
      <c r="F64">
        <v>1.6799999999999999E-2</v>
      </c>
      <c r="H64">
        <f t="shared" si="3"/>
        <v>58.739432352116559</v>
      </c>
      <c r="I64">
        <f t="shared" si="0"/>
        <v>2.5325534732032171</v>
      </c>
      <c r="J64">
        <f t="shared" si="1"/>
        <v>6.9349999999999995E-2</v>
      </c>
      <c r="K64">
        <f t="shared" si="2"/>
        <v>17.291658205764403</v>
      </c>
    </row>
    <row r="65" spans="1:11" x14ac:dyDescent="0.25">
      <c r="A65">
        <v>1989</v>
      </c>
      <c r="B65">
        <v>0.31690000000000002</v>
      </c>
      <c r="C65">
        <v>0.13289999999999999</v>
      </c>
      <c r="D65">
        <v>4.65E-2</v>
      </c>
      <c r="E65">
        <v>0.27039999999999997</v>
      </c>
      <c r="F65">
        <v>8.6400000000000005E-2</v>
      </c>
      <c r="H65">
        <f t="shared" si="3"/>
        <v>74.622574860128879</v>
      </c>
      <c r="I65">
        <f t="shared" si="0"/>
        <v>2.7513660932879751</v>
      </c>
      <c r="J65">
        <f t="shared" si="1"/>
        <v>0.1784</v>
      </c>
      <c r="K65">
        <f t="shared" si="2"/>
        <v>20.37649002967277</v>
      </c>
    </row>
    <row r="66" spans="1:11" x14ac:dyDescent="0.25">
      <c r="A66">
        <v>1990</v>
      </c>
      <c r="B66">
        <v>-3.1E-2</v>
      </c>
      <c r="C66">
        <v>9.7299999999999998E-2</v>
      </c>
      <c r="D66">
        <v>6.1100000000000002E-2</v>
      </c>
      <c r="E66">
        <v>-9.2100000000000001E-2</v>
      </c>
      <c r="F66">
        <v>3.6200000000000003E-2</v>
      </c>
      <c r="H66">
        <f t="shared" si="3"/>
        <v>67.749835715511011</v>
      </c>
      <c r="I66">
        <f t="shared" si="0"/>
        <v>2.8509655458649998</v>
      </c>
      <c r="J66">
        <f t="shared" si="1"/>
        <v>-2.7949999999999999E-2</v>
      </c>
      <c r="K66">
        <f t="shared" si="2"/>
        <v>19.806967133343417</v>
      </c>
    </row>
    <row r="67" spans="1:11" x14ac:dyDescent="0.25">
      <c r="A67">
        <v>1991</v>
      </c>
      <c r="B67">
        <v>0.30470000000000003</v>
      </c>
      <c r="C67">
        <v>0.15459999999999999</v>
      </c>
      <c r="D67">
        <v>3.0599999999999999E-2</v>
      </c>
      <c r="E67">
        <v>0.27410000000000001</v>
      </c>
      <c r="F67">
        <v>0.124</v>
      </c>
      <c r="H67">
        <f t="shared" si="3"/>
        <v>86.320065685132576</v>
      </c>
      <c r="I67">
        <f t="shared" ref="I67:I88" si="4">I66*(1+F67)</f>
        <v>3.20448527355226</v>
      </c>
      <c r="J67">
        <f t="shared" ref="J67:J88" si="5">0.5*E67+0.5*F67</f>
        <v>0.19905</v>
      </c>
      <c r="K67">
        <f t="shared" ref="K67:K88" si="6">K66*(1+J67)</f>
        <v>23.749543941235423</v>
      </c>
    </row>
    <row r="68" spans="1:11" x14ac:dyDescent="0.25">
      <c r="A68">
        <v>1992</v>
      </c>
      <c r="B68">
        <v>7.6200000000000004E-2</v>
      </c>
      <c r="C68">
        <v>7.1900000000000006E-2</v>
      </c>
      <c r="D68">
        <v>2.9000000000000001E-2</v>
      </c>
      <c r="E68">
        <v>4.7199999999999999E-2</v>
      </c>
      <c r="F68">
        <v>4.2900000000000001E-2</v>
      </c>
      <c r="H68">
        <f t="shared" ref="H68:H88" si="7">H67*(1+E68)</f>
        <v>90.394372785470821</v>
      </c>
      <c r="I68">
        <f t="shared" si="4"/>
        <v>3.3419576917876519</v>
      </c>
      <c r="J68">
        <f t="shared" si="5"/>
        <v>4.505E-2</v>
      </c>
      <c r="K68">
        <f t="shared" si="6"/>
        <v>24.81946089578808</v>
      </c>
    </row>
    <row r="69" spans="1:11" x14ac:dyDescent="0.25">
      <c r="A69">
        <v>1993</v>
      </c>
      <c r="B69">
        <v>0.1008</v>
      </c>
      <c r="C69">
        <v>0.1124</v>
      </c>
      <c r="D69">
        <v>2.75E-2</v>
      </c>
      <c r="E69">
        <v>7.3300000000000004E-2</v>
      </c>
      <c r="F69">
        <v>8.4900000000000003E-2</v>
      </c>
      <c r="H69">
        <f t="shared" si="7"/>
        <v>97.02028031064583</v>
      </c>
      <c r="I69">
        <f t="shared" si="4"/>
        <v>3.6256898998204234</v>
      </c>
      <c r="J69">
        <f t="shared" si="5"/>
        <v>7.9100000000000004E-2</v>
      </c>
      <c r="K69">
        <f t="shared" si="6"/>
        <v>26.782680252644916</v>
      </c>
    </row>
    <row r="70" spans="1:11" x14ac:dyDescent="0.25">
      <c r="A70">
        <v>1994</v>
      </c>
      <c r="B70">
        <v>1.32E-2</v>
      </c>
      <c r="C70">
        <v>-5.1400000000000001E-2</v>
      </c>
      <c r="D70">
        <v>2.6700000000000002E-2</v>
      </c>
      <c r="E70">
        <v>-1.35E-2</v>
      </c>
      <c r="F70">
        <v>-7.8100000000000003E-2</v>
      </c>
      <c r="H70">
        <f t="shared" si="7"/>
        <v>95.710506526452122</v>
      </c>
      <c r="I70">
        <f t="shared" si="4"/>
        <v>3.3425235186444482</v>
      </c>
      <c r="J70">
        <f t="shared" si="5"/>
        <v>-4.58E-2</v>
      </c>
      <c r="K70">
        <f t="shared" si="6"/>
        <v>25.556033497073781</v>
      </c>
    </row>
    <row r="71" spans="1:11" x14ac:dyDescent="0.25">
      <c r="A71">
        <v>1995</v>
      </c>
      <c r="B71">
        <v>0.37580000000000002</v>
      </c>
      <c r="C71">
        <v>0.16800000000000001</v>
      </c>
      <c r="D71">
        <v>2.5399999999999999E-2</v>
      </c>
      <c r="E71">
        <v>0.35039999999999999</v>
      </c>
      <c r="F71">
        <v>0.1426</v>
      </c>
      <c r="H71">
        <f t="shared" si="7"/>
        <v>129.24746801332094</v>
      </c>
      <c r="I71">
        <f t="shared" si="4"/>
        <v>3.8191673724031467</v>
      </c>
      <c r="J71">
        <f t="shared" si="5"/>
        <v>0.2465</v>
      </c>
      <c r="K71">
        <f t="shared" si="6"/>
        <v>31.855595754102467</v>
      </c>
    </row>
    <row r="72" spans="1:11" x14ac:dyDescent="0.25">
      <c r="A72">
        <v>1996</v>
      </c>
      <c r="B72">
        <v>0.2296</v>
      </c>
      <c r="C72">
        <v>2.1000000000000001E-2</v>
      </c>
      <c r="D72">
        <v>3.32E-2</v>
      </c>
      <c r="E72">
        <v>0.19639999999999999</v>
      </c>
      <c r="F72">
        <v>-1.2200000000000001E-2</v>
      </c>
      <c r="H72">
        <f t="shared" si="7"/>
        <v>154.63167073113715</v>
      </c>
      <c r="I72">
        <f t="shared" si="4"/>
        <v>3.7725735304598285</v>
      </c>
      <c r="J72">
        <f t="shared" si="5"/>
        <v>9.2100000000000001E-2</v>
      </c>
      <c r="K72">
        <f t="shared" si="6"/>
        <v>34.789496123055308</v>
      </c>
    </row>
    <row r="73" spans="1:11" x14ac:dyDescent="0.25">
      <c r="A73">
        <v>1997</v>
      </c>
      <c r="B73">
        <v>0.33360000000000001</v>
      </c>
      <c r="C73">
        <v>8.3799999999999999E-2</v>
      </c>
      <c r="D73">
        <v>1.7000000000000001E-2</v>
      </c>
      <c r="E73">
        <v>0.31659999999999999</v>
      </c>
      <c r="F73">
        <v>6.6799999999999998E-2</v>
      </c>
      <c r="H73">
        <f t="shared" si="7"/>
        <v>203.58805768461517</v>
      </c>
      <c r="I73">
        <f t="shared" si="4"/>
        <v>4.0245814422945445</v>
      </c>
      <c r="J73">
        <f t="shared" si="5"/>
        <v>0.19169999999999998</v>
      </c>
      <c r="K73">
        <f t="shared" si="6"/>
        <v>41.458642529845008</v>
      </c>
    </row>
    <row r="74" spans="1:11" x14ac:dyDescent="0.25">
      <c r="A74">
        <v>1998</v>
      </c>
      <c r="B74">
        <v>0.2858</v>
      </c>
      <c r="C74">
        <v>0.1021</v>
      </c>
      <c r="D74">
        <v>1.61E-2</v>
      </c>
      <c r="E74">
        <v>0.2697</v>
      </c>
      <c r="F74">
        <v>8.5999999999999993E-2</v>
      </c>
      <c r="H74">
        <f t="shared" si="7"/>
        <v>258.49575684215591</v>
      </c>
      <c r="I74">
        <f t="shared" si="4"/>
        <v>4.3706954463318759</v>
      </c>
      <c r="J74">
        <f t="shared" si="5"/>
        <v>0.17785000000000001</v>
      </c>
      <c r="K74">
        <f t="shared" si="6"/>
        <v>48.832062103777943</v>
      </c>
    </row>
    <row r="75" spans="1:11" x14ac:dyDescent="0.25">
      <c r="A75">
        <v>1999</v>
      </c>
      <c r="B75">
        <v>0.2104</v>
      </c>
      <c r="C75">
        <v>-1.77E-2</v>
      </c>
      <c r="D75">
        <v>2.6800000000000001E-2</v>
      </c>
      <c r="E75">
        <v>0.18360000000000001</v>
      </c>
      <c r="F75">
        <v>-4.4499999999999998E-2</v>
      </c>
      <c r="H75">
        <f t="shared" si="7"/>
        <v>305.95557779837571</v>
      </c>
      <c r="I75">
        <f t="shared" si="4"/>
        <v>4.1761994989701074</v>
      </c>
      <c r="J75">
        <f t="shared" si="5"/>
        <v>6.9550000000000001E-2</v>
      </c>
      <c r="K75">
        <f t="shared" si="6"/>
        <v>52.228332023095696</v>
      </c>
    </row>
    <row r="76" spans="1:11" x14ac:dyDescent="0.25">
      <c r="A76">
        <v>2000</v>
      </c>
      <c r="B76">
        <v>-9.0999999999999998E-2</v>
      </c>
      <c r="C76">
        <v>0.12590000000000001</v>
      </c>
      <c r="D76">
        <v>3.39E-2</v>
      </c>
      <c r="E76">
        <v>-0.1249</v>
      </c>
      <c r="F76">
        <v>9.1999999999999998E-2</v>
      </c>
      <c r="H76">
        <f t="shared" si="7"/>
        <v>267.74172613135858</v>
      </c>
      <c r="I76">
        <f t="shared" si="4"/>
        <v>4.5604098528753578</v>
      </c>
      <c r="J76">
        <f t="shared" si="5"/>
        <v>-1.6449999999999999E-2</v>
      </c>
      <c r="K76">
        <f t="shared" si="6"/>
        <v>51.369175961315776</v>
      </c>
    </row>
    <row r="77" spans="1:11" x14ac:dyDescent="0.25">
      <c r="A77">
        <v>2001</v>
      </c>
      <c r="B77">
        <v>-0.11890000000000001</v>
      </c>
      <c r="C77">
        <v>7.6200000000000004E-2</v>
      </c>
      <c r="D77">
        <v>1.55E-2</v>
      </c>
      <c r="E77">
        <v>-0.13439999999999999</v>
      </c>
      <c r="F77">
        <v>6.0699999999999997E-2</v>
      </c>
      <c r="H77">
        <f t="shared" si="7"/>
        <v>231.75723813930398</v>
      </c>
      <c r="I77">
        <f t="shared" si="4"/>
        <v>4.8372267309448915</v>
      </c>
      <c r="J77">
        <f t="shared" si="5"/>
        <v>-3.6849999999999994E-2</v>
      </c>
      <c r="K77">
        <f t="shared" si="6"/>
        <v>49.476221827141288</v>
      </c>
    </row>
    <row r="78" spans="1:11" x14ac:dyDescent="0.25">
      <c r="A78">
        <v>2002</v>
      </c>
      <c r="B78">
        <v>-0.221</v>
      </c>
      <c r="C78">
        <v>0.1293</v>
      </c>
      <c r="D78">
        <v>2.3800000000000002E-2</v>
      </c>
      <c r="E78">
        <v>-0.24479999999999999</v>
      </c>
      <c r="F78">
        <v>0.1055</v>
      </c>
      <c r="H78">
        <f t="shared" si="7"/>
        <v>175.02306624280237</v>
      </c>
      <c r="I78">
        <f t="shared" si="4"/>
        <v>5.347554151059577</v>
      </c>
      <c r="J78">
        <f t="shared" si="5"/>
        <v>-6.964999999999999E-2</v>
      </c>
      <c r="K78">
        <f t="shared" si="6"/>
        <v>46.030202976880901</v>
      </c>
    </row>
    <row r="79" spans="1:11" x14ac:dyDescent="0.25">
      <c r="A79">
        <v>2003</v>
      </c>
      <c r="B79">
        <v>0.2868</v>
      </c>
      <c r="C79">
        <v>2.4E-2</v>
      </c>
      <c r="D79">
        <v>1.8800000000000001E-2</v>
      </c>
      <c r="E79">
        <v>0.26800000000000002</v>
      </c>
      <c r="F79">
        <v>5.1999999999999998E-3</v>
      </c>
      <c r="H79">
        <f t="shared" si="7"/>
        <v>221.9292479958734</v>
      </c>
      <c r="I79">
        <f t="shared" si="4"/>
        <v>5.3753614326450876</v>
      </c>
      <c r="J79">
        <f t="shared" si="5"/>
        <v>0.1366</v>
      </c>
      <c r="K79">
        <f t="shared" si="6"/>
        <v>52.317928703522831</v>
      </c>
    </row>
    <row r="80" spans="1:11" x14ac:dyDescent="0.25">
      <c r="A80">
        <v>2004</v>
      </c>
      <c r="B80">
        <v>0.10879999999999999</v>
      </c>
      <c r="C80">
        <v>2.2499999999999999E-2</v>
      </c>
      <c r="D80">
        <v>3.2599999999999997E-2</v>
      </c>
      <c r="E80">
        <v>7.6200000000000004E-2</v>
      </c>
      <c r="F80">
        <v>-1.01E-2</v>
      </c>
      <c r="H80">
        <f t="shared" si="7"/>
        <v>238.84025669315895</v>
      </c>
      <c r="I80">
        <f t="shared" si="4"/>
        <v>5.3210702821753726</v>
      </c>
      <c r="J80">
        <f t="shared" si="5"/>
        <v>3.3050000000000003E-2</v>
      </c>
      <c r="K80">
        <f t="shared" si="6"/>
        <v>54.047036247174262</v>
      </c>
    </row>
    <row r="81" spans="1:11" x14ac:dyDescent="0.25">
      <c r="A81">
        <v>2005</v>
      </c>
      <c r="B81">
        <v>4.9099999999999998E-2</v>
      </c>
      <c r="C81">
        <v>1.3599999999999999E-2</v>
      </c>
      <c r="D81">
        <v>3.4200000000000001E-2</v>
      </c>
      <c r="E81">
        <v>1.49E-2</v>
      </c>
      <c r="F81">
        <v>-2.06E-2</v>
      </c>
      <c r="H81">
        <f t="shared" si="7"/>
        <v>242.39897651788701</v>
      </c>
      <c r="I81">
        <f t="shared" si="4"/>
        <v>5.2114562343625606</v>
      </c>
      <c r="J81">
        <f t="shared" si="5"/>
        <v>-2.8500000000000001E-3</v>
      </c>
      <c r="K81">
        <f t="shared" si="6"/>
        <v>53.893002193869812</v>
      </c>
    </row>
    <row r="82" spans="1:11" x14ac:dyDescent="0.25">
      <c r="A82">
        <v>2006</v>
      </c>
      <c r="B82">
        <v>0.15790000000000001</v>
      </c>
      <c r="C82">
        <v>3.1399999999999997E-2</v>
      </c>
      <c r="D82">
        <v>2.5399999999999999E-2</v>
      </c>
      <c r="E82">
        <v>0.13250000000000001</v>
      </c>
      <c r="F82">
        <v>6.0000000000000001E-3</v>
      </c>
      <c r="H82">
        <f t="shared" si="7"/>
        <v>274.51684090650707</v>
      </c>
      <c r="I82">
        <f t="shared" si="4"/>
        <v>5.2427249717687356</v>
      </c>
      <c r="J82">
        <f t="shared" si="5"/>
        <v>6.9250000000000006E-2</v>
      </c>
      <c r="K82">
        <f t="shared" si="6"/>
        <v>57.625092595795302</v>
      </c>
    </row>
    <row r="83" spans="1:11" x14ac:dyDescent="0.25">
      <c r="A83">
        <v>2007</v>
      </c>
      <c r="B83">
        <v>5.4899999999999997E-2</v>
      </c>
      <c r="C83">
        <v>0.10050000000000001</v>
      </c>
      <c r="D83">
        <v>4.0800000000000003E-2</v>
      </c>
      <c r="E83">
        <v>1.41E-2</v>
      </c>
      <c r="F83">
        <v>5.9700000000000003E-2</v>
      </c>
      <c r="H83">
        <f t="shared" si="7"/>
        <v>278.38752836328882</v>
      </c>
      <c r="I83">
        <f t="shared" si="4"/>
        <v>5.5557156525833298</v>
      </c>
      <c r="J83">
        <f t="shared" si="5"/>
        <v>3.6900000000000002E-2</v>
      </c>
      <c r="K83">
        <f t="shared" si="6"/>
        <v>59.751458512580143</v>
      </c>
    </row>
    <row r="84" spans="1:11" x14ac:dyDescent="0.25">
      <c r="A84">
        <v>2008</v>
      </c>
      <c r="B84">
        <v>-0.37</v>
      </c>
      <c r="C84">
        <v>0.13109999999999999</v>
      </c>
      <c r="D84">
        <v>8.9999999999999998E-4</v>
      </c>
      <c r="E84">
        <v>-0.37090000000000001</v>
      </c>
      <c r="F84">
        <v>0.13020000000000001</v>
      </c>
      <c r="H84">
        <f t="shared" si="7"/>
        <v>175.13359409334501</v>
      </c>
      <c r="I84">
        <f t="shared" si="4"/>
        <v>6.2790698305496795</v>
      </c>
      <c r="J84">
        <f t="shared" si="5"/>
        <v>-0.12035</v>
      </c>
      <c r="K84">
        <f t="shared" si="6"/>
        <v>52.560370480591125</v>
      </c>
    </row>
    <row r="85" spans="1:11" x14ac:dyDescent="0.25">
      <c r="A85">
        <v>2009</v>
      </c>
      <c r="B85">
        <v>0.2646</v>
      </c>
      <c r="C85">
        <v>-2.4E-2</v>
      </c>
      <c r="D85">
        <v>2.7199999999999998E-2</v>
      </c>
      <c r="E85">
        <v>0.2374</v>
      </c>
      <c r="F85">
        <v>-5.1200000000000002E-2</v>
      </c>
      <c r="H85">
        <f t="shared" si="7"/>
        <v>216.71030933110512</v>
      </c>
      <c r="I85">
        <f t="shared" si="4"/>
        <v>5.9575814552255357</v>
      </c>
      <c r="J85">
        <f t="shared" si="5"/>
        <v>9.3100000000000002E-2</v>
      </c>
      <c r="K85">
        <f t="shared" si="6"/>
        <v>57.45374097233416</v>
      </c>
    </row>
    <row r="86" spans="1:11" x14ac:dyDescent="0.25">
      <c r="A86">
        <v>2010</v>
      </c>
      <c r="B86">
        <v>0.15060000000000001</v>
      </c>
      <c r="C86">
        <v>7.1199999999999999E-2</v>
      </c>
      <c r="D86">
        <v>1.4999999999999999E-2</v>
      </c>
      <c r="E86">
        <v>0.1356</v>
      </c>
      <c r="F86">
        <v>5.62E-2</v>
      </c>
      <c r="H86">
        <f t="shared" si="7"/>
        <v>246.09622727640297</v>
      </c>
      <c r="I86">
        <f t="shared" si="4"/>
        <v>6.2923975330092112</v>
      </c>
      <c r="J86">
        <f t="shared" si="5"/>
        <v>9.5899999999999999E-2</v>
      </c>
      <c r="K86">
        <f t="shared" si="6"/>
        <v>62.963554731581013</v>
      </c>
    </row>
    <row r="87" spans="1:11" x14ac:dyDescent="0.25">
      <c r="A87">
        <v>2011</v>
      </c>
      <c r="B87">
        <v>2.1100000000000001E-2</v>
      </c>
      <c r="C87">
        <v>9.4600000000000004E-2</v>
      </c>
      <c r="D87">
        <v>2.9600000000000001E-2</v>
      </c>
      <c r="E87">
        <v>-8.5000000000000006E-3</v>
      </c>
      <c r="F87">
        <v>6.5000000000000002E-2</v>
      </c>
      <c r="H87">
        <f t="shared" si="7"/>
        <v>244.00440934455355</v>
      </c>
      <c r="I87">
        <f t="shared" si="4"/>
        <v>6.7014033726548092</v>
      </c>
      <c r="J87">
        <f t="shared" si="5"/>
        <v>2.8250000000000001E-2</v>
      </c>
      <c r="K87">
        <f t="shared" si="6"/>
        <v>64.742275152748178</v>
      </c>
    </row>
    <row r="88" spans="1:11" x14ac:dyDescent="0.25">
      <c r="A88">
        <v>2012</v>
      </c>
      <c r="B88">
        <v>0.15820000000000001</v>
      </c>
      <c r="C88">
        <v>2.6700000000000002E-2</v>
      </c>
      <c r="D88">
        <v>1.7000000000000001E-2</v>
      </c>
      <c r="E88">
        <v>0.14119999999999999</v>
      </c>
      <c r="F88">
        <v>9.7000000000000003E-3</v>
      </c>
      <c r="H88">
        <f t="shared" si="7"/>
        <v>278.45783194400451</v>
      </c>
      <c r="I88">
        <f t="shared" si="4"/>
        <v>6.766406985369561</v>
      </c>
      <c r="J88">
        <f t="shared" si="5"/>
        <v>7.5449999999999989E-2</v>
      </c>
      <c r="K88">
        <f t="shared" si="6"/>
        <v>69.62707981302303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64" workbookViewId="0">
      <selection activeCell="F92" sqref="F92"/>
    </sheetView>
  </sheetViews>
  <sheetFormatPr defaultRowHeight="15" x14ac:dyDescent="0.25"/>
  <cols>
    <col min="3" max="3" width="14.28515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100000</v>
      </c>
      <c r="C2">
        <v>75.38</v>
      </c>
      <c r="D2" s="1">
        <v>7.3790000000000001E-3</v>
      </c>
    </row>
    <row r="3" spans="1:4" x14ac:dyDescent="0.25">
      <c r="A3">
        <v>1</v>
      </c>
      <c r="B3">
        <v>99262</v>
      </c>
      <c r="C3">
        <v>74.94</v>
      </c>
      <c r="D3" s="1">
        <v>4.9399999999999997E-4</v>
      </c>
    </row>
    <row r="4" spans="1:4" x14ac:dyDescent="0.25">
      <c r="A4">
        <v>2</v>
      </c>
      <c r="B4">
        <v>99213</v>
      </c>
      <c r="C4">
        <v>73.98</v>
      </c>
      <c r="D4" s="1">
        <v>3.1700000000000001E-4</v>
      </c>
    </row>
    <row r="5" spans="1:4" x14ac:dyDescent="0.25">
      <c r="A5">
        <v>3</v>
      </c>
      <c r="B5">
        <v>99182</v>
      </c>
      <c r="C5">
        <v>73</v>
      </c>
      <c r="D5" s="1">
        <v>2.41E-4</v>
      </c>
    </row>
    <row r="6" spans="1:4" x14ac:dyDescent="0.25">
      <c r="A6">
        <v>4</v>
      </c>
      <c r="B6">
        <v>99158</v>
      </c>
      <c r="C6">
        <v>72.02</v>
      </c>
      <c r="D6" s="1">
        <v>2.0000000000000001E-4</v>
      </c>
    </row>
    <row r="7" spans="1:4" x14ac:dyDescent="0.25">
      <c r="A7">
        <v>5</v>
      </c>
      <c r="B7">
        <v>99138</v>
      </c>
      <c r="C7">
        <v>71.03</v>
      </c>
      <c r="D7" s="1">
        <v>1.7899999999999999E-4</v>
      </c>
    </row>
    <row r="8" spans="1:4" x14ac:dyDescent="0.25">
      <c r="A8">
        <v>6</v>
      </c>
      <c r="B8">
        <v>99120</v>
      </c>
      <c r="C8">
        <v>70.040000000000006</v>
      </c>
      <c r="D8" s="1">
        <v>1.66E-4</v>
      </c>
    </row>
    <row r="9" spans="1:4" x14ac:dyDescent="0.25">
      <c r="A9">
        <v>7</v>
      </c>
      <c r="B9">
        <v>99104</v>
      </c>
      <c r="C9">
        <v>69.05</v>
      </c>
      <c r="D9" s="1">
        <v>1.5200000000000001E-4</v>
      </c>
    </row>
    <row r="10" spans="1:4" x14ac:dyDescent="0.25">
      <c r="A10">
        <v>8</v>
      </c>
      <c r="B10">
        <v>99089</v>
      </c>
      <c r="C10">
        <v>68.06</v>
      </c>
      <c r="D10" s="1">
        <v>1.3300000000000001E-4</v>
      </c>
    </row>
    <row r="11" spans="1:4" x14ac:dyDescent="0.25">
      <c r="A11">
        <v>9</v>
      </c>
      <c r="B11">
        <v>99075</v>
      </c>
      <c r="C11">
        <v>67.069999999999993</v>
      </c>
      <c r="D11" s="1">
        <v>1.08E-4</v>
      </c>
    </row>
    <row r="12" spans="1:4" x14ac:dyDescent="0.25">
      <c r="A12">
        <v>10</v>
      </c>
      <c r="B12">
        <v>99065</v>
      </c>
      <c r="C12">
        <v>66.08</v>
      </c>
      <c r="D12" s="1">
        <v>8.8999999999999995E-5</v>
      </c>
    </row>
    <row r="13" spans="1:4" x14ac:dyDescent="0.25">
      <c r="A13">
        <v>11</v>
      </c>
      <c r="B13">
        <v>99056</v>
      </c>
      <c r="C13">
        <v>65.09</v>
      </c>
      <c r="D13" s="1">
        <v>9.3999999999999994E-5</v>
      </c>
    </row>
    <row r="14" spans="1:4" x14ac:dyDescent="0.25">
      <c r="A14">
        <v>12</v>
      </c>
      <c r="B14">
        <v>99047</v>
      </c>
      <c r="C14">
        <v>64.09</v>
      </c>
      <c r="D14" s="1">
        <v>1.45E-4</v>
      </c>
    </row>
    <row r="15" spans="1:4" x14ac:dyDescent="0.25">
      <c r="A15">
        <v>13</v>
      </c>
      <c r="B15">
        <v>99032</v>
      </c>
      <c r="C15">
        <v>63.1</v>
      </c>
      <c r="D15" s="1">
        <v>2.52E-4</v>
      </c>
    </row>
    <row r="16" spans="1:4" x14ac:dyDescent="0.25">
      <c r="A16">
        <v>14</v>
      </c>
      <c r="B16">
        <v>99007</v>
      </c>
      <c r="C16">
        <v>62.12</v>
      </c>
      <c r="D16" s="1">
        <v>4.0099999999999999E-4</v>
      </c>
    </row>
    <row r="17" spans="1:4" x14ac:dyDescent="0.25">
      <c r="A17">
        <v>15</v>
      </c>
      <c r="B17">
        <v>98968</v>
      </c>
      <c r="C17">
        <v>61.14</v>
      </c>
      <c r="D17" s="1">
        <v>5.6300000000000002E-4</v>
      </c>
    </row>
    <row r="18" spans="1:4" x14ac:dyDescent="0.25">
      <c r="A18">
        <v>16</v>
      </c>
      <c r="B18">
        <v>98912</v>
      </c>
      <c r="C18">
        <v>60.18</v>
      </c>
      <c r="D18" s="1">
        <v>7.1900000000000002E-4</v>
      </c>
    </row>
    <row r="19" spans="1:4" x14ac:dyDescent="0.25">
      <c r="A19">
        <v>17</v>
      </c>
      <c r="B19">
        <v>98841</v>
      </c>
      <c r="C19">
        <v>59.22</v>
      </c>
      <c r="D19" s="1">
        <v>8.7299999999999997E-4</v>
      </c>
    </row>
    <row r="20" spans="1:4" x14ac:dyDescent="0.25">
      <c r="A20">
        <v>18</v>
      </c>
      <c r="B20">
        <v>98754</v>
      </c>
      <c r="C20">
        <v>58.27</v>
      </c>
      <c r="D20" s="1">
        <v>1.0169999999999999E-3</v>
      </c>
    </row>
    <row r="21" spans="1:4" x14ac:dyDescent="0.25">
      <c r="A21">
        <v>19</v>
      </c>
      <c r="B21">
        <v>98654</v>
      </c>
      <c r="C21">
        <v>57.33</v>
      </c>
      <c r="D21" s="1">
        <v>1.1479999999999999E-3</v>
      </c>
    </row>
    <row r="22" spans="1:4" x14ac:dyDescent="0.25">
      <c r="A22">
        <v>20</v>
      </c>
      <c r="B22">
        <v>98541</v>
      </c>
      <c r="C22">
        <v>56.4</v>
      </c>
      <c r="D22" s="1">
        <v>1.2849999999999999E-3</v>
      </c>
    </row>
    <row r="23" spans="1:4" x14ac:dyDescent="0.25">
      <c r="A23">
        <v>21</v>
      </c>
      <c r="B23">
        <v>98414</v>
      </c>
      <c r="C23">
        <v>55.47</v>
      </c>
      <c r="D23" s="1">
        <v>1.4120000000000001E-3</v>
      </c>
    </row>
    <row r="24" spans="1:4" x14ac:dyDescent="0.25">
      <c r="A24">
        <v>22</v>
      </c>
      <c r="B24">
        <v>98275</v>
      </c>
      <c r="C24">
        <v>54.54</v>
      </c>
      <c r="D24" s="1">
        <v>1.493E-3</v>
      </c>
    </row>
    <row r="25" spans="1:4" x14ac:dyDescent="0.25">
      <c r="A25">
        <v>23</v>
      </c>
      <c r="B25">
        <v>98128</v>
      </c>
      <c r="C25">
        <v>53.63</v>
      </c>
      <c r="D25" s="1">
        <v>1.513E-3</v>
      </c>
    </row>
    <row r="26" spans="1:4" x14ac:dyDescent="0.25">
      <c r="A26">
        <v>24</v>
      </c>
      <c r="B26">
        <v>97980</v>
      </c>
      <c r="C26">
        <v>52.71</v>
      </c>
      <c r="D26" s="1">
        <v>1.487E-3</v>
      </c>
    </row>
    <row r="27" spans="1:4" x14ac:dyDescent="0.25">
      <c r="A27">
        <v>25</v>
      </c>
      <c r="B27">
        <v>97834</v>
      </c>
      <c r="C27">
        <v>51.78</v>
      </c>
      <c r="D27" s="1">
        <v>1.446E-3</v>
      </c>
    </row>
    <row r="28" spans="1:4" x14ac:dyDescent="0.25">
      <c r="A28">
        <v>26</v>
      </c>
      <c r="B28">
        <v>97693</v>
      </c>
      <c r="C28">
        <v>50.86</v>
      </c>
      <c r="D28" s="1">
        <v>1.4120000000000001E-3</v>
      </c>
    </row>
    <row r="29" spans="1:4" x14ac:dyDescent="0.25">
      <c r="A29">
        <v>27</v>
      </c>
      <c r="B29">
        <v>97555</v>
      </c>
      <c r="C29">
        <v>49.93</v>
      </c>
      <c r="D29" s="1">
        <v>1.389E-3</v>
      </c>
    </row>
    <row r="30" spans="1:4" x14ac:dyDescent="0.25">
      <c r="A30">
        <v>28</v>
      </c>
      <c r="B30">
        <v>97419</v>
      </c>
      <c r="C30">
        <v>49</v>
      </c>
      <c r="D30" s="1">
        <v>1.3879999999999999E-3</v>
      </c>
    </row>
    <row r="31" spans="1:4" x14ac:dyDescent="0.25">
      <c r="A31">
        <v>29</v>
      </c>
      <c r="B31">
        <v>97284</v>
      </c>
      <c r="C31">
        <v>48.07</v>
      </c>
      <c r="D31" s="1">
        <v>1.405E-3</v>
      </c>
    </row>
    <row r="32" spans="1:4" x14ac:dyDescent="0.25">
      <c r="A32">
        <v>30</v>
      </c>
      <c r="B32">
        <v>97147</v>
      </c>
      <c r="C32">
        <v>47.13</v>
      </c>
      <c r="D32" s="1">
        <v>1.428E-3</v>
      </c>
    </row>
    <row r="33" spans="1:4" x14ac:dyDescent="0.25">
      <c r="A33">
        <v>31</v>
      </c>
      <c r="B33">
        <v>97009</v>
      </c>
      <c r="C33">
        <v>46.2</v>
      </c>
      <c r="D33" s="1">
        <v>1.4530000000000001E-3</v>
      </c>
    </row>
    <row r="34" spans="1:4" x14ac:dyDescent="0.25">
      <c r="A34">
        <v>32</v>
      </c>
      <c r="B34">
        <v>96868</v>
      </c>
      <c r="C34">
        <v>45.27</v>
      </c>
      <c r="D34" s="1">
        <v>1.487E-3</v>
      </c>
    </row>
    <row r="35" spans="1:4" x14ac:dyDescent="0.25">
      <c r="A35">
        <v>33</v>
      </c>
      <c r="B35">
        <v>96724</v>
      </c>
      <c r="C35">
        <v>44.33</v>
      </c>
      <c r="D35" s="1">
        <v>1.529E-3</v>
      </c>
    </row>
    <row r="36" spans="1:4" x14ac:dyDescent="0.25">
      <c r="A36">
        <v>34</v>
      </c>
      <c r="B36">
        <v>96576</v>
      </c>
      <c r="C36">
        <v>43.4</v>
      </c>
      <c r="D36" s="1">
        <v>1.5839999999999999E-3</v>
      </c>
    </row>
    <row r="37" spans="1:4" x14ac:dyDescent="0.25">
      <c r="A37">
        <v>35</v>
      </c>
      <c r="B37">
        <v>96423</v>
      </c>
      <c r="C37">
        <v>42.47</v>
      </c>
      <c r="D37" s="1">
        <v>1.6509999999999999E-3</v>
      </c>
    </row>
    <row r="38" spans="1:4" x14ac:dyDescent="0.25">
      <c r="A38">
        <v>36</v>
      </c>
      <c r="B38">
        <v>96264</v>
      </c>
      <c r="C38">
        <v>41.54</v>
      </c>
      <c r="D38" s="1">
        <v>1.737E-3</v>
      </c>
    </row>
    <row r="39" spans="1:4" x14ac:dyDescent="0.25">
      <c r="A39">
        <v>37</v>
      </c>
      <c r="B39">
        <v>96096</v>
      </c>
      <c r="C39">
        <v>40.61</v>
      </c>
      <c r="D39" s="1">
        <v>1.8450000000000001E-3</v>
      </c>
    </row>
    <row r="40" spans="1:4" x14ac:dyDescent="0.25">
      <c r="A40">
        <v>38</v>
      </c>
      <c r="B40">
        <v>95919</v>
      </c>
      <c r="C40">
        <v>39.68</v>
      </c>
      <c r="D40" s="1">
        <v>1.9789999999999999E-3</v>
      </c>
    </row>
    <row r="41" spans="1:4" x14ac:dyDescent="0.25">
      <c r="A41">
        <v>39</v>
      </c>
      <c r="B41">
        <v>95729</v>
      </c>
      <c r="C41">
        <v>38.76</v>
      </c>
      <c r="D41" s="1">
        <v>2.14E-3</v>
      </c>
    </row>
    <row r="42" spans="1:4" x14ac:dyDescent="0.25">
      <c r="A42">
        <v>40</v>
      </c>
      <c r="B42">
        <v>95525</v>
      </c>
      <c r="C42">
        <v>37.840000000000003</v>
      </c>
      <c r="D42" s="1">
        <v>2.323E-3</v>
      </c>
    </row>
    <row r="43" spans="1:4" x14ac:dyDescent="0.25">
      <c r="A43">
        <v>41</v>
      </c>
      <c r="B43">
        <v>95303</v>
      </c>
      <c r="C43">
        <v>36.93</v>
      </c>
      <c r="D43" s="1">
        <v>2.526E-3</v>
      </c>
    </row>
    <row r="44" spans="1:4" x14ac:dyDescent="0.25">
      <c r="A44">
        <v>42</v>
      </c>
      <c r="B44">
        <v>95062</v>
      </c>
      <c r="C44">
        <v>36.020000000000003</v>
      </c>
      <c r="D44" s="1">
        <v>2.7499999999999998E-3</v>
      </c>
    </row>
    <row r="45" spans="1:4" x14ac:dyDescent="0.25">
      <c r="A45">
        <v>43</v>
      </c>
      <c r="B45">
        <v>94800</v>
      </c>
      <c r="C45">
        <v>35.119999999999997</v>
      </c>
      <c r="D45" s="1">
        <v>2.993E-3</v>
      </c>
    </row>
    <row r="46" spans="1:4" x14ac:dyDescent="0.25">
      <c r="A46">
        <v>44</v>
      </c>
      <c r="B46">
        <v>94517</v>
      </c>
      <c r="C46">
        <v>34.22</v>
      </c>
      <c r="D46" s="1">
        <v>3.2569999999999999E-3</v>
      </c>
    </row>
    <row r="47" spans="1:4" x14ac:dyDescent="0.25">
      <c r="A47">
        <v>45</v>
      </c>
      <c r="B47">
        <v>94209</v>
      </c>
      <c r="C47">
        <v>33.33</v>
      </c>
      <c r="D47" s="1">
        <v>3.5430000000000001E-3</v>
      </c>
    </row>
    <row r="48" spans="1:4" x14ac:dyDescent="0.25">
      <c r="A48">
        <v>46</v>
      </c>
      <c r="B48">
        <v>93875</v>
      </c>
      <c r="C48">
        <v>32.450000000000003</v>
      </c>
      <c r="D48" s="1">
        <v>3.8560000000000001E-3</v>
      </c>
    </row>
    <row r="49" spans="1:4" x14ac:dyDescent="0.25">
      <c r="A49">
        <v>47</v>
      </c>
      <c r="B49">
        <v>93513</v>
      </c>
      <c r="C49">
        <v>31.57</v>
      </c>
      <c r="D49" s="1">
        <v>4.2079999999999999E-3</v>
      </c>
    </row>
    <row r="50" spans="1:4" x14ac:dyDescent="0.25">
      <c r="A50">
        <v>48</v>
      </c>
      <c r="B50">
        <v>93120</v>
      </c>
      <c r="C50">
        <v>30.71</v>
      </c>
      <c r="D50" s="1">
        <v>4.6030000000000003E-3</v>
      </c>
    </row>
    <row r="51" spans="1:4" x14ac:dyDescent="0.25">
      <c r="A51">
        <v>49</v>
      </c>
      <c r="B51">
        <v>92691</v>
      </c>
      <c r="C51">
        <v>29.84</v>
      </c>
      <c r="D51" s="1">
        <v>5.0369999999999998E-3</v>
      </c>
    </row>
    <row r="52" spans="1:4" x14ac:dyDescent="0.25">
      <c r="A52">
        <v>50</v>
      </c>
      <c r="B52">
        <v>92224</v>
      </c>
      <c r="C52">
        <v>28.99</v>
      </c>
      <c r="D52" s="1">
        <v>5.5120000000000004E-3</v>
      </c>
    </row>
    <row r="53" spans="1:4" x14ac:dyDescent="0.25">
      <c r="A53">
        <v>51</v>
      </c>
      <c r="B53">
        <v>91716</v>
      </c>
      <c r="C53">
        <v>28.15</v>
      </c>
      <c r="D53" s="1">
        <v>6.0080000000000003E-3</v>
      </c>
    </row>
    <row r="54" spans="1:4" x14ac:dyDescent="0.25">
      <c r="A54">
        <v>52</v>
      </c>
      <c r="B54">
        <v>91165</v>
      </c>
      <c r="C54">
        <v>27.32</v>
      </c>
      <c r="D54" s="1">
        <v>6.4999999999999997E-3</v>
      </c>
    </row>
    <row r="55" spans="1:4" x14ac:dyDescent="0.25">
      <c r="A55">
        <v>53</v>
      </c>
      <c r="B55">
        <v>90572</v>
      </c>
      <c r="C55">
        <v>26.49</v>
      </c>
      <c r="D55" s="1">
        <v>6.9769999999999997E-3</v>
      </c>
    </row>
    <row r="56" spans="1:4" x14ac:dyDescent="0.25">
      <c r="A56">
        <v>54</v>
      </c>
      <c r="B56">
        <v>89940</v>
      </c>
      <c r="C56">
        <v>25.68</v>
      </c>
      <c r="D56" s="1">
        <v>7.456E-3</v>
      </c>
    </row>
    <row r="57" spans="1:4" x14ac:dyDescent="0.25">
      <c r="A57">
        <v>55</v>
      </c>
      <c r="B57">
        <v>89270</v>
      </c>
      <c r="C57">
        <v>24.87</v>
      </c>
      <c r="D57" s="1">
        <v>7.9749999999999995E-3</v>
      </c>
    </row>
    <row r="58" spans="1:4" x14ac:dyDescent="0.25">
      <c r="A58">
        <v>56</v>
      </c>
      <c r="B58">
        <v>88558</v>
      </c>
      <c r="C58">
        <v>24.06</v>
      </c>
      <c r="D58" s="1">
        <v>8.5509999999999996E-3</v>
      </c>
    </row>
    <row r="59" spans="1:4" x14ac:dyDescent="0.25">
      <c r="A59">
        <v>57</v>
      </c>
      <c r="B59">
        <v>87800</v>
      </c>
      <c r="C59">
        <v>23.26</v>
      </c>
      <c r="D59" s="1">
        <v>9.1739999999999999E-3</v>
      </c>
    </row>
    <row r="60" spans="1:4" x14ac:dyDescent="0.25">
      <c r="A60">
        <v>58</v>
      </c>
      <c r="B60">
        <v>86995</v>
      </c>
      <c r="C60">
        <v>22.48</v>
      </c>
      <c r="D60" s="1">
        <v>9.8480000000000009E-3</v>
      </c>
    </row>
    <row r="61" spans="1:4" x14ac:dyDescent="0.25">
      <c r="A61">
        <v>59</v>
      </c>
      <c r="B61">
        <v>86138</v>
      </c>
      <c r="C61">
        <v>21.69</v>
      </c>
      <c r="D61" s="1">
        <v>1.0584E-2</v>
      </c>
    </row>
    <row r="62" spans="1:4" x14ac:dyDescent="0.25">
      <c r="A62">
        <v>60</v>
      </c>
      <c r="B62">
        <v>85227</v>
      </c>
      <c r="C62">
        <v>20.92</v>
      </c>
      <c r="D62" s="1">
        <v>1.1407E-2</v>
      </c>
    </row>
    <row r="63" spans="1:4" x14ac:dyDescent="0.25">
      <c r="A63">
        <v>61</v>
      </c>
      <c r="B63">
        <v>84254</v>
      </c>
      <c r="C63">
        <v>20.16</v>
      </c>
      <c r="D63" s="1">
        <v>1.2315E-2</v>
      </c>
    </row>
    <row r="64" spans="1:4" x14ac:dyDescent="0.25">
      <c r="A64">
        <v>62</v>
      </c>
      <c r="B64">
        <v>83217</v>
      </c>
      <c r="C64">
        <v>19.399999999999999</v>
      </c>
      <c r="D64" s="1">
        <v>1.3289E-2</v>
      </c>
    </row>
    <row r="65" spans="1:4" x14ac:dyDescent="0.25">
      <c r="A65">
        <v>63</v>
      </c>
      <c r="B65">
        <v>82111</v>
      </c>
      <c r="C65">
        <v>18.66</v>
      </c>
      <c r="D65" s="1">
        <v>1.4326E-2</v>
      </c>
    </row>
    <row r="66" spans="1:4" x14ac:dyDescent="0.25">
      <c r="A66">
        <v>64</v>
      </c>
      <c r="B66">
        <v>80935</v>
      </c>
      <c r="C66">
        <v>17.920000000000002</v>
      </c>
      <c r="D66" s="1">
        <v>1.5453E-2</v>
      </c>
    </row>
    <row r="67" spans="1:4" x14ac:dyDescent="0.25">
      <c r="A67">
        <v>65</v>
      </c>
      <c r="B67">
        <v>79684</v>
      </c>
      <c r="C67">
        <v>17.190000000000001</v>
      </c>
      <c r="D67" s="1">
        <v>1.6722999999999998E-2</v>
      </c>
    </row>
    <row r="68" spans="1:4" x14ac:dyDescent="0.25">
      <c r="A68">
        <v>66</v>
      </c>
      <c r="B68">
        <v>78351</v>
      </c>
      <c r="C68">
        <v>16.48</v>
      </c>
      <c r="D68" s="1">
        <v>1.8154E-2</v>
      </c>
    </row>
    <row r="69" spans="1:4" x14ac:dyDescent="0.25">
      <c r="A69">
        <v>67</v>
      </c>
      <c r="B69">
        <v>76929</v>
      </c>
      <c r="C69">
        <v>15.77</v>
      </c>
      <c r="D69" s="1">
        <v>1.9732E-2</v>
      </c>
    </row>
    <row r="70" spans="1:4" x14ac:dyDescent="0.25">
      <c r="A70">
        <v>68</v>
      </c>
      <c r="B70">
        <v>75411</v>
      </c>
      <c r="C70">
        <v>15.08</v>
      </c>
      <c r="D70" s="1">
        <v>2.1468000000000001E-2</v>
      </c>
    </row>
    <row r="71" spans="1:4" x14ac:dyDescent="0.25">
      <c r="A71">
        <v>69</v>
      </c>
      <c r="B71">
        <v>73792</v>
      </c>
      <c r="C71">
        <v>14.4</v>
      </c>
      <c r="D71" s="1">
        <v>2.3387000000000002E-2</v>
      </c>
    </row>
    <row r="72" spans="1:4" x14ac:dyDescent="0.25">
      <c r="A72">
        <v>70</v>
      </c>
      <c r="B72">
        <v>72066</v>
      </c>
      <c r="C72">
        <v>13.73</v>
      </c>
      <c r="D72" s="1">
        <v>2.5579000000000001E-2</v>
      </c>
    </row>
    <row r="73" spans="1:4" x14ac:dyDescent="0.25">
      <c r="A73">
        <v>71</v>
      </c>
      <c r="B73">
        <v>70223</v>
      </c>
      <c r="C73">
        <v>13.08</v>
      </c>
      <c r="D73" s="1">
        <v>2.8032000000000001E-2</v>
      </c>
    </row>
    <row r="74" spans="1:4" x14ac:dyDescent="0.25">
      <c r="A74">
        <v>72</v>
      </c>
      <c r="B74">
        <v>68254</v>
      </c>
      <c r="C74">
        <v>12.44</v>
      </c>
      <c r="D74" s="1">
        <v>3.0665000000000001E-2</v>
      </c>
    </row>
    <row r="75" spans="1:4" x14ac:dyDescent="0.25">
      <c r="A75">
        <v>73</v>
      </c>
      <c r="B75">
        <v>66161</v>
      </c>
      <c r="C75">
        <v>11.82</v>
      </c>
      <c r="D75" s="1">
        <v>3.3466999999999997E-2</v>
      </c>
    </row>
    <row r="76" spans="1:4" x14ac:dyDescent="0.25">
      <c r="A76">
        <v>74</v>
      </c>
      <c r="B76">
        <v>63947</v>
      </c>
      <c r="C76">
        <v>11.21</v>
      </c>
      <c r="D76" s="1">
        <v>3.6519000000000003E-2</v>
      </c>
    </row>
    <row r="77" spans="1:4" x14ac:dyDescent="0.25">
      <c r="A77">
        <v>75</v>
      </c>
      <c r="B77">
        <v>61612</v>
      </c>
      <c r="C77">
        <v>10.62</v>
      </c>
      <c r="D77" s="1">
        <v>4.0009999999999997E-2</v>
      </c>
    </row>
    <row r="78" spans="1:4" x14ac:dyDescent="0.25">
      <c r="A78">
        <v>76</v>
      </c>
      <c r="B78">
        <v>59147</v>
      </c>
      <c r="C78">
        <v>10.039999999999999</v>
      </c>
      <c r="D78" s="1">
        <v>4.3986999999999998E-2</v>
      </c>
    </row>
    <row r="79" spans="1:4" x14ac:dyDescent="0.25">
      <c r="A79">
        <v>77</v>
      </c>
      <c r="B79">
        <v>56545</v>
      </c>
      <c r="C79">
        <v>9.48</v>
      </c>
      <c r="D79" s="1">
        <v>4.8358999999999999E-2</v>
      </c>
    </row>
    <row r="80" spans="1:4" x14ac:dyDescent="0.25">
      <c r="A80">
        <v>78</v>
      </c>
      <c r="B80">
        <v>53811</v>
      </c>
      <c r="C80">
        <v>8.94</v>
      </c>
      <c r="D80" s="1">
        <v>5.314E-2</v>
      </c>
    </row>
    <row r="81" spans="1:6" x14ac:dyDescent="0.25">
      <c r="A81">
        <v>79</v>
      </c>
      <c r="B81">
        <v>50951</v>
      </c>
      <c r="C81">
        <v>8.41</v>
      </c>
      <c r="D81" s="1">
        <v>5.8434E-2</v>
      </c>
    </row>
    <row r="82" spans="1:6" x14ac:dyDescent="0.25">
      <c r="A82">
        <v>80</v>
      </c>
      <c r="B82">
        <v>47974</v>
      </c>
      <c r="C82">
        <v>7.9</v>
      </c>
      <c r="D82" s="1">
        <v>6.4457E-2</v>
      </c>
      <c r="E82" s="10"/>
      <c r="F82" s="11"/>
    </row>
    <row r="83" spans="1:6" x14ac:dyDescent="0.25">
      <c r="A83">
        <v>81</v>
      </c>
      <c r="B83">
        <v>44882</v>
      </c>
      <c r="C83">
        <v>7.41</v>
      </c>
      <c r="D83" s="1">
        <v>7.1259000000000003E-2</v>
      </c>
      <c r="E83" s="10"/>
      <c r="F83" s="11"/>
    </row>
    <row r="84" spans="1:6" x14ac:dyDescent="0.25">
      <c r="A84">
        <v>82</v>
      </c>
      <c r="B84">
        <v>41683</v>
      </c>
      <c r="C84">
        <v>6.94</v>
      </c>
      <c r="D84" s="1">
        <v>7.8741000000000005E-2</v>
      </c>
      <c r="E84" s="10"/>
      <c r="F84" s="11"/>
    </row>
    <row r="85" spans="1:6" x14ac:dyDescent="0.25">
      <c r="A85">
        <v>83</v>
      </c>
      <c r="B85">
        <v>38401</v>
      </c>
      <c r="C85">
        <v>6.49</v>
      </c>
      <c r="D85" s="1">
        <v>8.6923E-2</v>
      </c>
      <c r="E85" s="10"/>
      <c r="F85" s="11"/>
    </row>
    <row r="86" spans="1:6" x14ac:dyDescent="0.25">
      <c r="A86">
        <v>84</v>
      </c>
      <c r="B86">
        <v>35063</v>
      </c>
      <c r="C86">
        <v>6.06</v>
      </c>
      <c r="D86" s="1">
        <v>9.5935000000000006E-2</v>
      </c>
      <c r="E86" s="10"/>
      <c r="F86" s="11"/>
    </row>
    <row r="87" spans="1:6" x14ac:dyDescent="0.25">
      <c r="A87">
        <v>85</v>
      </c>
      <c r="B87">
        <v>31699</v>
      </c>
      <c r="C87">
        <v>5.65</v>
      </c>
      <c r="D87" s="1">
        <v>0.105937</v>
      </c>
      <c r="E87" s="10"/>
      <c r="F87" s="11"/>
    </row>
    <row r="88" spans="1:6" x14ac:dyDescent="0.25">
      <c r="A88">
        <v>86</v>
      </c>
      <c r="B88">
        <v>28341</v>
      </c>
      <c r="C88">
        <v>5.26</v>
      </c>
      <c r="D88" s="1">
        <v>0.117063</v>
      </c>
      <c r="E88" s="10"/>
      <c r="F88" s="11"/>
    </row>
    <row r="89" spans="1:6" x14ac:dyDescent="0.25">
      <c r="A89">
        <v>87</v>
      </c>
      <c r="B89">
        <v>25024</v>
      </c>
      <c r="C89">
        <v>4.8899999999999997</v>
      </c>
      <c r="D89" s="1">
        <v>0.12940699999999999</v>
      </c>
      <c r="E89" s="10"/>
      <c r="F89" s="11"/>
    </row>
    <row r="90" spans="1:6" x14ac:dyDescent="0.25">
      <c r="A90">
        <v>88</v>
      </c>
      <c r="B90">
        <v>21785</v>
      </c>
      <c r="C90">
        <v>4.55</v>
      </c>
      <c r="D90" s="1">
        <v>0.143015</v>
      </c>
      <c r="E90" s="10"/>
      <c r="F90" s="11"/>
    </row>
    <row r="91" spans="1:6" x14ac:dyDescent="0.25">
      <c r="A91">
        <v>89</v>
      </c>
      <c r="B91">
        <v>18670</v>
      </c>
      <c r="C91">
        <v>4.22</v>
      </c>
      <c r="D91" s="1">
        <v>0.157889</v>
      </c>
      <c r="E91" s="10"/>
      <c r="F91" s="11"/>
    </row>
    <row r="92" spans="1:6" x14ac:dyDescent="0.25">
      <c r="A92">
        <v>90</v>
      </c>
      <c r="B92">
        <v>15722</v>
      </c>
      <c r="C92">
        <v>3.92</v>
      </c>
      <c r="D92" s="1">
        <v>0.174013</v>
      </c>
      <c r="E92" s="10"/>
      <c r="F92" s="11"/>
    </row>
    <row r="93" spans="1:6" x14ac:dyDescent="0.25">
      <c r="A93">
        <v>91</v>
      </c>
      <c r="B93">
        <v>12986</v>
      </c>
      <c r="C93">
        <v>3.64</v>
      </c>
      <c r="D93" s="1">
        <v>0.191354</v>
      </c>
      <c r="E93" s="10"/>
      <c r="F93" s="11"/>
    </row>
    <row r="94" spans="1:6" x14ac:dyDescent="0.25">
      <c r="A94">
        <v>92</v>
      </c>
      <c r="B94">
        <v>10501</v>
      </c>
      <c r="C94">
        <v>3.38</v>
      </c>
      <c r="D94" s="1">
        <v>0.209867</v>
      </c>
      <c r="E94" s="10"/>
      <c r="F94" s="11"/>
    </row>
    <row r="95" spans="1:6" x14ac:dyDescent="0.25">
      <c r="A95">
        <v>93</v>
      </c>
      <c r="B95">
        <v>8297</v>
      </c>
      <c r="C95">
        <v>3.15</v>
      </c>
      <c r="D95" s="1">
        <v>0.22950200000000001</v>
      </c>
      <c r="E95" s="10"/>
      <c r="F95" s="11"/>
    </row>
    <row r="96" spans="1:6" x14ac:dyDescent="0.25">
      <c r="A96">
        <v>94</v>
      </c>
      <c r="B96">
        <v>6393</v>
      </c>
      <c r="C96">
        <v>2.93</v>
      </c>
      <c r="D96" s="1">
        <v>0.25019799999999998</v>
      </c>
      <c r="E96" s="10"/>
      <c r="F96" s="11"/>
    </row>
    <row r="97" spans="1:6" x14ac:dyDescent="0.25">
      <c r="A97">
        <v>95</v>
      </c>
      <c r="B97">
        <v>4794</v>
      </c>
      <c r="C97">
        <v>2.75</v>
      </c>
      <c r="D97" s="1">
        <v>0.27074999999999999</v>
      </c>
      <c r="E97" s="10"/>
      <c r="F97" s="11"/>
    </row>
    <row r="98" spans="1:6" x14ac:dyDescent="0.25">
      <c r="A98">
        <v>96</v>
      </c>
      <c r="B98">
        <v>3496</v>
      </c>
      <c r="C98">
        <v>2.58</v>
      </c>
      <c r="D98" s="1">
        <v>0.29081400000000002</v>
      </c>
      <c r="E98" s="10"/>
      <c r="F98" s="11"/>
    </row>
    <row r="99" spans="1:6" x14ac:dyDescent="0.25">
      <c r="A99">
        <v>97</v>
      </c>
      <c r="B99">
        <v>2479</v>
      </c>
      <c r="C99">
        <v>2.44</v>
      </c>
      <c r="D99" s="1">
        <v>0.310029</v>
      </c>
      <c r="E99" s="10"/>
      <c r="F99" s="11"/>
    </row>
    <row r="100" spans="1:6" x14ac:dyDescent="0.25">
      <c r="A100">
        <v>98</v>
      </c>
      <c r="B100">
        <v>1711</v>
      </c>
      <c r="C100">
        <v>2.2999999999999998</v>
      </c>
      <c r="D100" s="1">
        <v>0.32802100000000001</v>
      </c>
      <c r="E100" s="10"/>
      <c r="F100" s="11"/>
    </row>
    <row r="101" spans="1:6" x14ac:dyDescent="0.25">
      <c r="A101">
        <v>99</v>
      </c>
      <c r="B101">
        <v>1149</v>
      </c>
      <c r="C101">
        <v>2.19</v>
      </c>
      <c r="D101" s="1">
        <v>0.34442200000000001</v>
      </c>
      <c r="E101" s="10"/>
      <c r="F101" s="11"/>
    </row>
    <row r="102" spans="1:6" x14ac:dyDescent="0.25">
      <c r="A102">
        <v>100</v>
      </c>
      <c r="B102">
        <v>754</v>
      </c>
      <c r="C102">
        <v>2.0699999999999998</v>
      </c>
      <c r="D102" s="1">
        <v>0.36164400000000002</v>
      </c>
      <c r="E102" s="10"/>
      <c r="F102" s="11"/>
    </row>
    <row r="103" spans="1:6" x14ac:dyDescent="0.25">
      <c r="A103">
        <v>101</v>
      </c>
      <c r="B103">
        <v>481</v>
      </c>
      <c r="C103">
        <v>1.96</v>
      </c>
      <c r="D103" s="1">
        <v>0.37972600000000001</v>
      </c>
      <c r="E103" s="10"/>
      <c r="F103" s="11"/>
    </row>
    <row r="104" spans="1:6" x14ac:dyDescent="0.25">
      <c r="A104">
        <v>102</v>
      </c>
      <c r="B104">
        <v>298</v>
      </c>
      <c r="C104">
        <v>1.85</v>
      </c>
      <c r="D104" s="1">
        <v>0.39871200000000001</v>
      </c>
      <c r="E104" s="10"/>
      <c r="F104" s="11"/>
    </row>
    <row r="105" spans="1:6" x14ac:dyDescent="0.25">
      <c r="A105">
        <v>103</v>
      </c>
      <c r="B105">
        <v>179</v>
      </c>
      <c r="C105">
        <v>1.75</v>
      </c>
      <c r="D105" s="1">
        <v>0.41864800000000002</v>
      </c>
      <c r="E105" s="10"/>
      <c r="F105" s="11"/>
    </row>
    <row r="106" spans="1:6" x14ac:dyDescent="0.25">
      <c r="A106">
        <v>104</v>
      </c>
      <c r="B106">
        <v>104</v>
      </c>
      <c r="C106">
        <v>1.66</v>
      </c>
      <c r="D106" s="1">
        <v>0.43958000000000003</v>
      </c>
      <c r="E106" s="10"/>
      <c r="F106" s="11"/>
    </row>
    <row r="107" spans="1:6" x14ac:dyDescent="0.25">
      <c r="A107">
        <v>105</v>
      </c>
      <c r="B107">
        <v>58</v>
      </c>
      <c r="C107">
        <v>1.56</v>
      </c>
      <c r="D107" s="1">
        <v>0.461559</v>
      </c>
      <c r="E107" s="10"/>
      <c r="F107" s="11"/>
    </row>
    <row r="108" spans="1:6" x14ac:dyDescent="0.25">
      <c r="A108">
        <v>106</v>
      </c>
      <c r="B108">
        <v>31</v>
      </c>
      <c r="C108">
        <v>1.47</v>
      </c>
      <c r="D108" s="1">
        <v>0.48463699999999998</v>
      </c>
      <c r="E108" s="10"/>
      <c r="F108" s="11"/>
    </row>
    <row r="109" spans="1:6" x14ac:dyDescent="0.25">
      <c r="A109">
        <v>107</v>
      </c>
      <c r="B109">
        <v>16</v>
      </c>
      <c r="C109">
        <v>1.39</v>
      </c>
      <c r="D109" s="1">
        <v>0.50886900000000002</v>
      </c>
      <c r="E109" s="10"/>
      <c r="F109" s="11"/>
    </row>
    <row r="110" spans="1:6" x14ac:dyDescent="0.25">
      <c r="A110">
        <v>108</v>
      </c>
      <c r="B110">
        <v>8</v>
      </c>
      <c r="C110">
        <v>1.3</v>
      </c>
      <c r="D110" s="1">
        <v>0.53431200000000001</v>
      </c>
      <c r="E110" s="10"/>
      <c r="F110" s="11"/>
    </row>
    <row r="111" spans="1:6" x14ac:dyDescent="0.25">
      <c r="A111">
        <v>109</v>
      </c>
      <c r="B111">
        <v>4</v>
      </c>
      <c r="C111">
        <v>1.22</v>
      </c>
      <c r="D111" s="1">
        <v>0.56102799999999997</v>
      </c>
      <c r="E111" s="10"/>
      <c r="F111" s="11"/>
    </row>
    <row r="112" spans="1:6" x14ac:dyDescent="0.25">
      <c r="A112">
        <v>110</v>
      </c>
      <c r="B112">
        <v>2</v>
      </c>
      <c r="C112">
        <v>1.1499999999999999</v>
      </c>
      <c r="D112" s="1">
        <v>0.58907900000000002</v>
      </c>
      <c r="E112" s="10"/>
      <c r="F112" s="11"/>
    </row>
    <row r="113" spans="1:6" x14ac:dyDescent="0.25">
      <c r="A113">
        <v>111</v>
      </c>
      <c r="B113">
        <v>1</v>
      </c>
      <c r="C113">
        <v>1.07</v>
      </c>
      <c r="D113" s="1">
        <v>0.618533</v>
      </c>
      <c r="E113" s="10"/>
      <c r="F113" s="11"/>
    </row>
    <row r="114" spans="1:6" x14ac:dyDescent="0.25">
      <c r="A114">
        <v>112</v>
      </c>
      <c r="B114">
        <v>0</v>
      </c>
      <c r="C114">
        <v>1</v>
      </c>
      <c r="D114" s="1">
        <v>0.64946000000000004</v>
      </c>
      <c r="E114" s="10"/>
      <c r="F114" s="11"/>
    </row>
    <row r="115" spans="1:6" x14ac:dyDescent="0.25">
      <c r="A115">
        <v>113</v>
      </c>
      <c r="B115">
        <v>0</v>
      </c>
      <c r="C115">
        <v>0.94</v>
      </c>
      <c r="D115" s="1">
        <v>0.68193300000000001</v>
      </c>
    </row>
    <row r="116" spans="1:6" x14ac:dyDescent="0.25">
      <c r="A116">
        <v>114</v>
      </c>
      <c r="B116">
        <v>0</v>
      </c>
      <c r="C116">
        <v>0.87</v>
      </c>
      <c r="D116" s="1">
        <v>0.71602900000000003</v>
      </c>
    </row>
    <row r="117" spans="1:6" x14ac:dyDescent="0.25">
      <c r="A117">
        <v>115</v>
      </c>
      <c r="B117">
        <v>0</v>
      </c>
      <c r="C117">
        <v>0.81</v>
      </c>
      <c r="D117" s="1">
        <v>0.75183100000000003</v>
      </c>
    </row>
    <row r="118" spans="1:6" x14ac:dyDescent="0.25">
      <c r="A118">
        <v>116</v>
      </c>
      <c r="B118">
        <v>0</v>
      </c>
      <c r="C118">
        <v>0.75</v>
      </c>
      <c r="D118" s="1">
        <v>0.78942199999999996</v>
      </c>
    </row>
    <row r="119" spans="1:6" x14ac:dyDescent="0.25">
      <c r="A119">
        <v>117</v>
      </c>
      <c r="B119">
        <v>0</v>
      </c>
      <c r="C119">
        <v>0.7</v>
      </c>
      <c r="D119" s="1">
        <v>0.82889400000000002</v>
      </c>
    </row>
    <row r="120" spans="1:6" x14ac:dyDescent="0.25">
      <c r="A120">
        <v>118</v>
      </c>
      <c r="B120">
        <v>0</v>
      </c>
      <c r="C120">
        <v>0.64</v>
      </c>
      <c r="D120" s="1">
        <v>0.87033799999999995</v>
      </c>
    </row>
    <row r="121" spans="1:6" x14ac:dyDescent="0.25">
      <c r="A121">
        <v>119</v>
      </c>
      <c r="B121">
        <v>0</v>
      </c>
      <c r="C121">
        <v>0.59</v>
      </c>
      <c r="D121" s="1">
        <v>0.91385499999999997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workbookViewId="0">
      <selection activeCell="E3" sqref="E3:G3"/>
    </sheetView>
  </sheetViews>
  <sheetFormatPr defaultRowHeight="15" x14ac:dyDescent="0.25"/>
  <cols>
    <col min="1" max="1" width="11.28515625" customWidth="1"/>
    <col min="2" max="2" width="13" bestFit="1" customWidth="1"/>
    <col min="3" max="4" width="8" bestFit="1" customWidth="1"/>
    <col min="5" max="5" width="13" bestFit="1" customWidth="1"/>
    <col min="6" max="6" width="11.140625" bestFit="1" customWidth="1"/>
    <col min="7" max="7" width="12.140625" bestFit="1" customWidth="1"/>
    <col min="8" max="8" width="13" bestFit="1" customWidth="1"/>
    <col min="9" max="10" width="12.140625" bestFit="1" customWidth="1"/>
    <col min="11" max="11" width="13" bestFit="1" customWidth="1"/>
    <col min="12" max="12" width="11.140625" bestFit="1" customWidth="1"/>
    <col min="13" max="13" width="12.140625" bestFit="1" customWidth="1"/>
    <col min="14" max="14" width="13" bestFit="1" customWidth="1"/>
    <col min="15" max="16" width="12.140625" bestFit="1" customWidth="1"/>
    <col min="19" max="19" width="14.28515625" bestFit="1" customWidth="1"/>
    <col min="20" max="20" width="12.5703125" bestFit="1" customWidth="1"/>
    <col min="21" max="21" width="14.28515625" bestFit="1" customWidth="1"/>
  </cols>
  <sheetData>
    <row r="1" spans="1:16" x14ac:dyDescent="0.25">
      <c r="A1" s="2"/>
      <c r="B1" s="14" t="s">
        <v>17</v>
      </c>
      <c r="C1" s="14"/>
      <c r="D1" s="14"/>
      <c r="E1" s="15" t="s">
        <v>19</v>
      </c>
      <c r="F1" s="15"/>
      <c r="G1" s="15"/>
      <c r="H1" s="14" t="s">
        <v>18</v>
      </c>
      <c r="I1" s="14"/>
      <c r="J1" s="14"/>
      <c r="K1" s="15" t="s">
        <v>20</v>
      </c>
      <c r="L1" s="15"/>
      <c r="M1" s="15"/>
      <c r="N1" s="14" t="s">
        <v>22</v>
      </c>
      <c r="O1" s="14"/>
      <c r="P1" s="14"/>
    </row>
    <row r="2" spans="1:16" x14ac:dyDescent="0.25">
      <c r="A2" s="4"/>
      <c r="B2" s="5" t="s">
        <v>15</v>
      </c>
      <c r="C2" s="5" t="s">
        <v>16</v>
      </c>
      <c r="D2" s="5" t="s">
        <v>21</v>
      </c>
      <c r="E2" s="6" t="s">
        <v>15</v>
      </c>
      <c r="F2" s="6" t="s">
        <v>16</v>
      </c>
      <c r="G2" s="6" t="s">
        <v>21</v>
      </c>
      <c r="H2" s="5" t="s">
        <v>15</v>
      </c>
      <c r="I2" s="5" t="s">
        <v>16</v>
      </c>
      <c r="J2" s="5" t="s">
        <v>21</v>
      </c>
      <c r="K2" s="6" t="s">
        <v>15</v>
      </c>
      <c r="L2" s="6" t="s">
        <v>16</v>
      </c>
      <c r="M2" s="6" t="s">
        <v>21</v>
      </c>
      <c r="N2" s="5" t="s">
        <v>15</v>
      </c>
      <c r="O2" s="5" t="s">
        <v>16</v>
      </c>
      <c r="P2" s="5" t="s">
        <v>21</v>
      </c>
    </row>
    <row r="3" spans="1:16" x14ac:dyDescent="0.25">
      <c r="A3" s="3">
        <v>111</v>
      </c>
      <c r="B3" s="12">
        <v>1</v>
      </c>
      <c r="C3" s="12">
        <v>1</v>
      </c>
      <c r="D3" s="12">
        <v>1</v>
      </c>
      <c r="E3" s="13">
        <v>0.99999992140600003</v>
      </c>
      <c r="F3" s="13">
        <v>0.99999992140600003</v>
      </c>
      <c r="G3" s="13">
        <v>0.99999992140600003</v>
      </c>
      <c r="H3" s="12">
        <v>0.99999992140600003</v>
      </c>
      <c r="I3" s="12">
        <v>0.99999992140600003</v>
      </c>
      <c r="J3" s="12">
        <v>0.99999992140600003</v>
      </c>
      <c r="K3" s="13">
        <v>0.99999992140600003</v>
      </c>
      <c r="L3" s="13">
        <v>0.99999992140600003</v>
      </c>
      <c r="M3" s="13">
        <v>0.99999992140600003</v>
      </c>
      <c r="N3" s="12">
        <v>0.99999992140600003</v>
      </c>
      <c r="O3" s="12">
        <v>0.99999992140600003</v>
      </c>
      <c r="P3" s="12">
        <v>0.99999992140600003</v>
      </c>
    </row>
    <row r="4" spans="1:16" x14ac:dyDescent="0.25">
      <c r="A4" s="3">
        <v>110</v>
      </c>
      <c r="B4" s="12">
        <v>1</v>
      </c>
      <c r="C4" s="12">
        <v>1</v>
      </c>
      <c r="D4" s="12">
        <v>1</v>
      </c>
      <c r="E4" s="13">
        <v>0.71923828125</v>
      </c>
      <c r="F4" s="13">
        <v>0.71926449099800005</v>
      </c>
      <c r="G4" s="13">
        <v>0.71926452026599996</v>
      </c>
      <c r="H4" s="12">
        <v>0.62705078125000002</v>
      </c>
      <c r="I4" s="12">
        <v>0.62700750029899999</v>
      </c>
      <c r="J4" s="12">
        <v>0.62700753843799995</v>
      </c>
      <c r="K4" s="13">
        <v>0.57236328125000002</v>
      </c>
      <c r="L4" s="13">
        <v>0.57234113674499998</v>
      </c>
      <c r="M4" s="13">
        <v>0.57234039810899995</v>
      </c>
      <c r="N4" s="12">
        <v>0.55292968750000004</v>
      </c>
      <c r="O4" s="12">
        <v>0.55282165621900003</v>
      </c>
      <c r="P4" s="12">
        <v>0.55287121143100004</v>
      </c>
    </row>
    <row r="5" spans="1:16" x14ac:dyDescent="0.25">
      <c r="A5" s="3">
        <v>109</v>
      </c>
      <c r="B5" s="12">
        <v>1</v>
      </c>
      <c r="C5" s="12">
        <v>1</v>
      </c>
      <c r="D5" s="12">
        <v>1</v>
      </c>
      <c r="E5" s="13">
        <v>0.69479541778599996</v>
      </c>
      <c r="F5" s="13">
        <v>0.69479934648800001</v>
      </c>
      <c r="G5" s="13">
        <v>0.69479936601699999</v>
      </c>
      <c r="H5" s="12">
        <v>0.55828339576700003</v>
      </c>
      <c r="I5" s="12">
        <v>0.55828389226999997</v>
      </c>
      <c r="J5" s="12">
        <v>0.55828395311400003</v>
      </c>
      <c r="K5" s="13">
        <v>0.46437442779499999</v>
      </c>
      <c r="L5" s="13">
        <v>0.46437366115000001</v>
      </c>
      <c r="M5" s="13">
        <v>0.46437355038799999</v>
      </c>
      <c r="N5" s="12">
        <v>0.42852050781200002</v>
      </c>
      <c r="O5" s="12">
        <v>0.428454047261</v>
      </c>
      <c r="P5" s="12">
        <v>0.42842080447999997</v>
      </c>
    </row>
    <row r="6" spans="1:16" x14ac:dyDescent="0.25">
      <c r="A6" s="3">
        <v>108</v>
      </c>
      <c r="B6" s="12">
        <v>1</v>
      </c>
      <c r="C6" s="12">
        <v>1</v>
      </c>
      <c r="D6" s="12">
        <v>1</v>
      </c>
      <c r="E6" s="13">
        <v>0.71243670769</v>
      </c>
      <c r="F6" s="13">
        <v>0.71241626797799995</v>
      </c>
      <c r="G6" s="13">
        <v>0.71241630090399999</v>
      </c>
      <c r="H6" s="12">
        <v>0.57060488477500004</v>
      </c>
      <c r="I6" s="12">
        <v>0.57063109521499999</v>
      </c>
      <c r="J6" s="12">
        <v>0.57063109697900005</v>
      </c>
      <c r="K6" s="13">
        <v>0.45512321849199999</v>
      </c>
      <c r="L6" s="13">
        <v>0.45516795910000002</v>
      </c>
      <c r="M6" s="13">
        <v>0.45516622377600002</v>
      </c>
      <c r="N6" s="12">
        <v>0.40491840171799998</v>
      </c>
      <c r="O6" s="12">
        <v>0.40485056576</v>
      </c>
      <c r="P6" s="12">
        <v>0.40483911685000001</v>
      </c>
    </row>
    <row r="7" spans="1:16" x14ac:dyDescent="0.25">
      <c r="A7" s="3">
        <v>107</v>
      </c>
      <c r="B7" s="12">
        <v>1</v>
      </c>
      <c r="C7" s="12">
        <v>1</v>
      </c>
      <c r="D7" s="12">
        <v>1</v>
      </c>
      <c r="E7" s="13">
        <v>0.72669935662399998</v>
      </c>
      <c r="F7" s="13">
        <v>0.726725827602</v>
      </c>
      <c r="G7" s="13">
        <v>0.72672587838299996</v>
      </c>
      <c r="H7" s="12">
        <v>0.59796494321500004</v>
      </c>
      <c r="I7" s="12">
        <v>0.597958537678</v>
      </c>
      <c r="J7" s="12">
        <v>0.59795857113799999</v>
      </c>
      <c r="K7" s="13">
        <v>0.49423537008099999</v>
      </c>
      <c r="L7" s="13">
        <v>0.49427635990500002</v>
      </c>
      <c r="M7" s="13">
        <v>0.49427565214800001</v>
      </c>
      <c r="N7" s="12">
        <v>0.47609546452000001</v>
      </c>
      <c r="O7" s="12">
        <v>0.476092424352</v>
      </c>
      <c r="P7" s="12">
        <v>0.47613694272099999</v>
      </c>
    </row>
    <row r="8" spans="1:16" x14ac:dyDescent="0.25">
      <c r="A8" s="3">
        <v>106</v>
      </c>
      <c r="B8" s="12">
        <v>1</v>
      </c>
      <c r="C8" s="12">
        <v>1</v>
      </c>
      <c r="D8" s="12">
        <v>1</v>
      </c>
      <c r="E8" s="13">
        <v>0.71669304712299997</v>
      </c>
      <c r="F8" s="13">
        <v>0.71666348880899999</v>
      </c>
      <c r="G8" s="13">
        <v>0.71666348316600004</v>
      </c>
      <c r="H8" s="12">
        <v>0.59510358753000003</v>
      </c>
      <c r="I8" s="12">
        <v>0.59512631631500001</v>
      </c>
      <c r="J8" s="12">
        <v>0.59513110468099994</v>
      </c>
      <c r="K8" s="13">
        <v>0.50224738877499997</v>
      </c>
      <c r="L8" s="13">
        <v>0.50220699575399996</v>
      </c>
      <c r="M8" s="13">
        <v>0.50224068615100004</v>
      </c>
      <c r="N8" s="12">
        <v>0.48520822927099999</v>
      </c>
      <c r="O8" s="12">
        <v>0.48524078247699998</v>
      </c>
      <c r="P8" s="12">
        <v>0.48523863878200002</v>
      </c>
    </row>
    <row r="9" spans="1:16" x14ac:dyDescent="0.25">
      <c r="A9" s="3">
        <v>105</v>
      </c>
      <c r="B9" s="12">
        <v>1</v>
      </c>
      <c r="C9" s="12">
        <v>1</v>
      </c>
      <c r="D9" s="12">
        <v>1</v>
      </c>
      <c r="E9" s="13">
        <v>0.69807582539099999</v>
      </c>
      <c r="F9" s="13">
        <v>0.69809977129099998</v>
      </c>
      <c r="G9" s="13">
        <v>0.69809975606800001</v>
      </c>
      <c r="H9" s="12">
        <v>0.576739062759</v>
      </c>
      <c r="I9" s="12">
        <v>0.57676298865800002</v>
      </c>
      <c r="J9" s="12">
        <v>0.57676402506199997</v>
      </c>
      <c r="K9" s="13">
        <v>0.484197873241</v>
      </c>
      <c r="L9" s="13">
        <v>0.484165357643</v>
      </c>
      <c r="M9" s="13">
        <v>0.48417620445100001</v>
      </c>
      <c r="N9" s="12">
        <v>0.453745508154</v>
      </c>
      <c r="O9" s="12">
        <v>0.45378953025199997</v>
      </c>
      <c r="P9" s="12">
        <v>0.45376724364999999</v>
      </c>
    </row>
    <row r="10" spans="1:16" x14ac:dyDescent="0.25">
      <c r="A10" s="3">
        <v>104</v>
      </c>
      <c r="B10" s="12">
        <v>1</v>
      </c>
      <c r="C10" s="12">
        <v>1</v>
      </c>
      <c r="D10" s="12">
        <v>1</v>
      </c>
      <c r="E10" s="13">
        <v>0.67251152514500001</v>
      </c>
      <c r="F10" s="13">
        <v>0.67251133624600001</v>
      </c>
      <c r="G10" s="13">
        <v>0.67251133194799995</v>
      </c>
      <c r="H10" s="12">
        <v>0.54925384179900005</v>
      </c>
      <c r="I10" s="12">
        <v>0.54928499982500001</v>
      </c>
      <c r="J10" s="12">
        <v>0.54928529818600003</v>
      </c>
      <c r="K10" s="13">
        <v>0.45384093626700001</v>
      </c>
      <c r="L10" s="13">
        <v>0.45387450956399999</v>
      </c>
      <c r="M10" s="13">
        <v>0.45387670570600003</v>
      </c>
      <c r="N10" s="12">
        <v>0.41448588703799999</v>
      </c>
      <c r="O10" s="12">
        <v>0.414440795955</v>
      </c>
      <c r="P10" s="12">
        <v>0.41442686252299998</v>
      </c>
    </row>
    <row r="11" spans="1:16" x14ac:dyDescent="0.25">
      <c r="A11" s="3">
        <v>103</v>
      </c>
      <c r="B11" s="12">
        <v>1</v>
      </c>
      <c r="C11" s="12">
        <v>1</v>
      </c>
      <c r="D11" s="12">
        <v>1</v>
      </c>
      <c r="E11" s="13">
        <v>0.64505939452899996</v>
      </c>
      <c r="F11" s="13">
        <v>0.64503212523200004</v>
      </c>
      <c r="G11" s="13">
        <v>0.64503213939899995</v>
      </c>
      <c r="H11" s="12">
        <v>0.52007473145299998</v>
      </c>
      <c r="I11" s="12">
        <v>0.52007202289599996</v>
      </c>
      <c r="J11" s="12">
        <v>0.52007206797399996</v>
      </c>
      <c r="K11" s="13">
        <v>0.42263937189799999</v>
      </c>
      <c r="L11" s="13">
        <v>0.42265812045599999</v>
      </c>
      <c r="M11" s="13">
        <v>0.42265926378200003</v>
      </c>
      <c r="N11" s="12">
        <v>0.37918982322</v>
      </c>
      <c r="O11" s="12">
        <v>0.37909576284699997</v>
      </c>
      <c r="P11" s="12">
        <v>0.37911627993800001</v>
      </c>
    </row>
    <row r="12" spans="1:16" x14ac:dyDescent="0.25">
      <c r="A12" s="3">
        <v>102</v>
      </c>
      <c r="B12" s="12">
        <v>1</v>
      </c>
      <c r="C12" s="12">
        <v>1</v>
      </c>
      <c r="D12" s="12">
        <v>1</v>
      </c>
      <c r="E12" s="13">
        <v>0.62036571458199996</v>
      </c>
      <c r="F12" s="13">
        <v>0.62035029547499998</v>
      </c>
      <c r="G12" s="13">
        <v>0.62035029906200001</v>
      </c>
      <c r="H12" s="12">
        <v>0.49417257197699999</v>
      </c>
      <c r="I12" s="12">
        <v>0.494175465195</v>
      </c>
      <c r="J12" s="12">
        <v>0.49417548554899998</v>
      </c>
      <c r="K12" s="13">
        <v>0.39581167739299999</v>
      </c>
      <c r="L12" s="13">
        <v>0.39578562549399998</v>
      </c>
      <c r="M12" s="13">
        <v>0.39578661457300002</v>
      </c>
      <c r="N12" s="12">
        <v>0.35075058647899998</v>
      </c>
      <c r="O12" s="12">
        <v>0.35070292258500002</v>
      </c>
      <c r="P12" s="12">
        <v>0.35071297036799998</v>
      </c>
    </row>
    <row r="13" spans="1:16" x14ac:dyDescent="0.25">
      <c r="A13" s="3">
        <v>101</v>
      </c>
      <c r="B13" s="12">
        <v>1</v>
      </c>
      <c r="C13" s="12">
        <v>1</v>
      </c>
      <c r="D13" s="12">
        <v>1</v>
      </c>
      <c r="E13" s="13">
        <v>0.59673850474900003</v>
      </c>
      <c r="F13" s="13">
        <v>0.59670605177699998</v>
      </c>
      <c r="G13" s="13">
        <v>0.59670602488500002</v>
      </c>
      <c r="H13" s="12">
        <v>0.470429124182</v>
      </c>
      <c r="I13" s="12">
        <v>0.47039146924300002</v>
      </c>
      <c r="J13" s="12">
        <v>0.47039148956299998</v>
      </c>
      <c r="K13" s="13">
        <v>0.37231035904799997</v>
      </c>
      <c r="L13" s="13">
        <v>0.37227186375100002</v>
      </c>
      <c r="M13" s="13">
        <v>0.372270913885</v>
      </c>
      <c r="N13" s="12">
        <v>0.32711602547599999</v>
      </c>
      <c r="O13" s="12">
        <v>0.32706325628999999</v>
      </c>
      <c r="P13" s="12">
        <v>0.32706892951099997</v>
      </c>
    </row>
    <row r="14" spans="1:16" x14ac:dyDescent="0.25">
      <c r="A14" s="3">
        <v>100</v>
      </c>
      <c r="B14" s="12">
        <v>1</v>
      </c>
      <c r="C14" s="12">
        <v>1</v>
      </c>
      <c r="D14" s="12">
        <v>1</v>
      </c>
      <c r="E14" s="13">
        <v>0.57331185641799998</v>
      </c>
      <c r="F14" s="13">
        <v>0.57332917069300005</v>
      </c>
      <c r="G14" s="13">
        <v>0.57332917044599996</v>
      </c>
      <c r="H14" s="12">
        <v>0.447826474857</v>
      </c>
      <c r="I14" s="12">
        <v>0.44785883490799999</v>
      </c>
      <c r="J14" s="12">
        <v>0.447858830195</v>
      </c>
      <c r="K14" s="13">
        <v>0.35107703388299999</v>
      </c>
      <c r="L14" s="13">
        <v>0.35108014822</v>
      </c>
      <c r="M14" s="13">
        <v>0.351079635467</v>
      </c>
      <c r="N14" s="12">
        <v>0.30660738403499999</v>
      </c>
      <c r="O14" s="12">
        <v>0.30657420039099997</v>
      </c>
      <c r="P14" s="12">
        <v>0.30657580233800003</v>
      </c>
    </row>
    <row r="15" spans="1:16" x14ac:dyDescent="0.25">
      <c r="A15" s="3">
        <v>99</v>
      </c>
      <c r="B15" s="12">
        <v>1</v>
      </c>
      <c r="C15" s="12">
        <v>1</v>
      </c>
      <c r="D15" s="12">
        <v>1</v>
      </c>
      <c r="E15" s="13">
        <v>0.54968513733500002</v>
      </c>
      <c r="F15" s="13">
        <v>0.549692711605</v>
      </c>
      <c r="G15" s="13">
        <v>0.54969268821899997</v>
      </c>
      <c r="H15" s="12">
        <v>0.42595994776399998</v>
      </c>
      <c r="I15" s="12">
        <v>0.42595480111900003</v>
      </c>
      <c r="J15" s="12">
        <v>0.42595483518299998</v>
      </c>
      <c r="K15" s="13">
        <v>0.33139752046100002</v>
      </c>
      <c r="L15" s="13">
        <v>0.33141108782899997</v>
      </c>
      <c r="M15" s="13">
        <v>0.331411043485</v>
      </c>
      <c r="N15" s="12">
        <v>0.28816303358899997</v>
      </c>
      <c r="O15" s="12">
        <v>0.28814984837899998</v>
      </c>
      <c r="P15" s="12">
        <v>0.28816013762800002</v>
      </c>
    </row>
    <row r="16" spans="1:16" x14ac:dyDescent="0.25">
      <c r="A16" s="3">
        <v>98</v>
      </c>
      <c r="B16" s="12">
        <v>1</v>
      </c>
      <c r="C16" s="12">
        <v>1</v>
      </c>
      <c r="D16" s="12">
        <v>1</v>
      </c>
      <c r="E16" s="13">
        <v>0.52837410222600001</v>
      </c>
      <c r="F16" s="13">
        <v>0.52836084538299999</v>
      </c>
      <c r="G16" s="13">
        <v>0.52836085677300004</v>
      </c>
      <c r="H16" s="12">
        <v>0.40632585642199998</v>
      </c>
      <c r="I16" s="12">
        <v>0.40633533375100001</v>
      </c>
      <c r="J16" s="12">
        <v>0.40633547756499999</v>
      </c>
      <c r="K16" s="13">
        <v>0.31405093149899999</v>
      </c>
      <c r="L16" s="13">
        <v>0.31406777964799998</v>
      </c>
      <c r="M16" s="13">
        <v>0.314066376827</v>
      </c>
      <c r="N16" s="12">
        <v>0.27212270847699999</v>
      </c>
      <c r="O16" s="12">
        <v>0.27212074408300002</v>
      </c>
      <c r="P16" s="12">
        <v>0.27213716887</v>
      </c>
    </row>
    <row r="17" spans="1:16" x14ac:dyDescent="0.25">
      <c r="A17" s="3">
        <v>97</v>
      </c>
      <c r="B17" s="12">
        <v>1</v>
      </c>
      <c r="C17" s="12">
        <v>1</v>
      </c>
      <c r="D17" s="12">
        <v>1</v>
      </c>
      <c r="E17" s="13">
        <v>0.50453534878600004</v>
      </c>
      <c r="F17" s="13">
        <v>0.50454651159899999</v>
      </c>
      <c r="G17" s="13">
        <v>0.50454661656499999</v>
      </c>
      <c r="H17" s="12">
        <v>0.38577148204400002</v>
      </c>
      <c r="I17" s="12">
        <v>0.38576761644399998</v>
      </c>
      <c r="J17" s="12">
        <v>0.38576770188999998</v>
      </c>
      <c r="K17" s="13">
        <v>0.29687627118299997</v>
      </c>
      <c r="L17" s="13">
        <v>0.296888986834</v>
      </c>
      <c r="M17" s="13">
        <v>0.29688813651200002</v>
      </c>
      <c r="N17" s="12">
        <v>0.256709508192</v>
      </c>
      <c r="O17" s="12">
        <v>0.25672291682800003</v>
      </c>
      <c r="P17" s="12">
        <v>0.25674871741799998</v>
      </c>
    </row>
    <row r="18" spans="1:16" x14ac:dyDescent="0.25">
      <c r="A18" s="3">
        <v>96</v>
      </c>
      <c r="B18" s="12">
        <v>1</v>
      </c>
      <c r="C18" s="12">
        <v>1</v>
      </c>
      <c r="D18" s="12">
        <v>1</v>
      </c>
      <c r="E18" s="13">
        <v>0.47930858134600002</v>
      </c>
      <c r="F18" s="13">
        <v>0.479313765231</v>
      </c>
      <c r="G18" s="13">
        <v>0.479313992317</v>
      </c>
      <c r="H18" s="12">
        <v>0.36467460412000002</v>
      </c>
      <c r="I18" s="12">
        <v>0.36468930612200001</v>
      </c>
      <c r="J18" s="12">
        <v>0.364689330215</v>
      </c>
      <c r="K18" s="13">
        <v>0.27994504634200001</v>
      </c>
      <c r="L18" s="13">
        <v>0.27993005869600002</v>
      </c>
      <c r="M18" s="13">
        <v>0.27992924725899998</v>
      </c>
      <c r="N18" s="12">
        <v>0.24186848975</v>
      </c>
      <c r="O18" s="12">
        <v>0.24185178722100001</v>
      </c>
      <c r="P18" s="12">
        <v>0.241885185379</v>
      </c>
    </row>
    <row r="19" spans="1:16" x14ac:dyDescent="0.25">
      <c r="A19" s="3">
        <v>95</v>
      </c>
      <c r="B19" s="12">
        <v>1</v>
      </c>
      <c r="C19" s="12">
        <v>1</v>
      </c>
      <c r="D19" s="12">
        <v>1</v>
      </c>
      <c r="E19" s="13">
        <v>0.45234747364599998</v>
      </c>
      <c r="F19" s="13">
        <v>0.45235023562900001</v>
      </c>
      <c r="G19" s="13">
        <v>0.45235063001499998</v>
      </c>
      <c r="H19" s="12">
        <v>0.342950823992</v>
      </c>
      <c r="I19" s="12">
        <v>0.342922108309</v>
      </c>
      <c r="J19" s="12">
        <v>0.34292216623499999</v>
      </c>
      <c r="K19" s="13">
        <v>0.26299524861399998</v>
      </c>
      <c r="L19" s="13">
        <v>0.26301047352099999</v>
      </c>
      <c r="M19" s="13">
        <v>0.26300901667299997</v>
      </c>
      <c r="N19" s="12">
        <v>0.22731858841300001</v>
      </c>
      <c r="O19" s="12">
        <v>0.22731386174000001</v>
      </c>
      <c r="P19" s="12">
        <v>0.22733780527299999</v>
      </c>
    </row>
    <row r="20" spans="1:16" x14ac:dyDescent="0.25">
      <c r="A20" s="3">
        <v>94</v>
      </c>
      <c r="B20" s="12">
        <v>1</v>
      </c>
      <c r="C20" s="12">
        <v>1</v>
      </c>
      <c r="D20" s="12">
        <v>1</v>
      </c>
      <c r="E20" s="13">
        <v>0.42425245477500001</v>
      </c>
      <c r="F20" s="13">
        <v>0.42421713374300002</v>
      </c>
      <c r="G20" s="13">
        <v>0.42421704983500003</v>
      </c>
      <c r="H20" s="12">
        <v>0.32084657166399999</v>
      </c>
      <c r="I20" s="12">
        <v>0.32084640111500001</v>
      </c>
      <c r="J20" s="12">
        <v>0.32084640614299997</v>
      </c>
      <c r="K20" s="13">
        <v>0.246301214278</v>
      </c>
      <c r="L20" s="13">
        <v>0.246305949765</v>
      </c>
      <c r="M20" s="13">
        <v>0.246305518054</v>
      </c>
      <c r="N20" s="12">
        <v>0.21319997296099999</v>
      </c>
      <c r="O20" s="12">
        <v>0.213188319633</v>
      </c>
      <c r="P20" s="12">
        <v>0.21321613256700001</v>
      </c>
    </row>
    <row r="21" spans="1:16" x14ac:dyDescent="0.25">
      <c r="A21" s="3">
        <v>93</v>
      </c>
      <c r="B21" s="12">
        <v>1</v>
      </c>
      <c r="C21" s="12">
        <v>1</v>
      </c>
      <c r="D21" s="12">
        <v>1</v>
      </c>
      <c r="E21" s="13">
        <v>0.39558226935399998</v>
      </c>
      <c r="F21" s="13">
        <v>0.395584004589</v>
      </c>
      <c r="G21" s="13">
        <v>0.39558401108399999</v>
      </c>
      <c r="H21" s="12">
        <v>0.29891370055400002</v>
      </c>
      <c r="I21" s="12">
        <v>0.29892725789500002</v>
      </c>
      <c r="J21" s="12">
        <v>0.29892717877800001</v>
      </c>
      <c r="K21" s="13">
        <v>0.23004148567900001</v>
      </c>
      <c r="L21" s="13">
        <v>0.23006888248499999</v>
      </c>
      <c r="M21" s="13">
        <v>0.230068785818</v>
      </c>
      <c r="N21" s="12">
        <v>0.19962513093299999</v>
      </c>
      <c r="O21" s="12">
        <v>0.199621250153</v>
      </c>
      <c r="P21" s="12">
        <v>0.199650495929</v>
      </c>
    </row>
    <row r="22" spans="1:16" x14ac:dyDescent="0.25">
      <c r="A22" s="3">
        <v>92</v>
      </c>
      <c r="B22" s="12">
        <v>1</v>
      </c>
      <c r="C22" s="12">
        <v>1</v>
      </c>
      <c r="D22" s="12">
        <v>1</v>
      </c>
      <c r="E22" s="13">
        <v>0.367458842392</v>
      </c>
      <c r="F22" s="13">
        <v>0.36748881982600001</v>
      </c>
      <c r="G22" s="13">
        <v>0.367488828165</v>
      </c>
      <c r="H22" s="12">
        <v>0.27777956782000002</v>
      </c>
      <c r="I22" s="12">
        <v>0.27780785814499998</v>
      </c>
      <c r="J22" s="12">
        <v>0.27780765201000002</v>
      </c>
      <c r="K22" s="13">
        <v>0.214675433316</v>
      </c>
      <c r="L22" s="13">
        <v>0.21464220772000001</v>
      </c>
      <c r="M22" s="13">
        <v>0.214642380243</v>
      </c>
      <c r="N22" s="12">
        <v>0.186836645982</v>
      </c>
      <c r="O22" s="12">
        <v>0.18683518416299999</v>
      </c>
      <c r="P22" s="12">
        <v>0.18686044115</v>
      </c>
    </row>
    <row r="23" spans="1:16" x14ac:dyDescent="0.25">
      <c r="A23" s="3">
        <v>91</v>
      </c>
      <c r="B23" s="12">
        <v>1</v>
      </c>
      <c r="C23" s="12">
        <v>1</v>
      </c>
      <c r="D23" s="12">
        <v>1</v>
      </c>
      <c r="E23" s="13">
        <v>0.34040181434900002</v>
      </c>
      <c r="F23" s="13">
        <v>0.34043628044800001</v>
      </c>
      <c r="G23" s="13">
        <v>0.34043626799299997</v>
      </c>
      <c r="H23" s="12">
        <v>0.25781416138300001</v>
      </c>
      <c r="I23" s="12">
        <v>0.25780794746399999</v>
      </c>
      <c r="J23" s="12">
        <v>0.25780792051899998</v>
      </c>
      <c r="K23" s="13">
        <v>0.200168070049</v>
      </c>
      <c r="L23" s="13">
        <v>0.200193212255</v>
      </c>
      <c r="M23" s="13">
        <v>0.20019364121700001</v>
      </c>
      <c r="N23" s="12">
        <v>0.17494040641399999</v>
      </c>
      <c r="O23" s="12">
        <v>0.17492787589799999</v>
      </c>
      <c r="P23" s="12">
        <v>0.174945971861</v>
      </c>
    </row>
    <row r="24" spans="1:16" x14ac:dyDescent="0.25">
      <c r="A24" s="3">
        <v>90</v>
      </c>
      <c r="B24" s="12">
        <v>1</v>
      </c>
      <c r="C24" s="12">
        <v>1</v>
      </c>
      <c r="D24" s="12">
        <v>1</v>
      </c>
      <c r="E24" s="13">
        <v>0.31473870881400001</v>
      </c>
      <c r="F24" s="13">
        <v>0.31473721468100002</v>
      </c>
      <c r="G24" s="13">
        <v>0.31473711463499998</v>
      </c>
      <c r="H24" s="12">
        <v>0.23908235121999999</v>
      </c>
      <c r="I24" s="12">
        <v>0.239096904261</v>
      </c>
      <c r="J24" s="12">
        <v>0.239096901601</v>
      </c>
      <c r="K24" s="13">
        <v>0.18679746849500001</v>
      </c>
      <c r="L24" s="13">
        <v>0.18679674783200001</v>
      </c>
      <c r="M24" s="13">
        <v>0.18679705295599999</v>
      </c>
      <c r="N24" s="12">
        <v>0.16393829491699999</v>
      </c>
      <c r="O24" s="12">
        <v>0.16391920179200001</v>
      </c>
      <c r="P24" s="12">
        <v>0.163929796653</v>
      </c>
    </row>
    <row r="25" spans="1:16" x14ac:dyDescent="0.25">
      <c r="A25" s="3">
        <v>89</v>
      </c>
      <c r="B25" s="12">
        <v>1</v>
      </c>
      <c r="C25" s="12">
        <v>1</v>
      </c>
      <c r="D25" s="12">
        <v>1</v>
      </c>
      <c r="E25" s="13">
        <v>0.29058005401600001</v>
      </c>
      <c r="F25" s="13">
        <v>0.29055849212399998</v>
      </c>
      <c r="G25" s="13">
        <v>0.29055850950099998</v>
      </c>
      <c r="H25" s="12">
        <v>0.221711524139</v>
      </c>
      <c r="I25" s="12">
        <v>0.22173631456599999</v>
      </c>
      <c r="J25" s="12">
        <v>0.221736325644</v>
      </c>
      <c r="K25" s="13">
        <v>0.174465916863</v>
      </c>
      <c r="L25" s="13">
        <v>0.17446025691200001</v>
      </c>
      <c r="M25" s="13">
        <v>0.17446006581000001</v>
      </c>
      <c r="N25" s="12">
        <v>0.15382022827700001</v>
      </c>
      <c r="O25" s="12">
        <v>0.15382601927299999</v>
      </c>
      <c r="P25" s="12">
        <v>0.153833348776</v>
      </c>
    </row>
    <row r="26" spans="1:16" x14ac:dyDescent="0.25">
      <c r="A26" s="3">
        <v>88</v>
      </c>
      <c r="B26" s="12">
        <v>1</v>
      </c>
      <c r="C26" s="12">
        <v>1</v>
      </c>
      <c r="D26" s="12">
        <v>1</v>
      </c>
      <c r="E26" s="13">
        <v>0.26799199512999999</v>
      </c>
      <c r="F26" s="13">
        <v>0.26798082321900002</v>
      </c>
      <c r="G26" s="13">
        <v>0.26798087759299999</v>
      </c>
      <c r="H26" s="12">
        <v>0.205689402277</v>
      </c>
      <c r="I26" s="12">
        <v>0.20572497543400001</v>
      </c>
      <c r="J26" s="12">
        <v>0.205725114471</v>
      </c>
      <c r="K26" s="13">
        <v>0.163152892567</v>
      </c>
      <c r="L26" s="13">
        <v>0.16315243060199999</v>
      </c>
      <c r="M26" s="13">
        <v>0.16315282139500001</v>
      </c>
      <c r="N26" s="12">
        <v>0.14456698017</v>
      </c>
      <c r="O26" s="12">
        <v>0.144582298404</v>
      </c>
      <c r="P26" s="12">
        <v>0.14458517962199999</v>
      </c>
    </row>
    <row r="27" spans="1:16" x14ac:dyDescent="0.25">
      <c r="A27" s="3">
        <v>87</v>
      </c>
      <c r="B27" s="12">
        <v>1</v>
      </c>
      <c r="C27" s="12">
        <v>1</v>
      </c>
      <c r="D27" s="12">
        <v>1</v>
      </c>
      <c r="E27" s="13">
        <v>0.24710746269700001</v>
      </c>
      <c r="F27" s="13">
        <v>0.24709704432400001</v>
      </c>
      <c r="G27" s="13">
        <v>0.24709706836600001</v>
      </c>
      <c r="H27" s="12">
        <v>0.191066171334</v>
      </c>
      <c r="I27" s="12">
        <v>0.19105848130399999</v>
      </c>
      <c r="J27" s="12">
        <v>0.19105843930899999</v>
      </c>
      <c r="K27" s="13">
        <v>0.152828373584</v>
      </c>
      <c r="L27" s="13">
        <v>0.15283829872999999</v>
      </c>
      <c r="M27" s="13">
        <v>0.15283911851500001</v>
      </c>
      <c r="N27" s="12">
        <v>0.136152730152</v>
      </c>
      <c r="O27" s="12">
        <v>0.13615674269399999</v>
      </c>
      <c r="P27" s="12">
        <v>0.13615303404199999</v>
      </c>
    </row>
    <row r="28" spans="1:16" x14ac:dyDescent="0.25">
      <c r="A28" s="3">
        <v>86</v>
      </c>
      <c r="B28" s="12">
        <v>1</v>
      </c>
      <c r="C28" s="12">
        <v>1</v>
      </c>
      <c r="D28" s="12">
        <v>1</v>
      </c>
      <c r="E28" s="13">
        <v>0.22789871852599999</v>
      </c>
      <c r="F28" s="13">
        <v>0.22786073299500001</v>
      </c>
      <c r="G28" s="13">
        <v>0.22786074809699999</v>
      </c>
      <c r="H28" s="12">
        <v>0.17763183116199999</v>
      </c>
      <c r="I28" s="12">
        <v>0.17766296268199999</v>
      </c>
      <c r="J28" s="12">
        <v>0.17766297534100001</v>
      </c>
      <c r="K28" s="13">
        <v>0.14345569598499999</v>
      </c>
      <c r="L28" s="13">
        <v>0.14345033090199999</v>
      </c>
      <c r="M28" s="13">
        <v>0.14345004449400001</v>
      </c>
      <c r="N28" s="12">
        <v>0.12849413908099999</v>
      </c>
      <c r="O28" s="12">
        <v>0.12849199139100001</v>
      </c>
      <c r="P28" s="12">
        <v>0.12849724097599999</v>
      </c>
    </row>
    <row r="29" spans="1:16" x14ac:dyDescent="0.25">
      <c r="A29" s="3">
        <v>85</v>
      </c>
      <c r="B29" s="12">
        <v>1</v>
      </c>
      <c r="C29" s="12">
        <v>1</v>
      </c>
      <c r="D29" s="12">
        <v>1</v>
      </c>
      <c r="E29" s="13">
        <v>0.21027217701500001</v>
      </c>
      <c r="F29" s="13">
        <v>0.21026889900099999</v>
      </c>
      <c r="G29" s="13">
        <v>0.210268879346</v>
      </c>
      <c r="H29" s="12">
        <v>0.16548903020399999</v>
      </c>
      <c r="I29" s="12">
        <v>0.16548531591499999</v>
      </c>
      <c r="J29" s="12">
        <v>0.165485338265</v>
      </c>
      <c r="K29" s="13">
        <v>0.134938014036</v>
      </c>
      <c r="L29" s="13">
        <v>0.13492822517299999</v>
      </c>
      <c r="M29" s="13">
        <v>0.13492893849900001</v>
      </c>
      <c r="N29" s="12">
        <v>0.121517308873</v>
      </c>
      <c r="O29" s="12">
        <v>0.121532015996</v>
      </c>
      <c r="P29" s="12">
        <v>0.121539315578</v>
      </c>
    </row>
    <row r="30" spans="1:16" x14ac:dyDescent="0.25">
      <c r="A30" s="3">
        <v>84</v>
      </c>
      <c r="B30" s="12">
        <v>1</v>
      </c>
      <c r="C30" s="12">
        <v>1</v>
      </c>
      <c r="D30" s="12">
        <v>1</v>
      </c>
      <c r="E30" s="13">
        <v>0.19425535103200001</v>
      </c>
      <c r="F30" s="13">
        <v>0.19423710627999999</v>
      </c>
      <c r="G30" s="13">
        <v>0.19423702291</v>
      </c>
      <c r="H30" s="12">
        <v>0.154434880139</v>
      </c>
      <c r="I30" s="12">
        <v>0.154437647013</v>
      </c>
      <c r="J30" s="12">
        <v>0.154437664808</v>
      </c>
      <c r="K30" s="13">
        <v>0.12718962026200001</v>
      </c>
      <c r="L30" s="13">
        <v>0.12720323744699999</v>
      </c>
      <c r="M30" s="13">
        <v>0.12720283261500001</v>
      </c>
      <c r="N30" s="12">
        <v>0.11525157263499999</v>
      </c>
      <c r="O30" s="12">
        <v>0.11521703567200001</v>
      </c>
      <c r="P30" s="12">
        <v>0.11522776780000001</v>
      </c>
    </row>
    <row r="31" spans="1:16" x14ac:dyDescent="0.25">
      <c r="A31" s="3">
        <v>83</v>
      </c>
      <c r="B31" s="12">
        <v>1</v>
      </c>
      <c r="C31" s="12">
        <v>1</v>
      </c>
      <c r="D31" s="12">
        <v>1</v>
      </c>
      <c r="E31" s="13">
        <v>0.17968619970399999</v>
      </c>
      <c r="F31" s="13">
        <v>0.17965031877000001</v>
      </c>
      <c r="G31" s="13">
        <v>0.179650112211</v>
      </c>
      <c r="H31" s="12">
        <v>0.14442074337999999</v>
      </c>
      <c r="I31" s="12">
        <v>0.144421251798</v>
      </c>
      <c r="J31" s="12">
        <v>0.144421195818</v>
      </c>
      <c r="K31" s="13">
        <v>0.12023393790299999</v>
      </c>
      <c r="L31" s="13">
        <v>0.120198204458</v>
      </c>
      <c r="M31" s="13">
        <v>0.120197608819</v>
      </c>
      <c r="N31" s="12">
        <v>0.109488994003</v>
      </c>
      <c r="O31" s="12">
        <v>0.109492689802</v>
      </c>
      <c r="P31" s="12">
        <v>0.109494377601</v>
      </c>
    </row>
    <row r="32" spans="1:16" x14ac:dyDescent="0.25">
      <c r="A32" s="3">
        <v>82</v>
      </c>
      <c r="B32" s="12">
        <v>1</v>
      </c>
      <c r="C32" s="12">
        <v>1</v>
      </c>
      <c r="D32" s="12">
        <v>1</v>
      </c>
      <c r="E32" s="13">
        <v>0.16635011457000001</v>
      </c>
      <c r="F32" s="13">
        <v>0.16637719409599999</v>
      </c>
      <c r="G32" s="13">
        <v>0.16637706048199999</v>
      </c>
      <c r="H32" s="12">
        <v>0.13533803256599999</v>
      </c>
      <c r="I32" s="12">
        <v>0.13533339001899999</v>
      </c>
      <c r="J32" s="12">
        <v>0.13533337428600001</v>
      </c>
      <c r="K32" s="13">
        <v>0.11384650995200001</v>
      </c>
      <c r="L32" s="13">
        <v>0.113840571802</v>
      </c>
      <c r="M32" s="13">
        <v>0.1138406097</v>
      </c>
      <c r="N32" s="12">
        <v>0.104271159132</v>
      </c>
      <c r="O32" s="12">
        <v>0.10429782425</v>
      </c>
      <c r="P32" s="12">
        <v>0.10427471712399999</v>
      </c>
    </row>
    <row r="33" spans="1:16" x14ac:dyDescent="0.25">
      <c r="A33" s="3">
        <v>81</v>
      </c>
      <c r="B33" s="12">
        <v>1</v>
      </c>
      <c r="C33" s="12">
        <v>1</v>
      </c>
      <c r="D33" s="12">
        <v>1</v>
      </c>
      <c r="E33" s="13">
        <v>0.154263739058</v>
      </c>
      <c r="F33" s="13">
        <v>0.154291776849</v>
      </c>
      <c r="G33" s="13">
        <v>0.15429175263100001</v>
      </c>
      <c r="H33" s="12">
        <v>0.12709087120699999</v>
      </c>
      <c r="I33" s="12">
        <v>0.127078146867</v>
      </c>
      <c r="J33" s="12">
        <v>0.127078142679</v>
      </c>
      <c r="K33" s="13">
        <v>0.108065241869</v>
      </c>
      <c r="L33" s="13">
        <v>0.10806329400799999</v>
      </c>
      <c r="M33" s="13">
        <v>0.108062617409</v>
      </c>
      <c r="N33" s="12">
        <v>9.9546372234200001E-2</v>
      </c>
      <c r="O33" s="12">
        <v>9.9543673032200006E-2</v>
      </c>
      <c r="P33" s="12">
        <v>9.9538732497500004E-2</v>
      </c>
    </row>
    <row r="34" spans="1:16" x14ac:dyDescent="0.25">
      <c r="A34" s="3">
        <v>80</v>
      </c>
      <c r="B34" s="12">
        <v>1</v>
      </c>
      <c r="C34" s="12">
        <v>1</v>
      </c>
      <c r="D34" s="12">
        <v>1</v>
      </c>
      <c r="E34" s="13">
        <v>0.14329655136</v>
      </c>
      <c r="F34" s="13">
        <v>0.14327706666100001</v>
      </c>
      <c r="G34" s="13">
        <v>0.143277016901</v>
      </c>
      <c r="H34" s="12">
        <v>0.11954485072899999</v>
      </c>
      <c r="I34" s="12">
        <v>0.119567696276</v>
      </c>
      <c r="J34" s="12">
        <v>0.119567699332</v>
      </c>
      <c r="K34" s="13">
        <v>0.10283083171600001</v>
      </c>
      <c r="L34" s="13">
        <v>0.102802714596</v>
      </c>
      <c r="M34" s="13">
        <v>0.102802112876</v>
      </c>
      <c r="N34" s="12">
        <v>9.5191218448999998E-2</v>
      </c>
      <c r="O34" s="12">
        <v>9.5228450427600003E-2</v>
      </c>
      <c r="P34" s="12">
        <v>9.5224967562700005E-2</v>
      </c>
    </row>
    <row r="35" spans="1:16" x14ac:dyDescent="0.25">
      <c r="A35" s="3">
        <v>79</v>
      </c>
      <c r="B35" s="12">
        <v>1</v>
      </c>
      <c r="C35" s="12">
        <v>1</v>
      </c>
      <c r="D35" s="12">
        <v>1</v>
      </c>
      <c r="E35" s="13">
        <v>0.13327698780800001</v>
      </c>
      <c r="F35" s="13">
        <v>0.13326969847299999</v>
      </c>
      <c r="G35" s="13">
        <v>0.13326973974</v>
      </c>
      <c r="H35" s="12">
        <v>0.11272705846099999</v>
      </c>
      <c r="I35" s="12">
        <v>0.112743659754</v>
      </c>
      <c r="J35" s="12">
        <v>0.112743654207</v>
      </c>
      <c r="K35" s="13">
        <v>9.8010636479099994E-2</v>
      </c>
      <c r="L35" s="13">
        <v>9.80137185312E-2</v>
      </c>
      <c r="M35" s="13">
        <v>9.8014069413400004E-2</v>
      </c>
      <c r="N35" s="12">
        <v>9.1324075199500004E-2</v>
      </c>
      <c r="O35" s="12">
        <v>9.1282038566800006E-2</v>
      </c>
      <c r="P35" s="12">
        <v>9.1298823983500005E-2</v>
      </c>
    </row>
    <row r="36" spans="1:16" x14ac:dyDescent="0.25">
      <c r="A36" s="3">
        <v>78</v>
      </c>
      <c r="B36" s="12">
        <v>1</v>
      </c>
      <c r="C36" s="12">
        <v>1</v>
      </c>
      <c r="D36" s="12">
        <v>1</v>
      </c>
      <c r="E36" s="13">
        <v>0.124218317543</v>
      </c>
      <c r="F36" s="13">
        <v>0.124200014912</v>
      </c>
      <c r="G36" s="13">
        <v>0.12419999629800001</v>
      </c>
      <c r="H36" s="12">
        <v>0.106562297451</v>
      </c>
      <c r="I36" s="12">
        <v>0.10654906752399999</v>
      </c>
      <c r="J36" s="12">
        <v>0.106549076822</v>
      </c>
      <c r="K36" s="13">
        <v>9.3646100323399997E-2</v>
      </c>
      <c r="L36" s="13">
        <v>9.3655279036100006E-2</v>
      </c>
      <c r="M36" s="13">
        <v>9.36557907489E-2</v>
      </c>
      <c r="N36" s="12">
        <v>8.7685381578299998E-2</v>
      </c>
      <c r="O36" s="12">
        <v>8.7683285222299998E-2</v>
      </c>
      <c r="P36" s="12">
        <v>8.7696051165600003E-2</v>
      </c>
    </row>
    <row r="37" spans="1:16" x14ac:dyDescent="0.25">
      <c r="A37" s="3">
        <v>77</v>
      </c>
      <c r="B37" s="12">
        <v>1</v>
      </c>
      <c r="C37" s="12">
        <v>1</v>
      </c>
      <c r="D37" s="12">
        <v>1</v>
      </c>
      <c r="E37" s="13">
        <v>0.115969444893</v>
      </c>
      <c r="F37" s="13">
        <v>0.115964454107</v>
      </c>
      <c r="G37" s="13">
        <v>0.11596443974700001</v>
      </c>
      <c r="H37" s="12">
        <v>0.100901175399</v>
      </c>
      <c r="I37" s="12">
        <v>0.100914776229</v>
      </c>
      <c r="J37" s="12">
        <v>0.100914749372</v>
      </c>
      <c r="K37" s="13">
        <v>8.9695405465999994E-2</v>
      </c>
      <c r="L37" s="13">
        <v>8.9681266926899997E-2</v>
      </c>
      <c r="M37" s="13">
        <v>8.9681153150299994E-2</v>
      </c>
      <c r="N37" s="12">
        <v>8.4397179769099995E-2</v>
      </c>
      <c r="O37" s="12">
        <v>8.4431665348000007E-2</v>
      </c>
      <c r="P37" s="12">
        <v>8.4419506636899996E-2</v>
      </c>
    </row>
    <row r="38" spans="1:16" x14ac:dyDescent="0.25">
      <c r="A38" s="3">
        <v>76</v>
      </c>
      <c r="B38" s="12">
        <v>-8.881784197E-16</v>
      </c>
      <c r="C38" s="12">
        <v>1.3004630755299999E-10</v>
      </c>
      <c r="D38" s="12">
        <v>0</v>
      </c>
      <c r="E38" s="13">
        <v>0.108449551201</v>
      </c>
      <c r="F38" s="13">
        <v>0.108473540659</v>
      </c>
      <c r="G38" s="13">
        <v>0.108473499946</v>
      </c>
      <c r="H38" s="12">
        <v>9.5777287585799994E-2</v>
      </c>
      <c r="I38" s="12">
        <v>9.5780118317999999E-2</v>
      </c>
      <c r="J38" s="12">
        <v>9.5780220530400001E-2</v>
      </c>
      <c r="K38" s="13">
        <v>8.6051529619000006E-2</v>
      </c>
      <c r="L38" s="13">
        <v>8.6050745302199999E-2</v>
      </c>
      <c r="M38" s="13">
        <v>8.6050120970599997E-2</v>
      </c>
      <c r="N38" s="12">
        <v>8.1430091417799999E-2</v>
      </c>
      <c r="O38" s="12">
        <v>8.1423183916200001E-2</v>
      </c>
      <c r="P38" s="12">
        <v>8.1405338527899995E-2</v>
      </c>
    </row>
    <row r="39" spans="1:16" x14ac:dyDescent="0.25">
      <c r="A39" s="3">
        <v>75</v>
      </c>
      <c r="B39" s="12">
        <v>-8.881784197E-16</v>
      </c>
      <c r="C39" s="12">
        <v>1.49090857677E-12</v>
      </c>
      <c r="D39" s="12">
        <v>0</v>
      </c>
      <c r="E39" s="13">
        <v>0.10167145425100001</v>
      </c>
      <c r="F39" s="13">
        <v>0.101646167712</v>
      </c>
      <c r="G39" s="13">
        <v>0.101646101078</v>
      </c>
      <c r="H39" s="12">
        <v>9.1063249212399999E-2</v>
      </c>
      <c r="I39" s="12">
        <v>9.1091123972999996E-2</v>
      </c>
      <c r="J39" s="12">
        <v>9.1091111208899997E-2</v>
      </c>
      <c r="K39" s="13">
        <v>8.2757369500700007E-2</v>
      </c>
      <c r="L39" s="13">
        <v>8.2726190802100003E-2</v>
      </c>
      <c r="M39" s="13">
        <v>8.2725560458900005E-2</v>
      </c>
      <c r="N39" s="12">
        <v>7.8694549284300003E-2</v>
      </c>
      <c r="O39" s="12">
        <v>7.8670149541599996E-2</v>
      </c>
      <c r="P39" s="12">
        <v>7.8666627170800002E-2</v>
      </c>
    </row>
    <row r="40" spans="1:16" x14ac:dyDescent="0.25">
      <c r="A40" s="3">
        <v>74</v>
      </c>
      <c r="B40" s="12">
        <v>-8.881784197E-16</v>
      </c>
      <c r="C40" s="12">
        <v>1.49090857677E-12</v>
      </c>
      <c r="D40" s="12">
        <v>0</v>
      </c>
      <c r="E40" s="13">
        <v>9.5396419183799999E-2</v>
      </c>
      <c r="F40" s="13">
        <v>9.5428804667100006E-2</v>
      </c>
      <c r="G40" s="13">
        <v>9.5428826376500006E-2</v>
      </c>
      <c r="H40" s="12">
        <v>8.6794659405599994E-2</v>
      </c>
      <c r="I40" s="12">
        <v>8.6808309132700004E-2</v>
      </c>
      <c r="J40" s="12">
        <v>8.6808316767400001E-2</v>
      </c>
      <c r="K40" s="13">
        <v>7.9653968144500001E-2</v>
      </c>
      <c r="L40" s="13">
        <v>7.9680061891899995E-2</v>
      </c>
      <c r="M40" s="13">
        <v>7.96802746664E-2</v>
      </c>
      <c r="N40" s="12">
        <v>7.6112384385899998E-2</v>
      </c>
      <c r="O40" s="12">
        <v>7.6145954423399997E-2</v>
      </c>
      <c r="P40" s="12">
        <v>7.6127686362699995E-2</v>
      </c>
    </row>
    <row r="41" spans="1:16" x14ac:dyDescent="0.25">
      <c r="A41" s="3">
        <v>73</v>
      </c>
      <c r="B41" s="12">
        <v>-8.881784197E-16</v>
      </c>
      <c r="C41" s="12">
        <v>1.49090857677E-12</v>
      </c>
      <c r="D41" s="12">
        <v>0</v>
      </c>
      <c r="E41" s="13">
        <v>8.97322567948E-2</v>
      </c>
      <c r="F41" s="13">
        <v>8.9769458170499999E-2</v>
      </c>
      <c r="G41" s="13">
        <v>8.9769425338299999E-2</v>
      </c>
      <c r="H41" s="12">
        <v>8.2861776401300005E-2</v>
      </c>
      <c r="I41" s="12">
        <v>8.2895246864100006E-2</v>
      </c>
      <c r="J41" s="12">
        <v>8.2895253744999994E-2</v>
      </c>
      <c r="K41" s="13">
        <v>7.6915862989499997E-2</v>
      </c>
      <c r="L41" s="13">
        <v>7.6887715649999994E-2</v>
      </c>
      <c r="M41" s="13">
        <v>7.6887736696099995E-2</v>
      </c>
      <c r="N41" s="12">
        <v>7.3852797974400003E-2</v>
      </c>
      <c r="O41" s="12">
        <v>7.3814166109199997E-2</v>
      </c>
      <c r="P41" s="12">
        <v>7.3827782313799994E-2</v>
      </c>
    </row>
    <row r="42" spans="1:16" x14ac:dyDescent="0.25">
      <c r="A42" s="3">
        <v>72</v>
      </c>
      <c r="B42" s="12">
        <v>-8.881784197E-16</v>
      </c>
      <c r="C42" s="12">
        <v>1.49090857677E-12</v>
      </c>
      <c r="D42" s="12">
        <v>0</v>
      </c>
      <c r="E42" s="13">
        <v>8.4614714024500007E-2</v>
      </c>
      <c r="F42" s="13">
        <v>8.4603832825400002E-2</v>
      </c>
      <c r="G42" s="13">
        <v>8.4603826099700005E-2</v>
      </c>
      <c r="H42" s="12">
        <v>7.9301309446599993E-2</v>
      </c>
      <c r="I42" s="12">
        <v>7.9311097849000006E-2</v>
      </c>
      <c r="J42" s="12">
        <v>7.9311088744699998E-2</v>
      </c>
      <c r="K42" s="13">
        <v>7.4331970717200005E-2</v>
      </c>
      <c r="L42" s="13">
        <v>7.4323388894100006E-2</v>
      </c>
      <c r="M42" s="13">
        <v>7.4322942848000006E-2</v>
      </c>
      <c r="N42" s="12">
        <v>7.16602930345E-2</v>
      </c>
      <c r="O42" s="12">
        <v>7.1676415312599995E-2</v>
      </c>
      <c r="P42" s="12">
        <v>7.1653441207200005E-2</v>
      </c>
    </row>
    <row r="43" spans="1:16" x14ac:dyDescent="0.25">
      <c r="A43" s="3">
        <v>71</v>
      </c>
      <c r="B43" s="12">
        <v>-8.881784197E-16</v>
      </c>
      <c r="C43" s="12">
        <v>1.49090857677E-12</v>
      </c>
      <c r="D43" s="12">
        <v>0</v>
      </c>
      <c r="E43" s="13">
        <v>7.9855136360600001E-2</v>
      </c>
      <c r="F43" s="13">
        <v>7.9872397585099994E-2</v>
      </c>
      <c r="G43" s="13">
        <v>7.9872396397500003E-2</v>
      </c>
      <c r="H43" s="12">
        <v>7.6017739602300002E-2</v>
      </c>
      <c r="I43" s="12">
        <v>7.6018085062299998E-2</v>
      </c>
      <c r="J43" s="12">
        <v>7.6018054857500003E-2</v>
      </c>
      <c r="K43" s="13">
        <v>7.1951024780200004E-2</v>
      </c>
      <c r="L43" s="13">
        <v>7.1960506441300004E-2</v>
      </c>
      <c r="M43" s="13">
        <v>7.1960684302899994E-2</v>
      </c>
      <c r="N43" s="12">
        <v>6.9700831896900003E-2</v>
      </c>
      <c r="O43" s="12">
        <v>6.9707490747199993E-2</v>
      </c>
      <c r="P43" s="12">
        <v>6.9712958532899993E-2</v>
      </c>
    </row>
    <row r="44" spans="1:16" x14ac:dyDescent="0.25">
      <c r="A44" s="3">
        <v>70</v>
      </c>
      <c r="B44" s="12">
        <v>-8.881784197E-16</v>
      </c>
      <c r="C44" s="12">
        <v>1.49090857677E-12</v>
      </c>
      <c r="D44" s="12">
        <v>0</v>
      </c>
      <c r="E44" s="13">
        <v>7.5550445416199999E-2</v>
      </c>
      <c r="F44" s="13">
        <v>7.5525364109900003E-2</v>
      </c>
      <c r="G44" s="13">
        <v>7.5525367601399995E-2</v>
      </c>
      <c r="H44" s="12">
        <v>7.2988907790000002E-2</v>
      </c>
      <c r="I44" s="12">
        <v>7.2984110899400004E-2</v>
      </c>
      <c r="J44" s="12">
        <v>7.2984089222999995E-2</v>
      </c>
      <c r="K44" s="13">
        <v>6.9758766993900004E-2</v>
      </c>
      <c r="L44" s="13">
        <v>6.9779741901299999E-2</v>
      </c>
      <c r="M44" s="13">
        <v>6.9779346323300004E-2</v>
      </c>
      <c r="N44" s="12">
        <v>6.7849403549599993E-2</v>
      </c>
      <c r="O44" s="12">
        <v>6.78849375867E-2</v>
      </c>
      <c r="P44" s="12">
        <v>6.7881763302599998E-2</v>
      </c>
    </row>
    <row r="45" spans="1:16" x14ac:dyDescent="0.25">
      <c r="A45" s="3">
        <v>69</v>
      </c>
      <c r="B45" s="12">
        <v>-8.881784197E-16</v>
      </c>
      <c r="C45" s="12">
        <v>1.49090857677E-12</v>
      </c>
      <c r="D45" s="12">
        <v>0</v>
      </c>
      <c r="E45" s="13">
        <v>7.1536828003399999E-2</v>
      </c>
      <c r="F45" s="13">
        <v>7.1530637760699997E-2</v>
      </c>
      <c r="G45" s="13">
        <v>7.1530629158299996E-2</v>
      </c>
      <c r="H45" s="12">
        <v>7.0194801163699999E-2</v>
      </c>
      <c r="I45" s="12">
        <v>7.0186741049600002E-2</v>
      </c>
      <c r="J45" s="12">
        <v>7.0186683812399994E-2</v>
      </c>
      <c r="K45" s="13">
        <v>6.7742302635500004E-2</v>
      </c>
      <c r="L45" s="13">
        <v>6.7763192308600007E-2</v>
      </c>
      <c r="M45" s="13">
        <v>6.7763229663399996E-2</v>
      </c>
      <c r="N45" s="12">
        <v>6.62061758074E-2</v>
      </c>
      <c r="O45" s="12">
        <v>6.6210368312900003E-2</v>
      </c>
      <c r="P45" s="12">
        <v>6.6191665802899993E-2</v>
      </c>
    </row>
    <row r="46" spans="1:16" x14ac:dyDescent="0.25">
      <c r="A46" s="3">
        <v>68</v>
      </c>
      <c r="B46" s="12">
        <v>-8.881784197E-16</v>
      </c>
      <c r="C46" s="12">
        <v>1.49090857677E-12</v>
      </c>
      <c r="D46" s="12">
        <v>0</v>
      </c>
      <c r="E46" s="13">
        <v>6.7848210309500001E-2</v>
      </c>
      <c r="F46" s="13">
        <v>6.7846135378899997E-2</v>
      </c>
      <c r="G46" s="13">
        <v>6.7858563161800001E-2</v>
      </c>
      <c r="H46" s="12">
        <v>6.76173358084E-2</v>
      </c>
      <c r="I46" s="12">
        <v>6.7618838086600005E-2</v>
      </c>
      <c r="J46" s="12">
        <v>6.7605634297800005E-2</v>
      </c>
      <c r="K46" s="13">
        <v>6.5889974047800004E-2</v>
      </c>
      <c r="L46" s="13">
        <v>6.5898228668199998E-2</v>
      </c>
      <c r="M46" s="13">
        <v>6.5898662033800001E-2</v>
      </c>
      <c r="N46" s="12">
        <v>6.4654468561900005E-2</v>
      </c>
      <c r="O46" s="12">
        <v>6.4622698610000001E-2</v>
      </c>
      <c r="P46" s="12">
        <v>6.4626383232699994E-2</v>
      </c>
    </row>
    <row r="47" spans="1:16" x14ac:dyDescent="0.25">
      <c r="A47" s="3">
        <v>67</v>
      </c>
      <c r="B47" s="12">
        <v>-8.881784197E-16</v>
      </c>
      <c r="C47" s="12">
        <v>1.49090857677E-12</v>
      </c>
      <c r="D47" s="12">
        <v>0</v>
      </c>
      <c r="E47" s="13">
        <v>6.4455799793999999E-2</v>
      </c>
      <c r="F47" s="13">
        <v>6.4493577062299995E-2</v>
      </c>
      <c r="G47" s="13">
        <v>6.4478044355299996E-2</v>
      </c>
      <c r="H47" s="12">
        <v>6.5240163846399996E-2</v>
      </c>
      <c r="I47" s="12">
        <v>6.5235074698099998E-2</v>
      </c>
      <c r="J47" s="12">
        <v>6.5220486377799994E-2</v>
      </c>
      <c r="K47" s="13">
        <v>6.4191248154399999E-2</v>
      </c>
      <c r="L47" s="13">
        <v>6.4179559959000002E-2</v>
      </c>
      <c r="M47" s="13">
        <v>6.4171259865799996E-2</v>
      </c>
      <c r="N47" s="12">
        <v>6.32401520621E-2</v>
      </c>
      <c r="O47" s="12">
        <v>6.3209039552099999E-2</v>
      </c>
      <c r="P47" s="12">
        <v>6.3181370656300001E-2</v>
      </c>
    </row>
    <row r="48" spans="1:16" x14ac:dyDescent="0.25">
      <c r="A48" s="3">
        <v>66</v>
      </c>
      <c r="B48" s="12">
        <v>-8.881784197E-16</v>
      </c>
      <c r="C48" s="12">
        <v>1.49090857677E-12</v>
      </c>
      <c r="D48" s="12">
        <v>0</v>
      </c>
      <c r="E48" s="13">
        <v>6.1384078085099998E-2</v>
      </c>
      <c r="F48" s="13">
        <v>6.1361049175699997E-2</v>
      </c>
      <c r="G48" s="13">
        <v>6.1360429233800001E-2</v>
      </c>
      <c r="H48" s="12">
        <v>6.2997533214199999E-2</v>
      </c>
      <c r="I48" s="12">
        <v>6.3028451494599999E-2</v>
      </c>
      <c r="J48" s="12">
        <v>6.3012642057700005E-2</v>
      </c>
      <c r="K48" s="13">
        <v>6.2586466950500005E-2</v>
      </c>
      <c r="L48" s="13">
        <v>6.2576174823799999E-2</v>
      </c>
      <c r="M48" s="13">
        <v>6.2568836775799996E-2</v>
      </c>
      <c r="N48" s="12">
        <v>6.1856773735800001E-2</v>
      </c>
      <c r="O48" s="12">
        <v>6.1842842017700003E-2</v>
      </c>
      <c r="P48" s="12">
        <v>6.1845296004899998E-2</v>
      </c>
    </row>
    <row r="49" spans="1:16" x14ac:dyDescent="0.25">
      <c r="A49" s="3">
        <v>65</v>
      </c>
      <c r="B49" s="12">
        <v>-8.881784197E-16</v>
      </c>
      <c r="C49" s="12">
        <v>1.49090857677E-12</v>
      </c>
      <c r="D49" s="12">
        <v>0</v>
      </c>
      <c r="E49" s="13">
        <v>5.8506699424899999E-2</v>
      </c>
      <c r="F49" s="13">
        <v>5.8479489985499997E-2</v>
      </c>
      <c r="G49" s="13">
        <v>5.8481613144699997E-2</v>
      </c>
      <c r="H49" s="12">
        <v>6.0930426655600001E-2</v>
      </c>
      <c r="I49" s="12">
        <v>6.0983235436400003E-2</v>
      </c>
      <c r="J49" s="12">
        <v>6.0966287325900002E-2</v>
      </c>
      <c r="K49" s="13">
        <v>6.11195966314E-2</v>
      </c>
      <c r="L49" s="13">
        <v>6.10867738511E-2</v>
      </c>
      <c r="M49" s="13">
        <v>6.1079555820799998E-2</v>
      </c>
      <c r="N49" s="12">
        <v>6.0600308019299998E-2</v>
      </c>
      <c r="O49" s="12">
        <v>6.0546450215300002E-2</v>
      </c>
      <c r="P49" s="12">
        <v>6.0601953696999999E-2</v>
      </c>
    </row>
    <row r="50" spans="1:16" x14ac:dyDescent="0.25">
      <c r="A50" s="3">
        <v>64</v>
      </c>
      <c r="B50" s="12">
        <v>-8.881784197E-16</v>
      </c>
      <c r="C50" s="12">
        <v>1.49090857677E-12</v>
      </c>
      <c r="D50" s="12">
        <v>0</v>
      </c>
      <c r="E50" s="13">
        <v>5.5855614607200003E-2</v>
      </c>
      <c r="F50" s="13">
        <v>5.5817133052900002E-2</v>
      </c>
      <c r="G50" s="13">
        <v>5.5819887885099999E-2</v>
      </c>
      <c r="H50" s="12">
        <v>5.90263508226E-2</v>
      </c>
      <c r="I50" s="12">
        <v>5.9055081227599997E-2</v>
      </c>
      <c r="J50" s="12">
        <v>5.90670858415E-2</v>
      </c>
      <c r="K50" s="13">
        <v>5.96871060853E-2</v>
      </c>
      <c r="L50" s="13">
        <v>5.9701722050499999E-2</v>
      </c>
      <c r="M50" s="13">
        <v>5.9696405052400002E-2</v>
      </c>
      <c r="N50" s="12">
        <v>5.9464052243900001E-2</v>
      </c>
      <c r="O50" s="12">
        <v>5.9478180623399997E-2</v>
      </c>
      <c r="P50" s="12">
        <v>5.9422546206699997E-2</v>
      </c>
    </row>
    <row r="51" spans="1:16" x14ac:dyDescent="0.25">
      <c r="A51" s="3">
        <v>63</v>
      </c>
      <c r="B51" s="12">
        <v>-8.881784197E-16</v>
      </c>
      <c r="C51" s="12">
        <v>1.49090857677E-12</v>
      </c>
      <c r="D51" s="12">
        <v>0</v>
      </c>
      <c r="E51" s="13">
        <v>5.3324657070299999E-2</v>
      </c>
      <c r="F51" s="13">
        <v>5.3352245942300001E-2</v>
      </c>
      <c r="G51" s="13">
        <v>5.3355738371000001E-2</v>
      </c>
      <c r="H51" s="12">
        <v>5.7274006032600001E-2</v>
      </c>
      <c r="I51" s="12">
        <v>5.7299232285400001E-2</v>
      </c>
      <c r="J51" s="12">
        <v>5.7302325107999999E-2</v>
      </c>
      <c r="K51" s="13">
        <v>5.8381450639700003E-2</v>
      </c>
      <c r="L51" s="13">
        <v>5.8412284721199997E-2</v>
      </c>
      <c r="M51" s="13">
        <v>5.8407891435399997E-2</v>
      </c>
      <c r="N51" s="12">
        <v>5.8349101264299999E-2</v>
      </c>
      <c r="O51" s="12">
        <v>5.8401507103000003E-2</v>
      </c>
      <c r="P51" s="12">
        <v>5.8309219257999999E-2</v>
      </c>
    </row>
    <row r="52" spans="1:16" x14ac:dyDescent="0.25">
      <c r="A52" s="3">
        <v>62</v>
      </c>
      <c r="B52" s="12">
        <v>-8.881784197E-16</v>
      </c>
      <c r="C52" s="12">
        <v>1.49090857677E-12</v>
      </c>
      <c r="D52" s="12">
        <v>0</v>
      </c>
      <c r="E52" s="13">
        <v>5.1075023100100002E-2</v>
      </c>
      <c r="F52" s="13">
        <v>5.10662387525E-2</v>
      </c>
      <c r="G52" s="13">
        <v>5.1070624021699998E-2</v>
      </c>
      <c r="H52" s="12">
        <v>5.5663174612899997E-2</v>
      </c>
      <c r="I52" s="12">
        <v>5.5667457597299998E-2</v>
      </c>
      <c r="J52" s="12">
        <v>5.5659936113599998E-2</v>
      </c>
      <c r="K52" s="13">
        <v>5.71955774236E-2</v>
      </c>
      <c r="L52" s="13">
        <v>5.7210309971600003E-2</v>
      </c>
      <c r="M52" s="13">
        <v>5.7206869285899999E-2</v>
      </c>
      <c r="N52" s="12">
        <v>5.7346226086300002E-2</v>
      </c>
      <c r="O52" s="12">
        <v>5.73876581685E-2</v>
      </c>
      <c r="P52" s="12">
        <v>5.73383635317E-2</v>
      </c>
    </row>
    <row r="53" spans="1:16" x14ac:dyDescent="0.25">
      <c r="A53" s="3">
        <v>61</v>
      </c>
      <c r="B53" s="12">
        <v>-8.881784197E-16</v>
      </c>
      <c r="C53" s="12">
        <v>1.49090857677E-12</v>
      </c>
      <c r="D53" s="12">
        <v>0</v>
      </c>
      <c r="E53" s="13">
        <v>4.89202955631E-2</v>
      </c>
      <c r="F53" s="13">
        <v>4.8951432201300001E-2</v>
      </c>
      <c r="G53" s="13">
        <v>4.8946215526000002E-2</v>
      </c>
      <c r="H53" s="12">
        <v>5.4097647826899999E-2</v>
      </c>
      <c r="I53" s="12">
        <v>5.4122974145800001E-2</v>
      </c>
      <c r="J53" s="12">
        <v>5.4128132791399997E-2</v>
      </c>
      <c r="K53" s="13">
        <v>5.61231603469E-2</v>
      </c>
      <c r="L53" s="13">
        <v>5.6087912540999998E-2</v>
      </c>
      <c r="M53" s="13">
        <v>5.60853254373E-2</v>
      </c>
      <c r="N53" s="12">
        <v>5.6360587825499998E-2</v>
      </c>
      <c r="O53" s="12">
        <v>5.6415878427700003E-2</v>
      </c>
      <c r="P53" s="12">
        <v>5.6397063808599997E-2</v>
      </c>
    </row>
    <row r="54" spans="1:16" x14ac:dyDescent="0.25">
      <c r="A54" s="3">
        <v>60</v>
      </c>
      <c r="B54" s="12">
        <v>-8.881784197E-16</v>
      </c>
      <c r="C54" s="12">
        <v>1.49090857677E-12</v>
      </c>
      <c r="D54" s="12">
        <v>0</v>
      </c>
      <c r="E54" s="13">
        <v>4.6932908555799999E-2</v>
      </c>
      <c r="F54" s="13">
        <v>4.6974714557400002E-2</v>
      </c>
      <c r="G54" s="13">
        <v>4.6968361906199997E-2</v>
      </c>
      <c r="H54" s="12">
        <v>5.2660679056500001E-2</v>
      </c>
      <c r="I54" s="12">
        <v>5.2695796098500003E-2</v>
      </c>
      <c r="J54" s="12">
        <v>5.2697563206599997E-2</v>
      </c>
      <c r="K54" s="13">
        <v>5.5070851090399997E-2</v>
      </c>
      <c r="L54" s="13">
        <v>5.5039155649900001E-2</v>
      </c>
      <c r="M54" s="13">
        <v>5.5036553000099998E-2</v>
      </c>
      <c r="N54" s="12">
        <v>5.5479953640699999E-2</v>
      </c>
      <c r="O54" s="12">
        <v>5.5532469296499999E-2</v>
      </c>
      <c r="P54" s="12">
        <v>5.5510150374300002E-2</v>
      </c>
    </row>
    <row r="55" spans="1:16" x14ac:dyDescent="0.25">
      <c r="A55" s="3">
        <v>59</v>
      </c>
      <c r="B55" s="12">
        <v>-8.881784197E-16</v>
      </c>
      <c r="C55" s="12">
        <v>1.49090857677E-12</v>
      </c>
      <c r="D55" s="12">
        <v>0</v>
      </c>
      <c r="E55" s="13">
        <v>4.5099591815399999E-2</v>
      </c>
      <c r="F55" s="13">
        <v>4.51308888566E-2</v>
      </c>
      <c r="G55" s="13">
        <v>4.5123230826799997E-2</v>
      </c>
      <c r="H55" s="12">
        <v>5.1344162080100002E-2</v>
      </c>
      <c r="I55" s="12">
        <v>5.1355631406800002E-2</v>
      </c>
      <c r="J55" s="12">
        <v>5.1359200679800002E-2</v>
      </c>
      <c r="K55" s="13">
        <v>5.4038272632399999E-2</v>
      </c>
      <c r="L55" s="13">
        <v>5.40576087473E-2</v>
      </c>
      <c r="M55" s="13">
        <v>5.4054992666600001E-2</v>
      </c>
      <c r="N55" s="12">
        <v>5.4613079365100001E-2</v>
      </c>
      <c r="O55" s="12">
        <v>5.47373081318E-2</v>
      </c>
      <c r="P55" s="12">
        <v>5.4628107761899997E-2</v>
      </c>
    </row>
    <row r="56" spans="1:16" x14ac:dyDescent="0.25">
      <c r="A56" s="3">
        <v>58</v>
      </c>
      <c r="B56" s="12">
        <v>-8.881784197E-16</v>
      </c>
      <c r="C56" s="12">
        <v>1.49090857677E-12</v>
      </c>
      <c r="D56" s="12">
        <v>0</v>
      </c>
      <c r="E56" s="13">
        <v>4.3408357122299998E-2</v>
      </c>
      <c r="F56" s="13">
        <v>4.3410151894399999E-2</v>
      </c>
      <c r="G56" s="13">
        <v>4.34009049097E-2</v>
      </c>
      <c r="H56" s="12">
        <v>5.0140783281400002E-2</v>
      </c>
      <c r="I56" s="12">
        <v>5.0102580548099997E-2</v>
      </c>
      <c r="J56" s="12">
        <v>5.01062963763E-2</v>
      </c>
      <c r="K56" s="13">
        <v>5.3109489821599999E-2</v>
      </c>
      <c r="L56" s="13">
        <v>5.3137934786700002E-2</v>
      </c>
      <c r="M56" s="13">
        <v>5.31347834878E-2</v>
      </c>
      <c r="N56" s="12">
        <v>5.3930415873000001E-2</v>
      </c>
      <c r="O56" s="12">
        <v>5.3957165663600003E-2</v>
      </c>
      <c r="P56" s="12">
        <v>5.3824876835999999E-2</v>
      </c>
    </row>
    <row r="57" spans="1:16" x14ac:dyDescent="0.25">
      <c r="A57" s="3">
        <v>57</v>
      </c>
      <c r="B57" s="12">
        <v>-8.881784197E-16</v>
      </c>
      <c r="C57" s="12">
        <v>1.49090857677E-12</v>
      </c>
      <c r="D57" s="12">
        <v>0</v>
      </c>
      <c r="E57" s="13">
        <v>4.1780543730200001E-2</v>
      </c>
      <c r="F57" s="13">
        <v>4.1801436496400002E-2</v>
      </c>
      <c r="G57" s="13">
        <v>4.17901804407E-2</v>
      </c>
      <c r="H57" s="12">
        <v>4.8965608673200003E-2</v>
      </c>
      <c r="I57" s="12">
        <v>4.8927653435600002E-2</v>
      </c>
      <c r="J57" s="12">
        <v>4.89315166045E-2</v>
      </c>
      <c r="K57" s="13">
        <v>5.2279654043099998E-2</v>
      </c>
      <c r="L57" s="13">
        <v>5.2275010778600001E-2</v>
      </c>
      <c r="M57" s="13">
        <v>5.2272389128699998E-2</v>
      </c>
      <c r="N57" s="12">
        <v>5.3087753124999998E-2</v>
      </c>
      <c r="O57" s="12">
        <v>5.3266297255399997E-2</v>
      </c>
      <c r="P57" s="12">
        <v>5.3071007189700002E-2</v>
      </c>
    </row>
    <row r="58" spans="1:16" x14ac:dyDescent="0.25">
      <c r="A58" s="3">
        <v>56</v>
      </c>
      <c r="B58" s="12">
        <v>-8.881784197E-16</v>
      </c>
      <c r="C58" s="12">
        <v>1.49090857677E-12</v>
      </c>
      <c r="D58" s="12">
        <v>0</v>
      </c>
      <c r="E58" s="13">
        <v>4.0279055439899999E-2</v>
      </c>
      <c r="F58" s="13">
        <v>4.0279859268599998E-2</v>
      </c>
      <c r="G58" s="13">
        <v>4.0282142389399998E-2</v>
      </c>
      <c r="H58" s="12">
        <v>4.7817977219899999E-2</v>
      </c>
      <c r="I58" s="12">
        <v>4.7824885486000002E-2</v>
      </c>
      <c r="J58" s="12">
        <v>4.7828854217100002E-2</v>
      </c>
      <c r="K58" s="13">
        <v>5.1462784448699998E-2</v>
      </c>
      <c r="L58" s="13">
        <v>5.1464985449499998E-2</v>
      </c>
      <c r="M58" s="13">
        <v>5.1462340032899997E-2</v>
      </c>
      <c r="N58" s="12">
        <v>5.2424156210899998E-2</v>
      </c>
      <c r="O58" s="12">
        <v>5.2511733744199998E-2</v>
      </c>
      <c r="P58" s="12">
        <v>5.2472624472800003E-2</v>
      </c>
    </row>
    <row r="59" spans="1:16" x14ac:dyDescent="0.25">
      <c r="A59" s="3">
        <v>55</v>
      </c>
      <c r="B59" s="12">
        <v>-8.881784197E-16</v>
      </c>
      <c r="C59" s="12">
        <v>1.49090857677E-12</v>
      </c>
      <c r="D59" s="12">
        <v>0</v>
      </c>
      <c r="E59" s="13">
        <v>3.8894462909199998E-2</v>
      </c>
      <c r="F59" s="13">
        <v>3.8864387887299998E-2</v>
      </c>
      <c r="G59" s="13">
        <v>3.8867537469399999E-2</v>
      </c>
      <c r="H59" s="12">
        <v>4.6771958968200002E-2</v>
      </c>
      <c r="I59" s="12">
        <v>4.6788139939200002E-2</v>
      </c>
      <c r="J59" s="12">
        <v>4.6792210622700003E-2</v>
      </c>
      <c r="K59" s="13">
        <v>5.0739089042400001E-2</v>
      </c>
      <c r="L59" s="13">
        <v>5.07034830008E-2</v>
      </c>
      <c r="M59" s="13">
        <v>5.0700158942900003E-2</v>
      </c>
      <c r="N59" s="12">
        <v>5.1768854258300002E-2</v>
      </c>
      <c r="O59" s="12">
        <v>5.1948047727799998E-2</v>
      </c>
      <c r="P59" s="12">
        <v>5.1851080897499999E-2</v>
      </c>
    </row>
    <row r="60" spans="1:16" x14ac:dyDescent="0.25">
      <c r="A60" s="3">
        <v>54</v>
      </c>
      <c r="B60" s="12">
        <v>-8.881784197E-16</v>
      </c>
      <c r="C60" s="12">
        <v>1.49090857677E-12</v>
      </c>
      <c r="D60" s="12">
        <v>0</v>
      </c>
      <c r="E60" s="13">
        <v>3.7557465746699999E-2</v>
      </c>
      <c r="F60" s="13">
        <v>3.7534829107399997E-2</v>
      </c>
      <c r="G60" s="13">
        <v>3.7539040968099999E-2</v>
      </c>
      <c r="H60" s="12">
        <v>4.5821903551700002E-2</v>
      </c>
      <c r="I60" s="12">
        <v>4.5812485819399999E-2</v>
      </c>
      <c r="J60" s="12">
        <v>4.5816668343000001E-2</v>
      </c>
      <c r="K60" s="13">
        <v>4.9946290776100001E-2</v>
      </c>
      <c r="L60" s="13">
        <v>4.9987019232699999E-2</v>
      </c>
      <c r="M60" s="13">
        <v>4.9983860635499998E-2</v>
      </c>
      <c r="N60" s="12">
        <v>5.11217435801E-2</v>
      </c>
      <c r="O60" s="12">
        <v>5.1251968587399999E-2</v>
      </c>
      <c r="P60" s="12">
        <v>5.1121003138599998E-2</v>
      </c>
    </row>
    <row r="61" spans="1:16" x14ac:dyDescent="0.25">
      <c r="A61" s="3">
        <v>53</v>
      </c>
      <c r="B61" s="12">
        <v>-8.881784197E-16</v>
      </c>
      <c r="C61" s="12">
        <v>1.49090857677E-12</v>
      </c>
      <c r="D61" s="12">
        <v>0</v>
      </c>
      <c r="E61" s="13">
        <v>3.6266427861599997E-2</v>
      </c>
      <c r="F61" s="13">
        <v>3.6284782080099998E-2</v>
      </c>
      <c r="G61" s="13">
        <v>3.6290054620799997E-2</v>
      </c>
      <c r="H61" s="12">
        <v>4.4891146135800003E-2</v>
      </c>
      <c r="I61" s="12">
        <v>4.4893463153800002E-2</v>
      </c>
      <c r="J61" s="12">
        <v>4.4897698040200003E-2</v>
      </c>
      <c r="K61" s="13">
        <v>4.93219621414E-2</v>
      </c>
      <c r="L61" s="13">
        <v>4.9312409310900002E-2</v>
      </c>
      <c r="M61" s="13">
        <v>4.9310073830400002E-2</v>
      </c>
      <c r="N61" s="12">
        <v>5.0642477233999998E-2</v>
      </c>
      <c r="O61" s="12">
        <v>5.0705176863200002E-2</v>
      </c>
      <c r="P61" s="12">
        <v>5.0588088062199998E-2</v>
      </c>
    </row>
    <row r="62" spans="1:16" x14ac:dyDescent="0.25">
      <c r="A62" s="3">
        <v>52</v>
      </c>
      <c r="B62" s="12">
        <v>-8.881784197E-16</v>
      </c>
      <c r="C62" s="12">
        <v>1.49090857677E-12</v>
      </c>
      <c r="D62" s="12">
        <v>0</v>
      </c>
      <c r="E62" s="13">
        <v>3.5133101990900001E-2</v>
      </c>
      <c r="F62" s="13">
        <v>3.5109559934099997E-2</v>
      </c>
      <c r="G62" s="13">
        <v>3.5113354545499999E-2</v>
      </c>
      <c r="H62" s="12">
        <v>4.4049437145800001E-2</v>
      </c>
      <c r="I62" s="12">
        <v>4.4026237515199997E-2</v>
      </c>
      <c r="J62" s="12">
        <v>4.4030529056499998E-2</v>
      </c>
      <c r="K62" s="13">
        <v>4.87054376146E-2</v>
      </c>
      <c r="L62" s="13">
        <v>4.8676329045000001E-2</v>
      </c>
      <c r="M62" s="13">
        <v>4.86734104944E-2</v>
      </c>
      <c r="N62" s="12">
        <v>5.0167704009899998E-2</v>
      </c>
      <c r="O62" s="12">
        <v>5.0135398595300001E-2</v>
      </c>
      <c r="P62" s="12">
        <v>5.0119344815299997E-2</v>
      </c>
    </row>
    <row r="63" spans="1:16" x14ac:dyDescent="0.25">
      <c r="A63" s="3">
        <v>51</v>
      </c>
      <c r="B63" s="12">
        <v>-8.881784197E-16</v>
      </c>
      <c r="C63" s="12">
        <v>1.49090857677E-12</v>
      </c>
      <c r="D63" s="12">
        <v>0</v>
      </c>
      <c r="E63" s="13">
        <v>3.39802970819E-2</v>
      </c>
      <c r="F63" s="13">
        <v>3.3997993419199998E-2</v>
      </c>
      <c r="G63" s="13">
        <v>3.4002145235600002E-2</v>
      </c>
      <c r="H63" s="12">
        <v>4.32235101993E-2</v>
      </c>
      <c r="I63" s="12">
        <v>4.3214409615199997E-2</v>
      </c>
      <c r="J63" s="12">
        <v>4.32105596371E-2</v>
      </c>
      <c r="K63" s="13">
        <v>4.8096619644399999E-2</v>
      </c>
      <c r="L63" s="13">
        <v>4.8075576988600002E-2</v>
      </c>
      <c r="M63" s="13">
        <v>4.80727688844E-2</v>
      </c>
      <c r="N63" s="12">
        <v>4.9540607709799997E-2</v>
      </c>
      <c r="O63" s="12">
        <v>4.9757952074600001E-2</v>
      </c>
      <c r="P63" s="12">
        <v>4.9589075203699998E-2</v>
      </c>
    </row>
    <row r="64" spans="1:16" x14ac:dyDescent="0.25">
      <c r="A64" s="3">
        <v>50</v>
      </c>
      <c r="B64" s="12">
        <v>-8.881784197E-16</v>
      </c>
      <c r="C64" s="12">
        <v>1.49090857677E-12</v>
      </c>
      <c r="D64" s="12">
        <v>0</v>
      </c>
      <c r="E64" s="13">
        <v>3.2971507012200002E-2</v>
      </c>
      <c r="F64" s="13">
        <v>3.2952333960699999E-2</v>
      </c>
      <c r="G64" s="13">
        <v>3.2950902898199998E-2</v>
      </c>
      <c r="H64" s="12">
        <v>4.2413069382999997E-2</v>
      </c>
      <c r="I64" s="12">
        <v>4.2437486854300002E-2</v>
      </c>
      <c r="J64" s="12">
        <v>4.24339933987E-2</v>
      </c>
      <c r="K64" s="13">
        <v>4.7495411898899997E-2</v>
      </c>
      <c r="L64" s="13">
        <v>4.7507488723500003E-2</v>
      </c>
      <c r="M64" s="13">
        <v>4.7504804604900003E-2</v>
      </c>
      <c r="N64" s="12">
        <v>4.9230978911599999E-2</v>
      </c>
      <c r="O64" s="12">
        <v>4.9167555590800001E-2</v>
      </c>
      <c r="P64" s="12">
        <v>4.9131054209100002E-2</v>
      </c>
    </row>
    <row r="65" spans="1:16" x14ac:dyDescent="0.25">
      <c r="A65" s="3">
        <v>49</v>
      </c>
      <c r="B65" s="12">
        <v>-8.881784197E-16</v>
      </c>
      <c r="C65" s="12">
        <v>1.49090857677E-12</v>
      </c>
      <c r="D65" s="12">
        <v>0</v>
      </c>
      <c r="E65" s="13">
        <v>3.1941147418100002E-2</v>
      </c>
      <c r="F65" s="13">
        <v>3.1954464472699999E-2</v>
      </c>
      <c r="G65" s="13">
        <v>3.1955353144500001E-2</v>
      </c>
      <c r="H65" s="12">
        <v>4.1684094753000001E-2</v>
      </c>
      <c r="I65" s="12">
        <v>4.17009515848E-2</v>
      </c>
      <c r="J65" s="12">
        <v>4.1697862248199997E-2</v>
      </c>
      <c r="K65" s="13">
        <v>4.6975930831199997E-2</v>
      </c>
      <c r="L65" s="13">
        <v>4.6969881461100003E-2</v>
      </c>
      <c r="M65" s="13">
        <v>4.6967322274299998E-2</v>
      </c>
      <c r="N65" s="12">
        <v>4.86155916752E-2</v>
      </c>
      <c r="O65" s="12">
        <v>4.8543616307700002E-2</v>
      </c>
      <c r="P65" s="12">
        <v>4.8659412817200001E-2</v>
      </c>
    </row>
    <row r="66" spans="1:16" x14ac:dyDescent="0.25">
      <c r="A66" s="3">
        <v>48</v>
      </c>
      <c r="B66" s="12">
        <v>-8.881784197E-16</v>
      </c>
      <c r="C66" s="12">
        <v>1.49090857677E-12</v>
      </c>
      <c r="D66" s="12">
        <v>0</v>
      </c>
      <c r="E66" s="13">
        <v>3.1042802647E-2</v>
      </c>
      <c r="F66" s="13">
        <v>3.10107430963E-2</v>
      </c>
      <c r="G66" s="13">
        <v>3.1011802530999999E-2</v>
      </c>
      <c r="H66" s="12">
        <v>4.0967649374399999E-2</v>
      </c>
      <c r="I66" s="12">
        <v>4.1002267831599999E-2</v>
      </c>
      <c r="J66" s="12">
        <v>4.0999503545899998E-2</v>
      </c>
      <c r="K66" s="13">
        <v>4.64621315878E-2</v>
      </c>
      <c r="L66" s="13">
        <v>4.6460815017200001E-2</v>
      </c>
      <c r="M66" s="13">
        <v>4.6458383082600002E-2</v>
      </c>
      <c r="N66" s="12">
        <v>4.8311744227300002E-2</v>
      </c>
      <c r="O66" s="12">
        <v>4.8215664096100001E-2</v>
      </c>
      <c r="P66" s="12">
        <v>4.8188772049000003E-2</v>
      </c>
    </row>
    <row r="67" spans="1:16" x14ac:dyDescent="0.25">
      <c r="A67" s="3">
        <v>47</v>
      </c>
      <c r="B67" s="12">
        <v>-8.881784197E-16</v>
      </c>
      <c r="C67" s="12">
        <v>1.49090857677E-12</v>
      </c>
      <c r="D67" s="12">
        <v>0</v>
      </c>
      <c r="E67" s="13">
        <v>3.0072715064299999E-2</v>
      </c>
      <c r="F67" s="13">
        <v>3.0115408876300001E-2</v>
      </c>
      <c r="G67" s="13">
        <v>3.0116665021200001E-2</v>
      </c>
      <c r="H67" s="12">
        <v>4.0327529852999998E-2</v>
      </c>
      <c r="I67" s="12">
        <v>4.0338944815399999E-2</v>
      </c>
      <c r="J67" s="12">
        <v>4.0336524425599998E-2</v>
      </c>
      <c r="K67" s="13">
        <v>4.59539520235E-2</v>
      </c>
      <c r="L67" s="13">
        <v>4.5978467350899999E-2</v>
      </c>
      <c r="M67" s="13">
        <v>4.5976151008299999E-2</v>
      </c>
      <c r="N67" s="12">
        <v>4.7707847424399999E-2</v>
      </c>
      <c r="O67" s="12">
        <v>4.7952011290500002E-2</v>
      </c>
      <c r="P67" s="12">
        <v>4.77342060008E-2</v>
      </c>
    </row>
    <row r="68" spans="1:16" x14ac:dyDescent="0.25">
      <c r="A68" s="3">
        <v>46</v>
      </c>
      <c r="B68" s="12">
        <v>-8.881784197E-16</v>
      </c>
      <c r="C68" s="12">
        <v>1.49090857677E-12</v>
      </c>
      <c r="D68" s="12">
        <v>0</v>
      </c>
      <c r="E68" s="13">
        <v>2.9226919953099999E-2</v>
      </c>
      <c r="F68" s="13">
        <v>2.92657092905E-2</v>
      </c>
      <c r="G68" s="13">
        <v>2.9267188853599999E-2</v>
      </c>
      <c r="H68" s="12">
        <v>3.9697412198999998E-2</v>
      </c>
      <c r="I68" s="12">
        <v>3.9709058702799997E-2</v>
      </c>
      <c r="J68" s="12">
        <v>3.9706958331799998E-2</v>
      </c>
      <c r="K68" s="13">
        <v>4.5523133723299997E-2</v>
      </c>
      <c r="L68" s="13">
        <v>4.5521339603700001E-2</v>
      </c>
      <c r="M68" s="13">
        <v>4.5519096232399997E-2</v>
      </c>
      <c r="N68" s="12">
        <v>4.7409673377999999E-2</v>
      </c>
      <c r="O68" s="12">
        <v>4.7544137330799999E-2</v>
      </c>
      <c r="P68" s="12">
        <v>4.7385879523600002E-2</v>
      </c>
    </row>
    <row r="69" spans="1:16" x14ac:dyDescent="0.25">
      <c r="A69" s="3">
        <v>45</v>
      </c>
      <c r="B69" s="12">
        <v>-8.881784197E-16</v>
      </c>
      <c r="C69" s="12">
        <v>1.49090857677E-12</v>
      </c>
      <c r="D69" s="12">
        <v>0</v>
      </c>
      <c r="E69" s="13">
        <v>2.84962469543E-2</v>
      </c>
      <c r="F69" s="13">
        <v>2.8458729679899999E-2</v>
      </c>
      <c r="G69" s="13">
        <v>2.8460476609300001E-2</v>
      </c>
      <c r="H69" s="12">
        <v>3.9077140133400003E-2</v>
      </c>
      <c r="I69" s="12">
        <v>3.9110135413E-2</v>
      </c>
      <c r="J69" s="12">
        <v>3.9108749303900001E-2</v>
      </c>
      <c r="K69" s="13">
        <v>4.50963543446E-2</v>
      </c>
      <c r="L69" s="13">
        <v>4.50879270268E-2</v>
      </c>
      <c r="M69" s="13">
        <v>4.5085759665600002E-2</v>
      </c>
      <c r="N69" s="12">
        <v>4.7113362919399999E-2</v>
      </c>
      <c r="O69" s="12">
        <v>4.6915455425200002E-2</v>
      </c>
      <c r="P69" s="12">
        <v>4.7128283691599999E-2</v>
      </c>
    </row>
    <row r="70" spans="1:16" x14ac:dyDescent="0.25">
      <c r="A70" s="3">
        <v>44</v>
      </c>
      <c r="B70" s="12">
        <v>-8.881784197E-16</v>
      </c>
      <c r="C70" s="12">
        <v>1.49090857677E-12</v>
      </c>
      <c r="D70" s="12">
        <v>0</v>
      </c>
      <c r="E70" s="13">
        <v>2.7694790008699999E-2</v>
      </c>
      <c r="F70" s="13">
        <v>2.7691628406699999E-2</v>
      </c>
      <c r="G70" s="13">
        <v>2.7693677878900001E-2</v>
      </c>
      <c r="H70" s="12">
        <v>3.8527617850299997E-2</v>
      </c>
      <c r="I70" s="12">
        <v>3.85410753196E-2</v>
      </c>
      <c r="J70" s="12">
        <v>3.8539964249199997E-2</v>
      </c>
      <c r="K70" s="13">
        <v>4.4673576022700001E-2</v>
      </c>
      <c r="L70" s="13">
        <v>4.4676763430600001E-2</v>
      </c>
      <c r="M70" s="13">
        <v>4.4674763908299997E-2</v>
      </c>
      <c r="N70" s="12">
        <v>4.6524445882900001E-2</v>
      </c>
      <c r="O70" s="12">
        <v>4.6866635093099997E-2</v>
      </c>
      <c r="P70" s="12">
        <v>4.6552160753100001E-2</v>
      </c>
    </row>
    <row r="71" spans="1:16" x14ac:dyDescent="0.25">
      <c r="A71" s="3">
        <v>43</v>
      </c>
      <c r="B71" s="12">
        <v>-8.881784197E-16</v>
      </c>
      <c r="C71" s="12">
        <v>1.49090857677E-12</v>
      </c>
      <c r="D71" s="12">
        <v>0</v>
      </c>
      <c r="E71" s="13">
        <v>2.7002420258399999E-2</v>
      </c>
      <c r="F71" s="13">
        <v>2.6961655515700001E-2</v>
      </c>
      <c r="G71" s="13">
        <v>2.6964068269699999E-2</v>
      </c>
      <c r="H71" s="12">
        <v>3.7985823224299997E-2</v>
      </c>
      <c r="I71" s="12">
        <v>3.7999528124000002E-2</v>
      </c>
      <c r="J71" s="12">
        <v>3.79986743453E-2</v>
      </c>
      <c r="K71" s="13">
        <v>4.4254761247500003E-2</v>
      </c>
      <c r="L71" s="13">
        <v>4.4286479775300001E-2</v>
      </c>
      <c r="M71" s="13">
        <v>4.4284542699E-2</v>
      </c>
      <c r="N71" s="12">
        <v>4.6524445882900001E-2</v>
      </c>
      <c r="O71" s="12">
        <v>4.65371508076E-2</v>
      </c>
      <c r="P71" s="12">
        <v>4.6225183086400001E-2</v>
      </c>
    </row>
    <row r="72" spans="1:16" x14ac:dyDescent="0.25">
      <c r="A72" s="3">
        <v>42</v>
      </c>
      <c r="B72" s="12">
        <v>-8.881784197E-16</v>
      </c>
      <c r="C72" s="12">
        <v>1.49090857677E-12</v>
      </c>
      <c r="D72" s="12">
        <v>0</v>
      </c>
      <c r="E72" s="13">
        <v>2.6242977188700001E-2</v>
      </c>
      <c r="F72" s="13">
        <v>2.62667093742E-2</v>
      </c>
      <c r="G72" s="13">
        <v>2.6269553161099999E-2</v>
      </c>
      <c r="H72" s="12">
        <v>3.7511000433999998E-2</v>
      </c>
      <c r="I72" s="12">
        <v>3.7485916177500002E-2</v>
      </c>
      <c r="J72" s="12">
        <v>3.7483422002399999E-2</v>
      </c>
      <c r="K72" s="13">
        <v>4.39090209252E-2</v>
      </c>
      <c r="L72" s="13">
        <v>4.39159491803E-2</v>
      </c>
      <c r="M72" s="13">
        <v>4.3914385960600003E-2</v>
      </c>
      <c r="N72" s="12">
        <v>4.6233668096100002E-2</v>
      </c>
      <c r="O72" s="12">
        <v>4.6216377378400002E-2</v>
      </c>
      <c r="P72" s="12">
        <v>4.5894703778199999E-2</v>
      </c>
    </row>
    <row r="73" spans="1:16" x14ac:dyDescent="0.25">
      <c r="A73" s="3">
        <v>41</v>
      </c>
      <c r="B73" s="12">
        <v>-8.881784197E-16</v>
      </c>
      <c r="C73" s="12">
        <v>1.49090857677E-12</v>
      </c>
      <c r="D73" s="12">
        <v>0</v>
      </c>
      <c r="E73" s="13">
        <v>2.5586902759E-2</v>
      </c>
      <c r="F73" s="13">
        <v>2.5610917166700001E-2</v>
      </c>
      <c r="G73" s="13">
        <v>2.5607660860299999E-2</v>
      </c>
      <c r="H73" s="12">
        <v>3.69835019904E-2</v>
      </c>
      <c r="I73" s="12">
        <v>3.6994729382100001E-2</v>
      </c>
      <c r="J73" s="12">
        <v>3.6992478204399999E-2</v>
      </c>
      <c r="K73" s="13">
        <v>4.35659816992E-2</v>
      </c>
      <c r="L73" s="13">
        <v>4.3564177630700002E-2</v>
      </c>
      <c r="M73" s="13">
        <v>4.3561784144599998E-2</v>
      </c>
      <c r="N73" s="12">
        <v>4.5944707670499997E-2</v>
      </c>
      <c r="O73" s="12">
        <v>4.5954479556600002E-2</v>
      </c>
      <c r="P73" s="12">
        <v>4.5614388556299998E-2</v>
      </c>
    </row>
    <row r="74" spans="1:16" x14ac:dyDescent="0.25">
      <c r="A74" s="3">
        <v>40</v>
      </c>
      <c r="B74" s="12">
        <v>-8.881784197E-16</v>
      </c>
      <c r="C74" s="12">
        <v>1.49090857677E-12</v>
      </c>
      <c r="D74" s="12">
        <v>0</v>
      </c>
      <c r="E74" s="13">
        <v>2.4947230189999999E-2</v>
      </c>
      <c r="F74" s="13">
        <v>2.49787253084E-2</v>
      </c>
      <c r="G74" s="13">
        <v>2.4976395595900001E-2</v>
      </c>
      <c r="H74" s="12">
        <v>3.6521208215499999E-2</v>
      </c>
      <c r="I74" s="12">
        <v>3.6526448644699998E-2</v>
      </c>
      <c r="J74" s="12">
        <v>3.6524416322999999E-2</v>
      </c>
      <c r="K74" s="13">
        <v>4.3225622467199999E-2</v>
      </c>
      <c r="L74" s="13">
        <v>4.3229837972200001E-2</v>
      </c>
      <c r="M74" s="13">
        <v>4.3227631298299998E-2</v>
      </c>
      <c r="N74" s="12">
        <v>4.5370398824700002E-2</v>
      </c>
      <c r="O74" s="12">
        <v>4.5390644554999998E-2</v>
      </c>
      <c r="P74" s="12">
        <v>4.5309308235399998E-2</v>
      </c>
    </row>
    <row r="75" spans="1:16" x14ac:dyDescent="0.25">
      <c r="A75" s="3">
        <v>39</v>
      </c>
      <c r="B75" s="12">
        <v>-8.881784197E-16</v>
      </c>
      <c r="C75" s="12">
        <v>1.49090857677E-12</v>
      </c>
      <c r="D75" s="12">
        <v>0</v>
      </c>
      <c r="E75" s="13">
        <v>2.4401509529600001E-2</v>
      </c>
      <c r="F75" s="13">
        <v>2.43744236586E-2</v>
      </c>
      <c r="G75" s="13">
        <v>2.4373812313599998E-2</v>
      </c>
      <c r="H75" s="12">
        <v>3.60646931128E-2</v>
      </c>
      <c r="I75" s="12">
        <v>3.6079694574000003E-2</v>
      </c>
      <c r="J75" s="12">
        <v>3.6077869791300003E-2</v>
      </c>
      <c r="K75" s="13">
        <v>4.2887922291699999E-2</v>
      </c>
      <c r="L75" s="13">
        <v>4.29119037961E-2</v>
      </c>
      <c r="M75" s="13">
        <v>4.2909502843700001E-2</v>
      </c>
      <c r="N75" s="12">
        <v>4.5370398824700002E-2</v>
      </c>
      <c r="O75" s="12">
        <v>4.5390644568099998E-2</v>
      </c>
      <c r="P75" s="12">
        <v>4.5091800784100002E-2</v>
      </c>
    </row>
    <row r="76" spans="1:16" x14ac:dyDescent="0.25">
      <c r="A76" s="3">
        <v>38</v>
      </c>
      <c r="B76" s="12">
        <v>-8.881784197E-16</v>
      </c>
      <c r="C76" s="12">
        <v>1.49090857677E-12</v>
      </c>
      <c r="D76" s="12">
        <v>0</v>
      </c>
      <c r="E76" s="13">
        <v>2.3791471791299999E-2</v>
      </c>
      <c r="F76" s="13">
        <v>2.3798596225299999E-2</v>
      </c>
      <c r="G76" s="13">
        <v>2.3798419247100001E-2</v>
      </c>
      <c r="H76" s="12">
        <v>3.5670235531899998E-2</v>
      </c>
      <c r="I76" s="12">
        <v>3.5653446614800001E-2</v>
      </c>
      <c r="J76" s="12">
        <v>3.5651813158100003E-2</v>
      </c>
      <c r="K76" s="13">
        <v>4.2619872777400002E-2</v>
      </c>
      <c r="L76" s="13">
        <v>4.2606496464300002E-2</v>
      </c>
      <c r="M76" s="13">
        <v>4.2606763005199999E-2</v>
      </c>
      <c r="N76" s="12">
        <v>4.4803268839400001E-2</v>
      </c>
      <c r="O76" s="12">
        <v>4.5069478182200001E-2</v>
      </c>
      <c r="P76" s="12">
        <v>4.4839895085599997E-2</v>
      </c>
    </row>
    <row r="77" spans="1:16" x14ac:dyDescent="0.25">
      <c r="A77" s="3">
        <v>37</v>
      </c>
      <c r="B77" s="12">
        <v>-8.881784197E-16</v>
      </c>
      <c r="C77" s="12">
        <v>1.49090857677E-12</v>
      </c>
      <c r="D77" s="12">
        <v>0</v>
      </c>
      <c r="E77" s="13">
        <v>2.32710333459E-2</v>
      </c>
      <c r="F77" s="13">
        <v>2.3248281807000001E-2</v>
      </c>
      <c r="G77" s="13">
        <v>2.3248533620400001E-2</v>
      </c>
      <c r="H77" s="12">
        <v>3.5224357587699998E-2</v>
      </c>
      <c r="I77" s="12">
        <v>3.5246497760099998E-2</v>
      </c>
      <c r="J77" s="12">
        <v>3.5245039748200001E-2</v>
      </c>
      <c r="K77" s="13">
        <v>4.2286905021300003E-2</v>
      </c>
      <c r="L77" s="13">
        <v>4.23190279958E-2</v>
      </c>
      <c r="M77" s="13">
        <v>4.2316679890599999E-2</v>
      </c>
      <c r="N77" s="12">
        <v>4.4803268839400001E-2</v>
      </c>
      <c r="O77" s="12">
        <v>4.4922247188299999E-2</v>
      </c>
      <c r="P77" s="12">
        <v>4.4814441538000002E-2</v>
      </c>
    </row>
    <row r="78" spans="1:16" x14ac:dyDescent="0.25">
      <c r="A78" s="3">
        <v>36</v>
      </c>
      <c r="B78" s="12">
        <v>-8.881784197E-16</v>
      </c>
      <c r="C78" s="12">
        <v>1.49090857677E-12</v>
      </c>
      <c r="D78" s="12">
        <v>0</v>
      </c>
      <c r="E78" s="13">
        <v>2.2689257512299998E-2</v>
      </c>
      <c r="F78" s="13">
        <v>2.2722408019199999E-2</v>
      </c>
      <c r="G78" s="13">
        <v>2.27228887419E-2</v>
      </c>
      <c r="H78" s="12">
        <v>3.4839091176600001E-2</v>
      </c>
      <c r="I78" s="12">
        <v>3.4857972113399999E-2</v>
      </c>
      <c r="J78" s="12">
        <v>3.4856666119199999E-2</v>
      </c>
      <c r="K78" s="13">
        <v>4.20226118649E-2</v>
      </c>
      <c r="L78" s="13">
        <v>4.2045513427599997E-2</v>
      </c>
      <c r="M78" s="13">
        <v>4.2045219681699997E-2</v>
      </c>
      <c r="N78" s="12">
        <v>4.4803268839400001E-2</v>
      </c>
      <c r="O78" s="12">
        <v>4.4922247175100002E-2</v>
      </c>
      <c r="P78" s="12">
        <v>4.43985854764E-2</v>
      </c>
    </row>
    <row r="79" spans="1:16" x14ac:dyDescent="0.25">
      <c r="A79" s="3">
        <v>35</v>
      </c>
      <c r="B79" s="12">
        <v>-8.881784197E-16</v>
      </c>
      <c r="C79" s="12">
        <v>1.49090857677E-12</v>
      </c>
      <c r="D79" s="12">
        <v>0</v>
      </c>
      <c r="E79" s="13">
        <v>2.2192930004200001E-2</v>
      </c>
      <c r="F79" s="13">
        <v>2.2219414469100002E-2</v>
      </c>
      <c r="G79" s="13">
        <v>2.2219906147799999E-2</v>
      </c>
      <c r="H79" s="12">
        <v>3.44580386169E-2</v>
      </c>
      <c r="I79" s="12">
        <v>3.4486736259599998E-2</v>
      </c>
      <c r="J79" s="12">
        <v>3.4485565205900001E-2</v>
      </c>
      <c r="K79" s="13">
        <v>4.1759970540699999E-2</v>
      </c>
      <c r="L79" s="13">
        <v>4.1785162547400001E-2</v>
      </c>
      <c r="M79" s="13">
        <v>4.17830278115E-2</v>
      </c>
      <c r="N79" s="12">
        <v>4.4243227978899999E-2</v>
      </c>
      <c r="O79" s="12">
        <v>4.4236226884499998E-2</v>
      </c>
      <c r="P79" s="12">
        <v>4.4206086260999998E-2</v>
      </c>
    </row>
    <row r="80" spans="1:16" x14ac:dyDescent="0.25">
      <c r="A80" s="3">
        <v>34</v>
      </c>
      <c r="B80" s="12">
        <v>-8.881784197E-16</v>
      </c>
      <c r="C80" s="12">
        <v>1.49090857677E-12</v>
      </c>
      <c r="D80" s="12">
        <v>0</v>
      </c>
      <c r="E80" s="13">
        <v>2.1707459660300001E-2</v>
      </c>
      <c r="F80" s="13">
        <v>2.1737912755100001E-2</v>
      </c>
      <c r="G80" s="13">
        <v>2.1738417957099999E-2</v>
      </c>
      <c r="H80" s="12">
        <v>3.4134994504800002E-2</v>
      </c>
      <c r="I80" s="12">
        <v>3.4131969213300001E-2</v>
      </c>
      <c r="J80" s="12">
        <v>3.4130896709799997E-2</v>
      </c>
      <c r="K80" s="13">
        <v>4.1564220678800001E-2</v>
      </c>
      <c r="L80" s="13">
        <v>4.1534863183800001E-2</v>
      </c>
      <c r="M80" s="13">
        <v>4.1535417369299998E-2</v>
      </c>
      <c r="N80" s="12">
        <v>4.4243227978899999E-2</v>
      </c>
      <c r="O80" s="12">
        <v>4.4236226904200003E-2</v>
      </c>
      <c r="P80" s="12">
        <v>4.4000476777299999E-2</v>
      </c>
    </row>
    <row r="81" spans="1:16" x14ac:dyDescent="0.25">
      <c r="A81" s="3">
        <v>33</v>
      </c>
      <c r="B81" s="12">
        <v>-8.881784197E-16</v>
      </c>
      <c r="C81" s="12">
        <v>1.49090857677E-12</v>
      </c>
      <c r="D81" s="12">
        <v>0</v>
      </c>
      <c r="E81" s="13">
        <v>2.1300444791699999E-2</v>
      </c>
      <c r="F81" s="13">
        <v>2.1276631550100001E-2</v>
      </c>
      <c r="G81" s="13">
        <v>2.1277150300600001E-2</v>
      </c>
      <c r="H81" s="12">
        <v>3.3814978931299998E-2</v>
      </c>
      <c r="I81" s="12">
        <v>3.37927571646E-2</v>
      </c>
      <c r="J81" s="12">
        <v>3.3791798211799999E-2</v>
      </c>
      <c r="K81" s="13">
        <v>4.13044442996E-2</v>
      </c>
      <c r="L81" s="13">
        <v>4.1299043382299998E-2</v>
      </c>
      <c r="M81" s="13">
        <v>4.1297682918199997E-2</v>
      </c>
      <c r="N81" s="12">
        <v>4.4243227978899999E-2</v>
      </c>
      <c r="O81" s="12">
        <v>4.4182333151400001E-2</v>
      </c>
      <c r="P81" s="12">
        <v>4.3859807331100002E-2</v>
      </c>
    </row>
    <row r="82" spans="1:16" x14ac:dyDescent="0.25">
      <c r="A82" s="3">
        <v>32</v>
      </c>
      <c r="B82" s="12">
        <v>-8.881784197E-16</v>
      </c>
      <c r="C82" s="12">
        <v>1.49090857677E-12</v>
      </c>
      <c r="D82" s="12">
        <v>0</v>
      </c>
      <c r="E82" s="13">
        <v>2.0834497561899999E-2</v>
      </c>
      <c r="F82" s="13">
        <v>2.0834396399500001E-2</v>
      </c>
      <c r="G82" s="13">
        <v>2.08349296899E-2</v>
      </c>
      <c r="H82" s="12">
        <v>3.3445127599299997E-2</v>
      </c>
      <c r="I82" s="12">
        <v>3.34682524072E-2</v>
      </c>
      <c r="J82" s="12">
        <v>3.3467372999499999E-2</v>
      </c>
      <c r="K82" s="13">
        <v>4.10462915227E-2</v>
      </c>
      <c r="L82" s="13">
        <v>4.1072129824100002E-2</v>
      </c>
      <c r="M82" s="13">
        <v>4.10734931909E-2</v>
      </c>
      <c r="N82" s="12">
        <v>4.36901876291E-2</v>
      </c>
      <c r="O82" s="12">
        <v>4.4019384365100001E-2</v>
      </c>
      <c r="P82" s="12">
        <v>4.3665160502399998E-2</v>
      </c>
    </row>
    <row r="83" spans="1:16" x14ac:dyDescent="0.25">
      <c r="A83" s="3">
        <v>31</v>
      </c>
      <c r="B83" s="12">
        <v>-8.881784197E-16</v>
      </c>
      <c r="C83" s="12">
        <v>1.49090857677E-12</v>
      </c>
      <c r="D83" s="12">
        <v>0</v>
      </c>
      <c r="E83" s="13">
        <v>2.0378742927699998E-2</v>
      </c>
      <c r="F83" s="13">
        <v>2.04101206406E-2</v>
      </c>
      <c r="G83" s="13">
        <v>2.04106679973E-2</v>
      </c>
      <c r="H83" s="12">
        <v>3.3131579527999999E-2</v>
      </c>
      <c r="I83" s="12">
        <v>3.3157667780199997E-2</v>
      </c>
      <c r="J83" s="12">
        <v>3.3156855973999998E-2</v>
      </c>
      <c r="K83" s="13">
        <v>4.0853887031199999E-2</v>
      </c>
      <c r="L83" s="13">
        <v>4.0856025719400002E-2</v>
      </c>
      <c r="M83" s="13">
        <v>4.08584289983E-2</v>
      </c>
      <c r="N83" s="12">
        <v>4.36901876291E-2</v>
      </c>
      <c r="O83" s="12">
        <v>4.3619353791200001E-2</v>
      </c>
      <c r="P83" s="12">
        <v>4.3512531242800002E-2</v>
      </c>
    </row>
    <row r="84" spans="1:16" x14ac:dyDescent="0.25">
      <c r="A84" s="3">
        <v>30</v>
      </c>
      <c r="B84" s="12">
        <v>-8.881784197E-16</v>
      </c>
      <c r="C84" s="12">
        <v>1.49090857677E-12</v>
      </c>
      <c r="D84" s="12">
        <v>0</v>
      </c>
      <c r="E84" s="13">
        <v>1.9996641497800002E-2</v>
      </c>
      <c r="F84" s="13">
        <v>2.00027237047E-2</v>
      </c>
      <c r="G84" s="13">
        <v>2.0003288539800001E-2</v>
      </c>
      <c r="H84" s="12">
        <v>3.2872739062999999E-2</v>
      </c>
      <c r="I84" s="12">
        <v>3.28602062146E-2</v>
      </c>
      <c r="J84" s="12">
        <v>3.2859438926499999E-2</v>
      </c>
      <c r="K84" s="13">
        <v>4.06623844357E-2</v>
      </c>
      <c r="L84" s="13">
        <v>4.0651529375200002E-2</v>
      </c>
      <c r="M84" s="13">
        <v>4.0653384610000003E-2</v>
      </c>
      <c r="N84" s="12">
        <v>4.3417123956400003E-2</v>
      </c>
      <c r="O84" s="12">
        <v>4.3495725426799997E-2</v>
      </c>
      <c r="P84" s="12">
        <v>4.3360354313599997E-2</v>
      </c>
    </row>
    <row r="85" spans="1:16" x14ac:dyDescent="0.25">
      <c r="A85" s="3">
        <v>29</v>
      </c>
      <c r="B85" s="12">
        <v>-8.881784197E-16</v>
      </c>
      <c r="C85" s="12">
        <v>1.49090857677E-12</v>
      </c>
      <c r="D85" s="12">
        <v>0</v>
      </c>
      <c r="E85" s="13">
        <v>1.9621704469700001E-2</v>
      </c>
      <c r="F85" s="13">
        <v>1.9612632456299999E-2</v>
      </c>
      <c r="G85" s="13">
        <v>1.9611931646499998E-2</v>
      </c>
      <c r="H85" s="12">
        <v>3.2564557134300003E-2</v>
      </c>
      <c r="I85" s="12">
        <v>3.2575255837400001E-2</v>
      </c>
      <c r="J85" s="12">
        <v>3.2574518618699998E-2</v>
      </c>
      <c r="K85" s="13">
        <v>4.0471779508699998E-2</v>
      </c>
      <c r="L85" s="13">
        <v>4.0456826659200001E-2</v>
      </c>
      <c r="M85" s="13">
        <v>4.0459525807599997E-2</v>
      </c>
      <c r="N85" s="12">
        <v>4.3417123956400003E-2</v>
      </c>
      <c r="O85" s="12">
        <v>4.3385872341799997E-2</v>
      </c>
      <c r="P85" s="12">
        <v>4.3227721276399997E-2</v>
      </c>
    </row>
    <row r="86" spans="1:16" x14ac:dyDescent="0.25">
      <c r="A86" s="3">
        <v>28</v>
      </c>
      <c r="B86" s="12">
        <v>-8.881784197E-16</v>
      </c>
      <c r="C86" s="12">
        <v>1.49090857677E-12</v>
      </c>
      <c r="D86" s="12">
        <v>0</v>
      </c>
      <c r="E86" s="13">
        <v>1.9253797510899999E-2</v>
      </c>
      <c r="F86" s="13">
        <v>1.92363618484E-2</v>
      </c>
      <c r="G86" s="13">
        <v>1.9235598110100002E-2</v>
      </c>
      <c r="H86" s="12">
        <v>3.2310146531599998E-2</v>
      </c>
      <c r="I86" s="12">
        <v>3.2302058647699999E-2</v>
      </c>
      <c r="J86" s="12">
        <v>3.2301335047600001E-2</v>
      </c>
      <c r="K86" s="13">
        <v>4.0282068042300001E-2</v>
      </c>
      <c r="L86" s="13">
        <v>4.0270825965999998E-2</v>
      </c>
      <c r="M86" s="13">
        <v>4.0270662657699997E-2</v>
      </c>
      <c r="N86" s="12">
        <v>4.3417123956400003E-2</v>
      </c>
      <c r="O86" s="12">
        <v>4.31808435207E-2</v>
      </c>
      <c r="P86" s="12">
        <v>4.3066995783200002E-2</v>
      </c>
    </row>
    <row r="87" spans="1:16" x14ac:dyDescent="0.25">
      <c r="A87" s="3">
        <v>27</v>
      </c>
      <c r="B87" s="12">
        <v>-8.881784197E-16</v>
      </c>
      <c r="C87" s="12">
        <v>1.49090857677E-12</v>
      </c>
      <c r="D87" s="12">
        <v>0</v>
      </c>
      <c r="E87" s="13">
        <v>1.8892788807600001E-2</v>
      </c>
      <c r="F87" s="13">
        <v>1.8874451198400002E-2</v>
      </c>
      <c r="G87" s="13">
        <v>1.8873621111200001E-2</v>
      </c>
      <c r="H87" s="12">
        <v>3.2057723511899998E-2</v>
      </c>
      <c r="I87" s="12">
        <v>3.2040151854399998E-2</v>
      </c>
      <c r="J87" s="12">
        <v>3.2039450197600003E-2</v>
      </c>
      <c r="K87" s="13">
        <v>4.0093245848299999E-2</v>
      </c>
      <c r="L87" s="13">
        <v>4.0093411155000001E-2</v>
      </c>
      <c r="M87" s="13">
        <v>4.0096260537000002E-2</v>
      </c>
      <c r="N87" s="12">
        <v>4.2874409906999998E-2</v>
      </c>
      <c r="O87" s="12">
        <v>4.3051262642299998E-2</v>
      </c>
      <c r="P87" s="12">
        <v>4.2930269519400002E-2</v>
      </c>
    </row>
    <row r="88" spans="1:16" x14ac:dyDescent="0.25">
      <c r="A88" s="3">
        <v>26</v>
      </c>
      <c r="B88" s="12">
        <v>-8.881784197E-16</v>
      </c>
      <c r="C88" s="12">
        <v>1.49090857677E-12</v>
      </c>
      <c r="D88" s="12">
        <v>0</v>
      </c>
      <c r="E88" s="13">
        <v>1.8538549017499999E-2</v>
      </c>
      <c r="F88" s="13">
        <v>1.8526150346100001E-2</v>
      </c>
      <c r="G88" s="13">
        <v>1.8525247854200001E-2</v>
      </c>
      <c r="H88" s="12">
        <v>3.1807272546900002E-2</v>
      </c>
      <c r="I88" s="12">
        <v>3.1788980286099999E-2</v>
      </c>
      <c r="J88" s="12">
        <v>3.1788266921699997E-2</v>
      </c>
      <c r="K88" s="13">
        <v>3.9905308758400003E-2</v>
      </c>
      <c r="L88" s="13">
        <v>3.9924212759899998E-2</v>
      </c>
      <c r="M88" s="13">
        <v>3.9922718912700002E-2</v>
      </c>
      <c r="N88" s="12">
        <v>4.2874409906999998E-2</v>
      </c>
      <c r="O88" s="12">
        <v>4.2872064459399999E-2</v>
      </c>
      <c r="P88" s="12">
        <v>4.27931305784E-2</v>
      </c>
    </row>
    <row r="89" spans="1:16" x14ac:dyDescent="0.25">
      <c r="A89" s="3">
        <v>25</v>
      </c>
      <c r="B89" s="12">
        <v>-8.881784197E-16</v>
      </c>
      <c r="C89" s="12">
        <v>1.49090857677E-12</v>
      </c>
      <c r="D89" s="12">
        <v>0</v>
      </c>
      <c r="E89" s="13">
        <v>1.81909512234E-2</v>
      </c>
      <c r="F89" s="13">
        <v>1.81907561351E-2</v>
      </c>
      <c r="G89" s="13">
        <v>1.81897788751E-2</v>
      </c>
      <c r="H89" s="12">
        <v>3.1509079366800002E-2</v>
      </c>
      <c r="I89" s="12">
        <v>3.1548024486399998E-2</v>
      </c>
      <c r="J89" s="12">
        <v>3.1547271725799998E-2</v>
      </c>
      <c r="K89" s="13">
        <v>3.9780604668500003E-2</v>
      </c>
      <c r="L89" s="13">
        <v>3.9764367736300002E-2</v>
      </c>
      <c r="M89" s="13">
        <v>3.9761262904999997E-2</v>
      </c>
      <c r="N89" s="12">
        <v>4.2874409906999998E-2</v>
      </c>
      <c r="O89" s="12">
        <v>4.2756675935099998E-2</v>
      </c>
      <c r="P89" s="12">
        <v>4.27736483569E-2</v>
      </c>
    </row>
    <row r="90" spans="1:16" x14ac:dyDescent="0.25">
      <c r="A90" s="3">
        <v>24</v>
      </c>
      <c r="B90" s="12">
        <v>-8.881784197E-16</v>
      </c>
      <c r="C90" s="12">
        <v>1.49090857677E-12</v>
      </c>
      <c r="D90" s="12">
        <v>0</v>
      </c>
      <c r="E90" s="13">
        <v>1.78498708879E-2</v>
      </c>
      <c r="F90" s="13">
        <v>1.7867667373299999E-2</v>
      </c>
      <c r="G90" s="13">
        <v>1.7866600468E-2</v>
      </c>
      <c r="H90" s="12">
        <v>3.13121476208E-2</v>
      </c>
      <c r="I90" s="12">
        <v>3.1316852136499998E-2</v>
      </c>
      <c r="J90" s="12">
        <v>3.1316086499900003E-2</v>
      </c>
      <c r="K90" s="13">
        <v>3.9594133084100001E-2</v>
      </c>
      <c r="L90" s="13">
        <v>3.9614793609199998E-2</v>
      </c>
      <c r="M90" s="13">
        <v>3.9611066541699998E-2</v>
      </c>
      <c r="N90" s="12">
        <v>4.2874409906999998E-2</v>
      </c>
      <c r="O90" s="12">
        <v>4.2584766297800003E-2</v>
      </c>
      <c r="P90" s="12">
        <v>4.2271175714999998E-2</v>
      </c>
    </row>
    <row r="91" spans="1:16" x14ac:dyDescent="0.25">
      <c r="A91" s="3">
        <v>23</v>
      </c>
      <c r="B91" s="12">
        <v>-8.881784197E-16</v>
      </c>
      <c r="C91" s="12">
        <v>1.49090857677E-12</v>
      </c>
      <c r="D91" s="12">
        <v>0</v>
      </c>
      <c r="E91" s="13">
        <v>1.7570966655299999E-2</v>
      </c>
      <c r="F91" s="13">
        <v>1.75562513096E-2</v>
      </c>
      <c r="G91" s="13">
        <v>1.7554890787799999E-2</v>
      </c>
      <c r="H91" s="12">
        <v>3.11164466981E-2</v>
      </c>
      <c r="I91" s="12">
        <v>3.1094790836900001E-2</v>
      </c>
      <c r="J91" s="12">
        <v>3.1093973023100002E-2</v>
      </c>
      <c r="K91" s="13">
        <v>3.9470401418300001E-2</v>
      </c>
      <c r="L91" s="13">
        <v>3.9461753154000002E-2</v>
      </c>
      <c r="M91" s="13">
        <v>3.9460246753900002E-2</v>
      </c>
      <c r="N91" s="12">
        <v>4.2874409906999998E-2</v>
      </c>
      <c r="O91" s="12">
        <v>4.2584766310000001E-2</v>
      </c>
      <c r="P91" s="12">
        <v>4.2476799296300001E-2</v>
      </c>
    </row>
    <row r="92" spans="1:16" x14ac:dyDescent="0.25">
      <c r="A92" s="3">
        <v>22</v>
      </c>
      <c r="B92" s="12">
        <v>-8.881784197E-16</v>
      </c>
      <c r="C92" s="12">
        <v>1.49090857677E-12</v>
      </c>
      <c r="D92" s="12">
        <v>0</v>
      </c>
      <c r="E92" s="13">
        <v>1.7241511030499999E-2</v>
      </c>
      <c r="F92" s="13">
        <v>1.72528698406E-2</v>
      </c>
      <c r="G92" s="13">
        <v>1.7253884013200001E-2</v>
      </c>
      <c r="H92" s="12">
        <v>3.0921968906300001E-2</v>
      </c>
      <c r="I92" s="12">
        <v>3.0881221887500001E-2</v>
      </c>
      <c r="J92" s="12">
        <v>3.0880348347499999E-2</v>
      </c>
      <c r="K92" s="13">
        <v>3.93470564138E-2</v>
      </c>
      <c r="L92" s="13">
        <v>3.9326548313400003E-2</v>
      </c>
      <c r="M92" s="13">
        <v>3.9319664922499997E-2</v>
      </c>
      <c r="N92" s="12">
        <v>4.23384797831E-2</v>
      </c>
      <c r="O92" s="12">
        <v>4.2369911491099997E-2</v>
      </c>
      <c r="P92" s="12">
        <v>4.1666592575400001E-2</v>
      </c>
    </row>
    <row r="93" spans="1:16" x14ac:dyDescent="0.25">
      <c r="A93" s="3">
        <v>21</v>
      </c>
      <c r="B93" s="12">
        <v>-8.881784197E-16</v>
      </c>
      <c r="C93" s="12">
        <v>1.49090857677E-12</v>
      </c>
      <c r="D93" s="12">
        <v>0</v>
      </c>
      <c r="E93" s="13">
        <v>1.69721124207E-2</v>
      </c>
      <c r="F93" s="13">
        <v>1.6962715866899999E-2</v>
      </c>
      <c r="G93" s="13">
        <v>1.6962685207099999E-2</v>
      </c>
      <c r="H93" s="12">
        <v>3.06320754478E-2</v>
      </c>
      <c r="I93" s="12">
        <v>3.0675375626299999E-2</v>
      </c>
      <c r="J93" s="12">
        <v>3.0674423535800001E-2</v>
      </c>
      <c r="K93" s="13">
        <v>3.9162617086899998E-2</v>
      </c>
      <c r="L93" s="13">
        <v>3.9185393380099999E-2</v>
      </c>
      <c r="M93" s="13">
        <v>3.9188648922899999E-2</v>
      </c>
      <c r="N93" s="12">
        <v>4.23384797831E-2</v>
      </c>
      <c r="O93" s="12">
        <v>4.2293529498700001E-2</v>
      </c>
      <c r="P93" s="12">
        <v>4.2304564182200001E-2</v>
      </c>
    </row>
    <row r="94" spans="1:16" x14ac:dyDescent="0.25">
      <c r="A94" s="3">
        <v>20</v>
      </c>
      <c r="B94" s="12">
        <v>-8.881784197E-16</v>
      </c>
      <c r="C94" s="12">
        <v>1.49090857677E-12</v>
      </c>
      <c r="D94" s="12">
        <v>0</v>
      </c>
      <c r="E94" s="13">
        <v>1.6706923164099999E-2</v>
      </c>
      <c r="F94" s="13">
        <v>1.6681948612000001E-2</v>
      </c>
      <c r="G94" s="13">
        <v>1.6680649914299999E-2</v>
      </c>
      <c r="H94" s="12">
        <v>3.0440624976199999E-2</v>
      </c>
      <c r="I94" s="12">
        <v>3.0476695411799998E-2</v>
      </c>
      <c r="J94" s="12">
        <v>3.04756685214E-2</v>
      </c>
      <c r="K94" s="13">
        <v>3.9040233908499998E-2</v>
      </c>
      <c r="L94" s="13">
        <v>3.9057888805000003E-2</v>
      </c>
      <c r="M94" s="13">
        <v>3.9059240083100001E-2</v>
      </c>
      <c r="N94" s="12">
        <v>4.23384797831E-2</v>
      </c>
      <c r="O94" s="12">
        <v>4.2119609831999999E-2</v>
      </c>
      <c r="P94" s="12">
        <v>4.22510069067E-2</v>
      </c>
    </row>
    <row r="95" spans="1:16" x14ac:dyDescent="0.25">
      <c r="A95" s="3">
        <v>19</v>
      </c>
      <c r="B95" s="12">
        <v>-8.881784197E-16</v>
      </c>
      <c r="C95" s="12">
        <v>1.49090857677E-12</v>
      </c>
      <c r="D95" s="12">
        <v>0</v>
      </c>
      <c r="E95" s="13">
        <v>1.6393668354799999E-2</v>
      </c>
      <c r="F95" s="13">
        <v>1.64074729673E-2</v>
      </c>
      <c r="G95" s="13">
        <v>1.6407262196E-2</v>
      </c>
      <c r="H95" s="12">
        <v>3.02503710701E-2</v>
      </c>
      <c r="I95" s="12">
        <v>3.0282824173899998E-2</v>
      </c>
      <c r="J95" s="12">
        <v>3.02836676964E-2</v>
      </c>
      <c r="K95" s="13">
        <v>3.8918233177499997E-2</v>
      </c>
      <c r="L95" s="13">
        <v>3.8931727743000001E-2</v>
      </c>
      <c r="M95" s="13">
        <v>3.8935182506399997E-2</v>
      </c>
      <c r="N95" s="12">
        <v>4.23384797831E-2</v>
      </c>
      <c r="O95" s="12">
        <v>4.2119609850600002E-2</v>
      </c>
      <c r="P95" s="12">
        <v>4.2028907492900003E-2</v>
      </c>
    </row>
    <row r="96" spans="1:16" x14ac:dyDescent="0.25">
      <c r="A96" s="3">
        <v>18</v>
      </c>
      <c r="B96" s="12">
        <v>-8.881784197E-16</v>
      </c>
      <c r="C96" s="12">
        <v>1.49090857677E-12</v>
      </c>
      <c r="D96" s="12">
        <v>0</v>
      </c>
      <c r="E96" s="13">
        <v>1.6137517286700001E-2</v>
      </c>
      <c r="F96" s="13">
        <v>1.6141395676800001E-2</v>
      </c>
      <c r="G96" s="13">
        <v>1.6142185484599999E-2</v>
      </c>
      <c r="H96" s="12">
        <v>3.0061306250900002E-2</v>
      </c>
      <c r="I96" s="12">
        <v>3.00974771419E-2</v>
      </c>
      <c r="J96" s="12">
        <v>3.0098127580800001E-2</v>
      </c>
      <c r="K96" s="13">
        <v>3.8796613698799998E-2</v>
      </c>
      <c r="L96" s="13">
        <v>3.8814855601699998E-2</v>
      </c>
      <c r="M96" s="13">
        <v>3.8811800766900002E-2</v>
      </c>
      <c r="N96" s="12">
        <v>4.1809248785899998E-2</v>
      </c>
      <c r="O96" s="12">
        <v>4.2119609865300001E-2</v>
      </c>
      <c r="P96" s="12">
        <v>4.19159586647E-2</v>
      </c>
    </row>
    <row r="97" spans="1:16" x14ac:dyDescent="0.25">
      <c r="A97" s="3">
        <v>17</v>
      </c>
      <c r="B97" s="12">
        <v>-8.881784197E-16</v>
      </c>
      <c r="C97" s="12">
        <v>1.49090857677E-12</v>
      </c>
      <c r="D97" s="12">
        <v>0</v>
      </c>
      <c r="E97" s="13">
        <v>1.5885368579100001E-2</v>
      </c>
      <c r="F97" s="13">
        <v>1.5884550987899999E-2</v>
      </c>
      <c r="G97" s="13">
        <v>1.58850590136E-2</v>
      </c>
      <c r="H97" s="12">
        <v>2.9873423086900001E-2</v>
      </c>
      <c r="I97" s="12">
        <v>2.9918313213700001E-2</v>
      </c>
      <c r="J97" s="12">
        <v>2.9918774369399999E-2</v>
      </c>
      <c r="K97" s="13">
        <v>3.8675374281E-2</v>
      </c>
      <c r="L97" s="13">
        <v>3.8703853115500002E-2</v>
      </c>
      <c r="M97" s="13">
        <v>3.8697601731499998E-2</v>
      </c>
      <c r="N97" s="12">
        <v>4.1809248785899998E-2</v>
      </c>
      <c r="O97" s="12">
        <v>4.1894799666800001E-2</v>
      </c>
      <c r="P97" s="12">
        <v>4.2391740958499999E-2</v>
      </c>
    </row>
    <row r="98" spans="1:16" x14ac:dyDescent="0.25">
      <c r="A98" s="3">
        <v>16</v>
      </c>
      <c r="B98" s="12">
        <v>-8.881784197E-16</v>
      </c>
      <c r="C98" s="12">
        <v>1.49090857677E-12</v>
      </c>
      <c r="D98" s="12">
        <v>0</v>
      </c>
      <c r="E98" s="13">
        <v>1.5587517918300001E-2</v>
      </c>
      <c r="F98" s="13">
        <v>1.5635020785600001E-2</v>
      </c>
      <c r="G98" s="13">
        <v>1.56354187909E-2</v>
      </c>
      <c r="H98" s="12">
        <v>2.9780068639700001E-2</v>
      </c>
      <c r="I98" s="12">
        <v>2.97449598864E-2</v>
      </c>
      <c r="J98" s="12">
        <v>2.9745241479100001E-2</v>
      </c>
      <c r="K98" s="13">
        <v>3.8614944008699997E-2</v>
      </c>
      <c r="L98" s="13">
        <v>3.8594203636400003E-2</v>
      </c>
      <c r="M98" s="13">
        <v>3.8587811490700001E-2</v>
      </c>
      <c r="N98" s="12">
        <v>4.1809248785899998E-2</v>
      </c>
      <c r="O98" s="12">
        <v>4.1826226015299998E-2</v>
      </c>
      <c r="P98" s="12">
        <v>4.2363630337200003E-2</v>
      </c>
    </row>
    <row r="99" spans="1:16" x14ac:dyDescent="0.25">
      <c r="A99" s="3">
        <v>15</v>
      </c>
      <c r="B99" s="12">
        <v>-8.881784197E-16</v>
      </c>
      <c r="C99" s="12">
        <v>1.49090857677E-12</v>
      </c>
      <c r="D99" s="12">
        <v>0</v>
      </c>
      <c r="E99" s="13">
        <v>1.53926739443E-2</v>
      </c>
      <c r="F99" s="13">
        <v>1.53925399762E-2</v>
      </c>
      <c r="G99" s="13">
        <v>1.53929906742E-2</v>
      </c>
      <c r="H99" s="12">
        <v>2.95939432107E-2</v>
      </c>
      <c r="I99" s="12">
        <v>2.95772194107E-2</v>
      </c>
      <c r="J99" s="12">
        <v>2.95773136203E-2</v>
      </c>
      <c r="K99" s="13">
        <v>3.8494272308699999E-2</v>
      </c>
      <c r="L99" s="13">
        <v>3.8482038349300002E-2</v>
      </c>
      <c r="M99" s="13">
        <v>3.8482325434500003E-2</v>
      </c>
      <c r="N99" s="12">
        <v>4.1809248785899998E-2</v>
      </c>
      <c r="O99" s="12">
        <v>4.18262260297E-2</v>
      </c>
      <c r="P99" s="12">
        <v>4.2246124168199999E-2</v>
      </c>
    </row>
    <row r="100" spans="1:16" x14ac:dyDescent="0.25">
      <c r="A100" s="3">
        <v>14</v>
      </c>
      <c r="B100" s="12">
        <v>-8.881784197E-16</v>
      </c>
      <c r="C100" s="12">
        <v>1.49090857677E-12</v>
      </c>
      <c r="D100" s="12">
        <v>0</v>
      </c>
      <c r="E100" s="13">
        <v>1.5200265520000001E-2</v>
      </c>
      <c r="F100" s="13">
        <v>1.5156894797400001E-2</v>
      </c>
      <c r="G100" s="13">
        <v>1.51574135793E-2</v>
      </c>
      <c r="H100" s="12">
        <v>2.9408981065700002E-2</v>
      </c>
      <c r="I100" s="12">
        <v>2.9414775037000001E-2</v>
      </c>
      <c r="J100" s="12">
        <v>2.9414677993600001E-2</v>
      </c>
      <c r="K100" s="13">
        <v>3.8373977707699999E-2</v>
      </c>
      <c r="L100" s="13">
        <v>3.8380322587700001E-2</v>
      </c>
      <c r="M100" s="13">
        <v>3.8380791500199997E-2</v>
      </c>
      <c r="N100" s="12">
        <v>4.1809248785899998E-2</v>
      </c>
      <c r="O100" s="12">
        <v>4.1826226047600001E-2</v>
      </c>
      <c r="P100" s="12">
        <v>4.1528077318199998E-2</v>
      </c>
    </row>
    <row r="101" spans="1:16" x14ac:dyDescent="0.25">
      <c r="A101" s="3">
        <v>13</v>
      </c>
      <c r="B101" s="12">
        <v>-8.881784197E-16</v>
      </c>
      <c r="C101" s="12">
        <v>1.49090857677E-12</v>
      </c>
      <c r="D101" s="12">
        <v>0</v>
      </c>
      <c r="E101" s="13">
        <v>1.4915260541500001E-2</v>
      </c>
      <c r="F101" s="13">
        <v>1.49279309535E-2</v>
      </c>
      <c r="G101" s="13">
        <v>1.49285020504E-2</v>
      </c>
      <c r="H101" s="12">
        <v>2.9225174933999998E-2</v>
      </c>
      <c r="I101" s="12">
        <v>2.92575279588E-2</v>
      </c>
      <c r="J101" s="12">
        <v>2.92572333384E-2</v>
      </c>
      <c r="K101" s="13">
        <v>3.8314018367599997E-2</v>
      </c>
      <c r="L101" s="13">
        <v>3.8281769302099998E-2</v>
      </c>
      <c r="M101" s="13">
        <v>3.8283127554399998E-2</v>
      </c>
      <c r="N101" s="12">
        <v>4.1809248785899998E-2</v>
      </c>
      <c r="O101" s="12">
        <v>4.17130318914E-2</v>
      </c>
      <c r="P101" s="12">
        <v>4.1304076359300002E-2</v>
      </c>
    </row>
    <row r="102" spans="1:16" x14ac:dyDescent="0.25">
      <c r="A102" s="3">
        <v>12</v>
      </c>
      <c r="B102" s="12">
        <v>-8.881784197E-16</v>
      </c>
      <c r="C102" s="12">
        <v>1.49090857677E-12</v>
      </c>
      <c r="D102" s="12">
        <v>0</v>
      </c>
      <c r="E102" s="13">
        <v>1.47288197847E-2</v>
      </c>
      <c r="F102" s="13">
        <v>1.47055117675E-2</v>
      </c>
      <c r="G102" s="13">
        <v>1.47061390224E-2</v>
      </c>
      <c r="H102" s="12">
        <v>2.9133846262299999E-2</v>
      </c>
      <c r="I102" s="12">
        <v>2.9105387889500001E-2</v>
      </c>
      <c r="J102" s="12">
        <v>2.91049375298E-2</v>
      </c>
      <c r="K102" s="13">
        <v>3.8194287060199998E-2</v>
      </c>
      <c r="L102" s="13">
        <v>3.81945110139E-2</v>
      </c>
      <c r="M102" s="13">
        <v>3.81894212001E-2</v>
      </c>
      <c r="N102" s="12">
        <v>4.1809248785899998E-2</v>
      </c>
      <c r="O102" s="12">
        <v>4.1713031910800002E-2</v>
      </c>
      <c r="P102" s="12">
        <v>4.0938632475799999E-2</v>
      </c>
    </row>
    <row r="103" spans="1:16" x14ac:dyDescent="0.25">
      <c r="A103" s="3">
        <v>11</v>
      </c>
      <c r="B103" s="12">
        <v>-8.881784197E-16</v>
      </c>
      <c r="C103" s="12">
        <v>1.49090857677E-12</v>
      </c>
      <c r="D103" s="12">
        <v>0</v>
      </c>
      <c r="E103" s="13">
        <v>1.44526544138E-2</v>
      </c>
      <c r="F103" s="13">
        <v>1.44894852351E-2</v>
      </c>
      <c r="G103" s="13">
        <v>1.4490173932E-2</v>
      </c>
      <c r="H103" s="12">
        <v>2.89517597232E-2</v>
      </c>
      <c r="I103" s="12">
        <v>2.8958332255499999E-2</v>
      </c>
      <c r="J103" s="12">
        <v>2.8957720109499999E-2</v>
      </c>
      <c r="K103" s="13">
        <v>3.8074929913099999E-2</v>
      </c>
      <c r="L103" s="13">
        <v>3.8098676448000003E-2</v>
      </c>
      <c r="M103" s="13">
        <v>3.8097088343599997E-2</v>
      </c>
      <c r="N103" s="12">
        <v>4.1809248785899998E-2</v>
      </c>
      <c r="O103" s="12">
        <v>4.1509473414900001E-2</v>
      </c>
      <c r="P103" s="12">
        <v>4.0530756396500001E-2</v>
      </c>
    </row>
    <row r="104" spans="1:16" x14ac:dyDescent="0.25">
      <c r="A104" s="3">
        <v>10</v>
      </c>
      <c r="B104" s="12">
        <v>-8.881784197E-16</v>
      </c>
      <c r="C104" s="12">
        <v>1.49090857677E-12</v>
      </c>
      <c r="D104" s="12">
        <v>0</v>
      </c>
      <c r="E104" s="13">
        <v>1.4271996233600001E-2</v>
      </c>
      <c r="F104" s="13">
        <v>1.4279766298000001E-2</v>
      </c>
      <c r="G104" s="13">
        <v>1.42805137804E-2</v>
      </c>
      <c r="H104" s="12">
        <v>2.8770811224900002E-2</v>
      </c>
      <c r="I104" s="12">
        <v>2.88149514641E-2</v>
      </c>
      <c r="J104" s="12">
        <v>2.88155884753E-2</v>
      </c>
      <c r="K104" s="13">
        <v>3.8015437835100002E-2</v>
      </c>
      <c r="L104" s="13">
        <v>3.8009597520000001E-2</v>
      </c>
      <c r="M104" s="13">
        <v>3.8012033447599999E-2</v>
      </c>
      <c r="N104" s="12">
        <v>4.1809248785899998E-2</v>
      </c>
      <c r="O104" s="12">
        <v>4.1502236708199997E-2</v>
      </c>
      <c r="P104" s="12">
        <v>4.0404351888999997E-2</v>
      </c>
    </row>
    <row r="105" spans="1:16" x14ac:dyDescent="0.25">
      <c r="A105" s="3">
        <v>9</v>
      </c>
      <c r="B105" s="12">
        <v>-8.881784197E-16</v>
      </c>
      <c r="C105" s="12">
        <v>1.49090857677E-12</v>
      </c>
      <c r="D105" s="12">
        <v>0</v>
      </c>
      <c r="E105" s="13">
        <v>1.40935962807E-2</v>
      </c>
      <c r="F105" s="13">
        <v>1.4076108640299999E-2</v>
      </c>
      <c r="G105" s="13">
        <v>1.40769296579E-2</v>
      </c>
      <c r="H105" s="12">
        <v>2.86809024398E-2</v>
      </c>
      <c r="I105" s="12">
        <v>2.8677985173599999E-2</v>
      </c>
      <c r="J105" s="12">
        <v>2.8678372942199999E-2</v>
      </c>
      <c r="K105" s="13">
        <v>3.79560387135E-2</v>
      </c>
      <c r="L105" s="13">
        <v>3.7934941660900001E-2</v>
      </c>
      <c r="M105" s="13">
        <v>3.79294780097E-2</v>
      </c>
      <c r="N105" s="12">
        <v>4.1809248785899998E-2</v>
      </c>
      <c r="O105" s="12">
        <v>4.15022367187E-2</v>
      </c>
      <c r="P105" s="12">
        <v>4.1292732164999998E-2</v>
      </c>
    </row>
    <row r="106" spans="1:16" x14ac:dyDescent="0.25">
      <c r="A106" s="3">
        <v>8</v>
      </c>
      <c r="B106" s="12">
        <v>-8.881784197E-16</v>
      </c>
      <c r="C106" s="12">
        <v>1.49090857677E-12</v>
      </c>
      <c r="D106" s="12">
        <v>0</v>
      </c>
      <c r="E106" s="13">
        <v>1.39174263272E-2</v>
      </c>
      <c r="F106" s="13">
        <v>1.3878334920999999E-2</v>
      </c>
      <c r="G106" s="13">
        <v>1.38792344711E-2</v>
      </c>
      <c r="H106" s="12">
        <v>2.8501646799599999E-2</v>
      </c>
      <c r="I106" s="12">
        <v>2.85457824616E-2</v>
      </c>
      <c r="J106" s="12">
        <v>2.8545954555399999E-2</v>
      </c>
      <c r="K106" s="13">
        <v>3.7837426092500001E-2</v>
      </c>
      <c r="L106" s="13">
        <v>3.7849258154600003E-2</v>
      </c>
      <c r="M106" s="13">
        <v>3.78506921715E-2</v>
      </c>
      <c r="N106" s="12">
        <v>4.1809248785899998E-2</v>
      </c>
      <c r="O106" s="12">
        <v>4.1243459646500003E-2</v>
      </c>
      <c r="P106" s="12">
        <v>4.1299727775800002E-2</v>
      </c>
    </row>
    <row r="107" spans="1:16" x14ac:dyDescent="0.25">
      <c r="A107" s="3">
        <v>7</v>
      </c>
      <c r="B107" s="12">
        <v>-8.881784197E-16</v>
      </c>
      <c r="C107" s="12">
        <v>1.49090857677E-12</v>
      </c>
      <c r="D107" s="12">
        <v>0</v>
      </c>
      <c r="E107" s="13">
        <v>1.36564745835E-2</v>
      </c>
      <c r="F107" s="13">
        <v>1.3688027258499999E-2</v>
      </c>
      <c r="G107" s="13">
        <v>1.36870941331E-2</v>
      </c>
      <c r="H107" s="12">
        <v>2.8412579153300001E-2</v>
      </c>
      <c r="I107" s="12">
        <v>2.8418068870899999E-2</v>
      </c>
      <c r="J107" s="12">
        <v>2.8418027526700002E-2</v>
      </c>
      <c r="K107" s="13">
        <v>3.7778305114200002E-2</v>
      </c>
      <c r="L107" s="13">
        <v>3.7773769689000002E-2</v>
      </c>
      <c r="M107" s="13">
        <v>3.7772708972899999E-2</v>
      </c>
      <c r="N107" s="12">
        <v>4.1809248785899998E-2</v>
      </c>
      <c r="O107" s="12">
        <v>4.0893637594199998E-2</v>
      </c>
      <c r="P107" s="12">
        <v>4.0869613308799999E-2</v>
      </c>
    </row>
    <row r="108" spans="1:16" x14ac:dyDescent="0.25">
      <c r="A108" s="3">
        <v>6</v>
      </c>
      <c r="B108" s="12">
        <v>-8.881784197E-16</v>
      </c>
      <c r="C108" s="12">
        <v>1.49090857677E-12</v>
      </c>
      <c r="D108" s="12">
        <v>0</v>
      </c>
      <c r="E108" s="13">
        <v>1.3485768651200001E-2</v>
      </c>
      <c r="F108" s="13">
        <v>1.35010619055E-2</v>
      </c>
      <c r="G108" s="13">
        <v>1.35002687025E-2</v>
      </c>
      <c r="H108" s="12">
        <v>2.8323789843500001E-2</v>
      </c>
      <c r="I108" s="12">
        <v>2.8294658679500002E-2</v>
      </c>
      <c r="J108" s="12">
        <v>2.8294385488299999E-2</v>
      </c>
      <c r="K108" s="13">
        <v>3.7719276512499997E-2</v>
      </c>
      <c r="L108" s="13">
        <v>3.7704150102800003E-2</v>
      </c>
      <c r="M108" s="13">
        <v>3.7703162132300003E-2</v>
      </c>
      <c r="N108" s="12">
        <v>4.1809248785899998E-2</v>
      </c>
      <c r="O108" s="12">
        <v>4.0893637612499999E-2</v>
      </c>
      <c r="P108" s="12">
        <v>4.1031584261099999E-2</v>
      </c>
    </row>
    <row r="109" spans="1:16" x14ac:dyDescent="0.25">
      <c r="A109" s="3">
        <v>5</v>
      </c>
      <c r="B109" s="12">
        <v>-8.881784197E-16</v>
      </c>
      <c r="C109" s="12">
        <v>1.49090857677E-12</v>
      </c>
      <c r="D109" s="12">
        <v>0</v>
      </c>
      <c r="E109" s="13">
        <v>1.3317196543100001E-2</v>
      </c>
      <c r="F109" s="13">
        <v>1.33178836105E-2</v>
      </c>
      <c r="G109" s="13">
        <v>1.33185729459E-2</v>
      </c>
      <c r="H109" s="12">
        <v>2.8146766157E-2</v>
      </c>
      <c r="I109" s="12">
        <v>2.8175315610000001E-2</v>
      </c>
      <c r="J109" s="12">
        <v>2.81749258934E-2</v>
      </c>
      <c r="K109" s="13">
        <v>3.7660340143000001E-2</v>
      </c>
      <c r="L109" s="13">
        <v>3.7635725601299998E-2</v>
      </c>
      <c r="M109" s="13">
        <v>3.7633149656899997E-2</v>
      </c>
      <c r="N109" s="12">
        <v>4.1809248785899998E-2</v>
      </c>
      <c r="O109" s="12">
        <v>4.0893637632399997E-2</v>
      </c>
      <c r="P109" s="12">
        <v>4.1192230258500002E-2</v>
      </c>
    </row>
    <row r="110" spans="1:16" x14ac:dyDescent="0.25">
      <c r="A110" s="3">
        <v>4</v>
      </c>
      <c r="B110" s="12">
        <v>-8.881784197E-16</v>
      </c>
      <c r="C110" s="12">
        <v>1.49090857677E-12</v>
      </c>
      <c r="D110" s="12">
        <v>0</v>
      </c>
      <c r="E110" s="13">
        <v>1.31507315863E-2</v>
      </c>
      <c r="F110" s="13">
        <v>1.31410798975E-2</v>
      </c>
      <c r="G110" s="13">
        <v>1.3141790854199999E-2</v>
      </c>
      <c r="H110" s="12">
        <v>2.8058807512699999E-2</v>
      </c>
      <c r="I110" s="12">
        <v>2.8059844358400001E-2</v>
      </c>
      <c r="J110" s="12">
        <v>2.8059493159600001E-2</v>
      </c>
      <c r="K110" s="13">
        <v>3.7542651580000003E-2</v>
      </c>
      <c r="L110" s="13">
        <v>3.7563747894299997E-2</v>
      </c>
      <c r="M110" s="13">
        <v>3.7565188757699999E-2</v>
      </c>
      <c r="N110" s="12">
        <v>4.1809248785899998E-2</v>
      </c>
      <c r="O110" s="12">
        <v>4.0893637650800001E-2</v>
      </c>
      <c r="P110" s="12">
        <v>4.1193067169200001E-2</v>
      </c>
    </row>
    <row r="111" spans="1:16" x14ac:dyDescent="0.25">
      <c r="A111" s="3">
        <v>3</v>
      </c>
      <c r="B111" s="12">
        <v>-8.881784197E-16</v>
      </c>
      <c r="C111" s="12">
        <v>1.49090857677E-12</v>
      </c>
      <c r="D111" s="12">
        <v>0</v>
      </c>
      <c r="E111" s="13">
        <v>1.29863474415E-2</v>
      </c>
      <c r="F111" s="13">
        <v>1.2970300486400001E-2</v>
      </c>
      <c r="G111" s="13">
        <v>1.2969770270599999E-2</v>
      </c>
      <c r="H111" s="12">
        <v>2.79711237392E-2</v>
      </c>
      <c r="I111" s="12">
        <v>2.79482633572E-2</v>
      </c>
      <c r="J111" s="12">
        <v>2.79479179912E-2</v>
      </c>
      <c r="K111" s="13">
        <v>3.7483991186899997E-2</v>
      </c>
      <c r="L111" s="13">
        <v>3.7499720179800002E-2</v>
      </c>
      <c r="M111" s="13">
        <v>3.75039178172E-2</v>
      </c>
      <c r="N111" s="12">
        <v>4.0764017566200003E-2</v>
      </c>
      <c r="O111" s="12">
        <v>4.0430983805499997E-2</v>
      </c>
      <c r="P111" s="12">
        <v>4.05977776263E-2</v>
      </c>
    </row>
    <row r="112" spans="1:16" x14ac:dyDescent="0.25">
      <c r="A112" s="3">
        <v>2</v>
      </c>
      <c r="B112" s="12">
        <v>-8.881784197E-16</v>
      </c>
      <c r="C112" s="12">
        <v>1.49090857677E-12</v>
      </c>
      <c r="D112" s="12">
        <v>0</v>
      </c>
      <c r="E112" s="13">
        <v>1.2824018098499999E-2</v>
      </c>
      <c r="F112" s="13">
        <v>1.2802856503100001E-2</v>
      </c>
      <c r="G112" s="13">
        <v>1.2802388038899999E-2</v>
      </c>
      <c r="H112" s="12">
        <v>2.7883713977599998E-2</v>
      </c>
      <c r="I112" s="12">
        <v>2.78405070189E-2</v>
      </c>
      <c r="J112" s="12">
        <v>2.7840167567000002E-2</v>
      </c>
      <c r="K112" s="13">
        <v>3.7425422450699998E-2</v>
      </c>
      <c r="L112" s="13">
        <v>3.7438266275700002E-2</v>
      </c>
      <c r="M112" s="13">
        <v>3.7443997847799997E-2</v>
      </c>
      <c r="N112" s="12">
        <v>4.0764017566200003E-2</v>
      </c>
      <c r="O112" s="12">
        <v>4.0430983821299997E-2</v>
      </c>
      <c r="P112" s="12">
        <v>4.1326139584300002E-2</v>
      </c>
    </row>
    <row r="113" spans="1:16" x14ac:dyDescent="0.25">
      <c r="A113" s="3">
        <v>1</v>
      </c>
      <c r="B113" s="12">
        <v>-8.881784197E-16</v>
      </c>
      <c r="C113" s="12">
        <v>1.49090857677E-12</v>
      </c>
      <c r="D113" s="12">
        <v>0</v>
      </c>
      <c r="E113" s="13">
        <v>1.2663717872199999E-2</v>
      </c>
      <c r="F113" s="13">
        <v>1.26400993135E-2</v>
      </c>
      <c r="G113" s="13">
        <v>1.2639688049499999E-2</v>
      </c>
      <c r="H113" s="12">
        <v>2.7709440765199999E-2</v>
      </c>
      <c r="I113" s="12">
        <v>2.77367496635E-2</v>
      </c>
      <c r="J113" s="12">
        <v>2.7736395806799999E-2</v>
      </c>
      <c r="K113" s="13">
        <v>3.7366945228100003E-2</v>
      </c>
      <c r="L113" s="13">
        <v>3.7382587925400002E-2</v>
      </c>
      <c r="M113" s="13">
        <v>3.73819289634E-2</v>
      </c>
      <c r="N113" s="12">
        <v>4.0764017566200003E-2</v>
      </c>
      <c r="O113" s="12">
        <v>4.0430983840400003E-2</v>
      </c>
      <c r="P113" s="12">
        <v>4.0861503706800001E-2</v>
      </c>
    </row>
    <row r="1048576" spans="1:1" x14ac:dyDescent="0.25">
      <c r="A1048576" s="3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47" workbookViewId="0">
      <selection activeCell="F114" sqref="F114"/>
    </sheetView>
  </sheetViews>
  <sheetFormatPr defaultRowHeight="15" x14ac:dyDescent="0.25"/>
  <cols>
    <col min="2" max="2" width="15.7109375" bestFit="1" customWidth="1"/>
    <col min="3" max="3" width="14" bestFit="1" customWidth="1"/>
    <col min="4" max="4" width="12.7109375" bestFit="1" customWidth="1"/>
    <col min="5" max="5" width="12.7109375" customWidth="1"/>
    <col min="6" max="6" width="16" bestFit="1" customWidth="1"/>
    <col min="7" max="7" width="11.28515625" bestFit="1" customWidth="1"/>
    <col min="8" max="8" width="13.42578125" bestFit="1" customWidth="1"/>
    <col min="9" max="9" width="13.42578125" customWidth="1"/>
    <col min="10" max="10" width="14" bestFit="1" customWidth="1"/>
    <col min="11" max="12" width="11.28515625" bestFit="1" customWidth="1"/>
    <col min="13" max="13" width="11.28515625" customWidth="1"/>
    <col min="14" max="14" width="14" bestFit="1" customWidth="1"/>
    <col min="15" max="15" width="12.28515625" bestFit="1" customWidth="1"/>
    <col min="16" max="16" width="11.28515625" bestFit="1" customWidth="1"/>
  </cols>
  <sheetData>
    <row r="1" spans="1:16" x14ac:dyDescent="0.25">
      <c r="A1">
        <f t="shared" ref="A1:A64" si="0">A2+1</f>
        <v>111</v>
      </c>
      <c r="B1" s="7">
        <f t="shared" ref="B1:B32" si="1">D2*1.05</f>
        <v>185.15037513950571</v>
      </c>
      <c r="C1" s="7">
        <f>B1*Spending_FixedReturn!P3</f>
        <v>185.15036058779714</v>
      </c>
      <c r="D1" s="8">
        <f t="shared" ref="D1:D32" si="2">B1-C1</f>
        <v>1.4551708574117583E-5</v>
      </c>
      <c r="E1" s="8"/>
      <c r="F1" s="7">
        <f t="shared" ref="F1:F32" si="3">H2*1.05</f>
        <v>57.150203951826676</v>
      </c>
      <c r="G1" s="7">
        <f>F1*Spending_FixedReturn!M3</f>
        <v>57.150199460163549</v>
      </c>
      <c r="H1" s="8">
        <f t="shared" ref="H1:H32" si="4">F1-G1</f>
        <v>4.4916631267710727E-6</v>
      </c>
      <c r="I1" s="8"/>
      <c r="J1" s="7">
        <f t="shared" ref="J1:J32" si="5">L2*1.05</f>
        <v>2.3699176847435988</v>
      </c>
      <c r="K1" s="7">
        <f>J1*Spending_FixedReturn!J3</f>
        <v>2.3699174984822884</v>
      </c>
      <c r="L1" s="8">
        <f t="shared" ref="L1:L32" si="6">J1-K1</f>
        <v>1.8626131037535743E-7</v>
      </c>
      <c r="M1" s="8"/>
      <c r="N1" s="7">
        <f t="shared" ref="N1:N32" si="7">P2*1.05</f>
        <v>1.2951995313816975E-2</v>
      </c>
      <c r="O1" s="7">
        <f>N1*Spending_FixedReturn!G3</f>
        <v>1.2951994295867856E-2</v>
      </c>
      <c r="P1" s="8">
        <f t="shared" ref="P1:P32" si="8">N1-O1</f>
        <v>1.0179491190948076E-9</v>
      </c>
    </row>
    <row r="2" spans="1:16" x14ac:dyDescent="0.25">
      <c r="A2">
        <f t="shared" si="0"/>
        <v>110</v>
      </c>
      <c r="B2" s="7">
        <f t="shared" si="1"/>
        <v>394.36890470281503</v>
      </c>
      <c r="C2" s="7">
        <f>B2*Spending_FixedReturn!P4</f>
        <v>218.03521409376197</v>
      </c>
      <c r="D2" s="8">
        <f t="shared" si="2"/>
        <v>176.33369060905306</v>
      </c>
      <c r="E2" s="8"/>
      <c r="F2" s="7">
        <f t="shared" si="3"/>
        <v>127.27123494418561</v>
      </c>
      <c r="G2" s="7">
        <f>F2*Spending_FixedReturn!M4</f>
        <v>72.842469275779251</v>
      </c>
      <c r="H2" s="8">
        <f t="shared" si="4"/>
        <v>54.428765668406356</v>
      </c>
      <c r="I2" s="8"/>
      <c r="J2" s="7">
        <f t="shared" si="5"/>
        <v>6.0512334544471571</v>
      </c>
      <c r="K2" s="7">
        <f>J2*Spending_FixedReturn!J4</f>
        <v>3.7941689927865871</v>
      </c>
      <c r="L2" s="8">
        <f t="shared" si="6"/>
        <v>2.25706446166057</v>
      </c>
      <c r="M2" s="8"/>
      <c r="N2" s="7">
        <f t="shared" si="7"/>
        <v>4.3938990696489127E-2</v>
      </c>
      <c r="O2" s="7">
        <f>N2*Spending_FixedReturn!G4</f>
        <v>3.1603757064282485E-2</v>
      </c>
      <c r="P2" s="8">
        <f t="shared" si="8"/>
        <v>1.2335233632206642E-2</v>
      </c>
    </row>
    <row r="3" spans="1:16" x14ac:dyDescent="0.25">
      <c r="A3">
        <f t="shared" si="0"/>
        <v>109</v>
      </c>
      <c r="B3" s="7">
        <f t="shared" si="1"/>
        <v>657.10829924207383</v>
      </c>
      <c r="C3" s="7">
        <f>B3*Spending_FixedReturn!P5</f>
        <v>281.51886619177384</v>
      </c>
      <c r="D3" s="8">
        <f t="shared" si="2"/>
        <v>375.58943305029999</v>
      </c>
      <c r="E3" s="8"/>
      <c r="F3" s="7">
        <f t="shared" si="3"/>
        <v>226.29707706676302</v>
      </c>
      <c r="G3" s="7">
        <f>F3*Spending_FixedReturn!M5</f>
        <v>105.08637711991959</v>
      </c>
      <c r="H3" s="8">
        <f t="shared" si="4"/>
        <v>121.21069994684343</v>
      </c>
      <c r="I3" s="8"/>
      <c r="J3" s="7">
        <f t="shared" si="5"/>
        <v>13.047023129574518</v>
      </c>
      <c r="K3" s="7">
        <f>J3*Spending_FixedReturn!J5</f>
        <v>7.2839436491486538</v>
      </c>
      <c r="L3" s="8">
        <f t="shared" si="6"/>
        <v>5.7630794804258638</v>
      </c>
      <c r="M3" s="8"/>
      <c r="N3" s="7">
        <f t="shared" si="7"/>
        <v>0.13711196225270955</v>
      </c>
      <c r="O3" s="7">
        <f>N3*Spending_FixedReturn!G5</f>
        <v>9.5265304446529434E-2</v>
      </c>
      <c r="P3" s="8">
        <f t="shared" si="8"/>
        <v>4.1846657806180118E-2</v>
      </c>
    </row>
    <row r="4" spans="1:16" x14ac:dyDescent="0.25">
      <c r="A4">
        <f t="shared" si="0"/>
        <v>108</v>
      </c>
      <c r="B4" s="7">
        <f t="shared" si="1"/>
        <v>1051.5096767404111</v>
      </c>
      <c r="C4" s="7">
        <f>B4*Spending_FixedReturn!P6</f>
        <v>425.69224889081704</v>
      </c>
      <c r="D4" s="8">
        <f t="shared" si="2"/>
        <v>625.81742784959408</v>
      </c>
      <c r="E4" s="8"/>
      <c r="F4" s="7">
        <f t="shared" si="3"/>
        <v>395.57207203920007</v>
      </c>
      <c r="G4" s="7">
        <f>F4*Spending_FixedReturn!M6</f>
        <v>180.05104626133053</v>
      </c>
      <c r="H4" s="8">
        <f t="shared" si="4"/>
        <v>215.52102577786954</v>
      </c>
      <c r="I4" s="8"/>
      <c r="J4" s="7">
        <f t="shared" si="5"/>
        <v>28.939534806675937</v>
      </c>
      <c r="K4" s="7">
        <f>J4*Spending_FixedReturn!J6</f>
        <v>16.513798492795445</v>
      </c>
      <c r="L4" s="8">
        <f t="shared" si="6"/>
        <v>12.425736313880492</v>
      </c>
      <c r="M4" s="8"/>
      <c r="N4" s="7">
        <f t="shared" si="7"/>
        <v>0.45406892533733656</v>
      </c>
      <c r="O4" s="7">
        <f>N4*Spending_FixedReturn!G6</f>
        <v>0.32348610414427986</v>
      </c>
      <c r="P4" s="8">
        <f t="shared" si="8"/>
        <v>0.1305828211930567</v>
      </c>
    </row>
    <row r="5" spans="1:16" x14ac:dyDescent="0.25">
      <c r="A5">
        <f t="shared" si="0"/>
        <v>107</v>
      </c>
      <c r="B5" s="7">
        <f t="shared" si="1"/>
        <v>1911.6404057453365</v>
      </c>
      <c r="C5" s="7">
        <f>B5*Spending_FixedReturn!P7</f>
        <v>910.20261837351643</v>
      </c>
      <c r="D5" s="8">
        <f t="shared" si="2"/>
        <v>1001.43778737182</v>
      </c>
      <c r="E5" s="8"/>
      <c r="F5" s="7">
        <f t="shared" si="3"/>
        <v>744.94199914268609</v>
      </c>
      <c r="G5" s="7">
        <f>F5*Spending_FixedReturn!M7</f>
        <v>368.20669243868605</v>
      </c>
      <c r="H5" s="8">
        <f t="shared" si="4"/>
        <v>376.73530670400004</v>
      </c>
      <c r="I5" s="8"/>
      <c r="J5" s="7">
        <f t="shared" si="5"/>
        <v>68.553785112787892</v>
      </c>
      <c r="K5" s="7">
        <f>J5*Spending_FixedReturn!J7</f>
        <v>40.992323392144144</v>
      </c>
      <c r="L5" s="8">
        <f t="shared" si="6"/>
        <v>27.561461720643749</v>
      </c>
      <c r="M5" s="8"/>
      <c r="N5" s="7">
        <f t="shared" si="7"/>
        <v>1.5824644975547737</v>
      </c>
      <c r="O5" s="7">
        <f>N5*Spending_FixedReturn!G7</f>
        <v>1.1500179019954055</v>
      </c>
      <c r="P5" s="8">
        <f t="shared" si="8"/>
        <v>0.43244659555936815</v>
      </c>
    </row>
    <row r="6" spans="1:16" x14ac:dyDescent="0.25">
      <c r="A6">
        <f t="shared" si="0"/>
        <v>106</v>
      </c>
      <c r="B6" s="7">
        <f t="shared" si="1"/>
        <v>3536.8037451875307</v>
      </c>
      <c r="C6" s="7">
        <f>B6*Spending_FixedReturn!P8</f>
        <v>1716.1938349538771</v>
      </c>
      <c r="D6" s="8">
        <f t="shared" si="2"/>
        <v>1820.6099102336536</v>
      </c>
      <c r="E6" s="8"/>
      <c r="F6" s="7">
        <f t="shared" si="3"/>
        <v>1425.3245511892239</v>
      </c>
      <c r="G6" s="7">
        <f>F6*Spending_FixedReturn!M8</f>
        <v>715.85598057714196</v>
      </c>
      <c r="H6" s="8">
        <f t="shared" si="4"/>
        <v>709.46857061208198</v>
      </c>
      <c r="I6" s="8"/>
      <c r="J6" s="7">
        <f t="shared" si="5"/>
        <v>161.260397896445</v>
      </c>
      <c r="K6" s="7">
        <f>J6*Spending_FixedReturn!J8</f>
        <v>95.971078741408917</v>
      </c>
      <c r="L6" s="8">
        <f t="shared" si="6"/>
        <v>65.289319155036083</v>
      </c>
      <c r="M6" s="8"/>
      <c r="N6" s="7">
        <f t="shared" si="7"/>
        <v>5.3191486298013597</v>
      </c>
      <c r="O6" s="7">
        <f>N6*Spending_FixedReturn!G8</f>
        <v>3.812039584511099</v>
      </c>
      <c r="P6" s="8">
        <f t="shared" si="8"/>
        <v>1.5071090452902607</v>
      </c>
    </row>
    <row r="7" spans="1:16" x14ac:dyDescent="0.25">
      <c r="A7">
        <f t="shared" si="0"/>
        <v>105</v>
      </c>
      <c r="B7" s="7">
        <f t="shared" si="1"/>
        <v>6166.5736447850795</v>
      </c>
      <c r="C7" s="7">
        <f>B7*Spending_FixedReturn!P9</f>
        <v>2798.1891255588598</v>
      </c>
      <c r="D7" s="8">
        <f t="shared" si="2"/>
        <v>3368.3845192262197</v>
      </c>
      <c r="E7" s="8"/>
      <c r="F7" s="7">
        <f t="shared" si="3"/>
        <v>2631.6194894979353</v>
      </c>
      <c r="G7" s="7">
        <f>F7*Spending_FixedReturn!M9</f>
        <v>1274.1675359843887</v>
      </c>
      <c r="H7" s="8">
        <f t="shared" si="4"/>
        <v>1357.4519535135466</v>
      </c>
      <c r="I7" s="8"/>
      <c r="J7" s="7">
        <f t="shared" si="5"/>
        <v>362.87400037873857</v>
      </c>
      <c r="K7" s="7">
        <f>J7*Spending_FixedReturn!J9</f>
        <v>209.29266904879097</v>
      </c>
      <c r="L7" s="8">
        <f t="shared" si="6"/>
        <v>153.5813313299476</v>
      </c>
      <c r="M7" s="8"/>
      <c r="N7" s="7">
        <f t="shared" si="7"/>
        <v>16.77989978387394</v>
      </c>
      <c r="O7" s="7">
        <f>N7*Spending_FixedReturn!G9</f>
        <v>11.714043945967884</v>
      </c>
      <c r="P7" s="8">
        <f t="shared" si="8"/>
        <v>5.0658558379060565</v>
      </c>
    </row>
    <row r="8" spans="1:16" x14ac:dyDescent="0.25">
      <c r="A8">
        <f t="shared" si="0"/>
        <v>104</v>
      </c>
      <c r="B8" s="7">
        <f t="shared" si="1"/>
        <v>10029.365940609545</v>
      </c>
      <c r="C8" s="7">
        <f>B8*Spending_FixedReturn!P10</f>
        <v>4156.4386598618503</v>
      </c>
      <c r="D8" s="8">
        <f t="shared" si="2"/>
        <v>5872.9272807476946</v>
      </c>
      <c r="E8" s="8"/>
      <c r="F8" s="7">
        <f t="shared" si="3"/>
        <v>4589.2645523431484</v>
      </c>
      <c r="G8" s="7">
        <f>F8*Spending_FixedReturn!M10</f>
        <v>2082.960276630829</v>
      </c>
      <c r="H8" s="8">
        <f t="shared" si="4"/>
        <v>2506.3042757123194</v>
      </c>
      <c r="I8" s="8"/>
      <c r="J8" s="7">
        <f t="shared" si="5"/>
        <v>766.76949894039228</v>
      </c>
      <c r="K8" s="7">
        <f>J8*Spending_FixedReturn!J10</f>
        <v>421.17521286540318</v>
      </c>
      <c r="L8" s="8">
        <f t="shared" si="6"/>
        <v>345.5942860749891</v>
      </c>
      <c r="M8" s="8"/>
      <c r="N8" s="7">
        <f t="shared" si="7"/>
        <v>48.798198215778534</v>
      </c>
      <c r="O8" s="7">
        <f>N8*Spending_FixedReturn!G10</f>
        <v>32.817341278755734</v>
      </c>
      <c r="P8" s="8">
        <f t="shared" si="8"/>
        <v>15.9808569370228</v>
      </c>
    </row>
    <row r="9" spans="1:16" x14ac:dyDescent="0.25">
      <c r="A9">
        <f t="shared" si="0"/>
        <v>103</v>
      </c>
      <c r="B9" s="7">
        <f t="shared" si="1"/>
        <v>15384.164180276761</v>
      </c>
      <c r="C9" s="7">
        <f>B9*Spending_FixedReturn!P11</f>
        <v>5832.3870939819572</v>
      </c>
      <c r="D9" s="8">
        <f t="shared" si="2"/>
        <v>9551.7770862948037</v>
      </c>
      <c r="E9" s="8"/>
      <c r="F9" s="7">
        <f t="shared" si="3"/>
        <v>7570.4482135110502</v>
      </c>
      <c r="G9" s="7">
        <f>F9*Spending_FixedReturn!M11</f>
        <v>3199.720068422338</v>
      </c>
      <c r="H9" s="8">
        <f t="shared" si="4"/>
        <v>4370.7281450887122</v>
      </c>
      <c r="I9" s="8"/>
      <c r="J9" s="7">
        <f t="shared" si="5"/>
        <v>1521.5965084065058</v>
      </c>
      <c r="K9" s="7">
        <f>J9*Spending_FixedReturn!J11</f>
        <v>791.33984274898933</v>
      </c>
      <c r="L9" s="8">
        <f t="shared" si="6"/>
        <v>730.25666565751646</v>
      </c>
      <c r="M9" s="8"/>
      <c r="N9" s="7">
        <f t="shared" si="7"/>
        <v>130.92586583058869</v>
      </c>
      <c r="O9" s="7">
        <f>N9*Spending_FixedReturn!G11</f>
        <v>84.451391339371042</v>
      </c>
      <c r="P9" s="8">
        <f t="shared" si="8"/>
        <v>46.474474491217649</v>
      </c>
    </row>
    <row r="10" spans="1:16" x14ac:dyDescent="0.25">
      <c r="A10">
        <f t="shared" si="0"/>
        <v>102</v>
      </c>
      <c r="B10" s="7">
        <f t="shared" si="1"/>
        <v>22565.651653169592</v>
      </c>
      <c r="C10" s="7">
        <f>B10*Spending_FixedReturn!P12</f>
        <v>7914.0667195726774</v>
      </c>
      <c r="D10" s="8">
        <f t="shared" si="2"/>
        <v>14651.584933596914</v>
      </c>
      <c r="E10" s="8"/>
      <c r="F10" s="7">
        <f t="shared" si="3"/>
        <v>11932.788735620336</v>
      </c>
      <c r="G10" s="7">
        <f>F10*Spending_FixedReturn!M12</f>
        <v>4722.8380560860023</v>
      </c>
      <c r="H10" s="8">
        <f t="shared" si="4"/>
        <v>7209.9506795343332</v>
      </c>
      <c r="I10" s="8"/>
      <c r="J10" s="7">
        <f t="shared" si="5"/>
        <v>2864.9056943959167</v>
      </c>
      <c r="K10" s="7">
        <f>J10*Spending_FixedReturn!J12</f>
        <v>1415.766162580197</v>
      </c>
      <c r="L10" s="8">
        <f t="shared" si="6"/>
        <v>1449.1395318157197</v>
      </c>
      <c r="M10" s="8"/>
      <c r="N10" s="7">
        <f t="shared" si="7"/>
        <v>328.43776903540873</v>
      </c>
      <c r="O10" s="7">
        <f>N10*Spending_FixedReturn!G12</f>
        <v>203.7464682443719</v>
      </c>
      <c r="P10" s="8">
        <f t="shared" si="8"/>
        <v>124.69130079103684</v>
      </c>
    </row>
    <row r="11" spans="1:16" x14ac:dyDescent="0.25">
      <c r="A11">
        <f t="shared" si="0"/>
        <v>101</v>
      </c>
      <c r="B11" s="7">
        <f t="shared" si="1"/>
        <v>31936.550049510264</v>
      </c>
      <c r="C11" s="7">
        <f>B11*Spending_FixedReturn!P13</f>
        <v>10445.453236967795</v>
      </c>
      <c r="D11" s="8">
        <f t="shared" si="2"/>
        <v>21491.09681254247</v>
      </c>
      <c r="E11" s="8"/>
      <c r="F11" s="7">
        <f t="shared" si="3"/>
        <v>18104.244254357855</v>
      </c>
      <c r="G11" s="7">
        <f>F11*Spending_FixedReturn!M13</f>
        <v>6739.6835537670586</v>
      </c>
      <c r="H11" s="8">
        <f t="shared" si="4"/>
        <v>11364.560700590795</v>
      </c>
      <c r="I11" s="8"/>
      <c r="J11" s="7">
        <f t="shared" si="5"/>
        <v>5151.8840047699068</v>
      </c>
      <c r="K11" s="7">
        <f>J11*Spending_FixedReturn!J13</f>
        <v>2423.4023910595101</v>
      </c>
      <c r="L11" s="8">
        <f t="shared" si="6"/>
        <v>2728.4816137103967</v>
      </c>
      <c r="M11" s="8"/>
      <c r="N11" s="7">
        <f t="shared" si="7"/>
        <v>775.60760778194856</v>
      </c>
      <c r="O11" s="7">
        <f>N11*Spending_FixedReturn!G13</f>
        <v>462.80973251013074</v>
      </c>
      <c r="P11" s="8">
        <f t="shared" si="8"/>
        <v>312.79787527181782</v>
      </c>
    </row>
    <row r="12" spans="1:16" x14ac:dyDescent="0.25">
      <c r="A12">
        <f t="shared" si="0"/>
        <v>100</v>
      </c>
      <c r="B12" s="7">
        <f t="shared" si="1"/>
        <v>43863.138976785864</v>
      </c>
      <c r="C12" s="7">
        <f>B12*Spending_FixedReturn!P14</f>
        <v>13447.377024871328</v>
      </c>
      <c r="D12" s="8">
        <f t="shared" si="2"/>
        <v>30415.761951914537</v>
      </c>
      <c r="E12" s="8"/>
      <c r="F12" s="7">
        <f t="shared" si="3"/>
        <v>26570.498211303846</v>
      </c>
      <c r="G12" s="7">
        <f>F12*Spending_FixedReturn!M14</f>
        <v>9328.3608262011294</v>
      </c>
      <c r="H12" s="8">
        <f t="shared" si="4"/>
        <v>17242.137385102717</v>
      </c>
      <c r="I12" s="8"/>
      <c r="J12" s="7">
        <f t="shared" si="5"/>
        <v>8886.4161257017113</v>
      </c>
      <c r="K12" s="7">
        <f>J12*Spending_FixedReturn!J14</f>
        <v>3979.8599306827523</v>
      </c>
      <c r="L12" s="8">
        <f t="shared" si="6"/>
        <v>4906.5561950189585</v>
      </c>
      <c r="M12" s="8"/>
      <c r="N12" s="7">
        <f t="shared" si="7"/>
        <v>1731.250090252061</v>
      </c>
      <c r="O12" s="7">
        <f>N12*Spending_FixedReturn!G14</f>
        <v>992.57617807877671</v>
      </c>
      <c r="P12" s="8">
        <f t="shared" si="8"/>
        <v>738.67391217328429</v>
      </c>
    </row>
    <row r="13" spans="1:16" x14ac:dyDescent="0.25">
      <c r="A13">
        <f t="shared" si="0"/>
        <v>99</v>
      </c>
      <c r="B13" s="7">
        <f t="shared" si="1"/>
        <v>58685.134510349351</v>
      </c>
      <c r="C13" s="7">
        <f>B13*Spending_FixedReturn!P15</f>
        <v>16910.716437219962</v>
      </c>
      <c r="D13" s="8">
        <f t="shared" si="2"/>
        <v>41774.418073129389</v>
      </c>
      <c r="E13" s="8"/>
      <c r="F13" s="7">
        <f t="shared" si="3"/>
        <v>37848.720271451588</v>
      </c>
      <c r="G13" s="7">
        <f>F13*Spending_FixedReturn!M15</f>
        <v>12543.483879733643</v>
      </c>
      <c r="H13" s="8">
        <f t="shared" si="4"/>
        <v>25305.236391717946</v>
      </c>
      <c r="I13" s="8"/>
      <c r="J13" s="7">
        <f t="shared" si="5"/>
        <v>14743.183937011736</v>
      </c>
      <c r="K13" s="7">
        <f>J13*Spending_FixedReturn!J15</f>
        <v>6279.9304839624865</v>
      </c>
      <c r="L13" s="8">
        <f t="shared" si="6"/>
        <v>8463.2534530492485</v>
      </c>
      <c r="M13" s="8"/>
      <c r="N13" s="7">
        <f t="shared" si="7"/>
        <v>3661.5208472691652</v>
      </c>
      <c r="O13" s="7">
        <f>N13*Spending_FixedReturn!G15</f>
        <v>2012.7112375052977</v>
      </c>
      <c r="P13" s="8">
        <f t="shared" si="8"/>
        <v>1648.8096097638675</v>
      </c>
    </row>
    <row r="14" spans="1:16" x14ac:dyDescent="0.25">
      <c r="A14">
        <f t="shared" si="0"/>
        <v>98</v>
      </c>
      <c r="B14" s="7">
        <f t="shared" si="1"/>
        <v>76787.276263030479</v>
      </c>
      <c r="C14" s="7">
        <f>B14*Spending_FixedReturn!P16</f>
        <v>20896.671967459668</v>
      </c>
      <c r="D14" s="8">
        <f t="shared" si="2"/>
        <v>55890.604295570811</v>
      </c>
      <c r="E14" s="8"/>
      <c r="F14" s="7">
        <f t="shared" si="3"/>
        <v>52550.857751776981</v>
      </c>
      <c r="G14" s="7">
        <f>F14*Spending_FixedReturn!M16</f>
        <v>16504.457493251663</v>
      </c>
      <c r="H14" s="8">
        <f t="shared" si="4"/>
        <v>36046.400258525318</v>
      </c>
      <c r="I14" s="8"/>
      <c r="J14" s="7">
        <f t="shared" si="5"/>
        <v>23651.619775874598</v>
      </c>
      <c r="K14" s="7">
        <f>J14*Spending_FixedReturn!J16</f>
        <v>9610.4922168158027</v>
      </c>
      <c r="L14" s="8">
        <f t="shared" si="6"/>
        <v>14041.127559058796</v>
      </c>
      <c r="M14" s="8"/>
      <c r="N14" s="7">
        <f t="shared" si="7"/>
        <v>7393.7092833843681</v>
      </c>
      <c r="O14" s="7">
        <f>N14*Spending_FixedReturn!G16</f>
        <v>3906.546571699449</v>
      </c>
      <c r="P14" s="8">
        <f t="shared" si="8"/>
        <v>3487.162711684919</v>
      </c>
    </row>
    <row r="15" spans="1:16" x14ac:dyDescent="0.25">
      <c r="A15">
        <f t="shared" si="0"/>
        <v>97</v>
      </c>
      <c r="B15" s="7">
        <f t="shared" si="1"/>
        <v>98393.021326614427</v>
      </c>
      <c r="C15" s="7">
        <f>B15*Spending_FixedReturn!P17</f>
        <v>25262.282028490172</v>
      </c>
      <c r="D15" s="8">
        <f t="shared" si="2"/>
        <v>73130.739298124259</v>
      </c>
      <c r="E15" s="8"/>
      <c r="F15" s="7">
        <f t="shared" si="3"/>
        <v>71181.327684890493</v>
      </c>
      <c r="G15" s="7">
        <f>F15*Spending_FixedReturn!M17</f>
        <v>21132.891730817177</v>
      </c>
      <c r="H15" s="8">
        <f t="shared" si="4"/>
        <v>50048.435954073313</v>
      </c>
      <c r="I15" s="8"/>
      <c r="J15" s="7">
        <f t="shared" si="5"/>
        <v>36672.36685014837</v>
      </c>
      <c r="K15" s="7">
        <f>J15*Spending_FixedReturn!J17</f>
        <v>14147.014682648754</v>
      </c>
      <c r="L15" s="8">
        <f t="shared" si="6"/>
        <v>22525.352167499615</v>
      </c>
      <c r="M15" s="8"/>
      <c r="N15" s="7">
        <f t="shared" si="7"/>
        <v>14212.493292744473</v>
      </c>
      <c r="O15" s="7">
        <f>N15*Spending_FixedReturn!G17</f>
        <v>7170.8654038069799</v>
      </c>
      <c r="P15" s="8">
        <f t="shared" si="8"/>
        <v>7041.6278889374935</v>
      </c>
    </row>
    <row r="16" spans="1:16" x14ac:dyDescent="0.25">
      <c r="A16">
        <f t="shared" si="0"/>
        <v>96</v>
      </c>
      <c r="B16" s="7">
        <f t="shared" si="1"/>
        <v>123606.13135561417</v>
      </c>
      <c r="C16" s="7">
        <f>B16*Spending_FixedReturn!P18</f>
        <v>29898.491996933757</v>
      </c>
      <c r="D16" s="8">
        <f t="shared" si="2"/>
        <v>93707.639358680404</v>
      </c>
      <c r="E16" s="8"/>
      <c r="F16" s="7">
        <f t="shared" si="3"/>
        <v>94145.943845410497</v>
      </c>
      <c r="G16" s="7">
        <f>F16*Spending_FixedReturn!M18</f>
        <v>26354.203193133842</v>
      </c>
      <c r="H16" s="8">
        <f t="shared" si="4"/>
        <v>67791.740652276654</v>
      </c>
      <c r="I16" s="8"/>
      <c r="J16" s="7">
        <f t="shared" si="5"/>
        <v>54974.778998482027</v>
      </c>
      <c r="K16" s="7">
        <f>J16*Spending_FixedReturn!J18</f>
        <v>20048.715331674059</v>
      </c>
      <c r="L16" s="8">
        <f t="shared" si="6"/>
        <v>34926.063666807968</v>
      </c>
      <c r="M16" s="8"/>
      <c r="N16" s="7">
        <f t="shared" si="7"/>
        <v>25995.912504129712</v>
      </c>
      <c r="O16" s="7">
        <f>N16*Spending_FixedReturn!G18</f>
        <v>12460.204606277834</v>
      </c>
      <c r="P16" s="8">
        <f t="shared" si="8"/>
        <v>13535.707897851878</v>
      </c>
    </row>
    <row r="17" spans="1:16" x14ac:dyDescent="0.25">
      <c r="A17">
        <f t="shared" si="0"/>
        <v>95</v>
      </c>
      <c r="B17" s="7">
        <f t="shared" si="1"/>
        <v>152356.52255793134</v>
      </c>
      <c r="C17" s="7">
        <f>B17*Spending_FixedReturn!P19</f>
        <v>34636.397457346422</v>
      </c>
      <c r="D17" s="8">
        <f t="shared" si="2"/>
        <v>117720.12510058492</v>
      </c>
      <c r="E17" s="8"/>
      <c r="F17" s="7">
        <f t="shared" si="3"/>
        <v>121660.65215279936</v>
      </c>
      <c r="G17" s="7">
        <f>F17*Spending_FixedReturn!M19</f>
        <v>31997.848490503657</v>
      </c>
      <c r="H17" s="8">
        <f t="shared" si="4"/>
        <v>89662.803662295701</v>
      </c>
      <c r="I17" s="8"/>
      <c r="J17" s="7">
        <f t="shared" si="5"/>
        <v>79681.477123502904</v>
      </c>
      <c r="K17" s="7">
        <f>J17*Spending_FixedReturn!J19</f>
        <v>27324.544743996212</v>
      </c>
      <c r="L17" s="8">
        <f t="shared" si="6"/>
        <v>52356.932379506688</v>
      </c>
      <c r="M17" s="8"/>
      <c r="N17" s="7">
        <f t="shared" si="7"/>
        <v>45207.779403403823</v>
      </c>
      <c r="O17" s="7">
        <f>N17*Spending_FixedReturn!G19</f>
        <v>20449.76749470886</v>
      </c>
      <c r="P17" s="8">
        <f t="shared" si="8"/>
        <v>24758.011908694963</v>
      </c>
    </row>
    <row r="18" spans="1:16" x14ac:dyDescent="0.25">
      <c r="A18">
        <f t="shared" si="0"/>
        <v>94</v>
      </c>
      <c r="B18" s="7">
        <f t="shared" si="1"/>
        <v>184423.51967458086</v>
      </c>
      <c r="C18" s="7">
        <f>B18*Spending_FixedReturn!P20</f>
        <v>39322.069619408168</v>
      </c>
      <c r="D18" s="8">
        <f t="shared" si="2"/>
        <v>145101.4500551727</v>
      </c>
      <c r="E18" s="8"/>
      <c r="F18" s="7">
        <f t="shared" si="3"/>
        <v>153732.43474651361</v>
      </c>
      <c r="G18" s="7">
        <f>F18*Spending_FixedReturn!M20</f>
        <v>37865.146981942788</v>
      </c>
      <c r="H18" s="8">
        <f t="shared" si="4"/>
        <v>115867.28776457082</v>
      </c>
      <c r="I18" s="8"/>
      <c r="J18" s="7">
        <f t="shared" si="5"/>
        <v>111737.78914874043</v>
      </c>
      <c r="K18" s="7">
        <f>J18*Spending_FixedReturn!J20</f>
        <v>35850.668078737668</v>
      </c>
      <c r="L18" s="8">
        <f t="shared" si="6"/>
        <v>75887.121070002759</v>
      </c>
      <c r="M18" s="8"/>
      <c r="N18" s="7">
        <f t="shared" si="7"/>
        <v>74776.489979259743</v>
      </c>
      <c r="O18" s="7">
        <f>N18*Spending_FixedReturn!G20</f>
        <v>31721.46197601801</v>
      </c>
      <c r="P18" s="8">
        <f t="shared" si="8"/>
        <v>43055.028003241736</v>
      </c>
    </row>
    <row r="19" spans="1:16" x14ac:dyDescent="0.25">
      <c r="A19">
        <f t="shared" si="0"/>
        <v>93</v>
      </c>
      <c r="B19" s="7">
        <f t="shared" si="1"/>
        <v>219455.93320882879</v>
      </c>
      <c r="C19" s="7">
        <f>B19*Spending_FixedReturn!P21</f>
        <v>43814.485899704167</v>
      </c>
      <c r="D19" s="8">
        <f t="shared" si="2"/>
        <v>175641.44730912463</v>
      </c>
      <c r="E19" s="8"/>
      <c r="F19" s="7">
        <f t="shared" si="3"/>
        <v>190162.23776727894</v>
      </c>
      <c r="G19" s="7">
        <f>F19*Spending_FixedReturn!M21</f>
        <v>43750.395151551689</v>
      </c>
      <c r="H19" s="8">
        <f t="shared" si="4"/>
        <v>146411.84261572725</v>
      </c>
      <c r="I19" s="8"/>
      <c r="J19" s="7">
        <f t="shared" si="5"/>
        <v>151791.56690303606</v>
      </c>
      <c r="K19" s="7">
        <f>J19*Spending_FixedReturn!J21</f>
        <v>45374.62485661661</v>
      </c>
      <c r="L19" s="8">
        <f t="shared" si="6"/>
        <v>106416.94204641946</v>
      </c>
      <c r="M19" s="8"/>
      <c r="N19" s="7">
        <f t="shared" si="7"/>
        <v>117825.64665417791</v>
      </c>
      <c r="O19" s="7">
        <f>N19*Spending_FixedReturn!G21</f>
        <v>46609.941912025781</v>
      </c>
      <c r="P19" s="8">
        <f t="shared" si="8"/>
        <v>71215.704742152127</v>
      </c>
    </row>
    <row r="20" spans="1:16" x14ac:dyDescent="0.25">
      <c r="A20">
        <f t="shared" si="0"/>
        <v>92</v>
      </c>
      <c r="B20" s="7">
        <f t="shared" si="1"/>
        <v>257035.398659814</v>
      </c>
      <c r="C20" s="7">
        <f>B20*Spending_FixedReturn!P22</f>
        <v>48029.747984738962</v>
      </c>
      <c r="D20" s="8">
        <f t="shared" si="2"/>
        <v>209005.65067507504</v>
      </c>
      <c r="E20" s="8"/>
      <c r="F20" s="7">
        <f t="shared" si="3"/>
        <v>230604.36233843517</v>
      </c>
      <c r="G20" s="7">
        <f>F20*Spending_FixedReturn!M22</f>
        <v>49497.469226740948</v>
      </c>
      <c r="H20" s="8">
        <f t="shared" si="4"/>
        <v>181106.89311169423</v>
      </c>
      <c r="I20" s="8"/>
      <c r="J20" s="7">
        <f t="shared" si="5"/>
        <v>200172.98362805732</v>
      </c>
      <c r="K20" s="7">
        <f>J20*Spending_FixedReturn!J22</f>
        <v>55609.586577546776</v>
      </c>
      <c r="L20" s="8">
        <f t="shared" si="6"/>
        <v>144563.39705051054</v>
      </c>
      <c r="M20" s="8"/>
      <c r="N20" s="7">
        <f t="shared" si="7"/>
        <v>177411.73053095173</v>
      </c>
      <c r="O20" s="7">
        <f>N20*Spending_FixedReturn!G22</f>
        <v>65196.828955544202</v>
      </c>
      <c r="P20" s="8">
        <f t="shared" si="8"/>
        <v>112214.90157540752</v>
      </c>
    </row>
    <row r="21" spans="1:16" x14ac:dyDescent="0.25">
      <c r="A21">
        <f t="shared" si="0"/>
        <v>91</v>
      </c>
      <c r="B21" s="7">
        <f t="shared" si="1"/>
        <v>296702.53028570121</v>
      </c>
      <c r="C21" s="7">
        <f>B21*Spending_FixedReturn!P23</f>
        <v>51906.912514449781</v>
      </c>
      <c r="D21" s="8">
        <f t="shared" si="2"/>
        <v>244795.61777125142</v>
      </c>
      <c r="E21" s="8"/>
      <c r="F21" s="7">
        <f t="shared" si="3"/>
        <v>274595.46903485962</v>
      </c>
      <c r="G21" s="7">
        <f>F21*Spending_FixedReturn!M23</f>
        <v>54972.26680777852</v>
      </c>
      <c r="H21" s="8">
        <f t="shared" si="4"/>
        <v>219623.20222708111</v>
      </c>
      <c r="I21" s="8"/>
      <c r="J21" s="7">
        <f t="shared" si="5"/>
        <v>256861.99308666482</v>
      </c>
      <c r="K21" s="7">
        <f>J21*Spending_FixedReturn!J23</f>
        <v>66221.056298038806</v>
      </c>
      <c r="L21" s="8">
        <f t="shared" si="6"/>
        <v>190640.93678862602</v>
      </c>
      <c r="M21" s="8"/>
      <c r="N21" s="7">
        <f t="shared" si="7"/>
        <v>256174.71775241193</v>
      </c>
      <c r="O21" s="7">
        <f>N21*Spending_FixedReturn!G23</f>
        <v>87211.16486579123</v>
      </c>
      <c r="P21" s="8">
        <f t="shared" si="8"/>
        <v>168963.55288662069</v>
      </c>
    </row>
    <row r="22" spans="1:16" x14ac:dyDescent="0.25">
      <c r="A22">
        <f t="shared" si="0"/>
        <v>90</v>
      </c>
      <c r="B22" s="7">
        <f t="shared" si="1"/>
        <v>337978.60184003698</v>
      </c>
      <c r="C22" s="7">
        <f>B22*Spending_FixedReturn!P24</f>
        <v>55404.763472702514</v>
      </c>
      <c r="D22" s="8">
        <f t="shared" si="2"/>
        <v>282573.83836733445</v>
      </c>
      <c r="E22" s="8"/>
      <c r="F22" s="7">
        <f t="shared" si="3"/>
        <v>321591.91659294843</v>
      </c>
      <c r="G22" s="7">
        <f>F22*Spending_FixedReturn!M24</f>
        <v>60072.422274034521</v>
      </c>
      <c r="H22" s="8">
        <f t="shared" si="4"/>
        <v>261519.4943189139</v>
      </c>
      <c r="I22" s="8"/>
      <c r="J22" s="7">
        <f t="shared" si="5"/>
        <v>321500.1622691105</v>
      </c>
      <c r="K22" s="7">
        <f>J22*Spending_FixedReturn!J24</f>
        <v>76869.692662763046</v>
      </c>
      <c r="L22" s="8">
        <f t="shared" si="6"/>
        <v>244630.46960634744</v>
      </c>
      <c r="M22" s="8"/>
      <c r="N22" s="7">
        <f t="shared" si="7"/>
        <v>356032.59257067723</v>
      </c>
      <c r="O22" s="7">
        <f>N22*Spending_FixedReturn!G24</f>
        <v>112056.67090171349</v>
      </c>
      <c r="P22" s="8">
        <f t="shared" si="8"/>
        <v>243975.92166896374</v>
      </c>
    </row>
    <row r="23" spans="1:16" x14ac:dyDescent="0.25">
      <c r="A23">
        <f t="shared" si="0"/>
        <v>89</v>
      </c>
      <c r="B23" s="7">
        <f t="shared" si="1"/>
        <v>380403.05918365339</v>
      </c>
      <c r="C23" s="7">
        <f>B23*Spending_FixedReturn!P25</f>
        <v>58518.676478856316</v>
      </c>
      <c r="D23" s="8">
        <f t="shared" si="2"/>
        <v>321884.38270479708</v>
      </c>
      <c r="E23" s="8"/>
      <c r="F23" s="7">
        <f t="shared" si="3"/>
        <v>371003.27085124073</v>
      </c>
      <c r="G23" s="7">
        <f>F23*Spending_FixedReturn!M25</f>
        <v>64725.255048432715</v>
      </c>
      <c r="H23" s="8">
        <f t="shared" si="4"/>
        <v>306278.01580280799</v>
      </c>
      <c r="I23" s="8"/>
      <c r="J23" s="7">
        <f t="shared" si="5"/>
        <v>393427.88417544193</v>
      </c>
      <c r="K23" s="7">
        <f>J23*Spending_FixedReturn!J25</f>
        <v>87237.253442955713</v>
      </c>
      <c r="L23" s="8">
        <f t="shared" si="6"/>
        <v>306190.6307324862</v>
      </c>
      <c r="M23" s="8"/>
      <c r="N23" s="7">
        <f t="shared" si="7"/>
        <v>477951.54939785559</v>
      </c>
      <c r="O23" s="7">
        <f>N23*Spending_FixedReturn!G25</f>
        <v>138872.88980673449</v>
      </c>
      <c r="P23" s="8">
        <f t="shared" si="8"/>
        <v>339078.65959112113</v>
      </c>
    </row>
    <row r="24" spans="1:16" x14ac:dyDescent="0.25">
      <c r="A24">
        <f t="shared" si="0"/>
        <v>88</v>
      </c>
      <c r="B24" s="7">
        <f t="shared" si="1"/>
        <v>423523.90812432213</v>
      </c>
      <c r="C24" s="7">
        <f>B24*Spending_FixedReturn!P26</f>
        <v>61235.280330366535</v>
      </c>
      <c r="D24" s="8">
        <f t="shared" si="2"/>
        <v>362288.62779395562</v>
      </c>
      <c r="E24" s="8"/>
      <c r="F24" s="7">
        <f t="shared" si="3"/>
        <v>422223.38494198507</v>
      </c>
      <c r="G24" s="7">
        <f>F24*Spending_FixedReturn!M26</f>
        <v>68886.936512232031</v>
      </c>
      <c r="H24" s="8">
        <f t="shared" si="4"/>
        <v>353336.44842975307</v>
      </c>
      <c r="I24" s="8"/>
      <c r="J24" s="7">
        <f t="shared" si="5"/>
        <v>471742.503572524</v>
      </c>
      <c r="K24" s="7">
        <f>J24*Spending_FixedReturn!J26</f>
        <v>97049.280548293624</v>
      </c>
      <c r="L24" s="8">
        <f t="shared" si="6"/>
        <v>374693.22302423039</v>
      </c>
      <c r="M24" s="8"/>
      <c r="N24" s="7">
        <f t="shared" si="7"/>
        <v>621830.68430061638</v>
      </c>
      <c r="O24" s="7">
        <f>N24*Spending_FixedReturn!G26</f>
        <v>166638.73249313488</v>
      </c>
      <c r="P24" s="8">
        <f t="shared" si="8"/>
        <v>455191.95180748147</v>
      </c>
    </row>
    <row r="25" spans="1:16" x14ac:dyDescent="0.25">
      <c r="A25">
        <f t="shared" si="0"/>
        <v>87</v>
      </c>
      <c r="B25" s="7">
        <f t="shared" si="1"/>
        <v>466930.04533300165</v>
      </c>
      <c r="C25" s="7">
        <f>B25*Spending_FixedReturn!P27</f>
        <v>63573.94235745677</v>
      </c>
      <c r="D25" s="8">
        <f t="shared" si="2"/>
        <v>403356.10297554487</v>
      </c>
      <c r="E25" s="8"/>
      <c r="F25" s="7">
        <f t="shared" si="3"/>
        <v>474664.86975139816</v>
      </c>
      <c r="G25" s="7">
        <f>F25*Spending_FixedReturn!M27</f>
        <v>72547.360282840993</v>
      </c>
      <c r="H25" s="8">
        <f t="shared" si="4"/>
        <v>402117.5094685572</v>
      </c>
      <c r="I25" s="8"/>
      <c r="J25" s="7">
        <f t="shared" si="5"/>
        <v>555390.64459390647</v>
      </c>
      <c r="K25" s="7">
        <f>J25*Spending_FixedReturn!J27</f>
        <v>106112.06976293126</v>
      </c>
      <c r="L25" s="8">
        <f t="shared" si="6"/>
        <v>449278.57483097521</v>
      </c>
      <c r="M25" s="8"/>
      <c r="N25" s="7">
        <f t="shared" si="7"/>
        <v>786581.74175075372</v>
      </c>
      <c r="O25" s="7">
        <f>N25*Spending_FixedReturn!G27</f>
        <v>194362.04241683337</v>
      </c>
      <c r="P25" s="8">
        <f t="shared" si="8"/>
        <v>592219.69933392038</v>
      </c>
    </row>
    <row r="26" spans="1:16" x14ac:dyDescent="0.25">
      <c r="A26">
        <f t="shared" si="0"/>
        <v>86</v>
      </c>
      <c r="B26" s="7">
        <f t="shared" si="1"/>
        <v>510262.62012932886</v>
      </c>
      <c r="C26" s="7">
        <f>B26*Spending_FixedReturn!P28</f>
        <v>65567.338859803509</v>
      </c>
      <c r="D26" s="8">
        <f t="shared" si="2"/>
        <v>444695.28126952535</v>
      </c>
      <c r="E26" s="8"/>
      <c r="F26" s="7">
        <f t="shared" si="3"/>
        <v>527770.47947958321</v>
      </c>
      <c r="G26" s="7">
        <f>F26*Spending_FixedReturn!M28</f>
        <v>75708.698763965935</v>
      </c>
      <c r="H26" s="8">
        <f t="shared" si="4"/>
        <v>452061.78071561729</v>
      </c>
      <c r="I26" s="8"/>
      <c r="J26" s="7">
        <f t="shared" si="5"/>
        <v>643219.81764247292</v>
      </c>
      <c r="K26" s="7">
        <f>J26*Spending_FixedReturn!J28</f>
        <v>114276.34660065718</v>
      </c>
      <c r="L26" s="8">
        <f t="shared" si="6"/>
        <v>528943.4710418157</v>
      </c>
      <c r="M26" s="8"/>
      <c r="N26" s="7">
        <f t="shared" si="7"/>
        <v>970194.77573218883</v>
      </c>
      <c r="O26" s="7">
        <f>N26*Spending_FixedReturn!G28</f>
        <v>221069.30739813769</v>
      </c>
      <c r="P26" s="8">
        <f t="shared" si="8"/>
        <v>749125.46833405108</v>
      </c>
    </row>
    <row r="27" spans="1:16" x14ac:dyDescent="0.25">
      <c r="A27">
        <f t="shared" si="0"/>
        <v>85</v>
      </c>
      <c r="B27" s="7">
        <f t="shared" si="1"/>
        <v>553199.94251412619</v>
      </c>
      <c r="C27" s="7">
        <f>B27*Spending_FixedReturn!P29</f>
        <v>67235.542390955845</v>
      </c>
      <c r="D27" s="8">
        <f t="shared" si="2"/>
        <v>485964.40012317034</v>
      </c>
      <c r="E27" s="8"/>
      <c r="F27" s="7">
        <f t="shared" si="3"/>
        <v>581037.29769110563</v>
      </c>
      <c r="G27" s="7">
        <f>F27*Spending_FixedReturn!M29</f>
        <v>78398.745805788349</v>
      </c>
      <c r="H27" s="8">
        <f t="shared" si="4"/>
        <v>502638.55188531731</v>
      </c>
      <c r="I27" s="8"/>
      <c r="J27" s="7">
        <f t="shared" si="5"/>
        <v>734067.75291764596</v>
      </c>
      <c r="K27" s="7">
        <f>J27*Spending_FixedReturn!J29</f>
        <v>121477.45040100509</v>
      </c>
      <c r="L27" s="8">
        <f t="shared" si="6"/>
        <v>612590.30251664086</v>
      </c>
      <c r="M27" s="8"/>
      <c r="N27" s="7">
        <f t="shared" si="7"/>
        <v>1170012.1729300201</v>
      </c>
      <c r="O27" s="7">
        <f>N27*Spending_FixedReturn!G29</f>
        <v>246017.1484231737</v>
      </c>
      <c r="P27" s="8">
        <f t="shared" si="8"/>
        <v>923995.02450684644</v>
      </c>
    </row>
    <row r="28" spans="1:16" x14ac:dyDescent="0.25">
      <c r="A28">
        <f t="shared" si="0"/>
        <v>84</v>
      </c>
      <c r="B28" s="7">
        <f t="shared" si="1"/>
        <v>595471.99712478905</v>
      </c>
      <c r="C28" s="7">
        <f>B28*Spending_FixedReturn!P30</f>
        <v>68614.909016097459</v>
      </c>
      <c r="D28" s="8">
        <f t="shared" si="2"/>
        <v>526857.08810869162</v>
      </c>
      <c r="E28" s="8"/>
      <c r="F28" s="7">
        <f t="shared" si="3"/>
        <v>634017.7026489058</v>
      </c>
      <c r="G28" s="7">
        <f>F28*Spending_FixedReturn!M30</f>
        <v>80648.847704995613</v>
      </c>
      <c r="H28" s="8">
        <f t="shared" si="4"/>
        <v>553368.85494391015</v>
      </c>
      <c r="I28" s="8"/>
      <c r="J28" s="7">
        <f t="shared" si="5"/>
        <v>826801.42733309837</v>
      </c>
      <c r="K28" s="7">
        <f>J28*Spending_FixedReturn!J30</f>
        <v>127689.28169724502</v>
      </c>
      <c r="L28" s="8">
        <f t="shared" si="6"/>
        <v>699112.14563585329</v>
      </c>
      <c r="M28" s="8"/>
      <c r="N28" s="7">
        <f t="shared" si="7"/>
        <v>1382909.5394487679</v>
      </c>
      <c r="O28" s="7">
        <f>N28*Spending_FixedReturn!G30</f>
        <v>268612.23189636786</v>
      </c>
      <c r="P28" s="8">
        <f t="shared" si="8"/>
        <v>1114297.3075524</v>
      </c>
    </row>
    <row r="29" spans="1:16" x14ac:dyDescent="0.25">
      <c r="A29">
        <f t="shared" si="0"/>
        <v>83</v>
      </c>
      <c r="B29" s="7">
        <f t="shared" si="1"/>
        <v>636847.39711142692</v>
      </c>
      <c r="C29" s="7">
        <f>B29*Spending_FixedReturn!P31</f>
        <v>69731.209373532576</v>
      </c>
      <c r="D29" s="8">
        <f t="shared" si="2"/>
        <v>567116.18773789436</v>
      </c>
      <c r="E29" s="8"/>
      <c r="F29" s="7">
        <f t="shared" si="3"/>
        <v>686320.46187622193</v>
      </c>
      <c r="G29" s="7">
        <f>F29*Spending_FixedReturn!M31</f>
        <v>82494.078401073522</v>
      </c>
      <c r="H29" s="8">
        <f t="shared" si="4"/>
        <v>603826.38347514835</v>
      </c>
      <c r="I29" s="8"/>
      <c r="J29" s="7">
        <f t="shared" si="5"/>
        <v>920347.63711365114</v>
      </c>
      <c r="K29" s="7">
        <f>J29*Spending_FixedReturn!J31</f>
        <v>132917.70632022421</v>
      </c>
      <c r="L29" s="8">
        <f t="shared" si="6"/>
        <v>787429.93079342693</v>
      </c>
      <c r="M29" s="8"/>
      <c r="N29" s="7">
        <f t="shared" si="7"/>
        <v>1605481.6656178765</v>
      </c>
      <c r="O29" s="7">
        <f>N29*Spending_FixedReturn!G31</f>
        <v>288424.96138095466</v>
      </c>
      <c r="P29" s="8">
        <f t="shared" si="8"/>
        <v>1317056.7042369219</v>
      </c>
    </row>
    <row r="30" spans="1:16" x14ac:dyDescent="0.25">
      <c r="A30">
        <f t="shared" si="0"/>
        <v>82</v>
      </c>
      <c r="B30" s="7">
        <f t="shared" si="1"/>
        <v>677128.73821635265</v>
      </c>
      <c r="C30" s="7">
        <f>B30*Spending_FixedReturn!P32</f>
        <v>70607.407634041214</v>
      </c>
      <c r="D30" s="8">
        <f t="shared" si="2"/>
        <v>606521.33058231138</v>
      </c>
      <c r="E30" s="8"/>
      <c r="F30" s="7">
        <f t="shared" si="3"/>
        <v>737608.31547350506</v>
      </c>
      <c r="G30" s="7">
        <f>F30*Spending_FixedReturn!M32</f>
        <v>83969.780353293754</v>
      </c>
      <c r="H30" s="8">
        <f t="shared" si="4"/>
        <v>653638.53512021131</v>
      </c>
      <c r="I30" s="8"/>
      <c r="J30" s="7">
        <f t="shared" si="5"/>
        <v>1013710.4094101805</v>
      </c>
      <c r="K30" s="7">
        <f>J30*Spending_FixedReturn!J32</f>
        <v>137188.85025432226</v>
      </c>
      <c r="L30" s="8">
        <f t="shared" si="6"/>
        <v>876521.55915585824</v>
      </c>
      <c r="M30" s="8"/>
      <c r="N30" s="7">
        <f t="shared" si="7"/>
        <v>1834198.7549135759</v>
      </c>
      <c r="O30" s="7">
        <f>N30*Spending_FixedReturn!G32</f>
        <v>305168.59718226508</v>
      </c>
      <c r="P30" s="8">
        <f t="shared" si="8"/>
        <v>1529030.1577313109</v>
      </c>
    </row>
    <row r="31" spans="1:16" x14ac:dyDescent="0.25">
      <c r="A31">
        <f t="shared" si="0"/>
        <v>81</v>
      </c>
      <c r="B31" s="7">
        <f t="shared" si="1"/>
        <v>716171.29560235317</v>
      </c>
      <c r="C31" s="7">
        <f>B31*Spending_FixedReturn!P33</f>
        <v>71286.783015350637</v>
      </c>
      <c r="D31" s="8">
        <f t="shared" si="2"/>
        <v>644884.51258700248</v>
      </c>
      <c r="E31" s="8"/>
      <c r="F31" s="7">
        <f t="shared" si="3"/>
        <v>787593.52807269036</v>
      </c>
      <c r="G31" s="7">
        <f>F31*Spending_FixedReturn!M33</f>
        <v>85109.418097923641</v>
      </c>
      <c r="H31" s="8">
        <f t="shared" si="4"/>
        <v>702484.10997476673</v>
      </c>
      <c r="I31" s="8"/>
      <c r="J31" s="7">
        <f t="shared" si="5"/>
        <v>1105985.0054797421</v>
      </c>
      <c r="K31" s="7">
        <f>J31*Spending_FixedReturn!J33</f>
        <v>140546.52032718927</v>
      </c>
      <c r="L31" s="8">
        <f t="shared" si="6"/>
        <v>965438.48515255284</v>
      </c>
      <c r="M31" s="8"/>
      <c r="N31" s="7">
        <f t="shared" si="7"/>
        <v>2065553.8863373047</v>
      </c>
      <c r="O31" s="7">
        <f>N31*Spending_FixedReturn!G33</f>
        <v>318697.92927675613</v>
      </c>
      <c r="P31" s="8">
        <f t="shared" si="8"/>
        <v>1746855.9570605485</v>
      </c>
    </row>
    <row r="32" spans="1:16" x14ac:dyDescent="0.25">
      <c r="A32">
        <f t="shared" si="0"/>
        <v>80</v>
      </c>
      <c r="B32" s="7">
        <f t="shared" si="1"/>
        <v>753853.58362100506</v>
      </c>
      <c r="C32" s="7">
        <f>B32*Spending_FixedReturn!P34</f>
        <v>71785.683047335362</v>
      </c>
      <c r="D32" s="8">
        <f t="shared" si="2"/>
        <v>682067.9005736697</v>
      </c>
      <c r="E32" s="8"/>
      <c r="F32" s="7">
        <f t="shared" si="3"/>
        <v>836035.26615447178</v>
      </c>
      <c r="G32" s="7">
        <f>F32*Spending_FixedReturn!M34</f>
        <v>85946.191799528708</v>
      </c>
      <c r="H32" s="8">
        <f t="shared" si="4"/>
        <v>750089.07435494312</v>
      </c>
      <c r="I32" s="8"/>
      <c r="J32" s="7">
        <f t="shared" si="5"/>
        <v>1196365.7535493386</v>
      </c>
      <c r="K32" s="7">
        <f>J32*Spending_FixedReturn!J34</f>
        <v>143046.70071148893</v>
      </c>
      <c r="L32" s="8">
        <f t="shared" si="6"/>
        <v>1053319.0528378496</v>
      </c>
      <c r="M32" s="8"/>
      <c r="N32" s="7">
        <f t="shared" si="7"/>
        <v>2296184.6667731772</v>
      </c>
      <c r="O32" s="7">
        <f>N32*Spending_FixedReturn!G34</f>
        <v>328990.48930907756</v>
      </c>
      <c r="P32" s="8">
        <f t="shared" si="8"/>
        <v>1967194.1774640996</v>
      </c>
    </row>
    <row r="33" spans="1:16" x14ac:dyDescent="0.25">
      <c r="A33">
        <f t="shared" si="0"/>
        <v>79</v>
      </c>
      <c r="B33" s="7">
        <f t="shared" ref="B33:B64" si="9">D34*1.05</f>
        <v>790090.08998105465</v>
      </c>
      <c r="C33" s="7">
        <f>B33*Spending_FixedReturn!P35</f>
        <v>72134.296056287989</v>
      </c>
      <c r="D33" s="8">
        <f t="shared" ref="D33:D64" si="10">B33-C33</f>
        <v>717955.79392476671</v>
      </c>
      <c r="E33" s="8"/>
      <c r="F33" s="7">
        <f t="shared" ref="F33:F64" si="11">H34*1.05</f>
        <v>882745.54624864296</v>
      </c>
      <c r="G33" s="7">
        <f>F33*Spending_FixedReturn!M35</f>
        <v>86521.483244384188</v>
      </c>
      <c r="H33" s="8">
        <f t="shared" ref="H33:H64" si="12">F33-G33</f>
        <v>796224.06300425879</v>
      </c>
      <c r="I33" s="8"/>
      <c r="J33" s="7">
        <f t="shared" ref="J33:J64" si="13">L34*1.05</f>
        <v>1284178.9874637874</v>
      </c>
      <c r="K33" s="7">
        <f>J33*Spending_FixedReturn!J35</f>
        <v>144783.03170251264</v>
      </c>
      <c r="L33" s="8">
        <f t="shared" ref="L33:L64" si="14">J33-K33</f>
        <v>1139395.9557612748</v>
      </c>
      <c r="M33" s="8"/>
      <c r="N33" s="7">
        <f t="shared" ref="N33:N64" si="15">P34*1.05</f>
        <v>2523094.7159130843</v>
      </c>
      <c r="O33" s="7">
        <f>N33*Spending_FixedReturn!G35</f>
        <v>336252.17612910602</v>
      </c>
      <c r="P33" s="8">
        <f t="shared" ref="P33:P64" si="16">N33-O33</f>
        <v>2186842.5397839784</v>
      </c>
    </row>
    <row r="34" spans="1:16" x14ac:dyDescent="0.25">
      <c r="A34">
        <f t="shared" si="0"/>
        <v>78</v>
      </c>
      <c r="B34" s="7">
        <f t="shared" si="9"/>
        <v>824798.3068847768</v>
      </c>
      <c r="C34" s="7">
        <f>B34*Spending_FixedReturn!P36</f>
        <v>72331.554521867642</v>
      </c>
      <c r="D34" s="8">
        <f t="shared" si="10"/>
        <v>752466.75236290914</v>
      </c>
      <c r="E34" s="8"/>
      <c r="F34" s="7">
        <f t="shared" si="11"/>
        <v>927583.62161434663</v>
      </c>
      <c r="G34" s="7">
        <f>F34*Spending_FixedReturn!M36</f>
        <v>86873.57756802009</v>
      </c>
      <c r="H34" s="8">
        <f t="shared" si="12"/>
        <v>840710.04404632654</v>
      </c>
      <c r="I34" s="8"/>
      <c r="J34" s="7">
        <f t="shared" si="13"/>
        <v>1368880.5678974136</v>
      </c>
      <c r="K34" s="7">
        <f>J34*Spending_FixedReturn!J36</f>
        <v>145852.9607890445</v>
      </c>
      <c r="L34" s="8">
        <f t="shared" si="14"/>
        <v>1223027.607108369</v>
      </c>
      <c r="M34" s="8"/>
      <c r="N34" s="7">
        <f t="shared" si="15"/>
        <v>2743716.9882751899</v>
      </c>
      <c r="O34" s="7">
        <f>N34*Spending_FixedReturn!G36</f>
        <v>340769.63978653832</v>
      </c>
      <c r="P34" s="8">
        <f t="shared" si="16"/>
        <v>2402947.3484886517</v>
      </c>
    </row>
    <row r="35" spans="1:16" x14ac:dyDescent="0.25">
      <c r="A35">
        <f t="shared" si="0"/>
        <v>77</v>
      </c>
      <c r="B35" s="7">
        <f t="shared" si="9"/>
        <v>857949.90470772202</v>
      </c>
      <c r="C35" s="7">
        <f>B35*Spending_FixedReturn!P37</f>
        <v>72427.707674601261</v>
      </c>
      <c r="D35" s="8">
        <f t="shared" si="10"/>
        <v>785522.19703312078</v>
      </c>
      <c r="E35" s="8"/>
      <c r="F35" s="7">
        <f t="shared" si="11"/>
        <v>970443.46167634823</v>
      </c>
      <c r="G35" s="7">
        <f>F35*Spending_FixedReturn!M37</f>
        <v>87030.488710303864</v>
      </c>
      <c r="H35" s="8">
        <f t="shared" si="12"/>
        <v>883412.97296604433</v>
      </c>
      <c r="I35" s="8"/>
      <c r="J35" s="7">
        <f t="shared" si="13"/>
        <v>1450024.6534344794</v>
      </c>
      <c r="K35" s="7">
        <f>J35*Spending_FixedReturn!J37</f>
        <v>146328.87448456165</v>
      </c>
      <c r="L35" s="8">
        <f t="shared" si="14"/>
        <v>1303695.7789499178</v>
      </c>
      <c r="M35" s="8"/>
      <c r="N35" s="7">
        <f t="shared" si="15"/>
        <v>2955835.6200167984</v>
      </c>
      <c r="O35" s="7">
        <f>N35*Spending_FixedReturn!G37</f>
        <v>342771.8216594744</v>
      </c>
      <c r="P35" s="8">
        <f t="shared" si="16"/>
        <v>2613063.7983573237</v>
      </c>
    </row>
    <row r="36" spans="1:16" x14ac:dyDescent="0.25">
      <c r="A36">
        <f t="shared" si="0"/>
        <v>76</v>
      </c>
      <c r="B36" s="7">
        <f t="shared" si="9"/>
        <v>889505.6564243976</v>
      </c>
      <c r="C36" s="7">
        <f>B36*Spending_FixedReturn!P38</f>
        <v>72410.509083709985</v>
      </c>
      <c r="D36" s="8">
        <f t="shared" si="10"/>
        <v>817095.14734068757</v>
      </c>
      <c r="E36" s="8"/>
      <c r="F36" s="7">
        <f t="shared" si="11"/>
        <v>1011250.0580936759</v>
      </c>
      <c r="G36" s="7">
        <f>F36*Spending_FixedReturn!M38</f>
        <v>87018.189830487085</v>
      </c>
      <c r="H36" s="8">
        <f t="shared" si="12"/>
        <v>924231.86826318875</v>
      </c>
      <c r="I36" s="8"/>
      <c r="J36" s="7">
        <f t="shared" si="13"/>
        <v>1527256.8591939525</v>
      </c>
      <c r="K36" s="7">
        <f>J36*Spending_FixedReturn!J38</f>
        <v>146280.99878016283</v>
      </c>
      <c r="L36" s="8">
        <f t="shared" si="14"/>
        <v>1380975.8604137897</v>
      </c>
      <c r="M36" s="8"/>
      <c r="N36" s="7">
        <f t="shared" si="15"/>
        <v>3157597.1580234924</v>
      </c>
      <c r="O36" s="7">
        <f>N36*Spending_FixedReturn!G38</f>
        <v>342515.61515035108</v>
      </c>
      <c r="P36" s="8">
        <f t="shared" si="16"/>
        <v>2815081.5428731414</v>
      </c>
    </row>
    <row r="37" spans="1:16" x14ac:dyDescent="0.25">
      <c r="A37">
        <f t="shared" si="0"/>
        <v>75</v>
      </c>
      <c r="B37" s="7">
        <f t="shared" si="9"/>
        <v>919480.68874604767</v>
      </c>
      <c r="C37" s="7">
        <f>B37*Spending_FixedReturn!P39</f>
        <v>72332.444532335736</v>
      </c>
      <c r="D37" s="8">
        <f t="shared" si="10"/>
        <v>847148.24421371194</v>
      </c>
      <c r="E37" s="8"/>
      <c r="F37" s="7">
        <f t="shared" si="11"/>
        <v>1049953.2657907398</v>
      </c>
      <c r="G37" s="7">
        <f>F37*Spending_FixedReturn!M39</f>
        <v>86857.972368191346</v>
      </c>
      <c r="H37" s="8">
        <f t="shared" si="12"/>
        <v>963095.29342254845</v>
      </c>
      <c r="I37" s="8"/>
      <c r="J37" s="7">
        <f t="shared" si="13"/>
        <v>1600303.7928522031</v>
      </c>
      <c r="K37" s="7">
        <f>J37*Spending_FixedReturn!J39</f>
        <v>145773.4507627245</v>
      </c>
      <c r="L37" s="8">
        <f t="shared" si="14"/>
        <v>1454530.3420894786</v>
      </c>
      <c r="M37" s="8"/>
      <c r="N37" s="7">
        <f t="shared" si="15"/>
        <v>3347495.2267724359</v>
      </c>
      <c r="O37" s="7">
        <f>N37*Spending_FixedReturn!G39</f>
        <v>340259.83817863354</v>
      </c>
      <c r="P37" s="8">
        <f t="shared" si="16"/>
        <v>3007235.3885938022</v>
      </c>
    </row>
    <row r="38" spans="1:16" x14ac:dyDescent="0.25">
      <c r="A38">
        <f t="shared" si="0"/>
        <v>74</v>
      </c>
      <c r="B38" s="7">
        <f t="shared" si="9"/>
        <v>947853.81174182636</v>
      </c>
      <c r="C38" s="7">
        <f>B38*Spending_FixedReturn!P40</f>
        <v>72157.917697971439</v>
      </c>
      <c r="D38" s="8">
        <f t="shared" si="10"/>
        <v>875695.8940438549</v>
      </c>
      <c r="E38" s="8"/>
      <c r="F38" s="7">
        <f t="shared" si="11"/>
        <v>1086530.5433574286</v>
      </c>
      <c r="G38" s="7">
        <f>F38*Spending_FixedReturn!M40</f>
        <v>86575.052128152747</v>
      </c>
      <c r="H38" s="8">
        <f t="shared" si="12"/>
        <v>999955.49122927594</v>
      </c>
      <c r="I38" s="8"/>
      <c r="J38" s="7">
        <f t="shared" si="13"/>
        <v>1668980.2133767644</v>
      </c>
      <c r="K38" s="7">
        <f>J38*Spending_FixedReturn!J40</f>
        <v>144881.36304133301</v>
      </c>
      <c r="L38" s="8">
        <f t="shared" si="14"/>
        <v>1524098.8503354315</v>
      </c>
      <c r="M38" s="8"/>
      <c r="N38" s="7">
        <f t="shared" si="15"/>
        <v>3524422.1628171955</v>
      </c>
      <c r="O38" s="7">
        <f>N38*Spending_FixedReturn!G40</f>
        <v>336331.47065297078</v>
      </c>
      <c r="P38" s="8">
        <f t="shared" si="16"/>
        <v>3188090.6921642246</v>
      </c>
    </row>
    <row r="39" spans="1:16" x14ac:dyDescent="0.25">
      <c r="A39">
        <f t="shared" si="0"/>
        <v>73</v>
      </c>
      <c r="B39" s="7">
        <f t="shared" si="9"/>
        <v>974676.09015502757</v>
      </c>
      <c r="C39" s="7">
        <f>B39*Spending_FixedReturn!P41</f>
        <v>71958.174210431069</v>
      </c>
      <c r="D39" s="8">
        <f t="shared" si="10"/>
        <v>902717.91594459652</v>
      </c>
      <c r="E39" s="8"/>
      <c r="F39" s="7">
        <f t="shared" si="11"/>
        <v>1120980.6594596994</v>
      </c>
      <c r="G39" s="7">
        <f>F39*Spending_FixedReturn!M41</f>
        <v>86189.665785957899</v>
      </c>
      <c r="H39" s="8">
        <f t="shared" si="12"/>
        <v>1034790.9936737415</v>
      </c>
      <c r="I39" s="8"/>
      <c r="J39" s="7">
        <f t="shared" si="13"/>
        <v>1733177.1224731703</v>
      </c>
      <c r="K39" s="7">
        <f>J39*Spending_FixedReturn!J41</f>
        <v>143672.15735244239</v>
      </c>
      <c r="L39" s="8">
        <f t="shared" si="14"/>
        <v>1589504.9651207279</v>
      </c>
      <c r="M39" s="8"/>
      <c r="N39" s="7">
        <f t="shared" si="15"/>
        <v>3687628.859603954</v>
      </c>
      <c r="O39" s="7">
        <f>N39*Spending_FixedReturn!G41</f>
        <v>331036.3235875775</v>
      </c>
      <c r="P39" s="8">
        <f t="shared" si="16"/>
        <v>3356592.5360163767</v>
      </c>
    </row>
    <row r="40" spans="1:16" x14ac:dyDescent="0.25">
      <c r="A40">
        <f t="shared" si="0"/>
        <v>72</v>
      </c>
      <c r="B40" s="7">
        <f t="shared" si="9"/>
        <v>999909.93041637319</v>
      </c>
      <c r="C40" s="7">
        <f>B40*Spending_FixedReturn!P42</f>
        <v>71646.98741158504</v>
      </c>
      <c r="D40" s="8">
        <f t="shared" si="10"/>
        <v>928262.94300478813</v>
      </c>
      <c r="E40" s="8"/>
      <c r="F40" s="7">
        <f t="shared" si="11"/>
        <v>1153318.6653037595</v>
      </c>
      <c r="G40" s="7">
        <f>F40*Spending_FixedReturn!M42</f>
        <v>85718.037246902968</v>
      </c>
      <c r="H40" s="8">
        <f t="shared" si="12"/>
        <v>1067600.6280568566</v>
      </c>
      <c r="I40" s="8"/>
      <c r="J40" s="7">
        <f t="shared" si="13"/>
        <v>1792836.7099537763</v>
      </c>
      <c r="K40" s="7">
        <f>J40*Spending_FixedReturn!J42</f>
        <v>142191.83140789991</v>
      </c>
      <c r="L40" s="8">
        <f t="shared" si="14"/>
        <v>1650644.8785458764</v>
      </c>
      <c r="M40" s="8"/>
      <c r="N40" s="7">
        <f t="shared" si="15"/>
        <v>3836620.2366491542</v>
      </c>
      <c r="O40" s="7">
        <f>N40*Spending_FixedReturn!G42</f>
        <v>324592.75131205493</v>
      </c>
      <c r="P40" s="8">
        <f t="shared" si="16"/>
        <v>3512027.4853370991</v>
      </c>
    </row>
    <row r="41" spans="1:16" x14ac:dyDescent="0.25">
      <c r="A41">
        <f t="shared" si="0"/>
        <v>71</v>
      </c>
      <c r="B41" s="7">
        <f t="shared" si="9"/>
        <v>1023657.3545336175</v>
      </c>
      <c r="C41" s="7">
        <f>B41*Spending_FixedReturn!P43</f>
        <v>71362.182708500186</v>
      </c>
      <c r="D41" s="8">
        <f t="shared" si="10"/>
        <v>952295.17182511732</v>
      </c>
      <c r="E41" s="8"/>
      <c r="F41" s="7">
        <f t="shared" si="11"/>
        <v>1183569.1767386571</v>
      </c>
      <c r="G41" s="7">
        <f>F41*Spending_FixedReturn!M43</f>
        <v>85170.447877933751</v>
      </c>
      <c r="H41" s="8">
        <f t="shared" si="12"/>
        <v>1098398.7288607233</v>
      </c>
      <c r="I41" s="8"/>
      <c r="J41" s="7">
        <f t="shared" si="13"/>
        <v>1847940.3653563592</v>
      </c>
      <c r="K41" s="7">
        <f>J41*Spending_FixedReturn!J43</f>
        <v>140476.83206704832</v>
      </c>
      <c r="L41" s="8">
        <f t="shared" si="14"/>
        <v>1707463.5332893108</v>
      </c>
      <c r="M41" s="8"/>
      <c r="N41" s="7">
        <f t="shared" si="15"/>
        <v>3971105.7690238263</v>
      </c>
      <c r="O41" s="7">
        <f>N41*Spending_FixedReturn!G43</f>
        <v>317181.73411987018</v>
      </c>
      <c r="P41" s="8">
        <f t="shared" si="16"/>
        <v>3653924.0349039561</v>
      </c>
    </row>
    <row r="42" spans="1:16" x14ac:dyDescent="0.25">
      <c r="A42">
        <f t="shared" si="0"/>
        <v>70</v>
      </c>
      <c r="B42" s="7">
        <f t="shared" si="9"/>
        <v>1045909.9799149034</v>
      </c>
      <c r="C42" s="7">
        <f>B42*Spending_FixedReturn!P44</f>
        <v>70998.213692410587</v>
      </c>
      <c r="D42" s="8">
        <f t="shared" si="10"/>
        <v>974911.76622249279</v>
      </c>
      <c r="E42" s="8"/>
      <c r="F42" s="7">
        <f t="shared" si="11"/>
        <v>1211764.90254845</v>
      </c>
      <c r="G42" s="7">
        <f>F42*Spending_FixedReturn!M44</f>
        <v>84556.162797348181</v>
      </c>
      <c r="H42" s="8">
        <f t="shared" si="12"/>
        <v>1127208.7397511019</v>
      </c>
      <c r="I42" s="8"/>
      <c r="J42" s="7">
        <f t="shared" si="13"/>
        <v>1898503.7739278467</v>
      </c>
      <c r="K42" s="7">
        <f>J42*Spending_FixedReturn!J44</f>
        <v>138560.56882655219</v>
      </c>
      <c r="L42" s="8">
        <f t="shared" si="14"/>
        <v>1759943.2051012944</v>
      </c>
      <c r="M42" s="8"/>
      <c r="N42" s="7">
        <f t="shared" si="15"/>
        <v>4090978.1207254827</v>
      </c>
      <c r="O42" s="7">
        <f>N42*Spending_FixedReturn!G44</f>
        <v>308972.62641707662</v>
      </c>
      <c r="P42" s="8">
        <f t="shared" si="16"/>
        <v>3782005.494308406</v>
      </c>
    </row>
    <row r="43" spans="1:16" x14ac:dyDescent="0.25">
      <c r="A43">
        <f t="shared" si="0"/>
        <v>69</v>
      </c>
      <c r="B43" s="7">
        <f t="shared" si="9"/>
        <v>1066712.2002424209</v>
      </c>
      <c r="C43" s="7">
        <f>B43*Spending_FixedReturn!P45</f>
        <v>70607.457466322463</v>
      </c>
      <c r="D43" s="8">
        <f t="shared" si="10"/>
        <v>996104.74277609843</v>
      </c>
      <c r="E43" s="8"/>
      <c r="F43" s="7">
        <f t="shared" si="11"/>
        <v>1237949.2513840783</v>
      </c>
      <c r="G43" s="7">
        <f>F43*Spending_FixedReturn!M45</f>
        <v>83887.439433173393</v>
      </c>
      <c r="H43" s="8">
        <f t="shared" si="12"/>
        <v>1154061.8119509048</v>
      </c>
      <c r="I43" s="8"/>
      <c r="J43" s="7">
        <f t="shared" si="13"/>
        <v>1944582.6391535902</v>
      </c>
      <c r="K43" s="7">
        <f>J43*Spending_FixedReturn!J45</f>
        <v>136483.80684135534</v>
      </c>
      <c r="L43" s="8">
        <f t="shared" si="14"/>
        <v>1808098.8323122349</v>
      </c>
      <c r="M43" s="8"/>
      <c r="N43" s="7">
        <f t="shared" si="15"/>
        <v>4196336.2078967858</v>
      </c>
      <c r="O43" s="7">
        <f>N43*Spending_FixedReturn!G45</f>
        <v>300166.56911061186</v>
      </c>
      <c r="P43" s="8">
        <f t="shared" si="16"/>
        <v>3896169.6387861739</v>
      </c>
    </row>
    <row r="44" spans="1:16" x14ac:dyDescent="0.25">
      <c r="A44">
        <f t="shared" si="0"/>
        <v>68</v>
      </c>
      <c r="B44" s="7">
        <f t="shared" si="9"/>
        <v>1086107.5862865557</v>
      </c>
      <c r="C44" s="7">
        <f>B44*Spending_FixedReturn!P46</f>
        <v>70191.205103297732</v>
      </c>
      <c r="D44" s="8">
        <f t="shared" si="10"/>
        <v>1015916.381183258</v>
      </c>
      <c r="E44" s="8"/>
      <c r="F44" s="7">
        <f t="shared" si="11"/>
        <v>1262174.9259020085</v>
      </c>
      <c r="G44" s="7">
        <f>F44*Spending_FixedReturn!M46</f>
        <v>83175.638869553019</v>
      </c>
      <c r="H44" s="8">
        <f t="shared" si="12"/>
        <v>1178999.2870324554</v>
      </c>
      <c r="I44" s="8"/>
      <c r="J44" s="7">
        <f t="shared" si="13"/>
        <v>1986266.2559804358</v>
      </c>
      <c r="K44" s="7">
        <f>J44*Spending_FixedReturn!J46</f>
        <v>134282.79011987374</v>
      </c>
      <c r="L44" s="8">
        <f t="shared" si="14"/>
        <v>1851983.4658605619</v>
      </c>
      <c r="M44" s="8"/>
      <c r="N44" s="7">
        <f t="shared" si="15"/>
        <v>4287450.9342095954</v>
      </c>
      <c r="O44" s="7">
        <f>N44*Spending_FixedReturn!G46</f>
        <v>290940.26002218027</v>
      </c>
      <c r="P44" s="8">
        <f t="shared" si="16"/>
        <v>3996510.6741874153</v>
      </c>
    </row>
    <row r="45" spans="1:16" x14ac:dyDescent="0.25">
      <c r="A45">
        <f t="shared" si="0"/>
        <v>67</v>
      </c>
      <c r="B45" s="7">
        <f t="shared" si="9"/>
        <v>1104149.8802606231</v>
      </c>
      <c r="C45" s="7">
        <f>B45*Spending_FixedReturn!P47</f>
        <v>69761.702844855696</v>
      </c>
      <c r="D45" s="8">
        <f t="shared" si="10"/>
        <v>1034388.1774157673</v>
      </c>
      <c r="E45" s="8"/>
      <c r="F45" s="7">
        <f t="shared" si="11"/>
        <v>1284499.2961313981</v>
      </c>
      <c r="G45" s="7">
        <f>F45*Spending_FixedReturn!M47</f>
        <v>82427.938129485134</v>
      </c>
      <c r="H45" s="8">
        <f t="shared" si="12"/>
        <v>1202071.3580019129</v>
      </c>
      <c r="I45" s="8"/>
      <c r="J45" s="7">
        <f t="shared" si="13"/>
        <v>2023666.6732486149</v>
      </c>
      <c r="K45" s="7">
        <f>J45*Spending_FixedReturn!J47</f>
        <v>131984.52469581913</v>
      </c>
      <c r="L45" s="8">
        <f t="shared" si="14"/>
        <v>1891682.1485527959</v>
      </c>
      <c r="M45" s="8"/>
      <c r="N45" s="7">
        <f t="shared" si="15"/>
        <v>4364714.8838908933</v>
      </c>
      <c r="O45" s="7">
        <f>N45*Spending_FixedReturn!G47</f>
        <v>281428.27988175506</v>
      </c>
      <c r="P45" s="8">
        <f t="shared" si="16"/>
        <v>4083286.6040091384</v>
      </c>
    </row>
    <row r="46" spans="1:16" x14ac:dyDescent="0.25">
      <c r="A46">
        <f t="shared" si="0"/>
        <v>66</v>
      </c>
      <c r="B46" s="7">
        <f t="shared" si="9"/>
        <v>1120893.291965436</v>
      </c>
      <c r="C46" s="7">
        <f>B46*Spending_FixedReturn!P48</f>
        <v>69321.977431509178</v>
      </c>
      <c r="D46" s="8">
        <f t="shared" si="10"/>
        <v>1051571.3145339268</v>
      </c>
      <c r="E46" s="8"/>
      <c r="F46" s="7">
        <f t="shared" si="11"/>
        <v>1304983.9934643889</v>
      </c>
      <c r="G46" s="7">
        <f>F46*Spending_FixedReturn!M48</f>
        <v>81651.330482104997</v>
      </c>
      <c r="H46" s="8">
        <f t="shared" si="12"/>
        <v>1223332.6629822839</v>
      </c>
      <c r="I46" s="8"/>
      <c r="J46" s="7">
        <f t="shared" si="13"/>
        <v>2056913.1239962718</v>
      </c>
      <c r="K46" s="7">
        <f>J46*Spending_FixedReturn!J48</f>
        <v>129611.53042616259</v>
      </c>
      <c r="L46" s="8">
        <f t="shared" si="14"/>
        <v>1927301.5935701092</v>
      </c>
      <c r="M46" s="8"/>
      <c r="N46" s="7">
        <f t="shared" si="15"/>
        <v>4428612.9068670347</v>
      </c>
      <c r="O46" s="7">
        <f>N46*Spending_FixedReturn!G48</f>
        <v>271741.588875708</v>
      </c>
      <c r="P46" s="8">
        <f t="shared" si="16"/>
        <v>4156871.3179913266</v>
      </c>
    </row>
    <row r="47" spans="1:16" x14ac:dyDescent="0.25">
      <c r="A47">
        <f t="shared" si="0"/>
        <v>65</v>
      </c>
      <c r="B47" s="7">
        <f t="shared" si="9"/>
        <v>1136384.5444651248</v>
      </c>
      <c r="C47" s="7">
        <f>B47*Spending_FixedReturn!P49</f>
        <v>68867.123545661932</v>
      </c>
      <c r="D47" s="8">
        <f t="shared" si="10"/>
        <v>1067517.4209194628</v>
      </c>
      <c r="E47" s="8"/>
      <c r="F47" s="7">
        <f t="shared" si="11"/>
        <v>1323692.4451293633</v>
      </c>
      <c r="G47" s="7">
        <f>F47*Spending_FixedReturn!M49</f>
        <v>80850.546591850187</v>
      </c>
      <c r="H47" s="8">
        <f t="shared" si="12"/>
        <v>1242841.8985375131</v>
      </c>
      <c r="I47" s="8"/>
      <c r="J47" s="7">
        <f t="shared" si="13"/>
        <v>2086149.6808435945</v>
      </c>
      <c r="K47" s="7">
        <f>J47*Spending_FixedReturn!J49</f>
        <v>127184.80084714518</v>
      </c>
      <c r="L47" s="8">
        <f t="shared" si="14"/>
        <v>1958964.8799964492</v>
      </c>
      <c r="M47" s="8"/>
      <c r="N47" s="7">
        <f t="shared" si="15"/>
        <v>4479707.0740763107</v>
      </c>
      <c r="O47" s="7">
        <f>N47*Spending_FixedReturn!G49</f>
        <v>261980.49610770674</v>
      </c>
      <c r="P47" s="8">
        <f t="shared" si="16"/>
        <v>4217726.5779686039</v>
      </c>
    </row>
    <row r="48" spans="1:16" x14ac:dyDescent="0.25">
      <c r="A48">
        <f t="shared" si="0"/>
        <v>64</v>
      </c>
      <c r="B48" s="7">
        <f t="shared" si="9"/>
        <v>1150645.2662286849</v>
      </c>
      <c r="C48" s="7">
        <f>B48*Spending_FixedReturn!P50</f>
        <v>68374.271499994647</v>
      </c>
      <c r="D48" s="8">
        <f t="shared" si="10"/>
        <v>1082270.9947286902</v>
      </c>
      <c r="E48" s="8"/>
      <c r="F48" s="7">
        <f t="shared" si="11"/>
        <v>1340694.0889362725</v>
      </c>
      <c r="G48" s="7">
        <f>F48*Spending_FixedReturn!M50</f>
        <v>80034.617384498124</v>
      </c>
      <c r="H48" s="8">
        <f t="shared" si="12"/>
        <v>1260659.4715517745</v>
      </c>
      <c r="I48" s="8"/>
      <c r="J48" s="7">
        <f t="shared" si="13"/>
        <v>2111531.2154085883</v>
      </c>
      <c r="K48" s="7">
        <f>J48*Spending_FixedReturn!J50</f>
        <v>124721.99555754592</v>
      </c>
      <c r="L48" s="8">
        <f t="shared" si="14"/>
        <v>1986809.2198510424</v>
      </c>
      <c r="M48" s="8"/>
      <c r="N48" s="7">
        <f t="shared" si="15"/>
        <v>4518616.3475102903</v>
      </c>
      <c r="O48" s="7">
        <f>N48*Spending_FixedReturn!G50</f>
        <v>252228.65791380446</v>
      </c>
      <c r="P48" s="8">
        <f t="shared" si="16"/>
        <v>4266387.6895964863</v>
      </c>
    </row>
    <row r="49" spans="1:16" x14ac:dyDescent="0.25">
      <c r="A49">
        <f t="shared" si="0"/>
        <v>63</v>
      </c>
      <c r="B49" s="7">
        <f t="shared" si="9"/>
        <v>1163707.5109093012</v>
      </c>
      <c r="C49" s="7">
        <f>B49*Spending_FixedReturn!P51</f>
        <v>67854.876405791874</v>
      </c>
      <c r="D49" s="8">
        <f t="shared" si="10"/>
        <v>1095852.6345035094</v>
      </c>
      <c r="E49" s="8"/>
      <c r="F49" s="7">
        <f t="shared" si="11"/>
        <v>1356055.8777612559</v>
      </c>
      <c r="G49" s="7">
        <f>F49*Spending_FixedReturn!M51</f>
        <v>79204.36448861548</v>
      </c>
      <c r="H49" s="8">
        <f t="shared" si="12"/>
        <v>1276851.5132726405</v>
      </c>
      <c r="I49" s="8"/>
      <c r="J49" s="7">
        <f t="shared" si="13"/>
        <v>2133220.6108849575</v>
      </c>
      <c r="K49" s="7">
        <f>J49*Spending_FixedReturn!J51</f>
        <v>122238.50097201619</v>
      </c>
      <c r="L49" s="8">
        <f t="shared" si="14"/>
        <v>2010982.1099129412</v>
      </c>
      <c r="M49" s="8"/>
      <c r="N49" s="7">
        <f t="shared" si="15"/>
        <v>4545999.2891950328</v>
      </c>
      <c r="O49" s="7">
        <f>N49*Spending_FixedReturn!G51</f>
        <v>242555.14870904214</v>
      </c>
      <c r="P49" s="8">
        <f t="shared" si="16"/>
        <v>4303444.1404859908</v>
      </c>
    </row>
    <row r="50" spans="1:16" x14ac:dyDescent="0.25">
      <c r="A50">
        <f t="shared" si="0"/>
        <v>62</v>
      </c>
      <c r="B50" s="7">
        <f t="shared" si="9"/>
        <v>1175705.921039609</v>
      </c>
      <c r="C50" s="7">
        <f>B50*Spending_FixedReturn!P52</f>
        <v>67413.053506941273</v>
      </c>
      <c r="D50" s="8">
        <f t="shared" si="10"/>
        <v>1108292.8675326677</v>
      </c>
      <c r="E50" s="8"/>
      <c r="F50" s="7">
        <f t="shared" si="11"/>
        <v>1369846.4130363849</v>
      </c>
      <c r="G50" s="7">
        <f>F50*Spending_FixedReturn!M52</f>
        <v>78364.624692331447</v>
      </c>
      <c r="H50" s="8">
        <f t="shared" si="12"/>
        <v>1291481.7883440533</v>
      </c>
      <c r="I50" s="8"/>
      <c r="J50" s="7">
        <f t="shared" si="13"/>
        <v>2151384.606803773</v>
      </c>
      <c r="K50" s="7">
        <f>J50*Spending_FixedReturn!J52</f>
        <v>119745.92977048045</v>
      </c>
      <c r="L50" s="8">
        <f t="shared" si="14"/>
        <v>2031638.6770332926</v>
      </c>
      <c r="M50" s="8"/>
      <c r="N50" s="7">
        <f t="shared" si="15"/>
        <v>4562534.6228776723</v>
      </c>
      <c r="O50" s="7">
        <f>N50*Spending_FixedReturn!G52</f>
        <v>233011.49031097439</v>
      </c>
      <c r="P50" s="8">
        <f t="shared" si="16"/>
        <v>4329523.1325666979</v>
      </c>
    </row>
    <row r="51" spans="1:16" x14ac:dyDescent="0.25">
      <c r="A51">
        <f t="shared" si="0"/>
        <v>61</v>
      </c>
      <c r="B51" s="7">
        <f t="shared" si="9"/>
        <v>1186643.1121114106</v>
      </c>
      <c r="C51" s="7">
        <f>B51*Spending_FixedReturn!P53</f>
        <v>66923.187311782909</v>
      </c>
      <c r="D51" s="8">
        <f t="shared" si="10"/>
        <v>1119719.9247996276</v>
      </c>
      <c r="E51" s="8"/>
      <c r="F51" s="7">
        <f t="shared" si="11"/>
        <v>1382133.0111936552</v>
      </c>
      <c r="G51" s="7">
        <f>F51*Spending_FixedReturn!M53</f>
        <v>77517.379730431552</v>
      </c>
      <c r="H51" s="8">
        <f t="shared" si="12"/>
        <v>1304615.6314632236</v>
      </c>
      <c r="I51" s="8"/>
      <c r="J51" s="7">
        <f t="shared" si="13"/>
        <v>2166189.514455271</v>
      </c>
      <c r="K51" s="7">
        <f>J51*Spending_FixedReturn!J53</f>
        <v>117251.79368977319</v>
      </c>
      <c r="L51" s="8">
        <f t="shared" si="14"/>
        <v>2048937.7207654978</v>
      </c>
      <c r="M51" s="8"/>
      <c r="N51" s="7">
        <f t="shared" si="15"/>
        <v>4568901.507300714</v>
      </c>
      <c r="O51" s="7">
        <f>N51*Spending_FixedReturn!G53</f>
        <v>223630.43789340701</v>
      </c>
      <c r="P51" s="8">
        <f t="shared" si="16"/>
        <v>4345271.0694073066</v>
      </c>
    </row>
    <row r="52" spans="1:16" x14ac:dyDescent="0.25">
      <c r="A52">
        <f t="shared" si="0"/>
        <v>60</v>
      </c>
      <c r="B52" s="7">
        <f t="shared" si="9"/>
        <v>1196557.3771881547</v>
      </c>
      <c r="C52" s="7">
        <f>B52*Spending_FixedReturn!P54</f>
        <v>66421.079939192481</v>
      </c>
      <c r="D52" s="8">
        <f t="shared" si="10"/>
        <v>1130136.2972489623</v>
      </c>
      <c r="E52" s="8"/>
      <c r="F52" s="7">
        <f t="shared" si="11"/>
        <v>1392982.0859175583</v>
      </c>
      <c r="G52" s="7">
        <f>F52*Spending_FixedReturn!M54</f>
        <v>76664.932399791549</v>
      </c>
      <c r="H52" s="8">
        <f t="shared" si="12"/>
        <v>1316317.1535177669</v>
      </c>
      <c r="I52" s="8"/>
      <c r="J52" s="7">
        <f t="shared" si="13"/>
        <v>2177802.5186949642</v>
      </c>
      <c r="K52" s="7">
        <f>J52*Spending_FixedReturn!J54</f>
        <v>114764.88588042055</v>
      </c>
      <c r="L52" s="8">
        <f t="shared" si="14"/>
        <v>2063037.6328145438</v>
      </c>
      <c r="M52" s="8"/>
      <c r="N52" s="7">
        <f t="shared" si="15"/>
        <v>4565782.0736792292</v>
      </c>
      <c r="O52" s="7">
        <f>N52*Spending_FixedReturn!G54</f>
        <v>214447.30482140635</v>
      </c>
      <c r="P52" s="8">
        <f t="shared" si="16"/>
        <v>4351334.7688578228</v>
      </c>
    </row>
    <row r="53" spans="1:16" x14ac:dyDescent="0.25">
      <c r="A53">
        <f t="shared" si="0"/>
        <v>59</v>
      </c>
      <c r="B53" s="7">
        <f t="shared" si="9"/>
        <v>1205428.7458949506</v>
      </c>
      <c r="C53" s="7">
        <f>B53*Spending_FixedReturn!P55</f>
        <v>65850.291430041325</v>
      </c>
      <c r="D53" s="8">
        <f t="shared" si="10"/>
        <v>1139578.4544649092</v>
      </c>
      <c r="E53" s="8"/>
      <c r="F53" s="7">
        <f t="shared" si="11"/>
        <v>1402459.5461162888</v>
      </c>
      <c r="G53" s="7">
        <f>F53*Spending_FixedReturn!M55</f>
        <v>75809.940480519159</v>
      </c>
      <c r="H53" s="8">
        <f t="shared" si="12"/>
        <v>1326649.6056357697</v>
      </c>
      <c r="I53" s="8"/>
      <c r="J53" s="7">
        <f t="shared" si="13"/>
        <v>2186388.8189698923</v>
      </c>
      <c r="K53" s="7">
        <f>J53*Spending_FixedReturn!J55</f>
        <v>112291.18211754561</v>
      </c>
      <c r="L53" s="8">
        <f t="shared" si="14"/>
        <v>2074097.6368523468</v>
      </c>
      <c r="M53" s="8"/>
      <c r="N53" s="7">
        <f t="shared" si="15"/>
        <v>4553848.2242683787</v>
      </c>
      <c r="O53" s="7">
        <f>N53*Spending_FixedReturn!G55</f>
        <v>205484.34457387534</v>
      </c>
      <c r="P53" s="8">
        <f t="shared" si="16"/>
        <v>4348363.8796945037</v>
      </c>
    </row>
    <row r="54" spans="1:16" x14ac:dyDescent="0.25">
      <c r="A54">
        <f t="shared" si="0"/>
        <v>58</v>
      </c>
      <c r="B54" s="7">
        <f t="shared" si="9"/>
        <v>1213334.9830672129</v>
      </c>
      <c r="C54" s="7">
        <f>B54*Spending_FixedReturn!P56</f>
        <v>65307.606024402878</v>
      </c>
      <c r="D54" s="8">
        <f t="shared" si="10"/>
        <v>1148027.37704281</v>
      </c>
      <c r="E54" s="8"/>
      <c r="F54" s="7">
        <f t="shared" si="11"/>
        <v>1410629.2373121297</v>
      </c>
      <c r="G54" s="7">
        <f>F54*Spending_FixedReturn!M56</f>
        <v>74953.479106140454</v>
      </c>
      <c r="H54" s="8">
        <f t="shared" si="12"/>
        <v>1335675.7582059891</v>
      </c>
      <c r="I54" s="8"/>
      <c r="J54" s="7">
        <f t="shared" si="13"/>
        <v>2192113.7678269148</v>
      </c>
      <c r="K54" s="7">
        <f>J54*Spending_FixedReturn!J56</f>
        <v>109838.70214130307</v>
      </c>
      <c r="L54" s="8">
        <f t="shared" si="14"/>
        <v>2082275.0656856117</v>
      </c>
      <c r="M54" s="8"/>
      <c r="N54" s="7">
        <f t="shared" si="15"/>
        <v>4533767.9400769528</v>
      </c>
      <c r="O54" s="7">
        <f>N54*Spending_FixedReturn!G56</f>
        <v>196769.63124992629</v>
      </c>
      <c r="P54" s="8">
        <f t="shared" si="16"/>
        <v>4336998.3088270267</v>
      </c>
    </row>
    <row r="55" spans="1:16" x14ac:dyDescent="0.25">
      <c r="A55">
        <f t="shared" si="0"/>
        <v>57</v>
      </c>
      <c r="B55" s="7">
        <f t="shared" si="9"/>
        <v>1220320.7795984906</v>
      </c>
      <c r="C55" s="7">
        <f>B55*Spending_FixedReturn!P57</f>
        <v>64763.652867811805</v>
      </c>
      <c r="D55" s="8">
        <f t="shared" si="10"/>
        <v>1155557.1267306788</v>
      </c>
      <c r="E55" s="8"/>
      <c r="F55" s="7">
        <f t="shared" si="11"/>
        <v>1417555.4252900013</v>
      </c>
      <c r="G55" s="7">
        <f>F55*Spending_FixedReturn!M57</f>
        <v>74099.008802258773</v>
      </c>
      <c r="H55" s="8">
        <f t="shared" si="12"/>
        <v>1343456.4164877424</v>
      </c>
      <c r="I55" s="8"/>
      <c r="J55" s="7">
        <f t="shared" si="13"/>
        <v>2195138.872099726</v>
      </c>
      <c r="K55" s="7">
        <f>J55*Spending_FixedReturn!J57</f>
        <v>107411.47416933114</v>
      </c>
      <c r="L55" s="8">
        <f t="shared" si="14"/>
        <v>2087727.3979303949</v>
      </c>
      <c r="M55" s="8"/>
      <c r="N55" s="7">
        <f t="shared" si="15"/>
        <v>4506188.6661009109</v>
      </c>
      <c r="O55" s="7">
        <f>N55*Spending_FixedReturn!G57</f>
        <v>188314.43745619431</v>
      </c>
      <c r="P55" s="8">
        <f t="shared" si="16"/>
        <v>4317874.2286447166</v>
      </c>
    </row>
    <row r="56" spans="1:16" x14ac:dyDescent="0.25">
      <c r="A56">
        <f t="shared" si="0"/>
        <v>56</v>
      </c>
      <c r="B56" s="7">
        <f t="shared" si="9"/>
        <v>1226571.7026250858</v>
      </c>
      <c r="C56" s="7">
        <f>B56*Spending_FixedReturn!P58</f>
        <v>64361.436340809043</v>
      </c>
      <c r="D56" s="8">
        <f t="shared" si="10"/>
        <v>1162210.2662842767</v>
      </c>
      <c r="E56" s="8"/>
      <c r="F56" s="7">
        <f t="shared" si="11"/>
        <v>1423299.0876053397</v>
      </c>
      <c r="G56" s="7">
        <f>F56*Spending_FixedReturn!M58</f>
        <v>73246.301614862314</v>
      </c>
      <c r="H56" s="8">
        <f t="shared" si="12"/>
        <v>1350052.7859904773</v>
      </c>
      <c r="I56" s="8"/>
      <c r="J56" s="7">
        <f t="shared" si="13"/>
        <v>2195622.5610048641</v>
      </c>
      <c r="K56" s="7">
        <f>J56*Spending_FixedReturn!J58</f>
        <v>105014.11138607739</v>
      </c>
      <c r="L56" s="8">
        <f t="shared" si="14"/>
        <v>2090608.4496187866</v>
      </c>
      <c r="M56" s="8"/>
      <c r="N56" s="7">
        <f t="shared" si="15"/>
        <v>4471739.5007259874</v>
      </c>
      <c r="O56" s="7">
        <f>N56*Spending_FixedReturn!G58</f>
        <v>180131.24729654868</v>
      </c>
      <c r="P56" s="8">
        <f t="shared" si="16"/>
        <v>4291608.2534294389</v>
      </c>
    </row>
    <row r="57" spans="1:16" x14ac:dyDescent="0.25">
      <c r="A57">
        <f t="shared" si="0"/>
        <v>55</v>
      </c>
      <c r="B57" s="7">
        <f t="shared" si="9"/>
        <v>1232046.4673580676</v>
      </c>
      <c r="C57" s="7">
        <f>B57*Spending_FixedReturn!P59</f>
        <v>63882.941048462257</v>
      </c>
      <c r="D57" s="8">
        <f t="shared" si="10"/>
        <v>1168163.5263096055</v>
      </c>
      <c r="E57" s="8"/>
      <c r="F57" s="7">
        <f t="shared" si="11"/>
        <v>1427918.6427199452</v>
      </c>
      <c r="G57" s="7">
        <f>F57*Spending_FixedReturn!M59</f>
        <v>72395.702143431263</v>
      </c>
      <c r="H57" s="8">
        <f t="shared" si="12"/>
        <v>1355522.940576514</v>
      </c>
      <c r="I57" s="8"/>
      <c r="J57" s="7">
        <f t="shared" si="13"/>
        <v>2193718.0214242125</v>
      </c>
      <c r="K57" s="7">
        <f>J57*Spending_FixedReturn!J59</f>
        <v>102648.91570529446</v>
      </c>
      <c r="L57" s="8">
        <f t="shared" si="14"/>
        <v>2091069.1057189181</v>
      </c>
      <c r="M57" s="8"/>
      <c r="N57" s="7">
        <f t="shared" si="15"/>
        <v>4431022.4558306923</v>
      </c>
      <c r="O57" s="7">
        <f>N57*Spending_FixedReturn!G59</f>
        <v>172222.93132975223</v>
      </c>
      <c r="P57" s="8">
        <f t="shared" si="16"/>
        <v>4258799.52450094</v>
      </c>
    </row>
    <row r="58" spans="1:16" x14ac:dyDescent="0.25">
      <c r="A58">
        <f t="shared" si="0"/>
        <v>54</v>
      </c>
      <c r="B58" s="7">
        <f t="shared" si="9"/>
        <v>1236593.4875165713</v>
      </c>
      <c r="C58" s="7">
        <f>B58*Spending_FixedReturn!P60</f>
        <v>63215.899556506956</v>
      </c>
      <c r="D58" s="8">
        <f t="shared" si="10"/>
        <v>1173377.5879600644</v>
      </c>
      <c r="E58" s="8"/>
      <c r="F58" s="7">
        <f t="shared" si="11"/>
        <v>1431473.0671689846</v>
      </c>
      <c r="G58" s="7">
        <f>F58*Spending_FixedReturn!M60</f>
        <v>71550.550292846252</v>
      </c>
      <c r="H58" s="8">
        <f t="shared" si="12"/>
        <v>1359922.5168761383</v>
      </c>
      <c r="I58" s="8"/>
      <c r="J58" s="7">
        <f t="shared" si="13"/>
        <v>2189574.2559987139</v>
      </c>
      <c r="K58" s="7">
        <f>J58*Spending_FixedReturn!J60</f>
        <v>100318.99749946405</v>
      </c>
      <c r="L58" s="8">
        <f t="shared" si="14"/>
        <v>2089255.2584992498</v>
      </c>
      <c r="M58" s="8"/>
      <c r="N58" s="7">
        <f t="shared" si="15"/>
        <v>4384615.6531379391</v>
      </c>
      <c r="O58" s="7">
        <f>N58*Spending_FixedReturn!G60</f>
        <v>164594.26663251763</v>
      </c>
      <c r="P58" s="8">
        <f t="shared" si="16"/>
        <v>4220021.3865054213</v>
      </c>
    </row>
    <row r="59" spans="1:16" x14ac:dyDescent="0.25">
      <c r="A59">
        <f t="shared" si="0"/>
        <v>53</v>
      </c>
      <c r="B59" s="7">
        <f t="shared" si="9"/>
        <v>1240460.6141346497</v>
      </c>
      <c r="C59" s="7">
        <f>B59*Spending_FixedReturn!P61</f>
        <v>62752.530785534356</v>
      </c>
      <c r="D59" s="8">
        <f t="shared" si="10"/>
        <v>1177708.0833491154</v>
      </c>
      <c r="E59" s="8"/>
      <c r="F59" s="7">
        <f t="shared" si="11"/>
        <v>1434019.2795677849</v>
      </c>
      <c r="G59" s="7">
        <f>F59*Spending_FixedReturn!M61</f>
        <v>70711.596549704496</v>
      </c>
      <c r="H59" s="8">
        <f t="shared" si="12"/>
        <v>1363307.6830180804</v>
      </c>
      <c r="I59" s="8"/>
      <c r="J59" s="7">
        <f t="shared" si="13"/>
        <v>2183335.5557388663</v>
      </c>
      <c r="K59" s="7">
        <f>J59*Spending_FixedReturn!J61</f>
        <v>98026.740501995882</v>
      </c>
      <c r="L59" s="8">
        <f t="shared" si="14"/>
        <v>2085308.8152368704</v>
      </c>
      <c r="M59" s="8"/>
      <c r="N59" s="7">
        <f t="shared" si="15"/>
        <v>4333071.8455093261</v>
      </c>
      <c r="O59" s="7">
        <f>N59*Spending_FixedReturn!G61</f>
        <v>157247.41394938409</v>
      </c>
      <c r="P59" s="8">
        <f t="shared" si="16"/>
        <v>4175824.4315599422</v>
      </c>
    </row>
    <row r="60" spans="1:16" x14ac:dyDescent="0.25">
      <c r="A60">
        <f t="shared" si="0"/>
        <v>52</v>
      </c>
      <c r="B60" s="7">
        <f t="shared" si="9"/>
        <v>1243725.7824256907</v>
      </c>
      <c r="C60" s="7">
        <f>B60*Spending_FixedReturn!P62</f>
        <v>62334.721345071972</v>
      </c>
      <c r="D60" s="8">
        <f t="shared" si="10"/>
        <v>1181391.0610806188</v>
      </c>
      <c r="E60" s="8"/>
      <c r="F60" s="7">
        <f t="shared" si="11"/>
        <v>1435608.6146159112</v>
      </c>
      <c r="G60" s="7">
        <f>F60*Spending_FixedReturn!M62</f>
        <v>69875.967408497134</v>
      </c>
      <c r="H60" s="8">
        <f t="shared" si="12"/>
        <v>1365732.647207414</v>
      </c>
      <c r="I60" s="8"/>
      <c r="J60" s="7">
        <f t="shared" si="13"/>
        <v>2175139.7499017757</v>
      </c>
      <c r="K60" s="7">
        <f>J60*Spending_FixedReturn!J62</f>
        <v>95772.553959998273</v>
      </c>
      <c r="L60" s="8">
        <f t="shared" si="14"/>
        <v>2079367.1959417774</v>
      </c>
      <c r="M60" s="8"/>
      <c r="N60" s="7">
        <f t="shared" si="15"/>
        <v>4276911.8117676992</v>
      </c>
      <c r="O60" s="7">
        <f>N60*Spending_FixedReturn!G62</f>
        <v>150176.72080643597</v>
      </c>
      <c r="P60" s="8">
        <f t="shared" si="16"/>
        <v>4126735.090961263</v>
      </c>
    </row>
    <row r="61" spans="1:16" x14ac:dyDescent="0.25">
      <c r="A61">
        <f t="shared" si="0"/>
        <v>51</v>
      </c>
      <c r="B61" s="7">
        <f t="shared" si="9"/>
        <v>1246303.7979295077</v>
      </c>
      <c r="C61" s="7">
        <f>B61*Spending_FixedReturn!P63</f>
        <v>61803.052762183281</v>
      </c>
      <c r="D61" s="8">
        <f t="shared" si="10"/>
        <v>1184500.7451673243</v>
      </c>
      <c r="E61" s="8"/>
      <c r="F61" s="7">
        <f t="shared" si="11"/>
        <v>1436292.875067638</v>
      </c>
      <c r="G61" s="7">
        <f>F61*Spending_FixedReturn!M63</f>
        <v>69046.57543343697</v>
      </c>
      <c r="H61" s="8">
        <f t="shared" si="12"/>
        <v>1367246.299634201</v>
      </c>
      <c r="I61" s="8"/>
      <c r="J61" s="7">
        <f t="shared" si="13"/>
        <v>2165117.6101895506</v>
      </c>
      <c r="K61" s="7">
        <f>J61*Spending_FixedReturn!J63</f>
        <v>93555.943616431003</v>
      </c>
      <c r="L61" s="8">
        <f t="shared" si="14"/>
        <v>2071561.6665731196</v>
      </c>
      <c r="M61" s="8"/>
      <c r="N61" s="7">
        <f t="shared" si="15"/>
        <v>4216623.5923309606</v>
      </c>
      <c r="O61" s="7">
        <f>N61*Spending_FixedReturn!G63</f>
        <v>143374.24779029473</v>
      </c>
      <c r="P61" s="8">
        <f t="shared" si="16"/>
        <v>4073249.3445406659</v>
      </c>
    </row>
    <row r="62" spans="1:16" x14ac:dyDescent="0.25">
      <c r="A62">
        <f t="shared" si="0"/>
        <v>50</v>
      </c>
      <c r="B62" s="7">
        <f t="shared" si="9"/>
        <v>1248285.5847614557</v>
      </c>
      <c r="C62" s="7">
        <f>B62*Spending_FixedReturn!P64</f>
        <v>61329.586733353171</v>
      </c>
      <c r="D62" s="8">
        <f t="shared" si="10"/>
        <v>1186955.9980281026</v>
      </c>
      <c r="E62" s="8"/>
      <c r="F62" s="7">
        <f t="shared" si="11"/>
        <v>1436120.6049837153</v>
      </c>
      <c r="G62" s="7">
        <f>F62*Spending_FixedReturn!M64</f>
        <v>68222.628728822179</v>
      </c>
      <c r="H62" s="8">
        <f t="shared" si="12"/>
        <v>1367897.9762548932</v>
      </c>
      <c r="I62" s="8"/>
      <c r="J62" s="7">
        <f t="shared" si="13"/>
        <v>2153393.8730008132</v>
      </c>
      <c r="K62" s="7">
        <f>J62*Spending_FixedReturn!J64</f>
        <v>91377.10139171753</v>
      </c>
      <c r="L62" s="8">
        <f t="shared" si="14"/>
        <v>2062016.7716090956</v>
      </c>
      <c r="M62" s="8"/>
      <c r="N62" s="7">
        <f t="shared" si="15"/>
        <v>4152666.0897894525</v>
      </c>
      <c r="O62" s="7">
        <f>N62*Spending_FixedReturn!G64</f>
        <v>136834.09709330011</v>
      </c>
      <c r="P62" s="8">
        <f t="shared" si="16"/>
        <v>4015831.9926961525</v>
      </c>
    </row>
    <row r="63" spans="1:16" x14ac:dyDescent="0.25">
      <c r="A63">
        <f t="shared" si="0"/>
        <v>49</v>
      </c>
      <c r="B63" s="7">
        <f t="shared" si="9"/>
        <v>1249650.6824953668</v>
      </c>
      <c r="C63" s="7">
        <f>B63*Spending_FixedReturn!P65</f>
        <v>60807.268436837781</v>
      </c>
      <c r="D63" s="8">
        <f t="shared" si="10"/>
        <v>1188843.4140585291</v>
      </c>
      <c r="E63" s="8"/>
      <c r="F63" s="7">
        <f t="shared" si="11"/>
        <v>1435138.5230276005</v>
      </c>
      <c r="G63" s="7">
        <f>F63*Spending_FixedReturn!M65</f>
        <v>67404.613519300226</v>
      </c>
      <c r="H63" s="8">
        <f t="shared" si="12"/>
        <v>1367733.9095083002</v>
      </c>
      <c r="I63" s="8"/>
      <c r="J63" s="7">
        <f t="shared" si="13"/>
        <v>2140088.4197453307</v>
      </c>
      <c r="K63" s="7">
        <f>J63*Spending_FixedReturn!J65</f>
        <v>89237.112125508822</v>
      </c>
      <c r="L63" s="8">
        <f t="shared" si="14"/>
        <v>2050851.307619822</v>
      </c>
      <c r="M63" s="8"/>
      <c r="N63" s="7">
        <f t="shared" si="15"/>
        <v>4085472.811982932</v>
      </c>
      <c r="O63" s="7">
        <f>N63*Spending_FixedReturn!G65</f>
        <v>130552.72646916805</v>
      </c>
      <c r="P63" s="8">
        <f t="shared" si="16"/>
        <v>3954920.0855137641</v>
      </c>
    </row>
    <row r="64" spans="1:16" x14ac:dyDescent="0.25">
      <c r="A64">
        <f t="shared" si="0"/>
        <v>48</v>
      </c>
      <c r="B64" s="7">
        <f t="shared" si="9"/>
        <v>1250398.6843068781</v>
      </c>
      <c r="C64" s="7">
        <f>B64*Spending_FixedReturn!P66</f>
        <v>60255.177168433671</v>
      </c>
      <c r="D64" s="8">
        <f t="shared" si="10"/>
        <v>1190143.5071384446</v>
      </c>
      <c r="E64" s="8"/>
      <c r="F64" s="7">
        <f t="shared" si="11"/>
        <v>1433391.6518276283</v>
      </c>
      <c r="G64" s="7">
        <f>F64*Spending_FixedReturn!M66</f>
        <v>66593.058468008763</v>
      </c>
      <c r="H64" s="8">
        <f t="shared" si="12"/>
        <v>1366798.5933596194</v>
      </c>
      <c r="I64" s="8"/>
      <c r="J64" s="7">
        <f t="shared" si="13"/>
        <v>2125316.3631433607</v>
      </c>
      <c r="K64" s="7">
        <f>J64*Spending_FixedReturn!J66</f>
        <v>87136.915766855513</v>
      </c>
      <c r="L64" s="8">
        <f t="shared" si="14"/>
        <v>2038179.4473765052</v>
      </c>
      <c r="M64" s="8"/>
      <c r="N64" s="7">
        <f t="shared" si="15"/>
        <v>4015452.9206505339</v>
      </c>
      <c r="O64" s="7">
        <f>N64*Spending_FixedReturn!G66</f>
        <v>124526.43304774156</v>
      </c>
      <c r="P64" s="8">
        <f t="shared" si="16"/>
        <v>3890926.4876027922</v>
      </c>
    </row>
    <row r="65" spans="1:16" x14ac:dyDescent="0.25">
      <c r="A65">
        <f t="shared" ref="A65:A109" si="17">A66+1</f>
        <v>47</v>
      </c>
      <c r="B65" s="7">
        <f t="shared" ref="B65:B96" si="18">D66*1.05</f>
        <v>1250549.8961743393</v>
      </c>
      <c r="C65" s="7">
        <f>B65*Spending_FixedReturn!P67</f>
        <v>59694.006358264967</v>
      </c>
      <c r="D65" s="8">
        <f t="shared" ref="D65:D96" si="19">B65-C65</f>
        <v>1190855.8898160744</v>
      </c>
      <c r="E65" s="8"/>
      <c r="F65" s="7">
        <f t="shared" ref="F65:F96" si="20">H66*1.05</f>
        <v>1430923.2499222141</v>
      </c>
      <c r="G65" s="7">
        <f>F65*Spending_FixedReturn!M67</f>
        <v>65788.34341971112</v>
      </c>
      <c r="H65" s="8">
        <f t="shared" ref="H65:H96" si="21">F65-G65</f>
        <v>1365134.906502503</v>
      </c>
      <c r="I65" s="8"/>
      <c r="J65" s="7">
        <f t="shared" ref="J65:J96" si="22">L66*1.05</f>
        <v>2109188.1410093033</v>
      </c>
      <c r="K65" s="7">
        <f>J65*Spending_FixedReturn!J67</f>
        <v>85077.318968007618</v>
      </c>
      <c r="L65" s="8">
        <f t="shared" ref="L65:L96" si="23">J65-K65</f>
        <v>2024110.8220412957</v>
      </c>
      <c r="M65" s="8"/>
      <c r="N65" s="7">
        <f t="shared" ref="N65:N96" si="24">P66*1.05</f>
        <v>3942990.6040128251</v>
      </c>
      <c r="O65" s="7">
        <f>N65*Spending_FixedReturn!G67</f>
        <v>118749.72720279331</v>
      </c>
      <c r="P65" s="8">
        <f t="shared" ref="P65:P96" si="25">N65-O65</f>
        <v>3824240.8768100319</v>
      </c>
    </row>
    <row r="66" spans="1:16" x14ac:dyDescent="0.25">
      <c r="A66">
        <f t="shared" si="17"/>
        <v>46</v>
      </c>
      <c r="B66" s="7">
        <f t="shared" si="18"/>
        <v>1250243.8033595411</v>
      </c>
      <c r="C66" s="7">
        <f>B66*Spending_FixedReturn!P68</f>
        <v>59243.902241122669</v>
      </c>
      <c r="D66" s="8">
        <f t="shared" si="19"/>
        <v>1190999.9011184184</v>
      </c>
      <c r="E66" s="8"/>
      <c r="F66" s="7">
        <f t="shared" si="20"/>
        <v>1427775.0787529435</v>
      </c>
      <c r="G66" s="7">
        <f>F66*Spending_FixedReturn!M68</f>
        <v>64991.031207977721</v>
      </c>
      <c r="H66" s="8">
        <f t="shared" si="21"/>
        <v>1362784.0475449658</v>
      </c>
      <c r="I66" s="8"/>
      <c r="J66" s="7">
        <f t="shared" si="22"/>
        <v>2091810.02394383</v>
      </c>
      <c r="K66" s="7">
        <f>J66*Spending_FixedReturn!J68</f>
        <v>83059.413458779221</v>
      </c>
      <c r="L66" s="8">
        <f t="shared" si="23"/>
        <v>2008750.6104850508</v>
      </c>
      <c r="M66" s="8"/>
      <c r="N66" s="7">
        <f t="shared" si="24"/>
        <v>3868447.7371730045</v>
      </c>
      <c r="O66" s="7">
        <f>N66*Spending_FixedReturn!G68</f>
        <v>113218.5904941239</v>
      </c>
      <c r="P66" s="8">
        <f t="shared" si="25"/>
        <v>3755229.1466788808</v>
      </c>
    </row>
    <row r="67" spans="1:16" x14ac:dyDescent="0.25">
      <c r="A67">
        <f t="shared" si="17"/>
        <v>45</v>
      </c>
      <c r="B67" s="7">
        <f t="shared" si="18"/>
        <v>1249599.8818864799</v>
      </c>
      <c r="C67" s="7">
        <f>B67*Spending_FixedReturn!P69</f>
        <v>58891.497734535878</v>
      </c>
      <c r="D67" s="8">
        <f t="shared" si="19"/>
        <v>1190708.384151944</v>
      </c>
      <c r="E67" s="8"/>
      <c r="F67" s="7">
        <f t="shared" si="20"/>
        <v>1423987.3402792027</v>
      </c>
      <c r="G67" s="7">
        <f>F67*Spending_FixedReturn!M69</f>
        <v>64201.5509906851</v>
      </c>
      <c r="H67" s="8">
        <f t="shared" si="21"/>
        <v>1359785.7892885176</v>
      </c>
      <c r="I67" s="8"/>
      <c r="J67" s="7">
        <f t="shared" si="22"/>
        <v>2073283.5493719347</v>
      </c>
      <c r="K67" s="7">
        <f>J67*Spending_FixedReturn!J69</f>
        <v>81083.526568286979</v>
      </c>
      <c r="L67" s="8">
        <f t="shared" si="23"/>
        <v>1992200.0228036477</v>
      </c>
      <c r="M67" s="8"/>
      <c r="N67" s="7">
        <f t="shared" si="24"/>
        <v>3792162.6979278005</v>
      </c>
      <c r="O67" s="7">
        <f>N67*Spending_FixedReturn!G69</f>
        <v>107926.75776303415</v>
      </c>
      <c r="P67" s="8">
        <f t="shared" si="25"/>
        <v>3684235.9401647663</v>
      </c>
    </row>
    <row r="68" spans="1:16" x14ac:dyDescent="0.25">
      <c r="A68">
        <f t="shared" si="17"/>
        <v>44</v>
      </c>
      <c r="B68" s="7">
        <f t="shared" si="18"/>
        <v>1248201.6074903395</v>
      </c>
      <c r="C68" s="7">
        <f>B68*Spending_FixedReturn!P70</f>
        <v>58106.481884168119</v>
      </c>
      <c r="D68" s="8">
        <f t="shared" si="19"/>
        <v>1190095.1256061713</v>
      </c>
      <c r="E68" s="8"/>
      <c r="F68" s="7">
        <f t="shared" si="20"/>
        <v>1419598.65402671</v>
      </c>
      <c r="G68" s="7">
        <f>F68*Spending_FixedReturn!M70</f>
        <v>63420.234713183716</v>
      </c>
      <c r="H68" s="8">
        <f t="shared" si="21"/>
        <v>1356178.4193135262</v>
      </c>
      <c r="I68" s="8"/>
      <c r="J68" s="7">
        <f t="shared" si="22"/>
        <v>2053705.4977690075</v>
      </c>
      <c r="K68" s="7">
        <f>J68*Spending_FixedReturn!J70</f>
        <v>79149.736462403031</v>
      </c>
      <c r="L68" s="8">
        <f t="shared" si="23"/>
        <v>1974555.7613066044</v>
      </c>
      <c r="M68" s="8"/>
      <c r="N68" s="7">
        <f t="shared" si="24"/>
        <v>3714450.3122815038</v>
      </c>
      <c r="O68" s="7">
        <f>N68*Spending_FixedReturn!G70</f>
        <v>102866.79044550349</v>
      </c>
      <c r="P68" s="8">
        <f t="shared" si="25"/>
        <v>3611583.5218360005</v>
      </c>
    </row>
    <row r="69" spans="1:16" x14ac:dyDescent="0.25">
      <c r="A69">
        <f t="shared" si="17"/>
        <v>43</v>
      </c>
      <c r="B69" s="7">
        <f t="shared" si="18"/>
        <v>1246377.4620847139</v>
      </c>
      <c r="C69" s="7">
        <f>B69*Spending_FixedReturn!P71</f>
        <v>57614.026379628471</v>
      </c>
      <c r="D69" s="8">
        <f t="shared" si="19"/>
        <v>1188763.4357050853</v>
      </c>
      <c r="E69" s="8"/>
      <c r="F69" s="7">
        <f t="shared" si="20"/>
        <v>1414645.6539886931</v>
      </c>
      <c r="G69" s="7">
        <f>F69*Spending_FixedReturn!M71</f>
        <v>62646.935868017063</v>
      </c>
      <c r="H69" s="8">
        <f t="shared" si="21"/>
        <v>1351998.718120676</v>
      </c>
      <c r="I69" s="8"/>
      <c r="J69" s="7">
        <f t="shared" si="22"/>
        <v>2033167.674217216</v>
      </c>
      <c r="K69" s="7">
        <f>J69*Spending_FixedReturn!J71</f>
        <v>77257.67634197099</v>
      </c>
      <c r="L69" s="8">
        <f t="shared" si="23"/>
        <v>1955909.9978752451</v>
      </c>
      <c r="M69" s="8"/>
      <c r="N69" s="7">
        <f t="shared" si="24"/>
        <v>3635602.3561141277</v>
      </c>
      <c r="O69" s="7">
        <f>N69*Spending_FixedReturn!G71</f>
        <v>98030.630131743514</v>
      </c>
      <c r="P69" s="8">
        <f t="shared" si="25"/>
        <v>3537571.7259823843</v>
      </c>
    </row>
    <row r="70" spans="1:16" x14ac:dyDescent="0.25">
      <c r="A70">
        <f t="shared" si="17"/>
        <v>42</v>
      </c>
      <c r="B70" s="7">
        <f t="shared" si="18"/>
        <v>1244124.8980243027</v>
      </c>
      <c r="C70" s="7">
        <f>B70*Spending_FixedReturn!P72</f>
        <v>57098.74365790865</v>
      </c>
      <c r="D70" s="8">
        <f t="shared" si="19"/>
        <v>1187026.154366394</v>
      </c>
      <c r="E70" s="8"/>
      <c r="F70" s="7">
        <f t="shared" si="20"/>
        <v>1409164.1537572655</v>
      </c>
      <c r="G70" s="7">
        <f>F70*Spending_FixedReturn!M72</f>
        <v>61882.578529938844</v>
      </c>
      <c r="H70" s="8">
        <f t="shared" si="21"/>
        <v>1347281.5752273267</v>
      </c>
      <c r="I70" s="8"/>
      <c r="J70" s="7">
        <f t="shared" si="22"/>
        <v>2011757.7298767171</v>
      </c>
      <c r="K70" s="7">
        <f>J70*Spending_FixedReturn!J72</f>
        <v>75407.563955559206</v>
      </c>
      <c r="L70" s="8">
        <f t="shared" si="23"/>
        <v>1936350.1659211579</v>
      </c>
      <c r="M70" s="8"/>
      <c r="N70" s="7">
        <f t="shared" si="24"/>
        <v>3555890.0778289633</v>
      </c>
      <c r="O70" s="7">
        <f>N70*Spending_FixedReturn!G72</f>
        <v>93411.643434555968</v>
      </c>
      <c r="P70" s="8">
        <f t="shared" si="25"/>
        <v>3462478.4343944071</v>
      </c>
    </row>
    <row r="71" spans="1:16" x14ac:dyDescent="0.25">
      <c r="A71">
        <f t="shared" si="17"/>
        <v>41</v>
      </c>
      <c r="B71" s="7">
        <f t="shared" si="18"/>
        <v>1241511.6500644537</v>
      </c>
      <c r="C71" s="7">
        <f>B71*Spending_FixedReturn!P73</f>
        <v>56630.794803213146</v>
      </c>
      <c r="D71" s="8">
        <f t="shared" si="19"/>
        <v>1184880.8552612406</v>
      </c>
      <c r="E71" s="8"/>
      <c r="F71" s="7">
        <f t="shared" si="20"/>
        <v>1403186.4019738666</v>
      </c>
      <c r="G71" s="7">
        <f>F71*Spending_FixedReturn!M73</f>
        <v>61125.303157423499</v>
      </c>
      <c r="H71" s="8">
        <f t="shared" si="21"/>
        <v>1342061.0988164432</v>
      </c>
      <c r="I71" s="8"/>
      <c r="J71" s="7">
        <f t="shared" si="22"/>
        <v>1989558.4399665741</v>
      </c>
      <c r="K71" s="7">
        <f>J71*Spending_FixedReturn!J73</f>
        <v>73598.697226843549</v>
      </c>
      <c r="L71" s="8">
        <f t="shared" si="23"/>
        <v>1915959.7427397305</v>
      </c>
      <c r="M71" s="8"/>
      <c r="N71" s="7">
        <f t="shared" si="24"/>
        <v>3475563.017946912</v>
      </c>
      <c r="O71" s="7">
        <f>N71*Spending_FixedReturn!G73</f>
        <v>89001.039062185286</v>
      </c>
      <c r="P71" s="8">
        <f t="shared" si="25"/>
        <v>3386561.9788847268</v>
      </c>
    </row>
    <row r="72" spans="1:16" x14ac:dyDescent="0.25">
      <c r="A72">
        <f t="shared" si="17"/>
        <v>40</v>
      </c>
      <c r="B72" s="7">
        <f t="shared" si="18"/>
        <v>1238507.9878541194</v>
      </c>
      <c r="C72" s="7">
        <f>B72*Spending_FixedReturn!P74</f>
        <v>56115.940173687333</v>
      </c>
      <c r="D72" s="8">
        <f t="shared" si="19"/>
        <v>1182392.047680432</v>
      </c>
      <c r="E72" s="8"/>
      <c r="F72" s="7">
        <f t="shared" si="20"/>
        <v>1396746.0240237375</v>
      </c>
      <c r="G72" s="7">
        <f>F72*Spending_FixedReturn!M74</f>
        <v>60378.022143864597</v>
      </c>
      <c r="H72" s="8">
        <f t="shared" si="21"/>
        <v>1336368.001879873</v>
      </c>
      <c r="I72" s="8"/>
      <c r="J72" s="7">
        <f t="shared" si="22"/>
        <v>1966648.2409876564</v>
      </c>
      <c r="K72" s="7">
        <f>J72*Spending_FixedReturn!J74</f>
        <v>71830.679114728788</v>
      </c>
      <c r="L72" s="8">
        <f t="shared" si="23"/>
        <v>1894817.5618729277</v>
      </c>
      <c r="M72" s="8"/>
      <c r="N72" s="7">
        <f t="shared" si="24"/>
        <v>3394851.1627216334</v>
      </c>
      <c r="O72" s="7">
        <f>N72*Spending_FixedReturn!G74</f>
        <v>84791.145629336606</v>
      </c>
      <c r="P72" s="8">
        <f t="shared" si="25"/>
        <v>3310060.0170922969</v>
      </c>
    </row>
    <row r="73" spans="1:16" x14ac:dyDescent="0.25">
      <c r="A73">
        <f t="shared" si="17"/>
        <v>39</v>
      </c>
      <c r="B73" s="7">
        <f t="shared" si="18"/>
        <v>1235230.1697403658</v>
      </c>
      <c r="C73" s="7">
        <f>B73*Spending_FixedReturn!P75</f>
        <v>55698.752736442606</v>
      </c>
      <c r="D73" s="8">
        <f t="shared" si="19"/>
        <v>1179531.4170039231</v>
      </c>
      <c r="E73" s="8"/>
      <c r="F73" s="7">
        <f t="shared" si="20"/>
        <v>1389873.07109037</v>
      </c>
      <c r="G73" s="7">
        <f>F73*Spending_FixedReturn!M75</f>
        <v>59638.762496334282</v>
      </c>
      <c r="H73" s="8">
        <f t="shared" si="21"/>
        <v>1330234.3085940357</v>
      </c>
      <c r="I73" s="8"/>
      <c r="J73" s="7">
        <f t="shared" si="22"/>
        <v>1943101.279710866</v>
      </c>
      <c r="K73" s="7">
        <f>J73*Spending_FixedReturn!J75</f>
        <v>70102.954960717034</v>
      </c>
      <c r="L73" s="8">
        <f t="shared" si="23"/>
        <v>1872998.3247501489</v>
      </c>
      <c r="M73" s="8"/>
      <c r="N73" s="7">
        <f t="shared" si="24"/>
        <v>3313965.5580705591</v>
      </c>
      <c r="O73" s="7">
        <f>N73*Spending_FixedReturn!G75</f>
        <v>80773.974526146485</v>
      </c>
      <c r="P73" s="8">
        <f t="shared" si="25"/>
        <v>3233191.5835444126</v>
      </c>
    </row>
    <row r="74" spans="1:16" x14ac:dyDescent="0.25">
      <c r="A74">
        <f t="shared" si="17"/>
        <v>38</v>
      </c>
      <c r="B74" s="7">
        <f t="shared" si="18"/>
        <v>1231636.1198654156</v>
      </c>
      <c r="C74" s="7">
        <f>B74*Spending_FixedReturn!P76</f>
        <v>55226.434398400699</v>
      </c>
      <c r="D74" s="8">
        <f t="shared" si="19"/>
        <v>1176409.685467015</v>
      </c>
      <c r="E74" s="8"/>
      <c r="F74" s="7">
        <f t="shared" si="20"/>
        <v>1382596.6050153694</v>
      </c>
      <c r="G74" s="7">
        <f>F74*Spending_FixedReturn!M76</f>
        <v>58907.965881683958</v>
      </c>
      <c r="H74" s="8">
        <f t="shared" si="21"/>
        <v>1323688.6391336855</v>
      </c>
      <c r="I74" s="8"/>
      <c r="J74" s="7">
        <f t="shared" si="22"/>
        <v>1918988.0507828174</v>
      </c>
      <c r="K74" s="7">
        <f>J74*Spending_FixedReturn!J76</f>
        <v>68415.403439135524</v>
      </c>
      <c r="L74" s="8">
        <f t="shared" si="23"/>
        <v>1850572.6473436819</v>
      </c>
      <c r="M74" s="8"/>
      <c r="N74" s="7">
        <f t="shared" si="24"/>
        <v>3233100.351997701</v>
      </c>
      <c r="O74" s="7">
        <f>N74*Spending_FixedReturn!G76</f>
        <v>76942.67764478788</v>
      </c>
      <c r="P74" s="8">
        <f t="shared" si="25"/>
        <v>3156157.6743529132</v>
      </c>
    </row>
    <row r="75" spans="1:16" x14ac:dyDescent="0.25">
      <c r="A75">
        <f t="shared" si="17"/>
        <v>37</v>
      </c>
      <c r="B75" s="7">
        <f t="shared" si="18"/>
        <v>1228019.8024694803</v>
      </c>
      <c r="C75" s="7">
        <f>B75*Spending_FixedReturn!P77</f>
        <v>55033.021645274835</v>
      </c>
      <c r="D75" s="8">
        <f t="shared" si="19"/>
        <v>1172986.7808242054</v>
      </c>
      <c r="E75" s="8"/>
      <c r="F75" s="7">
        <f t="shared" si="20"/>
        <v>1374941.6365451475</v>
      </c>
      <c r="G75" s="7">
        <f>F75*Spending_FixedReturn!M77</f>
        <v>58182.965101938695</v>
      </c>
      <c r="H75" s="8">
        <f t="shared" si="21"/>
        <v>1316758.6714432088</v>
      </c>
      <c r="I75" s="8"/>
      <c r="J75" s="7">
        <f t="shared" si="22"/>
        <v>1894374.9892047234</v>
      </c>
      <c r="K75" s="7">
        <f>J75*Spending_FixedReturn!J77</f>
        <v>66767.321792516421</v>
      </c>
      <c r="L75" s="8">
        <f t="shared" si="23"/>
        <v>1827607.667412207</v>
      </c>
      <c r="M75" s="8"/>
      <c r="N75" s="7">
        <f t="shared" si="24"/>
        <v>3152432.6283244085</v>
      </c>
      <c r="O75" s="7">
        <f>N75*Spending_FixedReturn!G77</f>
        <v>73289.43594564595</v>
      </c>
      <c r="P75" s="8">
        <f t="shared" si="25"/>
        <v>3079143.1923787626</v>
      </c>
    </row>
    <row r="76" spans="1:16" x14ac:dyDescent="0.25">
      <c r="A76">
        <f t="shared" si="17"/>
        <v>36</v>
      </c>
      <c r="B76" s="7">
        <f t="shared" si="18"/>
        <v>1223881.2660209483</v>
      </c>
      <c r="C76" s="7">
        <f>B76*Spending_FixedReturn!P78</f>
        <v>54338.59700239572</v>
      </c>
      <c r="D76" s="8">
        <f t="shared" si="19"/>
        <v>1169542.6690185526</v>
      </c>
      <c r="E76" s="8"/>
      <c r="F76" s="7">
        <f t="shared" si="20"/>
        <v>1366941.5844931586</v>
      </c>
      <c r="G76" s="7">
        <f>F76*Spending_FixedReturn!M78</f>
        <v>57473.35921206593</v>
      </c>
      <c r="H76" s="8">
        <f t="shared" si="21"/>
        <v>1309468.2252810928</v>
      </c>
      <c r="I76" s="8"/>
      <c r="J76" s="7">
        <f t="shared" si="22"/>
        <v>1869325.0971655929</v>
      </c>
      <c r="K76" s="7">
        <f>J76*Spending_FixedReturn!J78</f>
        <v>65158.440780142169</v>
      </c>
      <c r="L76" s="8">
        <f t="shared" si="23"/>
        <v>1804166.6563854509</v>
      </c>
      <c r="M76" s="8"/>
      <c r="N76" s="7">
        <f t="shared" si="24"/>
        <v>3072124.3281911612</v>
      </c>
      <c r="O76" s="7">
        <f>N76*Spending_FixedReturn!G78</f>
        <v>69807.53931077203</v>
      </c>
      <c r="P76" s="8">
        <f t="shared" si="25"/>
        <v>3002316.7888803892</v>
      </c>
    </row>
    <row r="77" spans="1:16" x14ac:dyDescent="0.25">
      <c r="A77">
        <f t="shared" si="17"/>
        <v>35</v>
      </c>
      <c r="B77" s="7">
        <f t="shared" si="18"/>
        <v>1219511.014853071</v>
      </c>
      <c r="C77" s="7">
        <f>B77*Spending_FixedReturn!P79</f>
        <v>53909.809118834506</v>
      </c>
      <c r="D77" s="8">
        <f t="shared" si="19"/>
        <v>1165601.2057342364</v>
      </c>
      <c r="E77" s="8"/>
      <c r="F77" s="7">
        <f t="shared" si="20"/>
        <v>1358616.2277165586</v>
      </c>
      <c r="G77" s="7">
        <f>F77*Spending_FixedReturn!M79</f>
        <v>56767.099627836185</v>
      </c>
      <c r="H77" s="8">
        <f t="shared" si="21"/>
        <v>1301849.1280887225</v>
      </c>
      <c r="I77" s="8"/>
      <c r="J77" s="7">
        <f t="shared" si="22"/>
        <v>1843897.462525086</v>
      </c>
      <c r="K77" s="7">
        <f>J77*Spending_FixedReturn!J79</f>
        <v>63587.846176902407</v>
      </c>
      <c r="L77" s="8">
        <f t="shared" si="23"/>
        <v>1780309.6163481837</v>
      </c>
      <c r="M77" s="8"/>
      <c r="N77" s="7">
        <f t="shared" si="24"/>
        <v>2992321.8031452955</v>
      </c>
      <c r="O77" s="7">
        <f>N77*Spending_FixedReturn!G79</f>
        <v>66489.109629904124</v>
      </c>
      <c r="P77" s="8">
        <f t="shared" si="25"/>
        <v>2925832.6935153916</v>
      </c>
    </row>
    <row r="78" spans="1:16" x14ac:dyDescent="0.25">
      <c r="A78">
        <f t="shared" si="17"/>
        <v>34</v>
      </c>
      <c r="B78" s="7">
        <f t="shared" si="18"/>
        <v>1214895.0219656879</v>
      </c>
      <c r="C78" s="7">
        <f>B78*Spending_FixedReturn!P80</f>
        <v>53455.960200858623</v>
      </c>
      <c r="D78" s="8">
        <f t="shared" si="19"/>
        <v>1161439.0617648293</v>
      </c>
      <c r="E78" s="8"/>
      <c r="F78" s="7">
        <f t="shared" si="20"/>
        <v>1349992.7282878696</v>
      </c>
      <c r="G78" s="7">
        <f>F78*Spending_FixedReturn!M80</f>
        <v>56072.511414956673</v>
      </c>
      <c r="H78" s="8">
        <f t="shared" si="21"/>
        <v>1293920.2168729128</v>
      </c>
      <c r="I78" s="8"/>
      <c r="J78" s="7">
        <f t="shared" si="22"/>
        <v>1818147.8374972269</v>
      </c>
      <c r="K78" s="7">
        <f>J78*Spending_FixedReturn!J80</f>
        <v>62055.016044764081</v>
      </c>
      <c r="L78" s="8">
        <f t="shared" si="23"/>
        <v>1756092.8214524628</v>
      </c>
      <c r="M78" s="8"/>
      <c r="N78" s="7">
        <f t="shared" si="24"/>
        <v>2913157.7289977134</v>
      </c>
      <c r="O78" s="7">
        <f>N78*Spending_FixedReturn!G80</f>
        <v>63327.440287908546</v>
      </c>
      <c r="P78" s="8">
        <f t="shared" si="25"/>
        <v>2849830.2887098049</v>
      </c>
    </row>
    <row r="79" spans="1:16" x14ac:dyDescent="0.25">
      <c r="A79">
        <f t="shared" si="17"/>
        <v>33</v>
      </c>
      <c r="B79" s="7">
        <f t="shared" si="18"/>
        <v>1210118.4396744943</v>
      </c>
      <c r="C79" s="7">
        <f>B79*Spending_FixedReturn!P81</f>
        <v>53075.561611934681</v>
      </c>
      <c r="D79" s="8">
        <f t="shared" si="19"/>
        <v>1157042.8780625598</v>
      </c>
      <c r="E79" s="8"/>
      <c r="F79" s="7">
        <f t="shared" si="20"/>
        <v>1341091.3245601973</v>
      </c>
      <c r="G79" s="7">
        <f>F79*Spending_FixedReturn!M81</f>
        <v>55383.964286035865</v>
      </c>
      <c r="H79" s="8">
        <f t="shared" si="21"/>
        <v>1285707.3602741614</v>
      </c>
      <c r="I79" s="8"/>
      <c r="J79" s="7">
        <f t="shared" si="22"/>
        <v>1792128.6176626254</v>
      </c>
      <c r="K79" s="7">
        <f>J79*Spending_FixedReturn!J81</f>
        <v>60559.248617647507</v>
      </c>
      <c r="L79" s="8">
        <f t="shared" si="23"/>
        <v>1731569.3690449779</v>
      </c>
      <c r="M79" s="8"/>
      <c r="N79" s="7">
        <f t="shared" si="24"/>
        <v>2834751.3631983772</v>
      </c>
      <c r="O79" s="7">
        <f>N79*Spending_FixedReturn!G81</f>
        <v>60315.430819602618</v>
      </c>
      <c r="P79" s="8">
        <f t="shared" si="25"/>
        <v>2774435.9323787745</v>
      </c>
    </row>
    <row r="80" spans="1:16" x14ac:dyDescent="0.25">
      <c r="A80">
        <f t="shared" si="17"/>
        <v>32</v>
      </c>
      <c r="B80" s="7">
        <f t="shared" si="18"/>
        <v>1205115.3053008053</v>
      </c>
      <c r="C80" s="7">
        <f>B80*Spending_FixedReturn!P82</f>
        <v>52621.553229858437</v>
      </c>
      <c r="D80" s="8">
        <f t="shared" si="19"/>
        <v>1152493.7520709469</v>
      </c>
      <c r="E80" s="8"/>
      <c r="F80" s="7">
        <f t="shared" si="20"/>
        <v>1331937.1441348011</v>
      </c>
      <c r="G80" s="7">
        <f>F80*Spending_FixedReturn!M82</f>
        <v>54707.311220327545</v>
      </c>
      <c r="H80" s="8">
        <f t="shared" si="21"/>
        <v>1277229.8329144735</v>
      </c>
      <c r="I80" s="8"/>
      <c r="J80" s="7">
        <f t="shared" si="22"/>
        <v>1765888.8194757318</v>
      </c>
      <c r="K80" s="7">
        <f>J80*Spending_FixedReturn!J82</f>
        <v>59099.659797041037</v>
      </c>
      <c r="L80" s="8">
        <f t="shared" si="23"/>
        <v>1706789.1596786908</v>
      </c>
      <c r="M80" s="8"/>
      <c r="N80" s="7">
        <f t="shared" si="24"/>
        <v>2757209.4684618013</v>
      </c>
      <c r="O80" s="7">
        <f>N80*Spending_FixedReturn!G82</f>
        <v>57446.26541572818</v>
      </c>
      <c r="P80" s="8">
        <f t="shared" si="25"/>
        <v>2699763.2030460732</v>
      </c>
    </row>
    <row r="81" spans="1:16" x14ac:dyDescent="0.25">
      <c r="A81">
        <f t="shared" si="17"/>
        <v>31</v>
      </c>
      <c r="B81" s="7">
        <f t="shared" si="18"/>
        <v>1199941.3475667697</v>
      </c>
      <c r="C81" s="7">
        <f>B81*Spending_FixedReturn!P83</f>
        <v>52212.485375526601</v>
      </c>
      <c r="D81" s="8">
        <f t="shared" si="19"/>
        <v>1147728.8621912431</v>
      </c>
      <c r="E81" s="8"/>
      <c r="F81" s="7">
        <f t="shared" si="20"/>
        <v>1322548.8334510103</v>
      </c>
      <c r="G81" s="7">
        <f>F81*Spending_FixedReturn!M83</f>
        <v>54037.267608342598</v>
      </c>
      <c r="H81" s="8">
        <f t="shared" si="21"/>
        <v>1268511.5658426676</v>
      </c>
      <c r="I81" s="8"/>
      <c r="J81" s="7">
        <f t="shared" si="22"/>
        <v>1739474.377082563</v>
      </c>
      <c r="K81" s="7">
        <f>J81*Spending_FixedReturn!J83</f>
        <v>57675.501391389902</v>
      </c>
      <c r="L81" s="8">
        <f t="shared" si="23"/>
        <v>1681798.8756911731</v>
      </c>
      <c r="M81" s="8"/>
      <c r="N81" s="7">
        <f t="shared" si="24"/>
        <v>2680627.1706929859</v>
      </c>
      <c r="O81" s="7">
        <f>N81*Spending_FixedReturn!G83</f>
        <v>54713.391205556174</v>
      </c>
      <c r="P81" s="8">
        <f t="shared" si="25"/>
        <v>2625913.7794874297</v>
      </c>
    </row>
    <row r="82" spans="1:16" x14ac:dyDescent="0.25">
      <c r="A82">
        <f t="shared" si="17"/>
        <v>30</v>
      </c>
      <c r="B82" s="7">
        <f t="shared" si="18"/>
        <v>1194599.5428372095</v>
      </c>
      <c r="C82" s="7">
        <f>B82*Spending_FixedReturn!P84</f>
        <v>51798.259440285983</v>
      </c>
      <c r="D82" s="8">
        <f t="shared" si="19"/>
        <v>1142801.2833969234</v>
      </c>
      <c r="E82" s="8"/>
      <c r="F82" s="7">
        <f t="shared" si="20"/>
        <v>1312946.016972543</v>
      </c>
      <c r="G82" s="7">
        <f>F82*Spending_FixedReturn!M84</f>
        <v>53375.699400152378</v>
      </c>
      <c r="H82" s="8">
        <f t="shared" si="21"/>
        <v>1259570.3175723907</v>
      </c>
      <c r="I82" s="8"/>
      <c r="J82" s="7">
        <f t="shared" si="22"/>
        <v>1712928.120861074</v>
      </c>
      <c r="K82" s="7">
        <f>J82*Spending_FixedReturn!J84</f>
        <v>56285.856972918868</v>
      </c>
      <c r="L82" s="8">
        <f t="shared" si="23"/>
        <v>1656642.2638881551</v>
      </c>
      <c r="M82" s="8"/>
      <c r="N82" s="7">
        <f t="shared" si="24"/>
        <v>2605088.5966738532</v>
      </c>
      <c r="O82" s="7">
        <f>N82*Spending_FixedReturn!G84</f>
        <v>52110.338871009757</v>
      </c>
      <c r="P82" s="8">
        <f t="shared" si="25"/>
        <v>2552978.2578028436</v>
      </c>
    </row>
    <row r="83" spans="1:16" x14ac:dyDescent="0.25">
      <c r="A83">
        <f t="shared" si="17"/>
        <v>29</v>
      </c>
      <c r="B83" s="7">
        <f t="shared" si="18"/>
        <v>1189116.6535875604</v>
      </c>
      <c r="C83" s="7">
        <f>B83*Spending_FixedReturn!P85</f>
        <v>51402.803266408548</v>
      </c>
      <c r="D83" s="8">
        <f t="shared" si="19"/>
        <v>1137713.8503211518</v>
      </c>
      <c r="E83" s="8"/>
      <c r="F83" s="7">
        <f t="shared" si="20"/>
        <v>1303149.5926438246</v>
      </c>
      <c r="G83" s="7">
        <f>F83*Spending_FixedReturn!M85</f>
        <v>52724.814574736243</v>
      </c>
      <c r="H83" s="8">
        <f t="shared" si="21"/>
        <v>1250424.7780690885</v>
      </c>
      <c r="I83" s="8"/>
      <c r="J83" s="7">
        <f t="shared" si="22"/>
        <v>1686290.206845195</v>
      </c>
      <c r="K83" s="7">
        <f>J83*Spending_FixedReturn!J85</f>
        <v>54930.091739410273</v>
      </c>
      <c r="L83" s="8">
        <f t="shared" si="23"/>
        <v>1631360.1151057847</v>
      </c>
      <c r="M83" s="8"/>
      <c r="N83" s="7">
        <f t="shared" si="24"/>
        <v>2530668.0475046458</v>
      </c>
      <c r="O83" s="7">
        <f>N83*Spending_FixedReturn!G85</f>
        <v>49631.288767642727</v>
      </c>
      <c r="P83" s="8">
        <f t="shared" si="25"/>
        <v>2481036.758737003</v>
      </c>
    </row>
    <row r="84" spans="1:16" x14ac:dyDescent="0.25">
      <c r="A84">
        <f t="shared" si="17"/>
        <v>28</v>
      </c>
      <c r="B84" s="7">
        <f t="shared" si="18"/>
        <v>1183460.123169916</v>
      </c>
      <c r="C84" s="7">
        <f>B84*Spending_FixedReturn!P86</f>
        <v>50968.072134144124</v>
      </c>
      <c r="D84" s="8">
        <f t="shared" si="19"/>
        <v>1132492.0510357718</v>
      </c>
      <c r="E84" s="8"/>
      <c r="F84" s="7">
        <f t="shared" si="20"/>
        <v>1293171.7327448155</v>
      </c>
      <c r="G84" s="7">
        <f>F84*Spending_FixedReturn!M86</f>
        <v>52076.882607839842</v>
      </c>
      <c r="H84" s="8">
        <f t="shared" si="21"/>
        <v>1241094.8501369758</v>
      </c>
      <c r="I84" s="8"/>
      <c r="J84" s="7">
        <f t="shared" si="22"/>
        <v>1659597.9010314092</v>
      </c>
      <c r="K84" s="7">
        <f>J84*Spending_FixedReturn!J86</f>
        <v>53607.227845509253</v>
      </c>
      <c r="L84" s="8">
        <f t="shared" si="23"/>
        <v>1605990.6731858999</v>
      </c>
      <c r="M84" s="8"/>
      <c r="N84" s="7">
        <f t="shared" si="24"/>
        <v>2457430.184658234</v>
      </c>
      <c r="O84" s="7">
        <f>N84*Spending_FixedReturn!G86</f>
        <v>47270.139415714621</v>
      </c>
      <c r="P84" s="8">
        <f t="shared" si="25"/>
        <v>2410160.0452425196</v>
      </c>
    </row>
    <row r="85" spans="1:16" x14ac:dyDescent="0.25">
      <c r="A85">
        <f t="shared" si="17"/>
        <v>27</v>
      </c>
      <c r="B85" s="7">
        <f t="shared" si="18"/>
        <v>1177662.2364218533</v>
      </c>
      <c r="C85" s="7">
        <f>B85*Spending_FixedReturn!P87</f>
        <v>50557.35721240953</v>
      </c>
      <c r="D85" s="8">
        <f t="shared" si="19"/>
        <v>1127104.8792094437</v>
      </c>
      <c r="E85" s="8"/>
      <c r="F85" s="7">
        <f t="shared" si="20"/>
        <v>1283037.1169432311</v>
      </c>
      <c r="G85" s="7">
        <f>F85*Spending_FixedReturn!M87</f>
        <v>51444.99051959713</v>
      </c>
      <c r="H85" s="8">
        <f t="shared" si="21"/>
        <v>1231592.1264236339</v>
      </c>
      <c r="I85" s="8"/>
      <c r="J85" s="7">
        <f t="shared" si="22"/>
        <v>1632886.2058235547</v>
      </c>
      <c r="K85" s="7">
        <f>J85*Spending_FixedReturn!J87</f>
        <v>52316.776269831804</v>
      </c>
      <c r="L85" s="8">
        <f t="shared" si="23"/>
        <v>1580569.429553723</v>
      </c>
      <c r="M85" s="8"/>
      <c r="N85" s="7">
        <f t="shared" si="24"/>
        <v>2385431.4286455126</v>
      </c>
      <c r="O85" s="7">
        <f>N85*Spending_FixedReturn!G87</f>
        <v>45021.728971003926</v>
      </c>
      <c r="P85" s="8">
        <f t="shared" si="25"/>
        <v>2340409.6996745085</v>
      </c>
    </row>
    <row r="86" spans="1:16" x14ac:dyDescent="0.25">
      <c r="A86">
        <f t="shared" si="17"/>
        <v>26</v>
      </c>
      <c r="B86" s="7">
        <f t="shared" si="18"/>
        <v>1171724.8571191852</v>
      </c>
      <c r="C86" s="7">
        <f>B86*Spending_FixedReturn!P88</f>
        <v>50141.774812658376</v>
      </c>
      <c r="D86" s="8">
        <f t="shared" si="19"/>
        <v>1121583.0823065268</v>
      </c>
      <c r="E86" s="8"/>
      <c r="F86" s="7">
        <f t="shared" si="20"/>
        <v>1272751.8247183631</v>
      </c>
      <c r="G86" s="7">
        <f>F86*Spending_FixedReturn!M88</f>
        <v>50811.713343857235</v>
      </c>
      <c r="H86" s="8">
        <f t="shared" si="21"/>
        <v>1221940.1113745058</v>
      </c>
      <c r="I86" s="8"/>
      <c r="J86" s="7">
        <f t="shared" si="22"/>
        <v>1606187.6412999348</v>
      </c>
      <c r="K86" s="7">
        <f>J86*Spending_FixedReturn!J88</f>
        <v>51057.921467978056</v>
      </c>
      <c r="L86" s="8">
        <f t="shared" si="23"/>
        <v>1555129.7198319568</v>
      </c>
      <c r="M86" s="8"/>
      <c r="N86" s="7">
        <f t="shared" si="24"/>
        <v>2314720.2216724805</v>
      </c>
      <c r="O86" s="7">
        <f>N86*Spending_FixedReturn!G88</f>
        <v>42880.765819611472</v>
      </c>
      <c r="P86" s="8">
        <f t="shared" si="25"/>
        <v>2271839.455852869</v>
      </c>
    </row>
    <row r="87" spans="1:16" x14ac:dyDescent="0.25">
      <c r="A87">
        <f t="shared" si="17"/>
        <v>25</v>
      </c>
      <c r="B87" s="7">
        <f t="shared" si="18"/>
        <v>1165793.684467722</v>
      </c>
      <c r="C87" s="7">
        <f>B87*Spending_FixedReturn!P89</f>
        <v>49865.249116117171</v>
      </c>
      <c r="D87" s="8">
        <f t="shared" si="19"/>
        <v>1115928.4353516048</v>
      </c>
      <c r="E87" s="8"/>
      <c r="F87" s="7">
        <f t="shared" si="20"/>
        <v>1262336.6962230224</v>
      </c>
      <c r="G87" s="7">
        <f>F87*Spending_FixedReturn!M89</f>
        <v>50192.101253152709</v>
      </c>
      <c r="H87" s="8">
        <f t="shared" si="21"/>
        <v>1212144.5949698696</v>
      </c>
      <c r="I87" s="8"/>
      <c r="J87" s="7">
        <f t="shared" si="22"/>
        <v>1579532.4550840023</v>
      </c>
      <c r="K87" s="7">
        <f>J87*Spending_FixedReturn!J89</f>
        <v>49829.939560254999</v>
      </c>
      <c r="L87" s="8">
        <f t="shared" si="23"/>
        <v>1529702.5155237473</v>
      </c>
      <c r="M87" s="8"/>
      <c r="N87" s="7">
        <f t="shared" si="24"/>
        <v>2245337.6444646358</v>
      </c>
      <c r="O87" s="7">
        <f>N87*Spending_FixedReturn!G89</f>
        <v>40842.195252749625</v>
      </c>
      <c r="P87" s="8">
        <f t="shared" si="25"/>
        <v>2204495.4492118862</v>
      </c>
    </row>
    <row r="88" spans="1:16" x14ac:dyDescent="0.25">
      <c r="A88">
        <f t="shared" si="17"/>
        <v>24</v>
      </c>
      <c r="B88" s="7">
        <f t="shared" si="18"/>
        <v>1159283.9970353367</v>
      </c>
      <c r="C88" s="7">
        <f>B88*Spending_FixedReturn!P90</f>
        <v>49004.29754226825</v>
      </c>
      <c r="D88" s="8">
        <f t="shared" si="19"/>
        <v>1110279.6994930685</v>
      </c>
      <c r="E88" s="8"/>
      <c r="F88" s="7">
        <f t="shared" si="20"/>
        <v>1251810.9935369298</v>
      </c>
      <c r="G88" s="7">
        <f>F88*Spending_FixedReturn!M90</f>
        <v>49585.568562622917</v>
      </c>
      <c r="H88" s="8">
        <f t="shared" si="21"/>
        <v>1202225.424974307</v>
      </c>
      <c r="I88" s="8"/>
      <c r="J88" s="7">
        <f t="shared" si="22"/>
        <v>1552948.9061649113</v>
      </c>
      <c r="K88" s="7">
        <f>J88*Spending_FixedReturn!J90</f>
        <v>48632.282275385456</v>
      </c>
      <c r="L88" s="8">
        <f t="shared" si="23"/>
        <v>1504316.6238895259</v>
      </c>
      <c r="M88" s="8"/>
      <c r="N88" s="7">
        <f t="shared" si="24"/>
        <v>2177318.0764150969</v>
      </c>
      <c r="O88" s="7">
        <f>N88*Spending_FixedReturn!G90</f>
        <v>38901.272163062829</v>
      </c>
      <c r="P88" s="8">
        <f t="shared" si="25"/>
        <v>2138416.8042520341</v>
      </c>
    </row>
    <row r="89" spans="1:16" x14ac:dyDescent="0.25">
      <c r="A89">
        <f t="shared" si="17"/>
        <v>23</v>
      </c>
      <c r="B89" s="7">
        <f t="shared" si="18"/>
        <v>1153058.2197539485</v>
      </c>
      <c r="C89" s="7">
        <f>B89*Spending_FixedReturn!P91</f>
        <v>48978.222577437453</v>
      </c>
      <c r="D89" s="8">
        <f t="shared" si="19"/>
        <v>1104079.997176511</v>
      </c>
      <c r="E89" s="8"/>
      <c r="F89" s="7">
        <f t="shared" si="20"/>
        <v>1241178.1419734675</v>
      </c>
      <c r="G89" s="7">
        <f>F89*Spending_FixedReturn!M91</f>
        <v>48977.195747820158</v>
      </c>
      <c r="H89" s="8">
        <f t="shared" si="21"/>
        <v>1192200.9462256473</v>
      </c>
      <c r="I89" s="8"/>
      <c r="J89" s="7">
        <f t="shared" si="22"/>
        <v>1526462.7498158372</v>
      </c>
      <c r="K89" s="7">
        <f>J89*Spending_FixedReturn!J91</f>
        <v>47463.79156354069</v>
      </c>
      <c r="L89" s="8">
        <f t="shared" si="23"/>
        <v>1478998.9582522966</v>
      </c>
      <c r="M89" s="8"/>
      <c r="N89" s="7">
        <f t="shared" si="24"/>
        <v>2110689.1813174929</v>
      </c>
      <c r="O89" s="7">
        <f>N89*Spending_FixedReturn!G91</f>
        <v>37052.918065019578</v>
      </c>
      <c r="P89" s="8">
        <f t="shared" si="25"/>
        <v>2073636.2632524732</v>
      </c>
    </row>
    <row r="90" spans="1:16" x14ac:dyDescent="0.25">
      <c r="A90">
        <f t="shared" si="17"/>
        <v>22</v>
      </c>
      <c r="B90" s="7">
        <f t="shared" si="18"/>
        <v>1145896.2788650894</v>
      </c>
      <c r="C90" s="7">
        <f>B90*Spending_FixedReturn!P92</f>
        <v>47745.593385138622</v>
      </c>
      <c r="D90" s="8">
        <f t="shared" si="19"/>
        <v>1098150.6854799509</v>
      </c>
      <c r="E90" s="8"/>
      <c r="F90" s="7">
        <f t="shared" si="20"/>
        <v>1230455.5196622731</v>
      </c>
      <c r="G90" s="7">
        <f>F90*Spending_FixedReturn!M92</f>
        <v>48381.098735161184</v>
      </c>
      <c r="H90" s="8">
        <f t="shared" si="21"/>
        <v>1182074.420927112</v>
      </c>
      <c r="I90" s="8"/>
      <c r="J90" s="7">
        <f t="shared" si="22"/>
        <v>1500097.58337347</v>
      </c>
      <c r="K90" s="7">
        <f>J90*Spending_FixedReturn!J92</f>
        <v>46323.535929815676</v>
      </c>
      <c r="L90" s="8">
        <f t="shared" si="23"/>
        <v>1453774.0474436544</v>
      </c>
      <c r="M90" s="8"/>
      <c r="N90" s="7">
        <f t="shared" si="24"/>
        <v>2045472.5182656704</v>
      </c>
      <c r="O90" s="7">
        <f>N90*Spending_FixedReturn!G92</f>
        <v>35292.345582343994</v>
      </c>
      <c r="P90" s="8">
        <f t="shared" si="25"/>
        <v>2010180.1726833263</v>
      </c>
    </row>
    <row r="91" spans="1:16" x14ac:dyDescent="0.25">
      <c r="A91">
        <f t="shared" si="17"/>
        <v>21</v>
      </c>
      <c r="B91" s="7">
        <f t="shared" si="18"/>
        <v>1139537.4234642871</v>
      </c>
      <c r="C91" s="7">
        <f>B91*Spending_FixedReturn!P93</f>
        <v>48207.634068963751</v>
      </c>
      <c r="D91" s="8">
        <f t="shared" si="19"/>
        <v>1091329.7893953233</v>
      </c>
      <c r="E91" s="8"/>
      <c r="F91" s="7">
        <f t="shared" si="20"/>
        <v>1219659.1957044017</v>
      </c>
      <c r="G91" s="7">
        <f>F91*Spending_FixedReturn!M93</f>
        <v>47796.796026046381</v>
      </c>
      <c r="H91" s="8">
        <f t="shared" si="21"/>
        <v>1171862.3996783553</v>
      </c>
      <c r="I91" s="8"/>
      <c r="J91" s="7">
        <f t="shared" si="22"/>
        <v>1473874.6194327362</v>
      </c>
      <c r="K91" s="7">
        <f>J91*Spending_FixedReturn!J93</f>
        <v>45210.254315145794</v>
      </c>
      <c r="L91" s="8">
        <f t="shared" si="23"/>
        <v>1428664.3651175904</v>
      </c>
      <c r="M91" s="8"/>
      <c r="N91" s="7">
        <f t="shared" si="24"/>
        <v>1981683.742519307</v>
      </c>
      <c r="O91" s="7">
        <f>N91*Spending_FixedReturn!G93</f>
        <v>33614.677504382809</v>
      </c>
      <c r="P91" s="8">
        <f t="shared" si="25"/>
        <v>1948069.0650149242</v>
      </c>
    </row>
    <row r="92" spans="1:16" x14ac:dyDescent="0.25">
      <c r="A92">
        <f t="shared" si="17"/>
        <v>20</v>
      </c>
      <c r="B92" s="7">
        <f t="shared" si="18"/>
        <v>1133150.4856272202</v>
      </c>
      <c r="C92" s="7">
        <f>B92*Spending_FixedReturn!P94</f>
        <v>47876.748994566144</v>
      </c>
      <c r="D92" s="8">
        <f t="shared" si="19"/>
        <v>1085273.7366326542</v>
      </c>
      <c r="E92" s="8"/>
      <c r="F92" s="7">
        <f t="shared" si="20"/>
        <v>1208794.7923924003</v>
      </c>
      <c r="G92" s="7">
        <f>F92*Spending_FixedReturn!M94</f>
        <v>47214.606007255788</v>
      </c>
      <c r="H92" s="8">
        <f t="shared" si="21"/>
        <v>1161580.1863851445</v>
      </c>
      <c r="I92" s="8"/>
      <c r="J92" s="7">
        <f t="shared" si="22"/>
        <v>1447813.188560958</v>
      </c>
      <c r="K92" s="7">
        <f>J92*Spending_FixedReturn!J94</f>
        <v>44123.074815494954</v>
      </c>
      <c r="L92" s="8">
        <f t="shared" si="23"/>
        <v>1403690.1137454631</v>
      </c>
      <c r="M92" s="8"/>
      <c r="N92" s="7">
        <f t="shared" si="24"/>
        <v>1919333.5815611689</v>
      </c>
      <c r="O92" s="7">
        <f>N92*Spending_FixedReturn!G94</f>
        <v>32015.731542781421</v>
      </c>
      <c r="P92" s="8">
        <f t="shared" si="25"/>
        <v>1887317.8500183874</v>
      </c>
    </row>
    <row r="93" spans="1:16" x14ac:dyDescent="0.25">
      <c r="A93">
        <f t="shared" si="17"/>
        <v>19</v>
      </c>
      <c r="B93" s="7">
        <f t="shared" si="18"/>
        <v>1126538.1044727007</v>
      </c>
      <c r="C93" s="7">
        <f>B93*Spending_FixedReturn!P95</f>
        <v>47347.165780110059</v>
      </c>
      <c r="D93" s="8">
        <f t="shared" si="19"/>
        <v>1079190.9386925907</v>
      </c>
      <c r="E93" s="8"/>
      <c r="F93" s="7">
        <f t="shared" si="20"/>
        <v>1197872.5208297162</v>
      </c>
      <c r="G93" s="7">
        <f>F93*Spending_FixedReturn!M95</f>
        <v>46639.385217906434</v>
      </c>
      <c r="H93" s="8">
        <f t="shared" si="21"/>
        <v>1151233.1356118098</v>
      </c>
      <c r="I93" s="8"/>
      <c r="J93" s="7">
        <f t="shared" si="22"/>
        <v>1421930.9889479002</v>
      </c>
      <c r="K93" s="7">
        <f>J93*Spending_FixedReturn!J95</f>
        <v>43061.285556511633</v>
      </c>
      <c r="L93" s="8">
        <f t="shared" si="23"/>
        <v>1378869.7033913885</v>
      </c>
      <c r="M93" s="8"/>
      <c r="N93" s="7">
        <f t="shared" si="24"/>
        <v>1858428.4674824656</v>
      </c>
      <c r="O93" s="7">
        <f>N93*Spending_FixedReturn!G95</f>
        <v>30491.723138495272</v>
      </c>
      <c r="P93" s="8">
        <f t="shared" si="25"/>
        <v>1827936.7443439702</v>
      </c>
    </row>
    <row r="94" spans="1:16" x14ac:dyDescent="0.25">
      <c r="A94">
        <f t="shared" si="17"/>
        <v>18</v>
      </c>
      <c r="B94" s="7">
        <f t="shared" si="18"/>
        <v>1119832.2762331283</v>
      </c>
      <c r="C94" s="7">
        <f>B94*Spending_FixedReturn!P96</f>
        <v>46938.843401984719</v>
      </c>
      <c r="D94" s="8">
        <f t="shared" si="19"/>
        <v>1072893.4328311435</v>
      </c>
      <c r="E94" s="8"/>
      <c r="F94" s="7">
        <f t="shared" si="20"/>
        <v>1186896.5652397815</v>
      </c>
      <c r="G94" s="7">
        <f>F94*Spending_FixedReturn!M96</f>
        <v>46065.59302100433</v>
      </c>
      <c r="H94" s="8">
        <f t="shared" si="21"/>
        <v>1140830.9722187773</v>
      </c>
      <c r="I94" s="8"/>
      <c r="J94" s="7">
        <f t="shared" si="22"/>
        <v>1396244.3294355092</v>
      </c>
      <c r="K94" s="7">
        <f>J94*Spending_FixedReturn!J96</f>
        <v>42024.339961318503</v>
      </c>
      <c r="L94" s="8">
        <f t="shared" si="23"/>
        <v>1354219.9894741906</v>
      </c>
      <c r="M94" s="8"/>
      <c r="N94" s="7">
        <f t="shared" si="24"/>
        <v>1798971.2005942706</v>
      </c>
      <c r="O94" s="7">
        <f>N94*Spending_FixedReturn!G96</f>
        <v>29039.326801446266</v>
      </c>
      <c r="P94" s="8">
        <f t="shared" si="25"/>
        <v>1769931.8737928243</v>
      </c>
    </row>
    <row r="95" spans="1:16" x14ac:dyDescent="0.25">
      <c r="A95">
        <f t="shared" si="17"/>
        <v>17</v>
      </c>
      <c r="B95" s="7">
        <f t="shared" si="18"/>
        <v>1113719.4355584783</v>
      </c>
      <c r="C95" s="7">
        <f>B95*Spending_FixedReturn!P97</f>
        <v>47212.505812641844</v>
      </c>
      <c r="D95" s="8">
        <f t="shared" si="19"/>
        <v>1066506.9297458364</v>
      </c>
      <c r="E95" s="8"/>
      <c r="F95" s="7">
        <f t="shared" si="20"/>
        <v>1175881.4741508842</v>
      </c>
      <c r="G95" s="7">
        <f>F95*Spending_FixedReturn!M97</f>
        <v>45503.792970140028</v>
      </c>
      <c r="H95" s="8">
        <f t="shared" si="21"/>
        <v>1130377.6811807442</v>
      </c>
      <c r="I95" s="8"/>
      <c r="J95" s="7">
        <f t="shared" si="22"/>
        <v>1370768.2089815601</v>
      </c>
      <c r="K95" s="7">
        <f>J95*Spending_FixedReturn!J97</f>
        <v>41011.704757265841</v>
      </c>
      <c r="L95" s="8">
        <f t="shared" si="23"/>
        <v>1329756.5042242943</v>
      </c>
      <c r="M95" s="8"/>
      <c r="N95" s="7">
        <f t="shared" si="24"/>
        <v>1740961.1763546569</v>
      </c>
      <c r="O95" s="7">
        <f>N95*Spending_FixedReturn!G97</f>
        <v>27655.271026780203</v>
      </c>
      <c r="P95" s="8">
        <f t="shared" si="25"/>
        <v>1713305.9053278768</v>
      </c>
    </row>
    <row r="96" spans="1:16" x14ac:dyDescent="0.25">
      <c r="A96">
        <f t="shared" si="17"/>
        <v>16</v>
      </c>
      <c r="B96" s="7">
        <f t="shared" si="18"/>
        <v>1107607.4492616081</v>
      </c>
      <c r="C96" s="7">
        <f>B96*Spending_FixedReturn!P98</f>
        <v>46922.272539247773</v>
      </c>
      <c r="D96" s="8">
        <f t="shared" si="19"/>
        <v>1060685.1767223603</v>
      </c>
      <c r="E96" s="8"/>
      <c r="F96" s="7">
        <f t="shared" si="20"/>
        <v>1164835.5737775259</v>
      </c>
      <c r="G96" s="7">
        <f>F96*Spending_FixedReturn!M98</f>
        <v>44948.455538588547</v>
      </c>
      <c r="H96" s="8">
        <f t="shared" si="21"/>
        <v>1119887.1182389373</v>
      </c>
      <c r="I96" s="8"/>
      <c r="J96" s="7">
        <f t="shared" si="22"/>
        <v>1345516.2377699066</v>
      </c>
      <c r="K96" s="7">
        <f>J96*Spending_FixedReturn!J98</f>
        <v>40022.705406516005</v>
      </c>
      <c r="L96" s="8">
        <f t="shared" si="23"/>
        <v>1305493.5323633906</v>
      </c>
      <c r="M96" s="8"/>
      <c r="N96" s="7">
        <f t="shared" si="24"/>
        <v>1684394.4762400023</v>
      </c>
      <c r="O96" s="7">
        <f>N96*Spending_FixedReturn!G98</f>
        <v>26336.213045091095</v>
      </c>
      <c r="P96" s="8">
        <f t="shared" si="25"/>
        <v>1658058.2631949112</v>
      </c>
    </row>
    <row r="97" spans="1:16" x14ac:dyDescent="0.25">
      <c r="A97">
        <f t="shared" si="17"/>
        <v>15</v>
      </c>
      <c r="B97" s="7">
        <f t="shared" ref="B97:B110" si="26">D98*1.05</f>
        <v>1101393.8591225937</v>
      </c>
      <c r="C97" s="7">
        <f>B97*Spending_FixedReturn!P99</f>
        <v>46529.62173058607</v>
      </c>
      <c r="D97" s="8">
        <f t="shared" ref="D97:D111" si="27">B97-C97</f>
        <v>1054864.2373920076</v>
      </c>
      <c r="E97" s="8"/>
      <c r="F97" s="7">
        <f t="shared" ref="F97:F110" si="28">H98*1.05</f>
        <v>1153766.8442993157</v>
      </c>
      <c r="G97" s="7">
        <f>F97*Spending_FixedReturn!M99</f>
        <v>44399.631177862364</v>
      </c>
      <c r="H97" s="8">
        <f t="shared" ref="H97:H111" si="29">F97-G97</f>
        <v>1109367.2131214533</v>
      </c>
      <c r="I97" s="8"/>
      <c r="J97" s="7">
        <f t="shared" ref="J97:J110" si="30">L98*1.05</f>
        <v>1320500.9053858262</v>
      </c>
      <c r="K97" s="7">
        <f>J97*Spending_FixedReturn!J99</f>
        <v>39056.869414486682</v>
      </c>
      <c r="L97" s="8">
        <f t="shared" ref="L97:L111" si="31">J97-K97</f>
        <v>1281444.0359713396</v>
      </c>
      <c r="M97" s="8"/>
      <c r="N97" s="7">
        <f t="shared" ref="N97:N110" si="32">P98*1.05</f>
        <v>1629264.468231969</v>
      </c>
      <c r="O97" s="7">
        <f>N97*Spending_FixedReturn!G99</f>
        <v>25079.252765300123</v>
      </c>
      <c r="P97" s="8">
        <f t="shared" ref="P97:P111" si="33">N97-O97</f>
        <v>1604185.2154666688</v>
      </c>
    </row>
    <row r="98" spans="1:16" x14ac:dyDescent="0.25">
      <c r="A98">
        <f t="shared" si="17"/>
        <v>14</v>
      </c>
      <c r="B98" s="7">
        <f t="shared" si="26"/>
        <v>1094394.6376256496</v>
      </c>
      <c r="C98" s="7">
        <f>B98*Spending_FixedReturn!P100</f>
        <v>45448.105127941446</v>
      </c>
      <c r="D98" s="8">
        <f t="shared" si="27"/>
        <v>1048946.5324977082</v>
      </c>
      <c r="E98" s="8"/>
      <c r="F98" s="7">
        <f t="shared" si="28"/>
        <v>1142682.6297631895</v>
      </c>
      <c r="G98" s="7">
        <f>F98*Spending_FixedReturn!M100</f>
        <v>43857.063763841201</v>
      </c>
      <c r="H98" s="8">
        <f t="shared" si="29"/>
        <v>1098825.5659993482</v>
      </c>
      <c r="I98" s="8"/>
      <c r="J98" s="7">
        <f t="shared" si="30"/>
        <v>1295733.4933640903</v>
      </c>
      <c r="K98" s="7">
        <f>J98*Spending_FixedReturn!J100</f>
        <v>38113.583472827158</v>
      </c>
      <c r="L98" s="8">
        <f t="shared" si="31"/>
        <v>1257619.9098912631</v>
      </c>
      <c r="M98" s="8"/>
      <c r="N98" s="7">
        <f t="shared" si="32"/>
        <v>1575561.8891082047</v>
      </c>
      <c r="O98" s="7">
        <f>N98*Spending_FixedReturn!G100</f>
        <v>23881.443172996263</v>
      </c>
      <c r="P98" s="8">
        <f t="shared" si="33"/>
        <v>1551680.4459352086</v>
      </c>
    </row>
    <row r="99" spans="1:16" x14ac:dyDescent="0.25">
      <c r="A99">
        <f t="shared" si="17"/>
        <v>13</v>
      </c>
      <c r="B99" s="7">
        <f t="shared" si="26"/>
        <v>1087185.8131037066</v>
      </c>
      <c r="C99" s="7">
        <f>B99*Spending_FixedReturn!P101</f>
        <v>44905.205841183153</v>
      </c>
      <c r="D99" s="8">
        <f t="shared" si="27"/>
        <v>1042280.6072625234</v>
      </c>
      <c r="E99" s="8"/>
      <c r="F99" s="7">
        <f t="shared" si="28"/>
        <v>1131589.9745375384</v>
      </c>
      <c r="G99" s="7">
        <f>F99*Spending_FixedReturn!M101</f>
        <v>43320.80333450083</v>
      </c>
      <c r="H99" s="8">
        <f t="shared" si="29"/>
        <v>1088269.1712030375</v>
      </c>
      <c r="I99" s="8"/>
      <c r="J99" s="7">
        <f t="shared" si="30"/>
        <v>1271224.4075594263</v>
      </c>
      <c r="K99" s="7">
        <f>J99*Spending_FixedReturn!J101</f>
        <v>37192.509117435431</v>
      </c>
      <c r="L99" s="8">
        <f t="shared" si="31"/>
        <v>1234031.8984419908</v>
      </c>
      <c r="M99" s="8"/>
      <c r="N99" s="7">
        <f t="shared" si="32"/>
        <v>1523275.3516951085</v>
      </c>
      <c r="O99" s="7">
        <f>N99*Spending_FixedReturn!G101</f>
        <v>22740.219211104206</v>
      </c>
      <c r="P99" s="8">
        <f t="shared" si="33"/>
        <v>1500535.1324840044</v>
      </c>
    </row>
    <row r="100" spans="1:16" x14ac:dyDescent="0.25">
      <c r="A100">
        <f t="shared" si="17"/>
        <v>12</v>
      </c>
      <c r="B100" s="7">
        <f t="shared" si="26"/>
        <v>1079612.93735736</v>
      </c>
      <c r="C100" s="7">
        <f>B100*Spending_FixedReturn!P102</f>
        <v>44197.877258591849</v>
      </c>
      <c r="D100" s="8">
        <f t="shared" si="27"/>
        <v>1035415.0600987682</v>
      </c>
      <c r="E100" s="8"/>
      <c r="F100" s="7">
        <f t="shared" si="28"/>
        <v>1120495.8246555214</v>
      </c>
      <c r="G100" s="7">
        <f>F100*Spending_FixedReturn!M102</f>
        <v>42791.087000723106</v>
      </c>
      <c r="H100" s="8">
        <f t="shared" si="29"/>
        <v>1077704.7376547984</v>
      </c>
      <c r="I100" s="8"/>
      <c r="J100" s="7">
        <f t="shared" si="30"/>
        <v>1246983.2824992025</v>
      </c>
      <c r="K100" s="7">
        <f>J100*Spending_FixedReturn!J102</f>
        <v>36293.370537844232</v>
      </c>
      <c r="L100" s="8">
        <f t="shared" si="31"/>
        <v>1210689.9119613583</v>
      </c>
      <c r="M100" s="8"/>
      <c r="N100" s="7">
        <f t="shared" si="32"/>
        <v>1472391.6261351791</v>
      </c>
      <c r="O100" s="7">
        <f>N100*Spending_FixedReturn!G102</f>
        <v>21653.19594936155</v>
      </c>
      <c r="P100" s="8">
        <f t="shared" si="33"/>
        <v>1450738.4301858174</v>
      </c>
    </row>
    <row r="101" spans="1:16" x14ac:dyDescent="0.25">
      <c r="A101">
        <f t="shared" si="17"/>
        <v>11</v>
      </c>
      <c r="B101" s="7">
        <f t="shared" si="26"/>
        <v>1071637.0580275778</v>
      </c>
      <c r="C101" s="7">
        <f>B101*Spending_FixedReturn!P103</f>
        <v>43434.260544377692</v>
      </c>
      <c r="D101" s="8">
        <f t="shared" si="27"/>
        <v>1028202.7974832001</v>
      </c>
      <c r="E101" s="8"/>
      <c r="F101" s="7">
        <f t="shared" si="28"/>
        <v>1109403.9405564221</v>
      </c>
      <c r="G101" s="7">
        <f>F101*Spending_FixedReturn!M103</f>
        <v>42265.059932115975</v>
      </c>
      <c r="H101" s="8">
        <f t="shared" si="29"/>
        <v>1067138.8806243062</v>
      </c>
      <c r="I101" s="8"/>
      <c r="J101" s="7">
        <f t="shared" si="30"/>
        <v>1223018.9671284314</v>
      </c>
      <c r="K101" s="7">
        <f>J101*Spending_FixedReturn!J103</f>
        <v>35415.840938714893</v>
      </c>
      <c r="L101" s="8">
        <f t="shared" si="31"/>
        <v>1187603.1261897166</v>
      </c>
      <c r="M101" s="8"/>
      <c r="N101" s="7">
        <f t="shared" si="32"/>
        <v>1422895.746023342</v>
      </c>
      <c r="O101" s="7">
        <f>N101*Spending_FixedReturn!G103</f>
        <v>20618.006846981123</v>
      </c>
      <c r="P101" s="8">
        <f t="shared" si="33"/>
        <v>1402277.7391763609</v>
      </c>
    </row>
    <row r="102" spans="1:16" x14ac:dyDescent="0.25">
      <c r="A102">
        <f t="shared" si="17"/>
        <v>10</v>
      </c>
      <c r="B102" s="7">
        <f t="shared" si="26"/>
        <v>1063579.981776834</v>
      </c>
      <c r="C102" s="7">
        <f>B102*Spending_FixedReturn!P104</f>
        <v>42973.259845807406</v>
      </c>
      <c r="D102" s="8">
        <f t="shared" si="27"/>
        <v>1020606.7219310266</v>
      </c>
      <c r="E102" s="8"/>
      <c r="F102" s="7">
        <f t="shared" si="28"/>
        <v>1098324.7381657911</v>
      </c>
      <c r="G102" s="7">
        <f>F102*Spending_FixedReturn!M104</f>
        <v>41749.556683484567</v>
      </c>
      <c r="H102" s="8">
        <f t="shared" si="29"/>
        <v>1056575.1814823067</v>
      </c>
      <c r="I102" s="8"/>
      <c r="J102" s="7">
        <f t="shared" si="30"/>
        <v>1199339.6463861184</v>
      </c>
      <c r="K102" s="7">
        <f>J102*Spending_FixedReturn!J104</f>
        <v>34559.677692374207</v>
      </c>
      <c r="L102" s="8">
        <f t="shared" si="31"/>
        <v>1164779.9686937442</v>
      </c>
      <c r="M102" s="8"/>
      <c r="N102" s="7">
        <f t="shared" si="32"/>
        <v>1374771.2454520925</v>
      </c>
      <c r="O102" s="7">
        <f>N102*Spending_FixedReturn!G104</f>
        <v>19632.439715576278</v>
      </c>
      <c r="P102" s="8">
        <f t="shared" si="33"/>
        <v>1355138.8057365161</v>
      </c>
    </row>
    <row r="103" spans="1:16" x14ac:dyDescent="0.25">
      <c r="A103">
        <f t="shared" si="17"/>
        <v>9</v>
      </c>
      <c r="B103" s="7">
        <f t="shared" si="26"/>
        <v>1056561.6324839103</v>
      </c>
      <c r="C103" s="7">
        <f>B103*Spending_FixedReturn!P105</f>
        <v>43628.316505973271</v>
      </c>
      <c r="D103" s="8">
        <f t="shared" si="27"/>
        <v>1012933.3159779371</v>
      </c>
      <c r="E103" s="8"/>
      <c r="F103" s="7">
        <f t="shared" si="28"/>
        <v>1087262.8734054931</v>
      </c>
      <c r="G103" s="7">
        <f>F103*Spending_FixedReturn!M105</f>
        <v>41239.313247596889</v>
      </c>
      <c r="H103" s="8">
        <f t="shared" si="29"/>
        <v>1046023.5601578963</v>
      </c>
      <c r="I103" s="8"/>
      <c r="J103" s="7">
        <f t="shared" si="30"/>
        <v>1175952.6431150658</v>
      </c>
      <c r="K103" s="7">
        <f>J103*Spending_FixedReturn!J105</f>
        <v>33724.408461619671</v>
      </c>
      <c r="L103" s="8">
        <f t="shared" si="31"/>
        <v>1142228.2346534461</v>
      </c>
      <c r="M103" s="8"/>
      <c r="N103" s="7">
        <f t="shared" si="32"/>
        <v>1328000.112214945</v>
      </c>
      <c r="O103" s="7">
        <f>N103*Spending_FixedReturn!G105</f>
        <v>18694.164165333088</v>
      </c>
      <c r="P103" s="8">
        <f t="shared" si="33"/>
        <v>1309305.9480496119</v>
      </c>
    </row>
    <row r="104" spans="1:16" x14ac:dyDescent="0.25">
      <c r="A104">
        <f t="shared" si="17"/>
        <v>8</v>
      </c>
      <c r="B104" s="7">
        <f t="shared" si="26"/>
        <v>1049597.2546870003</v>
      </c>
      <c r="C104" s="7">
        <f>B104*Spending_FixedReturn!P106</f>
        <v>43348.080892800135</v>
      </c>
      <c r="D104" s="8">
        <f t="shared" si="27"/>
        <v>1006249.1737942002</v>
      </c>
      <c r="E104" s="8"/>
      <c r="F104" s="7">
        <f t="shared" si="28"/>
        <v>1076224.2849806703</v>
      </c>
      <c r="G104" s="7">
        <f>F104*Spending_FixedReturn!M106</f>
        <v>40735.834118296043</v>
      </c>
      <c r="H104" s="8">
        <f t="shared" si="29"/>
        <v>1035488.4508623743</v>
      </c>
      <c r="I104" s="8"/>
      <c r="J104" s="7">
        <f t="shared" si="30"/>
        <v>1152864.5162955299</v>
      </c>
      <c r="K104" s="7">
        <f>J104*Spending_FixedReturn!J106</f>
        <v>32909.6180907054</v>
      </c>
      <c r="L104" s="8">
        <f t="shared" si="31"/>
        <v>1119954.8982048244</v>
      </c>
      <c r="M104" s="8"/>
      <c r="N104" s="7">
        <f t="shared" si="32"/>
        <v>1282563.0042938334</v>
      </c>
      <c r="O104" s="7">
        <f>N104*Spending_FixedReturn!G106</f>
        <v>17800.992660552551</v>
      </c>
      <c r="P104" s="8">
        <f t="shared" si="33"/>
        <v>1264762.0116332809</v>
      </c>
    </row>
    <row r="105" spans="1:16" x14ac:dyDescent="0.25">
      <c r="A105">
        <f t="shared" si="17"/>
        <v>7</v>
      </c>
      <c r="B105" s="7">
        <f t="shared" si="26"/>
        <v>1042211.2018405618</v>
      </c>
      <c r="C105" s="7">
        <f>B105*Spending_FixedReturn!P107</f>
        <v>42594.768805323467</v>
      </c>
      <c r="D105" s="8">
        <f t="shared" si="27"/>
        <v>999616.4330352383</v>
      </c>
      <c r="E105" s="8"/>
      <c r="F105" s="7">
        <f t="shared" si="28"/>
        <v>1065211.4308785833</v>
      </c>
      <c r="G105" s="7">
        <f>F105*Spending_FixedReturn!M107</f>
        <v>40235.921373183111</v>
      </c>
      <c r="H105" s="8">
        <f t="shared" si="29"/>
        <v>1024975.5095054002</v>
      </c>
      <c r="I105" s="8"/>
      <c r="J105" s="7">
        <f t="shared" si="30"/>
        <v>1130080.8754208495</v>
      </c>
      <c r="K105" s="7">
        <f>J105*Spending_FixedReturn!J107</f>
        <v>32114.669425106938</v>
      </c>
      <c r="L105" s="8">
        <f t="shared" si="31"/>
        <v>1097966.2059957427</v>
      </c>
      <c r="M105" s="8"/>
      <c r="N105" s="7">
        <f t="shared" si="32"/>
        <v>1238439.209557269</v>
      </c>
      <c r="O105" s="7">
        <f>N105*Spending_FixedReturn!G107</f>
        <v>16950.634039332297</v>
      </c>
      <c r="P105" s="8">
        <f t="shared" si="33"/>
        <v>1221488.5755179366</v>
      </c>
    </row>
    <row r="106" spans="1:16" x14ac:dyDescent="0.25">
      <c r="A106">
        <f t="shared" si="17"/>
        <v>6</v>
      </c>
      <c r="B106" s="7">
        <f t="shared" si="26"/>
        <v>1035051.9169353574</v>
      </c>
      <c r="C106" s="7">
        <f>B106*Spending_FixedReturn!P108</f>
        <v>42469.819944346193</v>
      </c>
      <c r="D106" s="8">
        <f t="shared" si="27"/>
        <v>992582.09699101117</v>
      </c>
      <c r="E106" s="8"/>
      <c r="F106" s="7">
        <f t="shared" si="28"/>
        <v>1054235.0729065759</v>
      </c>
      <c r="G106" s="7">
        <f>F106*Spending_FixedReturn!M108</f>
        <v>39747.995879353744</v>
      </c>
      <c r="H106" s="8">
        <f t="shared" si="29"/>
        <v>1014487.0770272221</v>
      </c>
      <c r="I106" s="8"/>
      <c r="J106" s="7">
        <f t="shared" si="30"/>
        <v>1107606.5470113121</v>
      </c>
      <c r="K106" s="7">
        <f>J106*Spending_FixedReturn!J108</f>
        <v>31339.046610502941</v>
      </c>
      <c r="L106" s="8">
        <f t="shared" si="31"/>
        <v>1076267.5004008091</v>
      </c>
      <c r="M106" s="8"/>
      <c r="N106" s="7">
        <f t="shared" si="32"/>
        <v>1195606.9286635949</v>
      </c>
      <c r="O106" s="7">
        <f>N106*Spending_FixedReturn!G108</f>
        <v>16141.014799529281</v>
      </c>
      <c r="P106" s="8">
        <f t="shared" si="33"/>
        <v>1179465.9138640657</v>
      </c>
    </row>
    <row r="107" spans="1:16" x14ac:dyDescent="0.25">
      <c r="A107">
        <f t="shared" si="17"/>
        <v>5</v>
      </c>
      <c r="B107" s="7">
        <f t="shared" si="26"/>
        <v>1028114.0407116158</v>
      </c>
      <c r="C107" s="7">
        <f>B107*Spending_FixedReturn!P109</f>
        <v>42350.310296989723</v>
      </c>
      <c r="D107" s="8">
        <f t="shared" si="27"/>
        <v>985763.73041462607</v>
      </c>
      <c r="E107" s="8"/>
      <c r="F107" s="7">
        <f t="shared" si="28"/>
        <v>1043295.9140375759</v>
      </c>
      <c r="G107" s="7">
        <f>F107*Spending_FixedReturn!M109</f>
        <v>39262.511269408373</v>
      </c>
      <c r="H107" s="8">
        <f t="shared" si="29"/>
        <v>1004033.4027681676</v>
      </c>
      <c r="I107" s="8"/>
      <c r="J107" s="7">
        <f t="shared" si="30"/>
        <v>1085445.7311422518</v>
      </c>
      <c r="K107" s="7">
        <f>J107*Spending_FixedReturn!J109</f>
        <v>30582.353036240322</v>
      </c>
      <c r="L107" s="8">
        <f t="shared" si="31"/>
        <v>1054863.3781060115</v>
      </c>
      <c r="M107" s="8"/>
      <c r="N107" s="7">
        <f t="shared" si="32"/>
        <v>1154043.4776335016</v>
      </c>
      <c r="O107" s="7">
        <f>N107*Spending_FixedReturn!G109</f>
        <v>15370.212239601906</v>
      </c>
      <c r="P107" s="8">
        <f t="shared" si="33"/>
        <v>1138673.2653938998</v>
      </c>
    </row>
    <row r="108" spans="1:16" x14ac:dyDescent="0.25">
      <c r="A108">
        <f t="shared" si="17"/>
        <v>4</v>
      </c>
      <c r="B108" s="7">
        <f t="shared" si="26"/>
        <v>1021223.5599489025</v>
      </c>
      <c r="C108" s="7">
        <f>B108*Spending_FixedReturn!P110</f>
        <v>42067.330699744685</v>
      </c>
      <c r="D108" s="8">
        <f t="shared" si="27"/>
        <v>979156.22924915783</v>
      </c>
      <c r="E108" s="8"/>
      <c r="F108" s="7">
        <f t="shared" si="28"/>
        <v>1032397.3578467258</v>
      </c>
      <c r="G108" s="7">
        <f>F108*Spending_FixedReturn!M110</f>
        <v>38782.201620463013</v>
      </c>
      <c r="H108" s="8">
        <f t="shared" si="29"/>
        <v>993615.1562262628</v>
      </c>
      <c r="I108" s="8"/>
      <c r="J108" s="7">
        <f t="shared" si="30"/>
        <v>1063601.971424829</v>
      </c>
      <c r="K108" s="7">
        <f>J108*Spending_FixedReturn!J110</f>
        <v>29844.132241732066</v>
      </c>
      <c r="L108" s="8">
        <f t="shared" si="31"/>
        <v>1033757.8391830969</v>
      </c>
      <c r="M108" s="8"/>
      <c r="N108" s="7">
        <f t="shared" si="32"/>
        <v>1113725.3722284632</v>
      </c>
      <c r="O108" s="7">
        <f>N108*Spending_FixedReturn!G110</f>
        <v>14636.345910842507</v>
      </c>
      <c r="P108" s="8">
        <f t="shared" si="33"/>
        <v>1099089.0263176206</v>
      </c>
    </row>
    <row r="109" spans="1:16" x14ac:dyDescent="0.25">
      <c r="A109">
        <f t="shared" si="17"/>
        <v>3</v>
      </c>
      <c r="B109" s="7">
        <f t="shared" si="26"/>
        <v>1013749.8579184696</v>
      </c>
      <c r="C109" s="7">
        <f>B109*Spending_FixedReturn!P111</f>
        <v>41155.991300467249</v>
      </c>
      <c r="D109" s="8">
        <f t="shared" si="27"/>
        <v>972593.8666180023</v>
      </c>
      <c r="E109" s="8"/>
      <c r="F109" s="7">
        <f t="shared" si="28"/>
        <v>1021547.6167672387</v>
      </c>
      <c r="G109" s="7">
        <f>F109*Spending_FixedReturn!M111</f>
        <v>38312.037865595041</v>
      </c>
      <c r="H109" s="8">
        <f t="shared" si="29"/>
        <v>983235.57890164363</v>
      </c>
      <c r="I109" s="8"/>
      <c r="J109" s="7">
        <f t="shared" si="30"/>
        <v>1042078.1738428156</v>
      </c>
      <c r="K109" s="7">
        <f>J109*Spending_FixedReturn!J111</f>
        <v>29123.915342978467</v>
      </c>
      <c r="L109" s="8">
        <f t="shared" si="31"/>
        <v>1012954.2584998371</v>
      </c>
      <c r="M109" s="8"/>
      <c r="N109" s="7">
        <f t="shared" si="32"/>
        <v>1074628.5156682271</v>
      </c>
      <c r="O109" s="7">
        <f>N109*Spending_FixedReturn!G111</f>
        <v>13937.684974452777</v>
      </c>
      <c r="P109" s="8">
        <f t="shared" si="33"/>
        <v>1060690.8306937744</v>
      </c>
    </row>
    <row r="110" spans="1:16" x14ac:dyDescent="0.25">
      <c r="A110">
        <f>A111+1</f>
        <v>2</v>
      </c>
      <c r="B110" s="7">
        <f t="shared" si="26"/>
        <v>1007095.4211078599</v>
      </c>
      <c r="C110" s="7">
        <f>B110*Spending_FixedReturn!P112</f>
        <v>41619.365947412807</v>
      </c>
      <c r="D110" s="8">
        <f t="shared" si="27"/>
        <v>965476.05516044714</v>
      </c>
      <c r="E110" s="8"/>
      <c r="F110" s="7">
        <f t="shared" si="28"/>
        <v>1010748.9745884301</v>
      </c>
      <c r="G110" s="7">
        <f>F110*Spending_FixedReturn!M112</f>
        <v>37846.482429155229</v>
      </c>
      <c r="H110" s="8">
        <f t="shared" si="29"/>
        <v>972902.49215927487</v>
      </c>
      <c r="I110" s="8"/>
      <c r="J110" s="7">
        <f t="shared" si="30"/>
        <v>1020876.7844028601</v>
      </c>
      <c r="K110" s="7">
        <f>J110*Spending_FixedReturn!J112</f>
        <v>28421.380743035759</v>
      </c>
      <c r="L110" s="8">
        <f t="shared" si="31"/>
        <v>992455.40365982428</v>
      </c>
      <c r="M110" s="8"/>
      <c r="N110" s="7">
        <f t="shared" si="32"/>
        <v>1036728.3275480251</v>
      </c>
      <c r="O110" s="7">
        <f>N110*Spending_FixedReturn!G112</f>
        <v>13272.598340189637</v>
      </c>
      <c r="P110" s="8">
        <f t="shared" si="33"/>
        <v>1023455.7292078354</v>
      </c>
    </row>
    <row r="111" spans="1:16" x14ac:dyDescent="0.25">
      <c r="A111">
        <v>1</v>
      </c>
      <c r="B111" s="9">
        <v>1000000</v>
      </c>
      <c r="C111" s="7">
        <f>B111*Spending_FixedReturn!P113</f>
        <v>40861.503706800002</v>
      </c>
      <c r="D111" s="8">
        <f t="shared" si="27"/>
        <v>959138.49629319995</v>
      </c>
      <c r="E111" s="8"/>
      <c r="F111" s="9">
        <v>1000000</v>
      </c>
      <c r="G111" s="7">
        <f>F111*Spending_FixedReturn!M113</f>
        <v>37381.928963400002</v>
      </c>
      <c r="H111" s="8">
        <f t="shared" si="29"/>
        <v>962618.07103660004</v>
      </c>
      <c r="I111" s="8"/>
      <c r="J111" s="9">
        <v>1000000</v>
      </c>
      <c r="K111" s="7">
        <f>J111*Spending_FixedReturn!J113</f>
        <v>27736.395806799999</v>
      </c>
      <c r="L111" s="8">
        <f t="shared" si="31"/>
        <v>972263.60419320001</v>
      </c>
      <c r="M111" s="8"/>
      <c r="N111" s="9">
        <v>1000000</v>
      </c>
      <c r="O111" s="7">
        <f>N111*Spending_FixedReturn!G113</f>
        <v>12639.688049499999</v>
      </c>
      <c r="P111" s="8">
        <f t="shared" si="33"/>
        <v>987360.31195050001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3"/>
  <sheetViews>
    <sheetView topLeftCell="B1" workbookViewId="0">
      <selection activeCell="J1" sqref="J1"/>
    </sheetView>
  </sheetViews>
  <sheetFormatPr defaultRowHeight="15" x14ac:dyDescent="0.25"/>
  <sheetData>
    <row r="2" spans="1:26" x14ac:dyDescent="0.25">
      <c r="B2" t="s">
        <v>15</v>
      </c>
      <c r="C2" t="s">
        <v>16</v>
      </c>
      <c r="D2" t="s">
        <v>23</v>
      </c>
      <c r="E2" t="s">
        <v>24</v>
      </c>
      <c r="F2" t="s">
        <v>21</v>
      </c>
      <c r="G2" t="s">
        <v>15</v>
      </c>
      <c r="H2" t="s">
        <v>16</v>
      </c>
      <c r="I2" t="s">
        <v>23</v>
      </c>
      <c r="J2" t="s">
        <v>24</v>
      </c>
      <c r="K2" t="s">
        <v>21</v>
      </c>
      <c r="L2" t="s">
        <v>15</v>
      </c>
      <c r="M2" t="s">
        <v>16</v>
      </c>
      <c r="N2" t="s">
        <v>23</v>
      </c>
      <c r="O2" t="s">
        <v>24</v>
      </c>
      <c r="P2" t="s">
        <v>21</v>
      </c>
      <c r="Q2" t="s">
        <v>15</v>
      </c>
      <c r="R2" t="s">
        <v>16</v>
      </c>
      <c r="S2" t="s">
        <v>23</v>
      </c>
      <c r="T2" t="s">
        <v>24</v>
      </c>
      <c r="U2" t="s">
        <v>21</v>
      </c>
      <c r="V2" t="s">
        <v>15</v>
      </c>
      <c r="W2" t="s">
        <v>16</v>
      </c>
      <c r="X2" t="s">
        <v>23</v>
      </c>
      <c r="Y2" t="s">
        <v>24</v>
      </c>
      <c r="Z2" t="s">
        <v>21</v>
      </c>
    </row>
    <row r="3" spans="1:26" x14ac:dyDescent="0.25">
      <c r="A3">
        <v>90</v>
      </c>
      <c r="B3" s="12">
        <v>1</v>
      </c>
      <c r="C3" s="12">
        <v>1</v>
      </c>
      <c r="D3" s="12">
        <v>1</v>
      </c>
      <c r="E3" s="12">
        <v>1</v>
      </c>
      <c r="F3" s="12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2">
        <v>1</v>
      </c>
      <c r="W3" s="12">
        <v>1</v>
      </c>
      <c r="X3" s="12">
        <v>1</v>
      </c>
      <c r="Y3" s="12">
        <v>1</v>
      </c>
      <c r="Z3" s="12">
        <v>1</v>
      </c>
    </row>
    <row r="4" spans="1:26" x14ac:dyDescent="0.25">
      <c r="A4">
        <v>89</v>
      </c>
      <c r="B4" s="12">
        <v>1</v>
      </c>
      <c r="C4" s="12">
        <v>1</v>
      </c>
      <c r="D4" s="12">
        <v>1.0001</v>
      </c>
      <c r="E4" s="12">
        <v>0.937503464299</v>
      </c>
      <c r="F4" s="12">
        <v>1</v>
      </c>
      <c r="G4" s="13">
        <v>0.54560546875000004</v>
      </c>
      <c r="H4" s="13">
        <v>0.54561927445000002</v>
      </c>
      <c r="I4" s="13">
        <v>0.54575429687499999</v>
      </c>
      <c r="J4" s="13">
        <v>0.54562669174599998</v>
      </c>
      <c r="K4" s="13">
        <v>0.54561928356099998</v>
      </c>
      <c r="L4" s="12">
        <v>0.52841796875000002</v>
      </c>
      <c r="M4" s="12">
        <v>0.52842129261100002</v>
      </c>
      <c r="N4" s="12">
        <v>0.52852031249999998</v>
      </c>
      <c r="O4" s="12">
        <v>0.52843765794399999</v>
      </c>
      <c r="P4" s="12">
        <v>0.52842128754999995</v>
      </c>
      <c r="Q4" s="13">
        <v>0.51767578125000002</v>
      </c>
      <c r="R4" s="13">
        <v>0.51762809884700001</v>
      </c>
      <c r="S4" s="13">
        <v>0.51767812499999999</v>
      </c>
      <c r="T4" s="13">
        <v>0.51762072608599996</v>
      </c>
      <c r="U4" s="13">
        <v>0.51762749974300004</v>
      </c>
      <c r="V4" s="12">
        <v>0.51210937499999998</v>
      </c>
      <c r="W4" s="12">
        <v>0.51193966238699995</v>
      </c>
      <c r="X4" s="12">
        <v>0.51200703125000002</v>
      </c>
      <c r="Y4" s="12">
        <v>0.68579531229799995</v>
      </c>
      <c r="Z4" s="12">
        <v>0.51195475639200005</v>
      </c>
    </row>
    <row r="5" spans="1:26" x14ac:dyDescent="0.25">
      <c r="A5">
        <v>88</v>
      </c>
      <c r="B5" s="12">
        <v>1</v>
      </c>
      <c r="C5" s="12">
        <v>1</v>
      </c>
      <c r="D5" s="12">
        <v>1.00005585938</v>
      </c>
      <c r="E5" s="12">
        <v>0.99999917701300001</v>
      </c>
      <c r="F5" s="12">
        <v>1</v>
      </c>
      <c r="G5" s="13">
        <v>0.39321956634499999</v>
      </c>
      <c r="H5" s="13">
        <v>0.39322709433500003</v>
      </c>
      <c r="I5" s="13">
        <v>0.39311054687500002</v>
      </c>
      <c r="J5" s="13">
        <v>0.39322750690199998</v>
      </c>
      <c r="K5" s="13">
        <v>0.39322704129899999</v>
      </c>
      <c r="L5" s="12">
        <v>0.370718231201</v>
      </c>
      <c r="M5" s="12">
        <v>0.37072487147200001</v>
      </c>
      <c r="N5" s="12">
        <v>0.37060546875</v>
      </c>
      <c r="O5" s="12">
        <v>0.37072391375000002</v>
      </c>
      <c r="P5" s="12">
        <v>0.37072461637699999</v>
      </c>
      <c r="Q5" s="13">
        <v>0.35645819664</v>
      </c>
      <c r="R5" s="13">
        <v>0.35647382394299998</v>
      </c>
      <c r="S5" s="13">
        <v>0.35634531250000001</v>
      </c>
      <c r="T5" s="13">
        <v>0.35651111073699998</v>
      </c>
      <c r="U5" s="13">
        <v>0.35647183202499999</v>
      </c>
      <c r="V5" s="12">
        <v>0.34872447967499998</v>
      </c>
      <c r="W5" s="12">
        <v>0.34892698372499997</v>
      </c>
      <c r="X5" s="12">
        <v>0.34862109375</v>
      </c>
      <c r="Y5" s="12">
        <v>0.326336620425</v>
      </c>
      <c r="Z5" s="12">
        <v>0.34876804345500001</v>
      </c>
    </row>
    <row r="6" spans="1:26" x14ac:dyDescent="0.25">
      <c r="A6">
        <v>87</v>
      </c>
      <c r="B6" s="12">
        <v>1</v>
      </c>
      <c r="C6" s="12">
        <v>1</v>
      </c>
      <c r="D6" s="12">
        <v>1.0000117187499999</v>
      </c>
      <c r="E6" s="12">
        <v>0.999999986369</v>
      </c>
      <c r="F6" s="12">
        <v>1</v>
      </c>
      <c r="G6" s="13">
        <v>0.315727663524</v>
      </c>
      <c r="H6" s="13">
        <v>0.31569900959199998</v>
      </c>
      <c r="I6" s="13">
        <v>0.31581796875000001</v>
      </c>
      <c r="J6" s="13">
        <v>0.31574033773600002</v>
      </c>
      <c r="K6" s="13">
        <v>0.31569897860599999</v>
      </c>
      <c r="L6" s="12">
        <v>0.29114414212099998</v>
      </c>
      <c r="M6" s="12">
        <v>0.291173315238</v>
      </c>
      <c r="N6" s="12">
        <v>0.29121562499999998</v>
      </c>
      <c r="O6" s="12">
        <v>0.29120092101</v>
      </c>
      <c r="P6" s="12">
        <v>0.29117316069299998</v>
      </c>
      <c r="Q6" s="13">
        <v>0.27569813646399999</v>
      </c>
      <c r="R6" s="13">
        <v>0.27566522484900002</v>
      </c>
      <c r="S6" s="13">
        <v>0.27557890624999998</v>
      </c>
      <c r="T6" s="13">
        <v>0.27577818114300001</v>
      </c>
      <c r="U6" s="13">
        <v>0.275664700072</v>
      </c>
      <c r="V6" s="12">
        <v>0.26726462075099999</v>
      </c>
      <c r="W6" s="12">
        <v>0.26746740168700001</v>
      </c>
      <c r="X6" s="12">
        <v>0.26742226562499999</v>
      </c>
      <c r="Y6" s="12">
        <v>0.326336620425</v>
      </c>
      <c r="Z6" s="12">
        <v>0.26749960510600002</v>
      </c>
    </row>
    <row r="7" spans="1:26" x14ac:dyDescent="0.25">
      <c r="A7">
        <v>86</v>
      </c>
      <c r="B7" s="12">
        <v>1</v>
      </c>
      <c r="C7" s="12">
        <v>1</v>
      </c>
      <c r="D7" s="12">
        <v>1.0000675781199999</v>
      </c>
      <c r="E7" s="12">
        <v>0.99999853337699995</v>
      </c>
      <c r="F7" s="12">
        <v>1</v>
      </c>
      <c r="G7" s="13">
        <v>0.26769019284399997</v>
      </c>
      <c r="H7" s="13">
        <v>0.26771358520499999</v>
      </c>
      <c r="I7" s="13">
        <v>0.26762226562500002</v>
      </c>
      <c r="J7" s="13">
        <v>0.26773183602400003</v>
      </c>
      <c r="K7" s="13">
        <v>0.26771333729500002</v>
      </c>
      <c r="L7" s="12">
        <v>0.242695937221</v>
      </c>
      <c r="M7" s="12">
        <v>0.242691826331</v>
      </c>
      <c r="N7" s="12">
        <v>0.24257578125000001</v>
      </c>
      <c r="O7" s="12">
        <v>0.242697734704</v>
      </c>
      <c r="P7" s="12">
        <v>0.24269179968999999</v>
      </c>
      <c r="Q7" s="13">
        <v>0.22685864236799999</v>
      </c>
      <c r="R7" s="13">
        <v>0.226879735257</v>
      </c>
      <c r="S7" s="13">
        <v>0.22695078125000001</v>
      </c>
      <c r="T7" s="13">
        <v>0.22684341294599999</v>
      </c>
      <c r="U7" s="13">
        <v>0.22687899870200001</v>
      </c>
      <c r="V7" s="12">
        <v>0.21856190763399999</v>
      </c>
      <c r="W7" s="12">
        <v>0.218533124745</v>
      </c>
      <c r="X7" s="12">
        <v>0.21879414062499999</v>
      </c>
      <c r="Y7" s="12">
        <v>0.326336620425</v>
      </c>
      <c r="Z7" s="12">
        <v>0.218638801696</v>
      </c>
    </row>
    <row r="8" spans="1:26" x14ac:dyDescent="0.25">
      <c r="A8">
        <v>85</v>
      </c>
      <c r="B8" s="12">
        <v>1</v>
      </c>
      <c r="C8" s="12">
        <v>1</v>
      </c>
      <c r="D8" s="12">
        <v>1.0000234374999999</v>
      </c>
      <c r="E8" s="12">
        <v>0.99999907950199995</v>
      </c>
      <c r="F8" s="12">
        <v>1</v>
      </c>
      <c r="G8" s="13">
        <v>0.234228918738</v>
      </c>
      <c r="H8" s="13">
        <v>0.234240245097</v>
      </c>
      <c r="I8" s="13">
        <v>0.234375</v>
      </c>
      <c r="J8" s="13">
        <v>0.234250459518</v>
      </c>
      <c r="K8" s="13">
        <v>0.23424023324900001</v>
      </c>
      <c r="L8" s="12">
        <v>0.20989406445600001</v>
      </c>
      <c r="M8" s="12">
        <v>0.20987208977999999</v>
      </c>
      <c r="N8" s="12">
        <v>0.20976093749999999</v>
      </c>
      <c r="O8" s="12">
        <v>0.20987369933300001</v>
      </c>
      <c r="P8" s="12">
        <v>0.20987203894299999</v>
      </c>
      <c r="Q8" s="13">
        <v>0.19424771252699999</v>
      </c>
      <c r="R8" s="13">
        <v>0.194253919336</v>
      </c>
      <c r="S8" s="13">
        <v>0.19413593749999999</v>
      </c>
      <c r="T8" s="13">
        <v>0.19424266541900001</v>
      </c>
      <c r="U8" s="13">
        <v>0.19425796277099999</v>
      </c>
      <c r="V8" s="12">
        <v>0.18594837297899999</v>
      </c>
      <c r="W8" s="12">
        <v>0.18602068418500001</v>
      </c>
      <c r="X8" s="12">
        <v>0.18617929687500001</v>
      </c>
      <c r="Y8" s="12">
        <v>0.326336620425</v>
      </c>
      <c r="Z8" s="12">
        <v>0.18597044066599999</v>
      </c>
    </row>
    <row r="9" spans="1:26" x14ac:dyDescent="0.25">
      <c r="A9">
        <v>84</v>
      </c>
      <c r="B9" s="12">
        <v>1</v>
      </c>
      <c r="C9" s="12">
        <v>1</v>
      </c>
      <c r="D9" s="12">
        <v>1.0000792968700001</v>
      </c>
      <c r="E9" s="12">
        <v>0.99999951767799999</v>
      </c>
      <c r="F9" s="12">
        <v>1</v>
      </c>
      <c r="G9" s="13">
        <v>0.20897611343700001</v>
      </c>
      <c r="H9" s="13">
        <v>0.20900217726299999</v>
      </c>
      <c r="I9" s="13">
        <v>0.20908437499999999</v>
      </c>
      <c r="J9" s="13">
        <v>0.20900876745800001</v>
      </c>
      <c r="K9" s="13">
        <v>0.20900215497300001</v>
      </c>
      <c r="L9" s="12">
        <v>0.18578904299099999</v>
      </c>
      <c r="M9" s="12">
        <v>0.185826319559</v>
      </c>
      <c r="N9" s="12">
        <v>0.18573515625000001</v>
      </c>
      <c r="O9" s="12">
        <v>0.18584788332999999</v>
      </c>
      <c r="P9" s="12">
        <v>0.18582629682499999</v>
      </c>
      <c r="Q9" s="13">
        <v>0.17057377256299999</v>
      </c>
      <c r="R9" s="13">
        <v>0.17060696831200001</v>
      </c>
      <c r="S9" s="13">
        <v>0.17049843749999999</v>
      </c>
      <c r="T9" s="13">
        <v>0.17061219131800001</v>
      </c>
      <c r="U9" s="13">
        <v>0.17060659515099999</v>
      </c>
      <c r="V9" s="12">
        <v>0.16241428202399999</v>
      </c>
      <c r="W9" s="12">
        <v>0.16235828378600001</v>
      </c>
      <c r="X9" s="12">
        <v>0.16245351562499999</v>
      </c>
      <c r="Y9" s="12">
        <v>0.24813675317600001</v>
      </c>
      <c r="Z9" s="12">
        <v>0.16237314062399999</v>
      </c>
    </row>
    <row r="10" spans="1:26" x14ac:dyDescent="0.25">
      <c r="A10">
        <v>83</v>
      </c>
      <c r="B10" s="12">
        <v>1</v>
      </c>
      <c r="C10" s="12">
        <v>1</v>
      </c>
      <c r="D10" s="12">
        <v>1.0000351562500001</v>
      </c>
      <c r="E10" s="12">
        <v>0.99999986181199996</v>
      </c>
      <c r="F10" s="12">
        <v>1</v>
      </c>
      <c r="G10" s="13">
        <v>0.188894815036</v>
      </c>
      <c r="H10" s="13">
        <v>0.18890964125699999</v>
      </c>
      <c r="I10" s="13">
        <v>0.18902070312499999</v>
      </c>
      <c r="J10" s="13">
        <v>0.18891437444699999</v>
      </c>
      <c r="K10" s="13">
        <v>0.188909491731</v>
      </c>
      <c r="L10" s="12">
        <v>0.16721013869199999</v>
      </c>
      <c r="M10" s="12">
        <v>0.16724702427599999</v>
      </c>
      <c r="N10" s="12">
        <v>0.16728046874999999</v>
      </c>
      <c r="O10" s="12">
        <v>0.16725313507600001</v>
      </c>
      <c r="P10" s="12">
        <v>0.16724703181200001</v>
      </c>
      <c r="Q10" s="13">
        <v>0.15258356998799999</v>
      </c>
      <c r="R10" s="13">
        <v>0.15255214466899999</v>
      </c>
      <c r="S10" s="13">
        <v>0.15263203124999999</v>
      </c>
      <c r="T10" s="13">
        <v>0.152552955854</v>
      </c>
      <c r="U10" s="13">
        <v>0.15255589033200001</v>
      </c>
      <c r="V10" s="12">
        <v>0.14439644761199999</v>
      </c>
      <c r="W10" s="12">
        <v>0.144402908661</v>
      </c>
      <c r="X10" s="12">
        <v>0.14448710937500001</v>
      </c>
      <c r="Y10" s="12">
        <v>0.19817809662700001</v>
      </c>
      <c r="Z10" s="12">
        <v>0.14439851919499999</v>
      </c>
    </row>
    <row r="11" spans="1:26" x14ac:dyDescent="0.25">
      <c r="A11">
        <v>82</v>
      </c>
      <c r="B11" s="12">
        <v>1</v>
      </c>
      <c r="C11" s="12">
        <v>1</v>
      </c>
      <c r="D11" s="12">
        <v>1.00009101562</v>
      </c>
      <c r="E11" s="12">
        <v>0.99999988686300001</v>
      </c>
      <c r="F11" s="12">
        <v>1</v>
      </c>
      <c r="G11" s="13">
        <v>0.17229273168299999</v>
      </c>
      <c r="H11" s="13">
        <v>0.172263827141</v>
      </c>
      <c r="I11" s="13">
        <v>0.17221914062499999</v>
      </c>
      <c r="J11" s="13">
        <v>0.17226779190200001</v>
      </c>
      <c r="K11" s="13">
        <v>0.17226383393</v>
      </c>
      <c r="L11" s="12">
        <v>0.15238330217500001</v>
      </c>
      <c r="M11" s="12">
        <v>0.152371221044</v>
      </c>
      <c r="N11" s="12">
        <v>0.15228789062500001</v>
      </c>
      <c r="O11" s="12">
        <v>0.152372827835</v>
      </c>
      <c r="P11" s="12">
        <v>0.15237116569100001</v>
      </c>
      <c r="Q11" s="13">
        <v>0.13827886030200001</v>
      </c>
      <c r="R11" s="13">
        <v>0.13830286893300001</v>
      </c>
      <c r="S11" s="13">
        <v>0.138427734375</v>
      </c>
      <c r="T11" s="13">
        <v>0.138390624441</v>
      </c>
      <c r="U11" s="13">
        <v>0.138303955038</v>
      </c>
      <c r="V11" s="12">
        <v>0.130238827162</v>
      </c>
      <c r="W11" s="12">
        <v>0.130236614064</v>
      </c>
      <c r="X11" s="12">
        <v>0.130126953125</v>
      </c>
      <c r="Y11" s="12">
        <v>0.15400136281999999</v>
      </c>
      <c r="Z11" s="12">
        <v>0.13027485681600001</v>
      </c>
    </row>
    <row r="12" spans="1:26" x14ac:dyDescent="0.25">
      <c r="A12">
        <v>81</v>
      </c>
      <c r="B12" s="12">
        <v>1</v>
      </c>
      <c r="C12" s="12">
        <v>1</v>
      </c>
      <c r="D12" s="12">
        <v>1.000046875</v>
      </c>
      <c r="E12" s="12">
        <v>0.99999990371699998</v>
      </c>
      <c r="F12" s="12">
        <v>1</v>
      </c>
      <c r="G12" s="13">
        <v>0.15809204168900001</v>
      </c>
      <c r="H12" s="13">
        <v>0.15809070587900001</v>
      </c>
      <c r="I12" s="13">
        <v>0.157958984375</v>
      </c>
      <c r="J12" s="13">
        <v>0.15809414976799999</v>
      </c>
      <c r="K12" s="13">
        <v>0.15809071997099999</v>
      </c>
      <c r="L12" s="12">
        <v>0.14006168360099999</v>
      </c>
      <c r="M12" s="12">
        <v>0.14008064998299999</v>
      </c>
      <c r="N12" s="12">
        <v>0.13998085937499999</v>
      </c>
      <c r="O12" s="12">
        <v>0.14008215411</v>
      </c>
      <c r="P12" s="12">
        <v>0.14008063362699999</v>
      </c>
      <c r="Q12" s="13">
        <v>0.12671961182300001</v>
      </c>
      <c r="R12" s="13">
        <v>0.126706819847</v>
      </c>
      <c r="S12" s="13">
        <v>0.12680898437499999</v>
      </c>
      <c r="T12" s="13">
        <v>0.12668991027400001</v>
      </c>
      <c r="U12" s="13">
        <v>0.126706254376</v>
      </c>
      <c r="V12" s="12">
        <v>0.118741180702</v>
      </c>
      <c r="W12" s="12">
        <v>0.118766602825</v>
      </c>
      <c r="X12" s="12">
        <v>0.11885234375000001</v>
      </c>
      <c r="Y12" s="12">
        <v>0.15400136281999999</v>
      </c>
      <c r="Z12" s="12">
        <v>0.118731880037</v>
      </c>
    </row>
    <row r="13" spans="1:26" x14ac:dyDescent="0.25">
      <c r="A13">
        <v>80</v>
      </c>
      <c r="B13" s="12">
        <v>1</v>
      </c>
      <c r="C13" s="12">
        <v>1</v>
      </c>
      <c r="D13" s="12">
        <v>1.00000273437</v>
      </c>
      <c r="E13" s="12">
        <v>0.99999991429500001</v>
      </c>
      <c r="F13" s="12">
        <v>1</v>
      </c>
      <c r="G13" s="13">
        <v>0.14580285563600001</v>
      </c>
      <c r="H13" s="13">
        <v>0.145795683496</v>
      </c>
      <c r="I13" s="13">
        <v>0.14565195312500001</v>
      </c>
      <c r="J13" s="13">
        <v>0.145798843861</v>
      </c>
      <c r="K13" s="13">
        <v>0.14579566598400001</v>
      </c>
      <c r="L13" s="12">
        <v>0.12961176892599999</v>
      </c>
      <c r="M13" s="12">
        <v>0.12962997985700001</v>
      </c>
      <c r="N13" s="12">
        <v>0.12952695312500001</v>
      </c>
      <c r="O13" s="12">
        <v>0.12963327314699999</v>
      </c>
      <c r="P13" s="12">
        <v>0.12962995190900001</v>
      </c>
      <c r="Q13" s="13">
        <v>0.117017641543</v>
      </c>
      <c r="R13" s="13">
        <v>0.116972976555</v>
      </c>
      <c r="S13" s="13">
        <v>0.116943359375</v>
      </c>
      <c r="T13" s="13">
        <v>0.117019093305</v>
      </c>
      <c r="U13" s="13">
        <v>0.116972596651</v>
      </c>
      <c r="V13" s="12">
        <v>0.10918622631700001</v>
      </c>
      <c r="W13" s="12">
        <v>0.10924132643999999</v>
      </c>
      <c r="X13" s="12">
        <v>0.10928671875</v>
      </c>
      <c r="Y13" s="12">
        <v>0.119118425219</v>
      </c>
      <c r="Z13" s="12">
        <v>0.109222482792</v>
      </c>
    </row>
    <row r="14" spans="1:26" x14ac:dyDescent="0.25">
      <c r="A14">
        <v>79</v>
      </c>
      <c r="B14" s="12">
        <v>1</v>
      </c>
      <c r="C14" s="12">
        <v>1</v>
      </c>
      <c r="D14" s="12">
        <v>1.0000585937499999</v>
      </c>
      <c r="E14" s="12">
        <v>0.99999994061399999</v>
      </c>
      <c r="F14" s="12">
        <v>1</v>
      </c>
      <c r="G14" s="13">
        <v>0.134981549944</v>
      </c>
      <c r="H14" s="13">
        <v>0.134980646206</v>
      </c>
      <c r="I14" s="13">
        <v>0.13510976562499999</v>
      </c>
      <c r="J14" s="13">
        <v>0.13498371785800001</v>
      </c>
      <c r="K14" s="13">
        <v>0.134980688372</v>
      </c>
      <c r="L14" s="12">
        <v>0.12075158941</v>
      </c>
      <c r="M14" s="12">
        <v>0.120728999068</v>
      </c>
      <c r="N14" s="12">
        <v>0.120837890625</v>
      </c>
      <c r="O14" s="12">
        <v>0.12073467750899999</v>
      </c>
      <c r="P14" s="12">
        <v>0.12072891893400001</v>
      </c>
      <c r="Q14" s="13">
        <v>0.108881258654</v>
      </c>
      <c r="R14" s="13">
        <v>0.108838380471</v>
      </c>
      <c r="S14" s="13">
        <v>0.10898671875</v>
      </c>
      <c r="T14" s="13">
        <v>0.108860308515</v>
      </c>
      <c r="U14" s="13">
        <v>0.108837351868</v>
      </c>
      <c r="V14" s="12">
        <v>0.10125316456199999</v>
      </c>
      <c r="W14" s="12">
        <v>0.101254366626</v>
      </c>
      <c r="X14" s="12">
        <v>0.101330078125</v>
      </c>
      <c r="Y14" s="12">
        <v>0.119118425219</v>
      </c>
      <c r="Z14" s="12">
        <v>0.101250722068</v>
      </c>
    </row>
    <row r="15" spans="1:26" x14ac:dyDescent="0.25">
      <c r="A15">
        <v>78</v>
      </c>
      <c r="B15" s="12">
        <v>-8.881784197E-16</v>
      </c>
      <c r="C15" s="12">
        <v>1.3004630755299999E-10</v>
      </c>
      <c r="D15" s="12">
        <v>1.5859374999999999E-4</v>
      </c>
      <c r="E15" s="12">
        <v>3.8552798615500004E-6</v>
      </c>
      <c r="F15" s="12">
        <v>0</v>
      </c>
      <c r="G15" s="13">
        <v>0.12538520537799999</v>
      </c>
      <c r="H15" s="13">
        <v>0.12539206695499999</v>
      </c>
      <c r="I15" s="13">
        <v>0.125244140625</v>
      </c>
      <c r="J15" s="13">
        <v>0.12539497845299999</v>
      </c>
      <c r="K15" s="13">
        <v>0.125392054516</v>
      </c>
      <c r="L15" s="12">
        <v>0.113015940713</v>
      </c>
      <c r="M15" s="12">
        <v>0.113034158136</v>
      </c>
      <c r="N15" s="12">
        <v>0.112925390625</v>
      </c>
      <c r="O15" s="12">
        <v>0.11304259703699999</v>
      </c>
      <c r="P15" s="12">
        <v>0.113034176929</v>
      </c>
      <c r="Q15" s="13">
        <v>0.101906053022</v>
      </c>
      <c r="R15" s="13">
        <v>0.10193509805000001</v>
      </c>
      <c r="S15" s="13">
        <v>0.10185078124999999</v>
      </c>
      <c r="T15" s="13">
        <v>0.101923329462</v>
      </c>
      <c r="U15" s="13">
        <v>0.101935019116</v>
      </c>
      <c r="V15" s="12">
        <v>9.4529321602300001E-2</v>
      </c>
      <c r="W15" s="12">
        <v>9.4544171896400006E-2</v>
      </c>
      <c r="X15" s="12">
        <v>9.4694140625000006E-2</v>
      </c>
      <c r="Y15" s="12">
        <v>0.106389859282</v>
      </c>
      <c r="Z15" s="12">
        <v>9.4531983173100007E-2</v>
      </c>
    </row>
    <row r="16" spans="1:26" x14ac:dyDescent="0.25">
      <c r="A16">
        <v>77</v>
      </c>
      <c r="B16" s="12">
        <v>-8.881784197E-16</v>
      </c>
      <c r="C16" s="12">
        <v>1.49090857677E-12</v>
      </c>
      <c r="D16" s="12">
        <v>-4.1406250000299999E-5</v>
      </c>
      <c r="E16" s="12">
        <v>1.7104310379999999E-6</v>
      </c>
      <c r="F16" s="12">
        <v>0</v>
      </c>
      <c r="G16" s="13">
        <v>0.11686292970000001</v>
      </c>
      <c r="H16" s="13">
        <v>0.11681422722900001</v>
      </c>
      <c r="I16" s="13">
        <v>0.11689921875000001</v>
      </c>
      <c r="J16" s="13">
        <v>0.11681714026999999</v>
      </c>
      <c r="K16" s="13">
        <v>0.116814215294</v>
      </c>
      <c r="L16" s="12">
        <v>0.106305619233</v>
      </c>
      <c r="M16" s="12">
        <v>0.10629642919600001</v>
      </c>
      <c r="N16" s="12">
        <v>0.10638945312500001</v>
      </c>
      <c r="O16" s="12">
        <v>0.10630777668999999</v>
      </c>
      <c r="P16" s="12">
        <v>0.106296423854</v>
      </c>
      <c r="Q16" s="13">
        <v>9.6014609331599998E-2</v>
      </c>
      <c r="R16" s="13">
        <v>9.5993394432699997E-2</v>
      </c>
      <c r="S16" s="13">
        <v>9.6091406249999997E-2</v>
      </c>
      <c r="T16" s="13">
        <v>9.6000522864199994E-2</v>
      </c>
      <c r="U16" s="13">
        <v>9.5993626323699996E-2</v>
      </c>
      <c r="V16" s="12">
        <v>8.8916643132200004E-2</v>
      </c>
      <c r="W16" s="12">
        <v>8.8907575372000003E-2</v>
      </c>
      <c r="X16" s="12">
        <v>8.8934765624999995E-2</v>
      </c>
      <c r="Y16" s="12">
        <v>0.106389859282</v>
      </c>
      <c r="Z16" s="12">
        <v>8.8803675611299995E-2</v>
      </c>
    </row>
    <row r="17" spans="1:26" x14ac:dyDescent="0.25">
      <c r="A17">
        <v>76</v>
      </c>
      <c r="B17" s="12">
        <v>-8.881784197E-16</v>
      </c>
      <c r="C17" s="12">
        <v>1.49090857677E-12</v>
      </c>
      <c r="D17" s="12">
        <v>-9.7265625000300007E-5</v>
      </c>
      <c r="E17" s="12">
        <v>1.46035951243E-6</v>
      </c>
      <c r="F17" s="12">
        <v>0</v>
      </c>
      <c r="G17" s="13">
        <v>0.109102500775</v>
      </c>
      <c r="H17" s="13">
        <v>0.10910643836599999</v>
      </c>
      <c r="I17" s="13">
        <v>0.10898671875</v>
      </c>
      <c r="J17" s="13">
        <v>0.10910812145400001</v>
      </c>
      <c r="K17" s="13">
        <v>0.10910640774700001</v>
      </c>
      <c r="L17" s="12">
        <v>0.100325928151</v>
      </c>
      <c r="M17" s="12">
        <v>0.100292086849</v>
      </c>
      <c r="N17" s="12">
        <v>0.100230078125</v>
      </c>
      <c r="O17" s="12">
        <v>0.100306541291</v>
      </c>
      <c r="P17" s="12">
        <v>0.100292038041</v>
      </c>
      <c r="Q17" s="13">
        <v>9.0763810383800006E-2</v>
      </c>
      <c r="R17" s="13">
        <v>9.0748143124799993E-2</v>
      </c>
      <c r="S17" s="13">
        <v>9.08203125E-2</v>
      </c>
      <c r="T17" s="13">
        <v>9.0740265973799999E-2</v>
      </c>
      <c r="U17" s="13">
        <v>9.0749500905199995E-2</v>
      </c>
      <c r="V17" s="12">
        <v>8.3845615828600006E-2</v>
      </c>
      <c r="W17" s="12">
        <v>8.3827221153499998E-2</v>
      </c>
      <c r="X17" s="12">
        <v>8.4007812500000001E-2</v>
      </c>
      <c r="Y17" s="12">
        <v>0.106389859282</v>
      </c>
      <c r="Z17" s="12">
        <v>8.3839092908500001E-2</v>
      </c>
    </row>
    <row r="18" spans="1:26" x14ac:dyDescent="0.25">
      <c r="A18">
        <v>75</v>
      </c>
      <c r="B18" s="12">
        <v>-8.881784197E-16</v>
      </c>
      <c r="C18" s="12">
        <v>1.49090857677E-12</v>
      </c>
      <c r="D18" s="12">
        <v>-5.3125000000199998E-5</v>
      </c>
      <c r="E18" s="12">
        <v>1.0987142907199999E-6</v>
      </c>
      <c r="F18" s="12">
        <v>0</v>
      </c>
      <c r="G18" s="13">
        <v>0.102198358147</v>
      </c>
      <c r="H18" s="13">
        <v>0.102159141759</v>
      </c>
      <c r="I18" s="13">
        <v>0.10205078125</v>
      </c>
      <c r="J18" s="13">
        <v>0.102159962415</v>
      </c>
      <c r="K18" s="13">
        <v>0.10215907758700001</v>
      </c>
      <c r="L18" s="12">
        <v>9.4839353955600003E-2</v>
      </c>
      <c r="M18" s="12">
        <v>9.4851669008800002E-2</v>
      </c>
      <c r="N18" s="12">
        <v>9.4758984374999994E-2</v>
      </c>
      <c r="O18" s="12">
        <v>9.4869467787599998E-2</v>
      </c>
      <c r="P18" s="12">
        <v>9.4851538091399998E-2</v>
      </c>
      <c r="Q18" s="13">
        <v>8.6012892184000003E-2</v>
      </c>
      <c r="R18" s="13">
        <v>8.6012963015500002E-2</v>
      </c>
      <c r="S18" s="13">
        <v>8.6137500000000006E-2</v>
      </c>
      <c r="T18" s="13">
        <v>8.5998959671099995E-2</v>
      </c>
      <c r="U18" s="13">
        <v>8.6012564799800004E-2</v>
      </c>
      <c r="V18" s="12">
        <v>7.9260308712900004E-2</v>
      </c>
      <c r="W18" s="12">
        <v>7.92898539204E-2</v>
      </c>
      <c r="X18" s="12">
        <v>7.9269140624999998E-2</v>
      </c>
      <c r="Y18" s="12">
        <v>9.7366477066000004E-2</v>
      </c>
      <c r="Z18" s="12">
        <v>7.9340372870099998E-2</v>
      </c>
    </row>
    <row r="19" spans="1:26" x14ac:dyDescent="0.25">
      <c r="A19">
        <v>74</v>
      </c>
      <c r="B19" s="12">
        <v>-8.881784197E-16</v>
      </c>
      <c r="C19" s="12">
        <v>1.49090857677E-12</v>
      </c>
      <c r="D19" s="12">
        <v>-8.9843750002099996E-6</v>
      </c>
      <c r="E19" s="12">
        <v>5.9550145731599998E-7</v>
      </c>
      <c r="F19" s="12">
        <v>0</v>
      </c>
      <c r="G19" s="13">
        <v>9.5890803230500005E-2</v>
      </c>
      <c r="H19" s="13">
        <v>9.5890555553399995E-2</v>
      </c>
      <c r="I19" s="13">
        <v>9.6003124999999995E-2</v>
      </c>
      <c r="J19" s="13">
        <v>9.5869173332900001E-2</v>
      </c>
      <c r="K19" s="13">
        <v>9.5890581073200004E-2</v>
      </c>
      <c r="L19" s="12">
        <v>8.9875106521999995E-2</v>
      </c>
      <c r="M19" s="12">
        <v>8.9904928873600007E-2</v>
      </c>
      <c r="N19" s="12">
        <v>8.9776171875000005E-2</v>
      </c>
      <c r="O19" s="12">
        <v>8.9900615642600004E-2</v>
      </c>
      <c r="P19" s="12">
        <v>8.9904917779199997E-2</v>
      </c>
      <c r="Q19" s="13">
        <v>8.1712247574800001E-2</v>
      </c>
      <c r="R19" s="13">
        <v>8.1733334508800007E-2</v>
      </c>
      <c r="S19" s="13">
        <v>8.1642968750000003E-2</v>
      </c>
      <c r="T19" s="13">
        <v>8.1722419671399996E-2</v>
      </c>
      <c r="U19" s="13">
        <v>8.1733464522099994E-2</v>
      </c>
      <c r="V19" s="12">
        <v>7.5359215393500004E-2</v>
      </c>
      <c r="W19" s="12">
        <v>7.5353551557999998E-2</v>
      </c>
      <c r="X19" s="12">
        <v>7.5162890625000006E-2</v>
      </c>
      <c r="Y19" s="12">
        <v>9.7366477066000004E-2</v>
      </c>
      <c r="Z19" s="12">
        <v>7.5313863355499999E-2</v>
      </c>
    </row>
    <row r="20" spans="1:26" x14ac:dyDescent="0.25">
      <c r="A20">
        <v>73</v>
      </c>
      <c r="B20" s="12">
        <v>-8.881784197E-16</v>
      </c>
      <c r="C20" s="12">
        <v>1.49090857677E-12</v>
      </c>
      <c r="D20" s="12">
        <v>-6.4843750000199995E-5</v>
      </c>
      <c r="E20" s="12">
        <v>5.2653892145800004E-7</v>
      </c>
      <c r="F20" s="12">
        <v>0</v>
      </c>
      <c r="G20" s="13">
        <v>9.0197286788600006E-2</v>
      </c>
      <c r="H20" s="13">
        <v>9.0217901170100007E-2</v>
      </c>
      <c r="I20" s="13">
        <v>9.034375E-2</v>
      </c>
      <c r="J20" s="13">
        <v>9.0222547661099994E-2</v>
      </c>
      <c r="K20" s="13">
        <v>9.0217870838099998E-2</v>
      </c>
      <c r="L20" s="12">
        <v>8.5451566122900002E-2</v>
      </c>
      <c r="M20" s="12">
        <v>8.5433617852299998E-2</v>
      </c>
      <c r="N20" s="12">
        <v>8.5281640625000002E-2</v>
      </c>
      <c r="O20" s="12">
        <v>8.5427465472599995E-2</v>
      </c>
      <c r="P20" s="12">
        <v>8.5433605881999997E-2</v>
      </c>
      <c r="Q20" s="13">
        <v>7.7881985969700002E-2</v>
      </c>
      <c r="R20" s="13">
        <v>7.7893345937200001E-2</v>
      </c>
      <c r="S20" s="13">
        <v>7.8036718749999998E-2</v>
      </c>
      <c r="T20" s="13">
        <v>7.7892457285799993E-2</v>
      </c>
      <c r="U20" s="13">
        <v>7.78927952344E-2</v>
      </c>
      <c r="V20" s="12">
        <v>7.17678777849E-2</v>
      </c>
      <c r="W20" s="12">
        <v>7.1723128859300003E-2</v>
      </c>
      <c r="X20" s="12">
        <v>7.1844921874999995E-2</v>
      </c>
      <c r="Y20" s="12">
        <v>9.7366477066000004E-2</v>
      </c>
      <c r="Z20" s="12">
        <v>7.1793600590400006E-2</v>
      </c>
    </row>
    <row r="21" spans="1:26" x14ac:dyDescent="0.25">
      <c r="A21">
        <v>72</v>
      </c>
      <c r="B21" s="12">
        <v>-8.881784197E-16</v>
      </c>
      <c r="C21" s="12">
        <v>1.49090857677E-12</v>
      </c>
      <c r="D21" s="12">
        <v>-2.0703125000200002E-5</v>
      </c>
      <c r="E21" s="12">
        <v>4.3340198145499999E-7</v>
      </c>
      <c r="F21" s="12">
        <v>0</v>
      </c>
      <c r="G21" s="13">
        <v>8.5053222776500001E-2</v>
      </c>
      <c r="H21" s="13">
        <v>8.5070593540699999E-2</v>
      </c>
      <c r="I21" s="13">
        <v>8.5172656250000006E-2</v>
      </c>
      <c r="J21" s="13">
        <v>8.5097389883299998E-2</v>
      </c>
      <c r="K21" s="13">
        <v>8.5070586177699997E-2</v>
      </c>
      <c r="L21" s="12">
        <v>8.1312505888799999E-2</v>
      </c>
      <c r="M21" s="12">
        <v>8.1317493001399996E-2</v>
      </c>
      <c r="N21" s="12">
        <v>8.1175390624999996E-2</v>
      </c>
      <c r="O21" s="12">
        <v>8.1309822322699996E-2</v>
      </c>
      <c r="P21" s="12">
        <v>8.1317484664000003E-2</v>
      </c>
      <c r="Q21" s="13">
        <v>7.4413803781999993E-2</v>
      </c>
      <c r="R21" s="13">
        <v>7.4390369744799997E-2</v>
      </c>
      <c r="S21" s="13">
        <v>7.4318750000000003E-2</v>
      </c>
      <c r="T21" s="13">
        <v>7.4364298740699997E-2</v>
      </c>
      <c r="U21" s="13">
        <v>7.4389902175099998E-2</v>
      </c>
      <c r="V21" s="12">
        <v>6.8515895822800002E-2</v>
      </c>
      <c r="W21" s="12">
        <v>6.8549608627400005E-2</v>
      </c>
      <c r="X21" s="12">
        <v>6.8526953124999998E-2</v>
      </c>
      <c r="Y21" s="12">
        <v>9.7366477066000004E-2</v>
      </c>
      <c r="Z21" s="12">
        <v>6.8536288082899993E-2</v>
      </c>
    </row>
    <row r="22" spans="1:26" x14ac:dyDescent="0.25">
      <c r="A22">
        <v>71</v>
      </c>
      <c r="B22" s="12">
        <v>-8.881784197E-16</v>
      </c>
      <c r="C22" s="12">
        <v>1.49090857677E-12</v>
      </c>
      <c r="D22" s="12">
        <v>-7.6562500000100002E-5</v>
      </c>
      <c r="E22" s="12">
        <v>3.0998194323199998E-7</v>
      </c>
      <c r="F22" s="12">
        <v>0</v>
      </c>
      <c r="G22" s="13">
        <v>8.0335426825600006E-2</v>
      </c>
      <c r="H22" s="13">
        <v>8.0364712731900004E-2</v>
      </c>
      <c r="I22" s="13">
        <v>8.0489843749999998E-2</v>
      </c>
      <c r="J22" s="13">
        <v>8.0366087272799994E-2</v>
      </c>
      <c r="K22" s="13">
        <v>8.03647097571E-2</v>
      </c>
      <c r="L22" s="12">
        <v>7.7628032965700006E-2</v>
      </c>
      <c r="M22" s="12">
        <v>7.7615161179200004E-2</v>
      </c>
      <c r="N22" s="12">
        <v>7.7557421875000004E-2</v>
      </c>
      <c r="O22" s="12">
        <v>7.7607129101600003E-2</v>
      </c>
      <c r="P22" s="12">
        <v>7.7615148700399997E-2</v>
      </c>
      <c r="Q22" s="13">
        <v>7.1274471435E-2</v>
      </c>
      <c r="R22" s="13">
        <v>7.1256529078200001E-2</v>
      </c>
      <c r="S22" s="13">
        <v>7.1189062499999997E-2</v>
      </c>
      <c r="T22" s="13">
        <v>7.1256305343200002E-2</v>
      </c>
      <c r="U22" s="13">
        <v>7.1256641576599999E-2</v>
      </c>
      <c r="V22" s="12">
        <v>6.56253814677E-2</v>
      </c>
      <c r="W22" s="12">
        <v>6.5616346119300006E-2</v>
      </c>
      <c r="X22" s="12">
        <v>6.5697265625000001E-2</v>
      </c>
      <c r="Y22" s="12">
        <v>9.7366477066000004E-2</v>
      </c>
      <c r="Z22" s="12">
        <v>6.5632858520599996E-2</v>
      </c>
    </row>
    <row r="23" spans="1:26" x14ac:dyDescent="0.25">
      <c r="A23">
        <v>70</v>
      </c>
      <c r="B23" s="12">
        <v>-8.881784197E-16</v>
      </c>
      <c r="C23" s="12">
        <v>1.49090857677E-12</v>
      </c>
      <c r="D23" s="12">
        <v>-3.2421875000099998E-5</v>
      </c>
      <c r="E23" s="12">
        <v>1.5979519472700001E-7</v>
      </c>
      <c r="F23" s="12">
        <v>0</v>
      </c>
      <c r="G23" s="13">
        <v>7.6067607275499993E-2</v>
      </c>
      <c r="H23" s="13">
        <v>7.6046786006799996E-2</v>
      </c>
      <c r="I23" s="13">
        <v>7.5995312499999995E-2</v>
      </c>
      <c r="J23" s="13">
        <v>7.60483211799E-2</v>
      </c>
      <c r="K23" s="13">
        <v>7.6046786177400003E-2</v>
      </c>
      <c r="L23" s="12">
        <v>7.4231806523400001E-2</v>
      </c>
      <c r="M23" s="12">
        <v>7.4220649815500001E-2</v>
      </c>
      <c r="N23" s="12">
        <v>7.4339453124999996E-2</v>
      </c>
      <c r="O23" s="12">
        <v>7.4212208977300007E-2</v>
      </c>
      <c r="P23" s="12">
        <v>7.4220636272200005E-2</v>
      </c>
      <c r="Q23" s="13">
        <v>6.8378946032899998E-2</v>
      </c>
      <c r="R23" s="13">
        <v>6.8403684306799994E-2</v>
      </c>
      <c r="S23" s="13">
        <v>6.8303515625000005E-2</v>
      </c>
      <c r="T23" s="13">
        <v>6.8311544066100002E-2</v>
      </c>
      <c r="U23" s="13">
        <v>6.8403885870200007E-2</v>
      </c>
      <c r="V23" s="12">
        <v>6.2959350345600004E-2</v>
      </c>
      <c r="W23" s="12">
        <v>6.2995117051600005E-2</v>
      </c>
      <c r="X23" s="12">
        <v>6.2911718749999998E-2</v>
      </c>
      <c r="Y23" s="12">
        <v>9.7366477066000004E-2</v>
      </c>
      <c r="Z23" s="12">
        <v>6.3002173091899996E-2</v>
      </c>
    </row>
    <row r="24" spans="1:26" x14ac:dyDescent="0.25">
      <c r="A24">
        <v>69</v>
      </c>
      <c r="B24" s="12">
        <v>-8.881784197E-16</v>
      </c>
      <c r="C24" s="12">
        <v>1.49090857677E-12</v>
      </c>
      <c r="D24" s="12">
        <v>-8.8281250000099998E-5</v>
      </c>
      <c r="E24" s="12">
        <v>1.41499054057E-7</v>
      </c>
      <c r="F24" s="12">
        <v>0</v>
      </c>
      <c r="G24" s="13">
        <v>7.20859434572E-2</v>
      </c>
      <c r="H24" s="13">
        <v>7.2080423401800001E-2</v>
      </c>
      <c r="I24" s="13">
        <v>7.1989062500000006E-2</v>
      </c>
      <c r="J24" s="13">
        <v>7.2082336503699995E-2</v>
      </c>
      <c r="K24" s="13">
        <v>7.2080408363400003E-2</v>
      </c>
      <c r="L24" s="12">
        <v>7.1100152185699997E-2</v>
      </c>
      <c r="M24" s="12">
        <v>7.1113530612600007E-2</v>
      </c>
      <c r="N24" s="12">
        <v>7.1065624999999993E-2</v>
      </c>
      <c r="O24" s="12">
        <v>7.1104979286299996E-2</v>
      </c>
      <c r="P24" s="12">
        <v>7.1113471541599999E-2</v>
      </c>
      <c r="Q24" s="13">
        <v>6.5814735556700005E-2</v>
      </c>
      <c r="R24" s="13">
        <v>6.5811491127499996E-2</v>
      </c>
      <c r="S24" s="13">
        <v>6.5762109375000002E-2</v>
      </c>
      <c r="T24" s="13">
        <v>6.5796521543599995E-2</v>
      </c>
      <c r="U24" s="13">
        <v>6.5812158285400005E-2</v>
      </c>
      <c r="V24" s="12">
        <v>6.0598374707699999E-2</v>
      </c>
      <c r="W24" s="12">
        <v>6.0642157437700003E-2</v>
      </c>
      <c r="X24" s="12">
        <v>6.0514453124999999E-2</v>
      </c>
      <c r="Y24" s="12">
        <v>9.7366477066000004E-2</v>
      </c>
      <c r="Z24" s="12">
        <v>6.0616113512899999E-2</v>
      </c>
    </row>
    <row r="25" spans="1:26" x14ac:dyDescent="0.25">
      <c r="A25">
        <v>68</v>
      </c>
      <c r="B25" s="12">
        <v>-8.881784197E-16</v>
      </c>
      <c r="C25" s="12">
        <v>1.49090857677E-12</v>
      </c>
      <c r="D25" s="12">
        <v>-4.4140624999999997E-5</v>
      </c>
      <c r="E25" s="12">
        <v>1.20199306589E-7</v>
      </c>
      <c r="F25" s="12">
        <v>0</v>
      </c>
      <c r="G25" s="13">
        <v>6.8425329140999996E-2</v>
      </c>
      <c r="H25" s="13">
        <v>6.8426825133399996E-2</v>
      </c>
      <c r="I25" s="13">
        <v>6.837109375E-2</v>
      </c>
      <c r="J25" s="13">
        <v>6.8440627094800005E-2</v>
      </c>
      <c r="K25" s="13">
        <v>6.8438207855699998E-2</v>
      </c>
      <c r="L25" s="12">
        <v>6.8211708503200005E-2</v>
      </c>
      <c r="M25" s="12">
        <v>6.8212758532699994E-2</v>
      </c>
      <c r="N25" s="12">
        <v>6.8335937499999999E-2</v>
      </c>
      <c r="O25" s="12">
        <v>6.8203692224899998E-2</v>
      </c>
      <c r="P25" s="12">
        <v>6.8212660519199997E-2</v>
      </c>
      <c r="Q25" s="13">
        <v>6.3398100735499993E-2</v>
      </c>
      <c r="R25" s="13">
        <v>6.3407679647999995E-2</v>
      </c>
      <c r="S25" s="13">
        <v>6.3520703124999994E-2</v>
      </c>
      <c r="T25" s="13">
        <v>6.33601977392E-2</v>
      </c>
      <c r="U25" s="13">
        <v>6.3408894140999997E-2</v>
      </c>
      <c r="V25" s="12">
        <v>5.84206206166E-2</v>
      </c>
      <c r="W25" s="12">
        <v>5.8432734311200003E-2</v>
      </c>
      <c r="X25" s="12">
        <v>5.8417187500000002E-2</v>
      </c>
      <c r="Y25" s="12">
        <v>6.8288873249000001E-2</v>
      </c>
      <c r="Z25" s="12">
        <v>5.8434749350899998E-2</v>
      </c>
    </row>
    <row r="26" spans="1:26" x14ac:dyDescent="0.25">
      <c r="A26">
        <v>67</v>
      </c>
      <c r="B26" s="12">
        <v>-8.881784197E-16</v>
      </c>
      <c r="C26" s="12">
        <v>1.49090857677E-12</v>
      </c>
      <c r="D26" s="12">
        <v>-5.5859375000000001E-5</v>
      </c>
      <c r="E26" s="12">
        <v>9.5765697580700005E-8</v>
      </c>
      <c r="F26" s="12">
        <v>0</v>
      </c>
      <c r="G26" s="13">
        <v>6.5057519972299999E-2</v>
      </c>
      <c r="H26" s="13">
        <v>6.5064566081800002E-2</v>
      </c>
      <c r="I26" s="13">
        <v>6.4997265624999995E-2</v>
      </c>
      <c r="J26" s="13">
        <v>6.5084131166799994E-2</v>
      </c>
      <c r="K26" s="13">
        <v>6.5081107781699996E-2</v>
      </c>
      <c r="L26" s="12">
        <v>6.5547188639799997E-2</v>
      </c>
      <c r="M26" s="12">
        <v>6.5572755133499999E-2</v>
      </c>
      <c r="N26" s="12">
        <v>6.5450390624999993E-2</v>
      </c>
      <c r="O26" s="12">
        <v>6.5564110220699995E-2</v>
      </c>
      <c r="P26" s="12">
        <v>6.5572806349300003E-2</v>
      </c>
      <c r="Q26" s="13">
        <v>6.1218791022700003E-2</v>
      </c>
      <c r="R26" s="13">
        <v>6.1228129763099999E-2</v>
      </c>
      <c r="S26" s="13">
        <v>6.1123437500000002E-2</v>
      </c>
      <c r="T26" s="13">
        <v>6.12300161848E-2</v>
      </c>
      <c r="U26" s="13">
        <v>6.1227593620799999E-2</v>
      </c>
      <c r="V26" s="12">
        <v>5.6503694002599997E-2</v>
      </c>
      <c r="W26" s="12">
        <v>5.6488036003699997E-2</v>
      </c>
      <c r="X26" s="12">
        <v>5.6364062499999999E-2</v>
      </c>
      <c r="Y26" s="12">
        <v>6.8288873249000001E-2</v>
      </c>
      <c r="Z26" s="12">
        <v>5.6465308426199998E-2</v>
      </c>
    </row>
    <row r="27" spans="1:26" x14ac:dyDescent="0.25">
      <c r="A27">
        <v>66</v>
      </c>
      <c r="B27" s="12">
        <v>-8.881784197E-16</v>
      </c>
      <c r="C27" s="12">
        <v>1.49090857677E-12</v>
      </c>
      <c r="D27" s="12">
        <v>-1.171875E-5</v>
      </c>
      <c r="E27" s="12">
        <v>6.7632501703599998E-8</v>
      </c>
      <c r="F27" s="12">
        <v>0</v>
      </c>
      <c r="G27" s="13">
        <v>6.20079487236E-2</v>
      </c>
      <c r="H27" s="13">
        <v>6.1985478212399997E-2</v>
      </c>
      <c r="I27" s="13">
        <v>6.1867578125000003E-2</v>
      </c>
      <c r="J27" s="13">
        <v>6.1988146875600003E-2</v>
      </c>
      <c r="K27" s="13">
        <v>6.1984530872600002E-2</v>
      </c>
      <c r="L27" s="12">
        <v>6.3089169065800005E-2</v>
      </c>
      <c r="M27" s="12">
        <v>6.3115375979899996E-2</v>
      </c>
      <c r="N27" s="12">
        <v>6.3208984374999999E-2</v>
      </c>
      <c r="O27" s="12">
        <v>6.3089344006600004E-2</v>
      </c>
      <c r="P27" s="12">
        <v>6.3098038234200002E-2</v>
      </c>
      <c r="Q27" s="13">
        <v>5.9210049442300003E-2</v>
      </c>
      <c r="R27" s="13">
        <v>5.91957341251E-2</v>
      </c>
      <c r="S27" s="13">
        <v>5.90703125E-2</v>
      </c>
      <c r="T27" s="13">
        <v>5.9193888570599998E-2</v>
      </c>
      <c r="U27" s="13">
        <v>5.91967621804E-2</v>
      </c>
      <c r="V27" s="12">
        <v>5.4561379521300003E-2</v>
      </c>
      <c r="W27" s="12">
        <v>5.4615130490600003E-2</v>
      </c>
      <c r="X27" s="12">
        <v>5.4710937500000001E-2</v>
      </c>
      <c r="Y27" s="12">
        <v>6.8288873249000001E-2</v>
      </c>
      <c r="Z27" s="12">
        <v>5.4598989709700001E-2</v>
      </c>
    </row>
    <row r="28" spans="1:26" x14ac:dyDescent="0.25">
      <c r="B28" s="12"/>
      <c r="C28" s="12"/>
      <c r="D28" s="12"/>
      <c r="E28" s="12"/>
      <c r="F28" s="12"/>
      <c r="G28" s="13"/>
      <c r="H28" s="13"/>
      <c r="I28" s="13"/>
      <c r="J28" s="13"/>
      <c r="K28" s="13"/>
      <c r="L28" s="12"/>
      <c r="M28" s="12"/>
      <c r="N28" s="12"/>
      <c r="O28" s="12"/>
      <c r="P28" s="12"/>
      <c r="Q28" s="13"/>
      <c r="R28" s="13"/>
      <c r="S28" s="13"/>
      <c r="T28" s="13"/>
      <c r="U28" s="13"/>
      <c r="V28" s="12"/>
      <c r="W28" s="12"/>
      <c r="X28" s="12"/>
      <c r="Y28" s="12"/>
      <c r="Z28" s="12"/>
    </row>
    <row r="29" spans="1:26" x14ac:dyDescent="0.25">
      <c r="B29" s="12"/>
      <c r="C29" s="12"/>
      <c r="D29" s="12"/>
      <c r="E29" s="12"/>
      <c r="F29" s="12"/>
      <c r="G29" s="13"/>
      <c r="H29" s="13"/>
      <c r="I29" s="13"/>
      <c r="J29" s="13"/>
      <c r="K29" s="13"/>
      <c r="L29" s="12"/>
      <c r="M29" s="12"/>
      <c r="N29" s="12"/>
      <c r="O29" s="12"/>
      <c r="P29" s="12"/>
      <c r="Q29" s="13"/>
      <c r="R29" s="13"/>
      <c r="S29" s="13"/>
      <c r="T29" s="13"/>
      <c r="U29" s="13"/>
      <c r="V29" s="12"/>
      <c r="W29" s="12"/>
      <c r="X29" s="12"/>
      <c r="Y29" s="12"/>
      <c r="Z29" s="12"/>
    </row>
    <row r="30" spans="1:26" x14ac:dyDescent="0.25">
      <c r="B30" s="12"/>
      <c r="C30" s="12"/>
      <c r="D30" s="12"/>
      <c r="E30" s="12"/>
      <c r="F30" s="12"/>
      <c r="G30" s="13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3"/>
      <c r="S30" s="13"/>
      <c r="T30" s="13"/>
      <c r="U30" s="13"/>
      <c r="V30" s="12"/>
      <c r="W30" s="12"/>
      <c r="X30" s="12"/>
      <c r="Y30" s="12"/>
      <c r="Z30" s="12"/>
    </row>
    <row r="31" spans="1:26" x14ac:dyDescent="0.25">
      <c r="B31" s="12"/>
      <c r="C31" s="12"/>
      <c r="D31" s="12"/>
      <c r="E31" s="12"/>
      <c r="F31" s="12"/>
      <c r="G31" s="13"/>
      <c r="H31" s="13"/>
      <c r="I31" s="13"/>
      <c r="J31" s="13"/>
      <c r="K31" s="13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2"/>
      <c r="W31" s="12"/>
      <c r="X31" s="12"/>
      <c r="Y31" s="12"/>
      <c r="Z31" s="12"/>
    </row>
    <row r="32" spans="1:26" x14ac:dyDescent="0.25">
      <c r="B32" s="12"/>
      <c r="C32" s="12"/>
      <c r="D32" s="12"/>
      <c r="E32" s="12"/>
      <c r="F32" s="12"/>
      <c r="G32" s="13"/>
      <c r="H32" s="13"/>
      <c r="I32" s="13"/>
      <c r="J32" s="13"/>
      <c r="K32" s="13"/>
      <c r="L32" s="12"/>
      <c r="M32" s="12"/>
      <c r="N32" s="12"/>
      <c r="O32" s="12"/>
      <c r="P32" s="12"/>
      <c r="Q32" s="13"/>
      <c r="R32" s="13"/>
      <c r="S32" s="13"/>
      <c r="T32" s="13"/>
      <c r="U32" s="13"/>
      <c r="V32" s="12"/>
      <c r="W32" s="12"/>
      <c r="X32" s="12"/>
      <c r="Y32" s="12"/>
      <c r="Z32" s="12"/>
    </row>
    <row r="33" spans="2:26" x14ac:dyDescent="0.25">
      <c r="B33" s="12"/>
      <c r="C33" s="12"/>
      <c r="D33" s="12"/>
      <c r="E33" s="12"/>
      <c r="F33" s="12"/>
      <c r="G33" s="13"/>
      <c r="H33" s="13"/>
      <c r="I33" s="13"/>
      <c r="J33" s="13"/>
      <c r="K33" s="13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2"/>
      <c r="W33" s="12"/>
      <c r="X33" s="12"/>
      <c r="Y33" s="12"/>
      <c r="Z33" s="12"/>
    </row>
    <row r="34" spans="2:26" x14ac:dyDescent="0.25">
      <c r="B34" s="12"/>
      <c r="C34" s="12"/>
      <c r="D34" s="12"/>
      <c r="E34" s="12"/>
      <c r="F34" s="12"/>
      <c r="G34" s="13"/>
      <c r="H34" s="13"/>
      <c r="I34" s="13"/>
      <c r="J34" s="13"/>
      <c r="K34" s="13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2"/>
      <c r="W34" s="12"/>
      <c r="X34" s="12"/>
      <c r="Y34" s="12"/>
      <c r="Z34" s="12"/>
    </row>
    <row r="35" spans="2:26" x14ac:dyDescent="0.25">
      <c r="B35" s="12"/>
      <c r="C35" s="12"/>
      <c r="D35" s="12"/>
      <c r="E35" s="12"/>
      <c r="F35" s="12"/>
      <c r="G35" s="13"/>
      <c r="H35" s="13"/>
      <c r="I35" s="13"/>
      <c r="J35" s="13"/>
      <c r="K35" s="13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2"/>
      <c r="W35" s="12"/>
      <c r="X35" s="12"/>
      <c r="Y35" s="12"/>
      <c r="Z35" s="12"/>
    </row>
    <row r="36" spans="2:26" x14ac:dyDescent="0.25">
      <c r="B36" s="12"/>
      <c r="C36" s="12"/>
      <c r="D36" s="12"/>
      <c r="E36" s="12"/>
      <c r="F36" s="12"/>
      <c r="G36" s="13"/>
      <c r="H36" s="13"/>
      <c r="I36" s="13"/>
      <c r="J36" s="13"/>
      <c r="K36" s="13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2"/>
      <c r="W36" s="12"/>
      <c r="X36" s="12"/>
      <c r="Y36" s="12"/>
      <c r="Z36" s="12"/>
    </row>
    <row r="37" spans="2:26" x14ac:dyDescent="0.25">
      <c r="B37" s="12"/>
      <c r="C37" s="12"/>
      <c r="D37" s="12"/>
      <c r="E37" s="12"/>
      <c r="F37" s="12"/>
      <c r="G37" s="13"/>
      <c r="H37" s="13"/>
      <c r="I37" s="13"/>
      <c r="J37" s="13"/>
      <c r="K37" s="13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2"/>
      <c r="W37" s="12"/>
      <c r="X37" s="12"/>
      <c r="Y37" s="12"/>
      <c r="Z37" s="12"/>
    </row>
    <row r="38" spans="2:26" x14ac:dyDescent="0.25">
      <c r="B38" s="12"/>
      <c r="C38" s="12"/>
      <c r="D38" s="12"/>
      <c r="E38" s="12"/>
      <c r="F38" s="12"/>
      <c r="G38" s="13"/>
      <c r="H38" s="13"/>
      <c r="I38" s="13"/>
      <c r="J38" s="13"/>
      <c r="K38" s="13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2"/>
      <c r="W38" s="12"/>
      <c r="X38" s="12"/>
      <c r="Y38" s="12"/>
      <c r="Z38" s="12"/>
    </row>
    <row r="39" spans="2:26" x14ac:dyDescent="0.25">
      <c r="B39" s="12"/>
      <c r="C39" s="12"/>
      <c r="D39" s="12"/>
      <c r="E39" s="12"/>
      <c r="F39" s="12"/>
      <c r="G39" s="13"/>
      <c r="H39" s="13"/>
      <c r="I39" s="13"/>
      <c r="J39" s="13"/>
      <c r="K39" s="13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2"/>
      <c r="W39" s="12"/>
      <c r="X39" s="12"/>
      <c r="Y39" s="12"/>
      <c r="Z39" s="12"/>
    </row>
    <row r="40" spans="2:26" x14ac:dyDescent="0.25">
      <c r="B40" s="12"/>
      <c r="C40" s="12"/>
      <c r="D40" s="12"/>
      <c r="E40" s="12"/>
      <c r="F40" s="12"/>
      <c r="G40" s="13"/>
      <c r="H40" s="13"/>
      <c r="I40" s="13"/>
      <c r="J40" s="13"/>
      <c r="K40" s="13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2"/>
      <c r="W40" s="12"/>
      <c r="X40" s="12"/>
      <c r="Y40" s="12"/>
      <c r="Z40" s="12"/>
    </row>
    <row r="41" spans="2:26" x14ac:dyDescent="0.25">
      <c r="B41" s="12"/>
      <c r="C41" s="12"/>
      <c r="D41" s="12"/>
      <c r="E41" s="12"/>
      <c r="F41" s="12"/>
      <c r="G41" s="13"/>
      <c r="H41" s="13"/>
      <c r="I41" s="13"/>
      <c r="J41" s="13"/>
      <c r="K41" s="13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2"/>
      <c r="W41" s="12"/>
      <c r="X41" s="12"/>
      <c r="Y41" s="12"/>
      <c r="Z41" s="12"/>
    </row>
    <row r="42" spans="2:26" x14ac:dyDescent="0.25">
      <c r="B42" s="12"/>
      <c r="C42" s="12"/>
      <c r="D42" s="12"/>
      <c r="E42" s="12"/>
      <c r="F42" s="12"/>
      <c r="G42" s="13"/>
      <c r="H42" s="13"/>
      <c r="I42" s="13"/>
      <c r="J42" s="13"/>
      <c r="K42" s="13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2"/>
      <c r="W42" s="12"/>
      <c r="X42" s="12"/>
      <c r="Y42" s="12"/>
      <c r="Z42" s="12"/>
    </row>
    <row r="43" spans="2:26" x14ac:dyDescent="0.25">
      <c r="B43" s="12"/>
      <c r="C43" s="12"/>
      <c r="D43" s="12"/>
      <c r="E43" s="12"/>
      <c r="F43" s="12"/>
      <c r="G43" s="13"/>
      <c r="H43" s="13"/>
      <c r="I43" s="13"/>
      <c r="J43" s="13"/>
      <c r="K43" s="13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2"/>
      <c r="W43" s="12"/>
      <c r="X43" s="12"/>
      <c r="Y43" s="12"/>
      <c r="Z43" s="1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/>
  </sheetViews>
  <sheetFormatPr defaultRowHeight="15" x14ac:dyDescent="0.25"/>
  <sheetData>
    <row r="1" spans="1:3" x14ac:dyDescent="0.25">
      <c r="A1" t="s">
        <v>6</v>
      </c>
      <c r="B1" t="s">
        <v>26</v>
      </c>
      <c r="C1" t="s">
        <v>25</v>
      </c>
    </row>
    <row r="2" spans="1:3" x14ac:dyDescent="0.25">
      <c r="A2">
        <v>65</v>
      </c>
      <c r="B2" s="1">
        <v>1</v>
      </c>
      <c r="C2" s="1">
        <v>5.9200000000000003E-2</v>
      </c>
    </row>
    <row r="3" spans="1:3" x14ac:dyDescent="0.25">
      <c r="A3">
        <v>66</v>
      </c>
      <c r="B3" s="1">
        <v>0.61906678999999998</v>
      </c>
      <c r="C3" s="1">
        <v>6.1199999999999997E-2</v>
      </c>
    </row>
    <row r="4" spans="1:3" x14ac:dyDescent="0.25">
      <c r="A4">
        <v>67</v>
      </c>
      <c r="B4" s="1">
        <v>0.70744006000000004</v>
      </c>
      <c r="C4" s="1">
        <v>6.3399999999999998E-2</v>
      </c>
    </row>
    <row r="5" spans="1:3" x14ac:dyDescent="0.25">
      <c r="A5">
        <v>68</v>
      </c>
      <c r="B5" s="1">
        <v>0.72356374999999995</v>
      </c>
      <c r="C5" s="1">
        <v>6.5799999999999997E-2</v>
      </c>
    </row>
    <row r="6" spans="1:3" x14ac:dyDescent="0.25">
      <c r="A6">
        <v>69</v>
      </c>
      <c r="B6" s="1">
        <v>0.73193251999999998</v>
      </c>
      <c r="C6" s="1">
        <v>6.8400000000000002E-2</v>
      </c>
    </row>
    <row r="7" spans="1:3" x14ac:dyDescent="0.25">
      <c r="A7">
        <v>70</v>
      </c>
      <c r="B7" s="1">
        <v>0.73567872999999995</v>
      </c>
      <c r="C7" s="1">
        <v>7.1300000000000002E-2</v>
      </c>
    </row>
    <row r="8" spans="1:3" x14ac:dyDescent="0.25">
      <c r="A8">
        <v>71</v>
      </c>
      <c r="B8" s="1">
        <v>0.83739611999999997</v>
      </c>
      <c r="C8" s="1">
        <v>7.4399999999999994E-2</v>
      </c>
    </row>
    <row r="9" spans="1:3" x14ac:dyDescent="0.25">
      <c r="A9">
        <v>72</v>
      </c>
      <c r="B9" s="1">
        <v>0.84850636999999995</v>
      </c>
      <c r="C9" s="1">
        <v>7.7899999999999997E-2</v>
      </c>
    </row>
    <row r="10" spans="1:3" x14ac:dyDescent="0.25">
      <c r="A10">
        <v>73</v>
      </c>
      <c r="B10" s="1">
        <v>0.75088389</v>
      </c>
      <c r="C10" s="1">
        <v>8.1699999999999995E-2</v>
      </c>
    </row>
    <row r="11" spans="1:3" x14ac:dyDescent="0.25">
      <c r="A11">
        <v>74</v>
      </c>
      <c r="B11" s="1">
        <v>0.76348808000000001</v>
      </c>
      <c r="C11" s="1">
        <v>8.5999999999999993E-2</v>
      </c>
    </row>
    <row r="12" spans="1:3" x14ac:dyDescent="0.25">
      <c r="A12">
        <v>75</v>
      </c>
      <c r="B12" s="1">
        <v>0.8015911</v>
      </c>
      <c r="C12" s="1">
        <v>9.0800000000000006E-2</v>
      </c>
    </row>
    <row r="13" spans="1:3" x14ac:dyDescent="0.25">
      <c r="A13">
        <v>76</v>
      </c>
      <c r="B13" s="1">
        <v>0.85623216999999996</v>
      </c>
      <c r="C13" s="1">
        <v>9.6000000000000002E-2</v>
      </c>
    </row>
    <row r="14" spans="1:3" x14ac:dyDescent="0.25">
      <c r="A14">
        <v>77</v>
      </c>
      <c r="B14" s="1">
        <v>0.89710341999999998</v>
      </c>
      <c r="C14" s="1">
        <v>0.1019</v>
      </c>
    </row>
    <row r="15" spans="1:3" x14ac:dyDescent="0.25">
      <c r="A15">
        <v>78</v>
      </c>
      <c r="B15" s="1">
        <v>0.99755099000000003</v>
      </c>
      <c r="C15" s="1">
        <v>0.1089</v>
      </c>
    </row>
    <row r="16" spans="1:3" x14ac:dyDescent="0.25">
      <c r="A16">
        <v>79</v>
      </c>
      <c r="B16" s="1">
        <v>0.96416164000000004</v>
      </c>
      <c r="C16" s="1">
        <v>0.11700000000000001</v>
      </c>
    </row>
    <row r="17" spans="1:3" x14ac:dyDescent="0.25">
      <c r="A17">
        <v>80</v>
      </c>
      <c r="B17" s="1">
        <v>0.99978953000000004</v>
      </c>
      <c r="C17" s="1">
        <v>0.12670000000000001</v>
      </c>
    </row>
    <row r="18" spans="1:3" x14ac:dyDescent="0.25">
      <c r="A18">
        <v>81</v>
      </c>
      <c r="B18" s="1">
        <v>0.99999992000000004</v>
      </c>
      <c r="C18" s="1">
        <v>0.13830000000000001</v>
      </c>
    </row>
    <row r="19" spans="1:3" x14ac:dyDescent="0.25">
      <c r="A19">
        <v>82</v>
      </c>
      <c r="B19" s="1">
        <v>0.99999978</v>
      </c>
      <c r="C19" s="1">
        <v>0.15260000000000001</v>
      </c>
    </row>
    <row r="20" spans="1:3" x14ac:dyDescent="0.25">
      <c r="A20">
        <v>83</v>
      </c>
      <c r="B20" s="1">
        <v>0.99999976000000002</v>
      </c>
      <c r="C20" s="1">
        <v>0.1706</v>
      </c>
    </row>
    <row r="21" spans="1:3" x14ac:dyDescent="0.25">
      <c r="A21">
        <v>84</v>
      </c>
      <c r="B21" s="1">
        <v>0.99999992000000004</v>
      </c>
      <c r="C21" s="1">
        <v>0.19420000000000001</v>
      </c>
    </row>
    <row r="22" spans="1:3" x14ac:dyDescent="0.25">
      <c r="A22">
        <v>85</v>
      </c>
      <c r="B22" s="1">
        <v>0.99999998000000001</v>
      </c>
      <c r="C22" s="1">
        <v>0.22689999999999999</v>
      </c>
    </row>
    <row r="23" spans="1:3" x14ac:dyDescent="0.25">
      <c r="A23">
        <v>86</v>
      </c>
      <c r="B23" s="1">
        <v>0.99999821</v>
      </c>
      <c r="C23" s="1">
        <v>0.2757</v>
      </c>
    </row>
    <row r="24" spans="1:3" x14ac:dyDescent="0.25">
      <c r="A24">
        <v>87</v>
      </c>
      <c r="B24" s="1">
        <v>0.99999934999999995</v>
      </c>
      <c r="C24" s="1">
        <v>0.35649999999999998</v>
      </c>
    </row>
    <row r="25" spans="1:3" x14ac:dyDescent="0.25">
      <c r="A25">
        <v>88</v>
      </c>
      <c r="B25" s="1">
        <v>0.99999875000000005</v>
      </c>
      <c r="C25" s="1">
        <v>0.51770000000000005</v>
      </c>
    </row>
    <row r="26" spans="1:3" x14ac:dyDescent="0.25">
      <c r="A26">
        <v>89</v>
      </c>
      <c r="B26" s="1">
        <v>0.5</v>
      </c>
      <c r="C26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"/>
  <sheetViews>
    <sheetView topLeftCell="BM1" workbookViewId="0">
      <selection activeCell="CI1" sqref="CI1"/>
    </sheetView>
  </sheetViews>
  <sheetFormatPr defaultRowHeight="15" x14ac:dyDescent="0.25"/>
  <cols>
    <col min="70" max="70" width="12" bestFit="1" customWidth="1"/>
  </cols>
  <sheetData>
    <row r="1" spans="1:70" x14ac:dyDescent="0.25">
      <c r="A1">
        <v>5.92</v>
      </c>
      <c r="B1">
        <v>5.92</v>
      </c>
      <c r="C1">
        <v>5.92</v>
      </c>
      <c r="D1">
        <v>5.92</v>
      </c>
      <c r="E1">
        <v>5.92</v>
      </c>
      <c r="F1">
        <v>5.92</v>
      </c>
      <c r="G1">
        <v>5.92</v>
      </c>
      <c r="H1">
        <v>5.92</v>
      </c>
      <c r="I1">
        <v>5.92</v>
      </c>
      <c r="J1">
        <v>5.92</v>
      </c>
      <c r="K1">
        <v>5.92</v>
      </c>
      <c r="L1">
        <v>5.92</v>
      </c>
      <c r="M1">
        <v>5.92</v>
      </c>
      <c r="N1">
        <v>5.92</v>
      </c>
      <c r="O1">
        <v>5.92</v>
      </c>
      <c r="P1">
        <v>5.92</v>
      </c>
      <c r="Q1">
        <v>5.92</v>
      </c>
      <c r="R1">
        <v>5.92</v>
      </c>
      <c r="S1">
        <v>5.92</v>
      </c>
      <c r="T1">
        <v>5.92</v>
      </c>
      <c r="U1">
        <v>5.92</v>
      </c>
      <c r="V1">
        <v>5.92</v>
      </c>
      <c r="W1">
        <v>5.92</v>
      </c>
      <c r="X1">
        <v>5.92</v>
      </c>
      <c r="Y1">
        <v>5.92</v>
      </c>
      <c r="Z1">
        <v>5.92</v>
      </c>
      <c r="AA1">
        <v>5.92</v>
      </c>
      <c r="AB1">
        <v>5.92</v>
      </c>
      <c r="AC1">
        <v>5.92</v>
      </c>
      <c r="AD1">
        <v>5.92</v>
      </c>
      <c r="AE1">
        <v>5.92</v>
      </c>
      <c r="AF1">
        <v>5.92</v>
      </c>
      <c r="AG1">
        <v>5.92</v>
      </c>
      <c r="AH1">
        <v>5.92</v>
      </c>
      <c r="AI1">
        <v>5.92</v>
      </c>
      <c r="AJ1">
        <v>5.92</v>
      </c>
      <c r="AK1">
        <v>5.92</v>
      </c>
      <c r="AL1">
        <v>5.92</v>
      </c>
      <c r="AM1">
        <v>5.92</v>
      </c>
      <c r="AN1">
        <v>5.92</v>
      </c>
      <c r="AO1">
        <v>5.92</v>
      </c>
      <c r="AP1">
        <v>5.92</v>
      </c>
      <c r="AQ1">
        <v>5.92</v>
      </c>
      <c r="AR1">
        <v>5.92</v>
      </c>
      <c r="AS1">
        <v>5.92</v>
      </c>
      <c r="AT1">
        <v>5.92</v>
      </c>
      <c r="AU1">
        <v>5.92</v>
      </c>
      <c r="AV1">
        <v>5.92</v>
      </c>
      <c r="AW1">
        <v>5.92</v>
      </c>
      <c r="AX1">
        <v>5.92</v>
      </c>
      <c r="AY1">
        <v>5.92</v>
      </c>
      <c r="AZ1">
        <v>5.92</v>
      </c>
      <c r="BA1">
        <v>5.92</v>
      </c>
      <c r="BB1">
        <v>5.92</v>
      </c>
      <c r="BC1">
        <v>5.92</v>
      </c>
      <c r="BD1">
        <v>5.92</v>
      </c>
      <c r="BE1">
        <v>5.92</v>
      </c>
      <c r="BF1">
        <v>5.92</v>
      </c>
      <c r="BG1">
        <v>5.92</v>
      </c>
      <c r="BH1">
        <v>5.92</v>
      </c>
      <c r="BI1">
        <v>5.92</v>
      </c>
      <c r="BJ1">
        <v>5.92</v>
      </c>
      <c r="BK1">
        <v>5.92</v>
      </c>
      <c r="BM1">
        <f>MEDIAN(A1:BK1)</f>
        <v>5.92</v>
      </c>
      <c r="BN1">
        <f>MIN(A1:BK1)</f>
        <v>5.92</v>
      </c>
      <c r="BO1">
        <f>MAX(A1:BK1)</f>
        <v>5.92</v>
      </c>
      <c r="BP1" s="16">
        <f>BM1+BR1</f>
        <v>5.9200000000000008</v>
      </c>
      <c r="BQ1" s="16">
        <f>BM1-BR1</f>
        <v>5.919999999999999</v>
      </c>
      <c r="BR1" s="16">
        <f>STDEV(A1:BK1)</f>
        <v>8.953124975160615E-16</v>
      </c>
    </row>
    <row r="2" spans="1:70" x14ac:dyDescent="0.25">
      <c r="A2">
        <v>6.3733754763399997</v>
      </c>
      <c r="B2">
        <v>7.3007722604999996</v>
      </c>
      <c r="C2">
        <v>7.3724729837599998</v>
      </c>
      <c r="D2">
        <v>5.5831773149600004</v>
      </c>
      <c r="E2">
        <v>5.3763572772900003</v>
      </c>
      <c r="F2">
        <v>4.7252054450000003</v>
      </c>
      <c r="G2">
        <v>6.2582901127400001</v>
      </c>
      <c r="H2">
        <v>7.6737231803399997</v>
      </c>
      <c r="I2">
        <v>5.7907200800599998</v>
      </c>
      <c r="J2">
        <v>7.4235004830599998</v>
      </c>
      <c r="K2">
        <v>6.9528481498600003</v>
      </c>
      <c r="L2">
        <v>4.3782579943900002</v>
      </c>
      <c r="M2">
        <v>7.1544980946700001</v>
      </c>
      <c r="N2">
        <v>5.87166733807</v>
      </c>
      <c r="O2">
        <v>5.4234264909999998</v>
      </c>
      <c r="P2">
        <v>4.80034276659</v>
      </c>
      <c r="Q2">
        <v>5.9835941268599999</v>
      </c>
      <c r="R2">
        <v>6.5520799333599999</v>
      </c>
      <c r="S2">
        <v>6.3730614713299998</v>
      </c>
      <c r="T2">
        <v>6.96313272106</v>
      </c>
      <c r="U2">
        <v>4.44971692833</v>
      </c>
      <c r="V2">
        <v>5.4606501325699996</v>
      </c>
      <c r="W2">
        <v>5.8369392740399997</v>
      </c>
      <c r="X2">
        <v>6.57591808898</v>
      </c>
      <c r="Y2">
        <v>6.5585555320999998</v>
      </c>
      <c r="Z2">
        <v>6.2750904613999996</v>
      </c>
      <c r="AA2">
        <v>6.3914084061400001</v>
      </c>
      <c r="AB2">
        <v>5.75910476431</v>
      </c>
      <c r="AC2">
        <v>7.7025023532299999</v>
      </c>
      <c r="AD2">
        <v>6.8352256364399997</v>
      </c>
      <c r="AE2">
        <v>5.8150739899100001</v>
      </c>
      <c r="AF2">
        <v>5.3783673201999997</v>
      </c>
      <c r="AG2">
        <v>7.1571848673499998</v>
      </c>
      <c r="AH2">
        <v>6.0845411145300003</v>
      </c>
      <c r="AI2">
        <v>5.9513147380099998</v>
      </c>
      <c r="AJ2">
        <v>6.70896198251</v>
      </c>
      <c r="AK2">
        <v>5.5034779027600003</v>
      </c>
      <c r="AL2">
        <v>6.50357233068</v>
      </c>
      <c r="AM2">
        <v>6.3606307957099997</v>
      </c>
      <c r="AN2">
        <v>6.1090878657900003</v>
      </c>
      <c r="AO2">
        <v>5.3145198031899996</v>
      </c>
      <c r="AP2">
        <v>6.4511174528400002</v>
      </c>
      <c r="AQ2">
        <v>5.9773353463400003</v>
      </c>
      <c r="AR2">
        <v>5.0895476851400003</v>
      </c>
      <c r="AS2">
        <v>5.9537506994899996</v>
      </c>
      <c r="AT2">
        <v>6.2631517343100001</v>
      </c>
      <c r="AU2">
        <v>6.3463305640699996</v>
      </c>
      <c r="AV2">
        <v>4.8356108468899999</v>
      </c>
      <c r="AW2">
        <v>4.2483756829699999</v>
      </c>
      <c r="AX2">
        <v>6.8420400971999999</v>
      </c>
      <c r="AY2">
        <v>6.6119250986000004</v>
      </c>
      <c r="AZ2">
        <v>5.1467633384699996</v>
      </c>
      <c r="BA2">
        <v>5.5473714595999999</v>
      </c>
      <c r="BB2">
        <v>5.7390521422300003</v>
      </c>
      <c r="BC2">
        <v>6.2774245825300001</v>
      </c>
      <c r="BD2">
        <v>5.2801360208099997</v>
      </c>
      <c r="BE2">
        <v>6.9440246404400003</v>
      </c>
      <c r="BF2">
        <v>6.4999887745300002</v>
      </c>
      <c r="BG2">
        <v>6.0641026139900003</v>
      </c>
      <c r="BH2">
        <v>7.1133232904600003</v>
      </c>
      <c r="BI2">
        <v>6.6888754815300002</v>
      </c>
      <c r="BJ2">
        <v>5.7536547164699998</v>
      </c>
      <c r="BK2">
        <v>6.2251819834399997</v>
      </c>
      <c r="BM2">
        <f t="shared" ref="BM2:BM25" si="0">MEDIAN(A2:BK2)</f>
        <v>6.2251819834399997</v>
      </c>
      <c r="BN2">
        <f t="shared" ref="BN2:BN25" si="1">MIN(A2:BK2)</f>
        <v>4.2483756829699999</v>
      </c>
      <c r="BO2">
        <f t="shared" ref="BO2:BO25" si="2">MAX(A2:BK2)</f>
        <v>7.7025023532299999</v>
      </c>
      <c r="BP2" s="16">
        <f>BM2+BR2</f>
        <v>7.0287285494475373</v>
      </c>
      <c r="BQ2" s="16">
        <f>BM2-BR2</f>
        <v>5.4216354174324621</v>
      </c>
      <c r="BR2" s="16">
        <f>STDEV(A2:BK2)</f>
        <v>0.8035465660075376</v>
      </c>
    </row>
    <row r="3" spans="1:70" x14ac:dyDescent="0.25">
      <c r="A3">
        <v>7.8658286958400003</v>
      </c>
      <c r="B3">
        <v>9.1009179972900007</v>
      </c>
      <c r="C3">
        <v>6.9495998965199997</v>
      </c>
      <c r="D3">
        <v>5.0650452001400001</v>
      </c>
      <c r="E3">
        <v>4.28458709429</v>
      </c>
      <c r="F3">
        <v>4.9926546607300004</v>
      </c>
      <c r="G3">
        <v>8.1216012658099999</v>
      </c>
      <c r="H3">
        <v>7.5034929682099998</v>
      </c>
      <c r="I3">
        <v>7.2680963452</v>
      </c>
      <c r="J3">
        <v>8.7251271165700004</v>
      </c>
      <c r="K3">
        <v>5.1343913839899997</v>
      </c>
      <c r="L3">
        <v>5.2942900465599996</v>
      </c>
      <c r="M3">
        <v>7.0947780579300002</v>
      </c>
      <c r="N3">
        <v>5.3767314344799999</v>
      </c>
      <c r="O3">
        <v>4.3955804066099997</v>
      </c>
      <c r="P3">
        <v>4.8543471155400004</v>
      </c>
      <c r="Q3">
        <v>6.6263132195100001</v>
      </c>
      <c r="R3">
        <v>7.05673900654</v>
      </c>
      <c r="S3">
        <v>7.5022114323900002</v>
      </c>
      <c r="T3">
        <v>5.2317127253800004</v>
      </c>
      <c r="U3">
        <v>4.1049313628000004</v>
      </c>
      <c r="V3">
        <v>5.3844253685999997</v>
      </c>
      <c r="W3">
        <v>6.4862632442399999</v>
      </c>
      <c r="X3">
        <v>7.2909971920499999</v>
      </c>
      <c r="Y3">
        <v>6.9562887549900001</v>
      </c>
      <c r="Z3">
        <v>6.7776367031599998</v>
      </c>
      <c r="AA3">
        <v>6.2166711251200004</v>
      </c>
      <c r="AB3">
        <v>7.5014080753799997</v>
      </c>
      <c r="AC3">
        <v>8.9003242029299994</v>
      </c>
      <c r="AD3">
        <v>6.7152431874499996</v>
      </c>
      <c r="AE3">
        <v>5.2796361652200003</v>
      </c>
      <c r="AF3">
        <v>6.5092358771800001</v>
      </c>
      <c r="AG3">
        <v>7.3584593399399996</v>
      </c>
      <c r="AH3">
        <v>6.1144633968899997</v>
      </c>
      <c r="AI3">
        <v>6.74861658838</v>
      </c>
      <c r="AJ3">
        <v>6.2338569959700001</v>
      </c>
      <c r="AK3">
        <v>6.0492181913699996</v>
      </c>
      <c r="AL3">
        <v>6.9897776092699999</v>
      </c>
      <c r="AM3">
        <v>6.5657039359900002</v>
      </c>
      <c r="AN3">
        <v>5.48139426985</v>
      </c>
      <c r="AO3">
        <v>5.7947193722300003</v>
      </c>
      <c r="AP3">
        <v>6.5146017172599997</v>
      </c>
      <c r="AQ3">
        <v>5.1372747602000004</v>
      </c>
      <c r="AR3">
        <v>5.1164130601700002</v>
      </c>
      <c r="AS3">
        <v>6.2996098033400001</v>
      </c>
      <c r="AT3">
        <v>6.7165126757799998</v>
      </c>
      <c r="AU3">
        <v>5.1800263646199998</v>
      </c>
      <c r="AV3">
        <v>3.4654465856800001</v>
      </c>
      <c r="AW3">
        <v>4.9135800054200001</v>
      </c>
      <c r="AX3">
        <v>7.6436919140599997</v>
      </c>
      <c r="AY3">
        <v>5.74642051941</v>
      </c>
      <c r="AZ3">
        <v>4.8230963668399998</v>
      </c>
      <c r="BA3">
        <v>5.3800010042000004</v>
      </c>
      <c r="BB3">
        <v>6.0901891341600001</v>
      </c>
      <c r="BC3">
        <v>5.5960471286500004</v>
      </c>
      <c r="BD3">
        <v>6.1920676010499998</v>
      </c>
      <c r="BE3">
        <v>7.6271734086</v>
      </c>
      <c r="BF3">
        <v>6.65646932722</v>
      </c>
      <c r="BG3">
        <v>7.2882520231600001</v>
      </c>
      <c r="BH3">
        <v>8.0376308800499991</v>
      </c>
      <c r="BI3">
        <v>6.5011504363199997</v>
      </c>
      <c r="BJ3">
        <v>6.05182927247</v>
      </c>
      <c r="BK3">
        <v>7.2632963308000003</v>
      </c>
      <c r="BM3">
        <f t="shared" si="0"/>
        <v>6.4862632442399999</v>
      </c>
      <c r="BN3">
        <f t="shared" si="1"/>
        <v>3.4654465856800001</v>
      </c>
      <c r="BO3">
        <f t="shared" si="2"/>
        <v>9.1009179972900007</v>
      </c>
      <c r="BP3" s="16">
        <f>BM3+BR3</f>
        <v>7.6836913032046397</v>
      </c>
      <c r="BQ3" s="16">
        <f>BM3-BR3</f>
        <v>5.2888351852753601</v>
      </c>
      <c r="BR3" s="16">
        <f>STDEV(A3:BK3)</f>
        <v>1.1974280589646393</v>
      </c>
    </row>
    <row r="4" spans="1:70" x14ac:dyDescent="0.25">
      <c r="A4">
        <v>10.0864712022</v>
      </c>
      <c r="B4">
        <v>8.4626493484500003</v>
      </c>
      <c r="C4">
        <v>6.1142124353299998</v>
      </c>
      <c r="D4">
        <v>3.8574010701199999</v>
      </c>
      <c r="E4">
        <v>4.46273532847</v>
      </c>
      <c r="F4">
        <v>6.6977688406000002</v>
      </c>
      <c r="G4">
        <v>7.8651593287599999</v>
      </c>
      <c r="H4">
        <v>9.6730528764599999</v>
      </c>
      <c r="I4">
        <v>8.7292739067999996</v>
      </c>
      <c r="J4">
        <v>6.1678355152300002</v>
      </c>
      <c r="K4">
        <v>6.3143762203999998</v>
      </c>
      <c r="L4">
        <v>5.2251957214899996</v>
      </c>
      <c r="M4">
        <v>6.41642908649</v>
      </c>
      <c r="N4">
        <v>4.3001340803600003</v>
      </c>
      <c r="O4">
        <v>4.5116981498199999</v>
      </c>
      <c r="P4">
        <v>5.4685587119200001</v>
      </c>
      <c r="Q4">
        <v>7.23442831896</v>
      </c>
      <c r="R4">
        <v>8.5085850382300006</v>
      </c>
      <c r="S4">
        <v>5.5759068204100002</v>
      </c>
      <c r="T4">
        <v>4.8452876540099998</v>
      </c>
      <c r="U4">
        <v>4.05834741449</v>
      </c>
      <c r="V4">
        <v>6.0559464199899997</v>
      </c>
      <c r="W4">
        <v>7.3593462371799996</v>
      </c>
      <c r="X4">
        <v>7.8762268758999996</v>
      </c>
      <c r="Y4">
        <v>7.60881159893</v>
      </c>
      <c r="Z4">
        <v>6.56462719558</v>
      </c>
      <c r="AA4">
        <v>8.3578528136300001</v>
      </c>
      <c r="AB4">
        <v>8.8694581385899998</v>
      </c>
      <c r="AC4">
        <v>8.7925992105899997</v>
      </c>
      <c r="AD4">
        <v>5.9872814986599998</v>
      </c>
      <c r="AE4">
        <v>6.5873857848100004</v>
      </c>
      <c r="AF4">
        <v>6.7573997496300002</v>
      </c>
      <c r="AG4">
        <v>7.3201065940700003</v>
      </c>
      <c r="AH4">
        <v>7.0605758311500004</v>
      </c>
      <c r="AI4">
        <v>6.1853479707399996</v>
      </c>
      <c r="AJ4">
        <v>6.9609551934900002</v>
      </c>
      <c r="AK4">
        <v>6.5622865814800004</v>
      </c>
      <c r="AL4">
        <v>7.2795585870300004</v>
      </c>
      <c r="AM4">
        <v>5.8055847935599996</v>
      </c>
      <c r="AN4">
        <v>6.0809335416100003</v>
      </c>
      <c r="AO4">
        <v>5.8809738214499996</v>
      </c>
      <c r="AP4">
        <v>5.5531177818100002</v>
      </c>
      <c r="AQ4">
        <v>5.1048656983300003</v>
      </c>
      <c r="AR4">
        <v>5.4352152131000002</v>
      </c>
      <c r="AS4">
        <v>6.82642745303</v>
      </c>
      <c r="AT4">
        <v>5.3689388301400003</v>
      </c>
      <c r="AU4">
        <v>3.5684345879700001</v>
      </c>
      <c r="AV4">
        <v>4.09284893369</v>
      </c>
      <c r="AW4">
        <v>5.5328095374200004</v>
      </c>
      <c r="AX4">
        <v>6.5839419472899996</v>
      </c>
      <c r="AY4">
        <v>5.3973957318699997</v>
      </c>
      <c r="AZ4">
        <v>4.7348839123599999</v>
      </c>
      <c r="BA4">
        <v>5.8373471651699997</v>
      </c>
      <c r="BB4">
        <v>5.3518084980199996</v>
      </c>
      <c r="BC4">
        <v>6.5232114251700004</v>
      </c>
      <c r="BD4">
        <v>6.8777314175099997</v>
      </c>
      <c r="BE4">
        <v>7.7564616444399999</v>
      </c>
      <c r="BF4">
        <v>8.0608078721700007</v>
      </c>
      <c r="BG4">
        <v>8.2530401090499996</v>
      </c>
      <c r="BH4">
        <v>7.8241895020100003</v>
      </c>
      <c r="BI4">
        <v>6.8928215897299996</v>
      </c>
      <c r="BJ4">
        <v>7.1523453939000001</v>
      </c>
      <c r="BK4">
        <v>6.6787425631100001</v>
      </c>
      <c r="BM4">
        <f t="shared" si="0"/>
        <v>6.5622865814800004</v>
      </c>
      <c r="BN4">
        <f t="shared" si="1"/>
        <v>3.5684345879700001</v>
      </c>
      <c r="BO4">
        <f t="shared" si="2"/>
        <v>10.0864712022</v>
      </c>
      <c r="BP4" s="16">
        <f>BM4+BR4</f>
        <v>8.00332049202067</v>
      </c>
      <c r="BQ4" s="16">
        <f>BM4-BR4</f>
        <v>5.12125267093933</v>
      </c>
      <c r="BR4" s="16">
        <f>STDEV(A4:BK4)</f>
        <v>1.4410339105406704</v>
      </c>
    </row>
    <row r="5" spans="1:70" x14ac:dyDescent="0.25">
      <c r="A5">
        <v>9.3459716457000006</v>
      </c>
      <c r="B5">
        <v>7.3939947313300003</v>
      </c>
      <c r="C5">
        <v>4.6105012359600002</v>
      </c>
      <c r="D5">
        <v>4.0030703763700002</v>
      </c>
      <c r="E5">
        <v>6.0195040305200003</v>
      </c>
      <c r="F5">
        <v>6.4684596238800003</v>
      </c>
      <c r="G5">
        <v>10.1822731507</v>
      </c>
      <c r="H5">
        <v>11.6557583813</v>
      </c>
      <c r="I5">
        <v>6.1120575795900001</v>
      </c>
      <c r="J5">
        <v>7.6033277149799998</v>
      </c>
      <c r="K5">
        <v>6.2207951875200003</v>
      </c>
      <c r="L5">
        <v>4.7100357079300004</v>
      </c>
      <c r="M5">
        <v>5.1138737109100001</v>
      </c>
      <c r="N5">
        <v>4.4225200411700003</v>
      </c>
      <c r="O5">
        <v>5.0948332662500002</v>
      </c>
      <c r="P5">
        <v>5.9808490377899997</v>
      </c>
      <c r="Q5">
        <v>8.7552589787699997</v>
      </c>
      <c r="R5">
        <v>6.3050143618899996</v>
      </c>
      <c r="S5">
        <v>5.1634775162000004</v>
      </c>
      <c r="T5">
        <v>4.7885835052600001</v>
      </c>
      <c r="U5">
        <v>4.5711019956500003</v>
      </c>
      <c r="V5">
        <v>6.89545892736</v>
      </c>
      <c r="W5">
        <v>7.9711122778199996</v>
      </c>
      <c r="X5">
        <v>8.6284696749500007</v>
      </c>
      <c r="Y5">
        <v>7.3572425476200003</v>
      </c>
      <c r="Z5">
        <v>8.8712350189299993</v>
      </c>
      <c r="AA5">
        <v>9.9169728506600006</v>
      </c>
      <c r="AB5">
        <v>8.7638439339299996</v>
      </c>
      <c r="AC5">
        <v>7.8048221087799998</v>
      </c>
      <c r="AD5">
        <v>7.50721655106</v>
      </c>
      <c r="AE5">
        <v>6.8453393364200004</v>
      </c>
      <c r="AF5">
        <v>6.7030750516099999</v>
      </c>
      <c r="AG5">
        <v>8.47485037551</v>
      </c>
      <c r="AH5">
        <v>6.4483457144000003</v>
      </c>
      <c r="AI5">
        <v>6.9217094966500001</v>
      </c>
      <c r="AJ5">
        <v>7.5583383164900004</v>
      </c>
      <c r="AK5">
        <v>6.8401110352299996</v>
      </c>
      <c r="AL5">
        <v>6.4128354996399999</v>
      </c>
      <c r="AM5">
        <v>6.4563639724900002</v>
      </c>
      <c r="AN5">
        <v>6.17201858554</v>
      </c>
      <c r="AO5">
        <v>5.0006178191500004</v>
      </c>
      <c r="AP5">
        <v>5.50082350927</v>
      </c>
      <c r="AQ5">
        <v>5.42240042287</v>
      </c>
      <c r="AR5">
        <v>5.8964538241</v>
      </c>
      <c r="AS5">
        <v>5.4297648605699997</v>
      </c>
      <c r="AT5">
        <v>3.66648464808</v>
      </c>
      <c r="AU5">
        <v>4.2277228653499996</v>
      </c>
      <c r="AV5">
        <v>4.6116578204299996</v>
      </c>
      <c r="AW5">
        <v>4.7532771552100002</v>
      </c>
      <c r="AX5">
        <v>6.1814081771899998</v>
      </c>
      <c r="AY5">
        <v>5.3064881209100001</v>
      </c>
      <c r="AZ5">
        <v>5.1547651655099997</v>
      </c>
      <c r="BA5">
        <v>5.1108052613200003</v>
      </c>
      <c r="BB5">
        <v>6.2257951403599998</v>
      </c>
      <c r="BC5">
        <v>7.2548445244800002</v>
      </c>
      <c r="BD5">
        <v>6.97874312152</v>
      </c>
      <c r="BE5">
        <v>9.3983735175900005</v>
      </c>
      <c r="BF5">
        <v>9.1237233351100002</v>
      </c>
      <c r="BG5">
        <v>8.0293016179399999</v>
      </c>
      <c r="BH5">
        <v>8.3011134229800003</v>
      </c>
      <c r="BI5">
        <v>8.1593226967299994</v>
      </c>
      <c r="BJ5">
        <v>6.5552024270100002</v>
      </c>
      <c r="BK5">
        <v>7.9913819010499996</v>
      </c>
      <c r="BM5">
        <f t="shared" si="0"/>
        <v>6.4563639724900002</v>
      </c>
      <c r="BN5">
        <f t="shared" si="1"/>
        <v>3.66648464808</v>
      </c>
      <c r="BO5">
        <f t="shared" si="2"/>
        <v>11.6557583813</v>
      </c>
      <c r="BP5" s="16">
        <f>BM5+BR5</f>
        <v>8.158224124036483</v>
      </c>
      <c r="BQ5" s="16">
        <f>BM5-BR5</f>
        <v>4.7545038209435173</v>
      </c>
      <c r="BR5" s="16">
        <f>STDEV(A5:BK5)</f>
        <v>1.7018601515464828</v>
      </c>
    </row>
    <row r="6" spans="1:70" x14ac:dyDescent="0.25">
      <c r="A6">
        <v>8.1366846882899999</v>
      </c>
      <c r="B6">
        <v>5.5457306721100004</v>
      </c>
      <c r="C6">
        <v>4.7768524963100001</v>
      </c>
      <c r="D6">
        <v>5.4198582814799998</v>
      </c>
      <c r="E6">
        <v>5.8071635388000002</v>
      </c>
      <c r="F6">
        <v>8.39972823019</v>
      </c>
      <c r="G6">
        <v>12.299937445499999</v>
      </c>
      <c r="H6">
        <v>8.1192035700799998</v>
      </c>
      <c r="I6">
        <v>7.5493482254500002</v>
      </c>
      <c r="J6">
        <v>7.4868480508999999</v>
      </c>
      <c r="K6">
        <v>5.5996204544200001</v>
      </c>
      <c r="L6">
        <v>3.7482427179000002</v>
      </c>
      <c r="M6">
        <v>5.2685514371100002</v>
      </c>
      <c r="N6">
        <v>5.0040510553899997</v>
      </c>
      <c r="O6">
        <v>5.58098113515</v>
      </c>
      <c r="P6">
        <v>7.2580826894100001</v>
      </c>
      <c r="Q6">
        <v>6.4799172055099996</v>
      </c>
      <c r="R6">
        <v>5.8415243866499997</v>
      </c>
      <c r="S6">
        <v>5.1048118884200004</v>
      </c>
      <c r="T6">
        <v>5.4012381363199999</v>
      </c>
      <c r="U6">
        <v>5.2185779101599996</v>
      </c>
      <c r="V6">
        <v>7.48452365184</v>
      </c>
      <c r="W6">
        <v>8.7453463910499991</v>
      </c>
      <c r="X6">
        <v>8.3394828382400004</v>
      </c>
      <c r="Y6">
        <v>9.9781839307899993</v>
      </c>
      <c r="Z6">
        <v>10.553945342700001</v>
      </c>
      <c r="AA6">
        <v>9.80550527766</v>
      </c>
      <c r="AB6">
        <v>7.7631816132499996</v>
      </c>
      <c r="AC6">
        <v>9.8201395404500005</v>
      </c>
      <c r="AD6">
        <v>7.8101442064900004</v>
      </c>
      <c r="AE6">
        <v>6.78262401913</v>
      </c>
      <c r="AF6">
        <v>7.7767984666299999</v>
      </c>
      <c r="AG6">
        <v>7.7279943824500004</v>
      </c>
      <c r="AH6">
        <v>7.2292659055800002</v>
      </c>
      <c r="AI6">
        <v>7.5240366065700002</v>
      </c>
      <c r="AJ6">
        <v>7.8866661785299996</v>
      </c>
      <c r="AK6">
        <v>6.0157257764600001</v>
      </c>
      <c r="AL6">
        <v>7.1459985901199996</v>
      </c>
      <c r="AM6">
        <v>6.5570886056799997</v>
      </c>
      <c r="AN6">
        <v>5.2433155458799998</v>
      </c>
      <c r="AO6">
        <v>4.9470758309500003</v>
      </c>
      <c r="AP6">
        <v>5.8458985847099996</v>
      </c>
      <c r="AQ6">
        <v>5.8898016247099996</v>
      </c>
      <c r="AR6">
        <v>4.6788337883400004</v>
      </c>
      <c r="AS6">
        <v>3.6908540158499998</v>
      </c>
      <c r="AT6">
        <v>4.3543774287700003</v>
      </c>
      <c r="AU6">
        <v>4.7681308142200001</v>
      </c>
      <c r="AV6">
        <v>3.9579715918899998</v>
      </c>
      <c r="AW6">
        <v>4.4640285973199996</v>
      </c>
      <c r="AX6">
        <v>6.08598869286</v>
      </c>
      <c r="AY6">
        <v>5.7918265234500002</v>
      </c>
      <c r="AZ6">
        <v>4.5058488106099999</v>
      </c>
      <c r="BA6">
        <v>5.9415559770200002</v>
      </c>
      <c r="BB6">
        <v>6.9331970885</v>
      </c>
      <c r="BC6">
        <v>7.3557649128799998</v>
      </c>
      <c r="BD6">
        <v>8.4636800748700001</v>
      </c>
      <c r="BE6">
        <v>10.640738154299999</v>
      </c>
      <c r="BF6">
        <v>8.8783349621800003</v>
      </c>
      <c r="BG6">
        <v>8.5268553090800001</v>
      </c>
      <c r="BH6">
        <v>9.8411791572999991</v>
      </c>
      <c r="BI6">
        <v>7.4677286435900001</v>
      </c>
      <c r="BJ6">
        <v>7.8530716438199999</v>
      </c>
      <c r="BK6">
        <v>8.1177101136999994</v>
      </c>
      <c r="BM6">
        <f t="shared" si="0"/>
        <v>6.9331970885</v>
      </c>
      <c r="BN6">
        <f t="shared" si="1"/>
        <v>3.6908540158499998</v>
      </c>
      <c r="BO6">
        <f t="shared" si="2"/>
        <v>12.299937445499999</v>
      </c>
      <c r="BP6" s="16">
        <f>BM6+BR6</f>
        <v>8.8081706882904971</v>
      </c>
      <c r="BQ6" s="16">
        <f>BM6-BR6</f>
        <v>5.058223488709503</v>
      </c>
      <c r="BR6" s="16">
        <f>STDEV(A6:BK6)</f>
        <v>1.8749735997904973</v>
      </c>
    </row>
    <row r="7" spans="1:70" x14ac:dyDescent="0.25">
      <c r="A7">
        <v>6.06619774252</v>
      </c>
      <c r="B7">
        <v>5.7271312624800004</v>
      </c>
      <c r="C7">
        <v>6.4718813898200001</v>
      </c>
      <c r="D7">
        <v>5.2137485951700002</v>
      </c>
      <c r="E7">
        <v>7.5422053501899997</v>
      </c>
      <c r="F7">
        <v>10.144115272000001</v>
      </c>
      <c r="G7">
        <v>8.51790634352</v>
      </c>
      <c r="H7">
        <v>10.022094234500001</v>
      </c>
      <c r="I7">
        <v>7.41557389968</v>
      </c>
      <c r="J7">
        <v>6.7184126331999998</v>
      </c>
      <c r="K7">
        <v>4.4420625935900002</v>
      </c>
      <c r="L7">
        <v>3.8585194922200001</v>
      </c>
      <c r="M7">
        <v>5.9576380979300003</v>
      </c>
      <c r="N7">
        <v>5.4765650501499996</v>
      </c>
      <c r="O7">
        <v>6.7724033106499997</v>
      </c>
      <c r="P7">
        <v>5.3559500084199998</v>
      </c>
      <c r="Q7">
        <v>5.9933111215599997</v>
      </c>
      <c r="R7">
        <v>5.7646712780099998</v>
      </c>
      <c r="S7">
        <v>5.7519675900599996</v>
      </c>
      <c r="T7">
        <v>6.1654614401599996</v>
      </c>
      <c r="U7">
        <v>5.6614462725300001</v>
      </c>
      <c r="V7">
        <v>8.2033849877799998</v>
      </c>
      <c r="W7">
        <v>8.4322273862100001</v>
      </c>
      <c r="X7">
        <v>11.316618737400001</v>
      </c>
      <c r="Y7">
        <v>11.8691747578</v>
      </c>
      <c r="Z7">
        <v>10.4188892091</v>
      </c>
      <c r="AA7">
        <v>8.6547782097599999</v>
      </c>
      <c r="AB7">
        <v>9.7722382166599999</v>
      </c>
      <c r="AC7">
        <v>10.2038304483</v>
      </c>
      <c r="AD7">
        <v>7.71618755093</v>
      </c>
      <c r="AE7">
        <v>7.86487905163</v>
      </c>
      <c r="AF7">
        <v>7.0687602760499999</v>
      </c>
      <c r="AG7">
        <v>8.6575697784900001</v>
      </c>
      <c r="AH7">
        <v>7.8484503381100001</v>
      </c>
      <c r="AI7">
        <v>7.84070237211</v>
      </c>
      <c r="AJ7">
        <v>6.9133999852399999</v>
      </c>
      <c r="AK7">
        <v>6.6994361927300004</v>
      </c>
      <c r="AL7">
        <v>7.2457241048699998</v>
      </c>
      <c r="AM7">
        <v>5.5552193475299996</v>
      </c>
      <c r="AN7">
        <v>5.1715107085899996</v>
      </c>
      <c r="AO7">
        <v>5.2484559618700004</v>
      </c>
      <c r="AP7">
        <v>6.3423854032199998</v>
      </c>
      <c r="AQ7">
        <v>4.6557025295300001</v>
      </c>
      <c r="AR7">
        <v>3.1630316836099999</v>
      </c>
      <c r="AS7">
        <v>4.3819684598500004</v>
      </c>
      <c r="AT7">
        <v>4.9042087175300004</v>
      </c>
      <c r="AU7">
        <v>4.0808312045599999</v>
      </c>
      <c r="AV7">
        <v>3.7102618820600002</v>
      </c>
      <c r="AW7">
        <v>4.3906179676899999</v>
      </c>
      <c r="AX7">
        <v>6.6412586430799996</v>
      </c>
      <c r="AY7">
        <v>5.0462291396300003</v>
      </c>
      <c r="AZ7">
        <v>5.2249378371899997</v>
      </c>
      <c r="BA7">
        <v>6.6093432119699997</v>
      </c>
      <c r="BB7">
        <v>7.0111800552799997</v>
      </c>
      <c r="BC7">
        <v>8.9083739128699992</v>
      </c>
      <c r="BD7">
        <v>9.5646992933299995</v>
      </c>
      <c r="BE7">
        <v>10.3348057153</v>
      </c>
      <c r="BF7">
        <v>9.4155713633199998</v>
      </c>
      <c r="BG7">
        <v>10.099007393400001</v>
      </c>
      <c r="BH7">
        <v>8.9792638697000005</v>
      </c>
      <c r="BI7">
        <v>8.9356866179400001</v>
      </c>
      <c r="BJ7">
        <v>7.9608664394000002</v>
      </c>
      <c r="BK7">
        <v>8.4672455601099994</v>
      </c>
      <c r="BM7">
        <f t="shared" si="0"/>
        <v>6.7724033106499997</v>
      </c>
      <c r="BN7">
        <f t="shared" si="1"/>
        <v>3.1630316836099999</v>
      </c>
      <c r="BO7">
        <f t="shared" si="2"/>
        <v>11.8691747578</v>
      </c>
      <c r="BP7" s="16">
        <f>BM7+BR7</f>
        <v>8.826634131098066</v>
      </c>
      <c r="BQ7" s="16">
        <f>BM7-BR7</f>
        <v>4.7181724902019333</v>
      </c>
      <c r="BR7" s="16">
        <f>STDEV(A7:BK7)</f>
        <v>2.0542308204480664</v>
      </c>
    </row>
    <row r="8" spans="1:70" x14ac:dyDescent="0.25">
      <c r="A8">
        <v>6.1618692265800004</v>
      </c>
      <c r="B8">
        <v>8.0587402830800006</v>
      </c>
      <c r="C8">
        <v>6.1585836175199997</v>
      </c>
      <c r="D8">
        <v>6.9840318049799999</v>
      </c>
      <c r="E8">
        <v>9.3419756561400007</v>
      </c>
      <c r="F8">
        <v>6.6540923409700001</v>
      </c>
      <c r="G8">
        <v>10.7270499997</v>
      </c>
      <c r="H8">
        <v>9.7957293250199999</v>
      </c>
      <c r="I8">
        <v>6.5603812823699998</v>
      </c>
      <c r="J8">
        <v>5.24867084021</v>
      </c>
      <c r="K8">
        <v>4.6548287484499999</v>
      </c>
      <c r="L8">
        <v>4.4526098000400003</v>
      </c>
      <c r="M8">
        <v>6.6276195447099999</v>
      </c>
      <c r="N8">
        <v>6.8336336838299996</v>
      </c>
      <c r="O8">
        <v>4.9364334467299997</v>
      </c>
      <c r="P8">
        <v>4.9797988790799996</v>
      </c>
      <c r="Q8">
        <v>5.9367417424099997</v>
      </c>
      <c r="R8">
        <v>6.5909009731700001</v>
      </c>
      <c r="S8">
        <v>6.7447038612999997</v>
      </c>
      <c r="T8">
        <v>6.83507383238</v>
      </c>
      <c r="U8">
        <v>6.3004378457500003</v>
      </c>
      <c r="V8">
        <v>7.8755649131699998</v>
      </c>
      <c r="W8">
        <v>11.864533405</v>
      </c>
      <c r="X8">
        <v>13.826832770999999</v>
      </c>
      <c r="Y8">
        <v>11.800955288999999</v>
      </c>
      <c r="Z8">
        <v>9.0027050862800007</v>
      </c>
      <c r="AA8">
        <v>11.2819127741</v>
      </c>
      <c r="AB8">
        <v>10.275477867099999</v>
      </c>
      <c r="AC8">
        <v>9.9664976358100006</v>
      </c>
      <c r="AD8">
        <v>9.1413034725800006</v>
      </c>
      <c r="AE8">
        <v>7.0368591259700004</v>
      </c>
      <c r="AF8">
        <v>8.0692104668500004</v>
      </c>
      <c r="AG8">
        <v>9.5074650315299998</v>
      </c>
      <c r="AH8">
        <v>8.2690647236100006</v>
      </c>
      <c r="AI8">
        <v>6.75786483056</v>
      </c>
      <c r="AJ8">
        <v>7.8585217849699998</v>
      </c>
      <c r="AK8">
        <v>6.8370837474700004</v>
      </c>
      <c r="AL8">
        <v>6.0827948379099999</v>
      </c>
      <c r="AM8">
        <v>5.4072586151499999</v>
      </c>
      <c r="AN8">
        <v>5.5158003145099999</v>
      </c>
      <c r="AO8">
        <v>5.7672020576299996</v>
      </c>
      <c r="AP8">
        <v>4.8913271598900003</v>
      </c>
      <c r="AQ8">
        <v>2.99780925077</v>
      </c>
      <c r="AR8">
        <v>3.8485973310200001</v>
      </c>
      <c r="AS8">
        <v>4.98410000282</v>
      </c>
      <c r="AT8">
        <v>4.15552654711</v>
      </c>
      <c r="AU8">
        <v>3.8382625850099998</v>
      </c>
      <c r="AV8">
        <v>3.7033881576800001</v>
      </c>
      <c r="AW8">
        <v>4.9171114875499997</v>
      </c>
      <c r="AX8">
        <v>5.6912200256299998</v>
      </c>
      <c r="AY8">
        <v>5.8138322033299996</v>
      </c>
      <c r="AZ8">
        <v>5.8917645173000004</v>
      </c>
      <c r="BA8">
        <v>6.6328844803300004</v>
      </c>
      <c r="BB8">
        <v>8.5715872753099998</v>
      </c>
      <c r="BC8">
        <v>10.099375729</v>
      </c>
      <c r="BD8">
        <v>9.3128120445799993</v>
      </c>
      <c r="BE8">
        <v>11.069574920999999</v>
      </c>
      <c r="BF8">
        <v>11.325652035899999</v>
      </c>
      <c r="BG8">
        <v>9.0854975005699998</v>
      </c>
      <c r="BH8">
        <v>10.879907475</v>
      </c>
      <c r="BI8">
        <v>9.0627912036100007</v>
      </c>
      <c r="BJ8">
        <v>8.2949644738000003</v>
      </c>
      <c r="BK8">
        <v>8.0109578912099995</v>
      </c>
      <c r="BM8">
        <f t="shared" si="0"/>
        <v>6.8336336838299996</v>
      </c>
      <c r="BN8">
        <f t="shared" si="1"/>
        <v>2.99780925077</v>
      </c>
      <c r="BO8">
        <f t="shared" si="2"/>
        <v>13.826832770999999</v>
      </c>
      <c r="BP8" s="16">
        <f>BM8+BR8</f>
        <v>9.2248484168290634</v>
      </c>
      <c r="BQ8" s="16">
        <f>BM8-BR8</f>
        <v>4.4424189508309357</v>
      </c>
      <c r="BR8" s="16">
        <f>STDEV(A8:BK8)</f>
        <v>2.3912147329990638</v>
      </c>
    </row>
    <row r="9" spans="1:70" x14ac:dyDescent="0.25">
      <c r="A9">
        <v>8.6807298297499997</v>
      </c>
      <c r="B9">
        <v>7.6447871349799996</v>
      </c>
      <c r="C9">
        <v>8.25449263364</v>
      </c>
      <c r="D9">
        <v>8.6514527426299992</v>
      </c>
      <c r="E9">
        <v>6.0843433026299998</v>
      </c>
      <c r="F9">
        <v>8.3768134948800004</v>
      </c>
      <c r="G9">
        <v>10.4577241146</v>
      </c>
      <c r="H9">
        <v>8.6364552072199992</v>
      </c>
      <c r="I9">
        <v>5.1072172802200004</v>
      </c>
      <c r="J9">
        <v>5.4969950783600003</v>
      </c>
      <c r="K9">
        <v>5.36969649054</v>
      </c>
      <c r="L9">
        <v>4.9499384411299996</v>
      </c>
      <c r="M9">
        <v>8.2725771214100003</v>
      </c>
      <c r="N9">
        <v>4.96492629892</v>
      </c>
      <c r="O9">
        <v>4.5820942872700003</v>
      </c>
      <c r="P9">
        <v>4.9239217702099998</v>
      </c>
      <c r="Q9">
        <v>6.7819240627099999</v>
      </c>
      <c r="R9">
        <v>7.7302420071300002</v>
      </c>
      <c r="S9">
        <v>7.4755703672699996</v>
      </c>
      <c r="T9">
        <v>7.6005638261300001</v>
      </c>
      <c r="U9">
        <v>6.03341435911</v>
      </c>
      <c r="V9">
        <v>11.0928395244</v>
      </c>
      <c r="W9">
        <v>14.4995760751</v>
      </c>
      <c r="X9">
        <v>13.7267269914</v>
      </c>
      <c r="Y9">
        <v>10.155581654200001</v>
      </c>
      <c r="Z9">
        <v>11.7463898109</v>
      </c>
      <c r="AA9">
        <v>11.8500976855</v>
      </c>
      <c r="AB9">
        <v>10.0047543629</v>
      </c>
      <c r="AC9">
        <v>11.804395625</v>
      </c>
      <c r="AD9">
        <v>8.1498236406399993</v>
      </c>
      <c r="AE9">
        <v>8.0290021136600007</v>
      </c>
      <c r="AF9">
        <v>8.85145739871</v>
      </c>
      <c r="AG9">
        <v>10.0053802116</v>
      </c>
      <c r="AH9">
        <v>7.1010035446600002</v>
      </c>
      <c r="AI9">
        <v>7.6792439561199997</v>
      </c>
      <c r="AJ9">
        <v>8.0074937117899996</v>
      </c>
      <c r="AK9">
        <v>5.72278529994</v>
      </c>
      <c r="AL9">
        <v>5.9011169066200004</v>
      </c>
      <c r="AM9">
        <v>5.7576648608800003</v>
      </c>
      <c r="AN9">
        <v>6.0548866228899998</v>
      </c>
      <c r="AO9">
        <v>4.4283284269000003</v>
      </c>
      <c r="AP9">
        <v>3.1287711917599998</v>
      </c>
      <c r="AQ9">
        <v>3.6476756197300002</v>
      </c>
      <c r="AR9">
        <v>4.3719245969299996</v>
      </c>
      <c r="AS9">
        <v>4.2104175426900001</v>
      </c>
      <c r="AT9">
        <v>3.9013433846100001</v>
      </c>
      <c r="AU9">
        <v>3.8279775097900002</v>
      </c>
      <c r="AV9">
        <v>4.1481066602099999</v>
      </c>
      <c r="AW9">
        <v>4.1984333678799999</v>
      </c>
      <c r="AX9">
        <v>6.5391419899300001</v>
      </c>
      <c r="AY9">
        <v>6.5497330856799998</v>
      </c>
      <c r="AZ9">
        <v>5.8960869340900004</v>
      </c>
      <c r="BA9">
        <v>8.0985962149899997</v>
      </c>
      <c r="BB9">
        <v>9.6995849879799998</v>
      </c>
      <c r="BC9">
        <v>9.8146007616199995</v>
      </c>
      <c r="BD9">
        <v>9.9624371205299997</v>
      </c>
      <c r="BE9">
        <v>13.305053470100001</v>
      </c>
      <c r="BF9">
        <v>10.1543728317</v>
      </c>
      <c r="BG9">
        <v>10.997383107299999</v>
      </c>
      <c r="BH9">
        <v>11.011601474200001</v>
      </c>
      <c r="BI9">
        <v>9.4220982624099996</v>
      </c>
      <c r="BJ9">
        <v>7.8360462890299996</v>
      </c>
      <c r="BK9">
        <v>10.2209390321</v>
      </c>
      <c r="BM9">
        <f t="shared" si="0"/>
        <v>7.7302420071300002</v>
      </c>
      <c r="BN9">
        <f t="shared" si="1"/>
        <v>3.1287711917599998</v>
      </c>
      <c r="BO9">
        <f t="shared" si="2"/>
        <v>14.4995760751</v>
      </c>
      <c r="BP9" s="16">
        <f>BM9+BR9</f>
        <v>10.447756566080749</v>
      </c>
      <c r="BQ9" s="16">
        <f>BM9-BR9</f>
        <v>5.0127274481792519</v>
      </c>
      <c r="BR9" s="16">
        <f>STDEV(A9:BK9)</f>
        <v>2.7175145589507479</v>
      </c>
    </row>
    <row r="10" spans="1:70" x14ac:dyDescent="0.25">
      <c r="A10">
        <v>8.3166947368499997</v>
      </c>
      <c r="B10">
        <v>9.9478239110800004</v>
      </c>
      <c r="C10">
        <v>9.9796285244800007</v>
      </c>
      <c r="D10">
        <v>5.9313100694900003</v>
      </c>
      <c r="E10">
        <v>7.5128126603999998</v>
      </c>
      <c r="F10">
        <v>8.2017527687800005</v>
      </c>
      <c r="G10">
        <v>9.3418006246100003</v>
      </c>
      <c r="H10">
        <v>6.81903455529</v>
      </c>
      <c r="I10">
        <v>5.2575121879499997</v>
      </c>
      <c r="J10">
        <v>6.2182435587700002</v>
      </c>
      <c r="K10">
        <v>5.8755511883300002</v>
      </c>
      <c r="L10">
        <v>6.01547177538</v>
      </c>
      <c r="M10">
        <v>6.0785353194300002</v>
      </c>
      <c r="N10">
        <v>4.5838691563899996</v>
      </c>
      <c r="O10">
        <v>4.5127629905099997</v>
      </c>
      <c r="P10">
        <v>5.5456237031300004</v>
      </c>
      <c r="Q10">
        <v>7.7517423035100004</v>
      </c>
      <c r="R10">
        <v>8.3909908657700001</v>
      </c>
      <c r="S10">
        <v>8.1906091611500003</v>
      </c>
      <c r="T10">
        <v>7.3053874295999996</v>
      </c>
      <c r="U10">
        <v>8.2093046629199993</v>
      </c>
      <c r="V10">
        <v>13.212362848</v>
      </c>
      <c r="W10">
        <v>14.2922236219</v>
      </c>
      <c r="X10">
        <v>12.049034450100001</v>
      </c>
      <c r="Y10">
        <v>12.815721737600001</v>
      </c>
      <c r="Z10">
        <v>12.1950738264</v>
      </c>
      <c r="AA10">
        <v>11.659032676500001</v>
      </c>
      <c r="AB10">
        <v>11.607333600600001</v>
      </c>
      <c r="AC10">
        <v>10.6786839689</v>
      </c>
      <c r="AD10">
        <v>9.1315128528200002</v>
      </c>
      <c r="AE10">
        <v>8.7088226799099999</v>
      </c>
      <c r="AF10">
        <v>9.2150316590700001</v>
      </c>
      <c r="AG10">
        <v>8.7276050020800007</v>
      </c>
      <c r="AH10">
        <v>7.9111958662599999</v>
      </c>
      <c r="AI10">
        <v>7.7738437714400002</v>
      </c>
      <c r="AJ10">
        <v>6.7580856972900003</v>
      </c>
      <c r="AK10">
        <v>5.6196266264599997</v>
      </c>
      <c r="AL10">
        <v>6.2494752675900003</v>
      </c>
      <c r="AM10">
        <v>6.2421648466399997</v>
      </c>
      <c r="AN10">
        <v>4.7575619044400002</v>
      </c>
      <c r="AO10">
        <v>2.9659535638699999</v>
      </c>
      <c r="AP10">
        <v>3.7182850362300002</v>
      </c>
      <c r="AQ10">
        <v>4.1036125976799998</v>
      </c>
      <c r="AR10">
        <v>3.7269823365899999</v>
      </c>
      <c r="AS10">
        <v>3.9387802466699999</v>
      </c>
      <c r="AT10">
        <v>3.8355212963900001</v>
      </c>
      <c r="AU10">
        <v>4.18218645392</v>
      </c>
      <c r="AV10">
        <v>3.5965425086399998</v>
      </c>
      <c r="AW10">
        <v>4.8516807525200001</v>
      </c>
      <c r="AX10">
        <v>7.2697595365199996</v>
      </c>
      <c r="AY10">
        <v>6.5994911319999998</v>
      </c>
      <c r="AZ10">
        <v>7.1320879026900004</v>
      </c>
      <c r="BA10">
        <v>9.1330647553100004</v>
      </c>
      <c r="BB10">
        <v>9.4001551271300006</v>
      </c>
      <c r="BC10">
        <v>10.3968222977</v>
      </c>
      <c r="BD10">
        <v>11.7954491805</v>
      </c>
      <c r="BE10">
        <v>12.084936124</v>
      </c>
      <c r="BF10">
        <v>12.141364449899999</v>
      </c>
      <c r="BG10">
        <v>11.120861117700001</v>
      </c>
      <c r="BH10">
        <v>11.4549354002</v>
      </c>
      <c r="BI10">
        <v>8.8391385365800001</v>
      </c>
      <c r="BJ10">
        <v>9.8391703492799998</v>
      </c>
      <c r="BK10">
        <v>11.3102539342</v>
      </c>
      <c r="BM10">
        <f t="shared" si="0"/>
        <v>7.9111958662599999</v>
      </c>
      <c r="BN10">
        <f t="shared" si="1"/>
        <v>2.9659535638699999</v>
      </c>
      <c r="BO10">
        <f t="shared" si="2"/>
        <v>14.2922236219</v>
      </c>
      <c r="BP10" s="16">
        <f>BM10+BR10</f>
        <v>10.768835869760208</v>
      </c>
      <c r="BQ10" s="16">
        <f>BM10-BR10</f>
        <v>5.0535558627597919</v>
      </c>
      <c r="BR10" s="16">
        <f>STDEV(A10:BK10)</f>
        <v>2.8576400035002085</v>
      </c>
    </row>
    <row r="11" spans="1:70" x14ac:dyDescent="0.25">
      <c r="A11">
        <v>10.857101507199999</v>
      </c>
      <c r="B11">
        <v>12.054902222300001</v>
      </c>
      <c r="C11">
        <v>6.77313741619</v>
      </c>
      <c r="D11">
        <v>7.3347609019700002</v>
      </c>
      <c r="E11">
        <v>7.3376862195800001</v>
      </c>
      <c r="F11">
        <v>7.2979019796199998</v>
      </c>
      <c r="G11">
        <v>7.3458833389700002</v>
      </c>
      <c r="H11">
        <v>7.0276465877899996</v>
      </c>
      <c r="I11">
        <v>5.9564357349400003</v>
      </c>
      <c r="J11">
        <v>6.81016498361</v>
      </c>
      <c r="K11">
        <v>7.1599356539999999</v>
      </c>
      <c r="L11">
        <v>4.4040978661299999</v>
      </c>
      <c r="M11">
        <v>5.6071959120099999</v>
      </c>
      <c r="N11">
        <v>4.5095816110299998</v>
      </c>
      <c r="O11">
        <v>5.0857092005900002</v>
      </c>
      <c r="P11">
        <v>6.3550288350899997</v>
      </c>
      <c r="Q11">
        <v>8.4290283805699993</v>
      </c>
      <c r="R11">
        <v>9.2002466723099996</v>
      </c>
      <c r="S11">
        <v>7.8539193736100001</v>
      </c>
      <c r="T11">
        <v>9.9806179822600001</v>
      </c>
      <c r="U11">
        <v>9.8029979949200001</v>
      </c>
      <c r="V11">
        <v>13.016095798</v>
      </c>
      <c r="W11">
        <v>12.482660858699999</v>
      </c>
      <c r="X11">
        <v>15.2641204729</v>
      </c>
      <c r="Y11">
        <v>13.3078225597</v>
      </c>
      <c r="Z11">
        <v>11.9567621376</v>
      </c>
      <c r="AA11">
        <v>13.5497731234</v>
      </c>
      <c r="AB11">
        <v>10.456813888099999</v>
      </c>
      <c r="AC11">
        <v>11.9804230846</v>
      </c>
      <c r="AD11">
        <v>9.9059342979899991</v>
      </c>
      <c r="AE11">
        <v>9.0669860147100003</v>
      </c>
      <c r="AF11">
        <v>8.0034101081099998</v>
      </c>
      <c r="AG11">
        <v>9.7385721536599998</v>
      </c>
      <c r="AH11">
        <v>8.0033450795000007</v>
      </c>
      <c r="AI11">
        <v>6.5404463358499996</v>
      </c>
      <c r="AJ11">
        <v>6.6113727364599999</v>
      </c>
      <c r="AK11">
        <v>5.9463291653099999</v>
      </c>
      <c r="AL11">
        <v>6.7775849674500002</v>
      </c>
      <c r="AM11">
        <v>4.8776008320699997</v>
      </c>
      <c r="AN11">
        <v>3.1571215977999998</v>
      </c>
      <c r="AO11">
        <v>3.5325746624200001</v>
      </c>
      <c r="AP11">
        <v>4.1825008829200003</v>
      </c>
      <c r="AQ11">
        <v>3.4868786247700001</v>
      </c>
      <c r="AR11">
        <v>3.4825008485</v>
      </c>
      <c r="AS11">
        <v>3.8748208961700001</v>
      </c>
      <c r="AT11">
        <v>4.2006234737100003</v>
      </c>
      <c r="AU11">
        <v>3.61059191966</v>
      </c>
      <c r="AV11">
        <v>4.1449235941899998</v>
      </c>
      <c r="AW11">
        <v>5.3962664521999999</v>
      </c>
      <c r="AX11">
        <v>7.3038883605100002</v>
      </c>
      <c r="AY11">
        <v>7.9813939745700004</v>
      </c>
      <c r="AZ11">
        <v>8.0335910426399995</v>
      </c>
      <c r="BA11">
        <v>8.8396795111399999</v>
      </c>
      <c r="BB11">
        <v>9.9566301550599992</v>
      </c>
      <c r="BC11">
        <v>12.319177444799999</v>
      </c>
      <c r="BD11">
        <v>10.6720904439</v>
      </c>
      <c r="BE11">
        <v>14.4539811677</v>
      </c>
      <c r="BF11">
        <v>12.257959981799999</v>
      </c>
      <c r="BG11">
        <v>11.5472099207</v>
      </c>
      <c r="BH11">
        <v>10.7398295931</v>
      </c>
      <c r="BI11">
        <v>11.108932323199999</v>
      </c>
      <c r="BJ11">
        <v>10.901784775399999</v>
      </c>
      <c r="BK11">
        <v>13.739698928999999</v>
      </c>
      <c r="BM11">
        <f t="shared" si="0"/>
        <v>7.9813939745700004</v>
      </c>
      <c r="BN11">
        <f t="shared" si="1"/>
        <v>3.1571215977999998</v>
      </c>
      <c r="BO11">
        <f t="shared" si="2"/>
        <v>15.2641204729</v>
      </c>
      <c r="BP11" s="16">
        <f>BM11+BR11</f>
        <v>11.180696156346393</v>
      </c>
      <c r="BQ11" s="16">
        <f>BM11-BR11</f>
        <v>4.782091792793608</v>
      </c>
      <c r="BR11" s="16">
        <f>STDEV(A11:BK11)</f>
        <v>3.1993021817763925</v>
      </c>
    </row>
    <row r="12" spans="1:70" x14ac:dyDescent="0.25">
      <c r="A12">
        <v>13.236250566700001</v>
      </c>
      <c r="B12">
        <v>7.9780168864399998</v>
      </c>
      <c r="C12">
        <v>8.4089527938999993</v>
      </c>
      <c r="D12">
        <v>7.1218940937699999</v>
      </c>
      <c r="E12">
        <v>6.4672974304600004</v>
      </c>
      <c r="F12">
        <v>5.6820258286899996</v>
      </c>
      <c r="G12">
        <v>7.59389140552</v>
      </c>
      <c r="H12">
        <v>7.9942079673300004</v>
      </c>
      <c r="I12">
        <v>6.5397731190900004</v>
      </c>
      <c r="J12">
        <v>8.3574402091300009</v>
      </c>
      <c r="K12">
        <v>5.1963472969</v>
      </c>
      <c r="L12">
        <v>4.0550660598499997</v>
      </c>
      <c r="M12">
        <v>5.5028887656699998</v>
      </c>
      <c r="N12">
        <v>5.0913368135999999</v>
      </c>
      <c r="O12">
        <v>5.8668125296099998</v>
      </c>
      <c r="P12">
        <v>6.9420424802899996</v>
      </c>
      <c r="Q12">
        <v>9.2610578435399997</v>
      </c>
      <c r="R12">
        <v>8.7726891732500007</v>
      </c>
      <c r="S12">
        <v>10.8411895764</v>
      </c>
      <c r="T12">
        <v>11.997173247199999</v>
      </c>
      <c r="U12">
        <v>9.6465543467299995</v>
      </c>
      <c r="V12">
        <v>11.229562640799999</v>
      </c>
      <c r="W12">
        <v>15.969224628799999</v>
      </c>
      <c r="X12">
        <v>15.8621647146</v>
      </c>
      <c r="Y12">
        <v>12.938591818100001</v>
      </c>
      <c r="Z12">
        <v>13.9585007447</v>
      </c>
      <c r="AA12">
        <v>12.083907446</v>
      </c>
      <c r="AB12">
        <v>11.7721820766</v>
      </c>
      <c r="AC12">
        <v>13.0040789094</v>
      </c>
      <c r="AD12">
        <v>10.317416871000001</v>
      </c>
      <c r="AE12">
        <v>7.7921633138999997</v>
      </c>
      <c r="AF12">
        <v>8.9674538087200002</v>
      </c>
      <c r="AG12">
        <v>9.8385086418400007</v>
      </c>
      <c r="AH12">
        <v>6.68320556842</v>
      </c>
      <c r="AI12">
        <v>6.3404996105500002</v>
      </c>
      <c r="AJ12">
        <v>6.9829538088299996</v>
      </c>
      <c r="AK12">
        <v>6.4558334792999998</v>
      </c>
      <c r="AL12">
        <v>5.2244595049799996</v>
      </c>
      <c r="AM12">
        <v>3.1631034552099999</v>
      </c>
      <c r="AN12">
        <v>3.78183258395</v>
      </c>
      <c r="AO12">
        <v>3.9734053410399999</v>
      </c>
      <c r="AP12">
        <v>3.5261531423900001</v>
      </c>
      <c r="AQ12">
        <v>3.2496866223500001</v>
      </c>
      <c r="AR12">
        <v>3.4323550542299999</v>
      </c>
      <c r="AS12">
        <v>4.2703546122800002</v>
      </c>
      <c r="AT12">
        <v>3.5889171471900001</v>
      </c>
      <c r="AU12">
        <v>4.13434535798</v>
      </c>
      <c r="AV12">
        <v>4.6167510636899998</v>
      </c>
      <c r="AW12">
        <v>5.3842651363499998</v>
      </c>
      <c r="AX12">
        <v>8.8314464002899999</v>
      </c>
      <c r="AY12">
        <v>8.9663357077099999</v>
      </c>
      <c r="AZ12">
        <v>7.7527029793200004</v>
      </c>
      <c r="BA12">
        <v>9.3628332093300006</v>
      </c>
      <c r="BB12">
        <v>11.8231834037</v>
      </c>
      <c r="BC12">
        <v>11.0411048113</v>
      </c>
      <c r="BD12">
        <v>12.777042632300001</v>
      </c>
      <c r="BE12">
        <v>14.5385718089</v>
      </c>
      <c r="BF12">
        <v>12.672965637200001</v>
      </c>
      <c r="BG12">
        <v>10.813388656500001</v>
      </c>
      <c r="BH12">
        <v>13.532263715599999</v>
      </c>
      <c r="BI12">
        <v>12.3511917728</v>
      </c>
      <c r="BJ12">
        <v>13.298190806699999</v>
      </c>
      <c r="BK12">
        <v>16.3069681938</v>
      </c>
      <c r="BM12">
        <f t="shared" si="0"/>
        <v>8.3574402091300009</v>
      </c>
      <c r="BN12">
        <f t="shared" si="1"/>
        <v>3.1631034552099999</v>
      </c>
      <c r="BO12">
        <f t="shared" si="2"/>
        <v>16.3069681938</v>
      </c>
      <c r="BP12" s="16">
        <f>BM12+BR12</f>
        <v>11.989898667741802</v>
      </c>
      <c r="BQ12" s="16">
        <f>BM12-BR12</f>
        <v>4.7249817505182001</v>
      </c>
      <c r="BR12" s="16">
        <f>STDEV(A12:BK12)</f>
        <v>3.6324584586118012</v>
      </c>
    </row>
    <row r="13" spans="1:70" x14ac:dyDescent="0.25">
      <c r="A13">
        <v>8.4916457566400005</v>
      </c>
      <c r="B13">
        <v>9.9907770222500005</v>
      </c>
      <c r="C13">
        <v>8.1287605860000003</v>
      </c>
      <c r="D13">
        <v>6.2186089096800004</v>
      </c>
      <c r="E13">
        <v>4.9855892606400003</v>
      </c>
      <c r="F13">
        <v>5.9179390868499997</v>
      </c>
      <c r="G13">
        <v>8.7144177093799993</v>
      </c>
      <c r="H13">
        <v>8.8363401095299992</v>
      </c>
      <c r="I13">
        <v>8.1280602045400006</v>
      </c>
      <c r="J13">
        <v>6.0151111145699998</v>
      </c>
      <c r="K13">
        <v>4.7890248391599997</v>
      </c>
      <c r="L13">
        <v>3.9802711501900001</v>
      </c>
      <c r="M13">
        <v>6.2490026033000001</v>
      </c>
      <c r="N13">
        <v>5.9452025012299998</v>
      </c>
      <c r="O13">
        <v>6.46972659465</v>
      </c>
      <c r="P13">
        <v>7.6743330892500001</v>
      </c>
      <c r="Q13">
        <v>8.7945776019000004</v>
      </c>
      <c r="R13">
        <v>12.3163796868</v>
      </c>
      <c r="S13">
        <v>13.190566943</v>
      </c>
      <c r="T13">
        <v>11.8283846655</v>
      </c>
      <c r="U13">
        <v>8.2140158838600001</v>
      </c>
      <c r="V13">
        <v>14.602079308</v>
      </c>
      <c r="W13">
        <v>16.668233449900001</v>
      </c>
      <c r="X13">
        <v>15.3012155073</v>
      </c>
      <c r="Y13">
        <v>15.246810356799999</v>
      </c>
      <c r="Z13">
        <v>12.322229689</v>
      </c>
      <c r="AA13">
        <v>13.7131089181</v>
      </c>
      <c r="AB13">
        <v>12.831692328600001</v>
      </c>
      <c r="AC13">
        <v>13.597681977200001</v>
      </c>
      <c r="AD13">
        <v>8.77163110483</v>
      </c>
      <c r="AE13">
        <v>8.8085824631499996</v>
      </c>
      <c r="AF13">
        <v>9.0738532629000002</v>
      </c>
      <c r="AG13">
        <v>8.1612225080199998</v>
      </c>
      <c r="AH13">
        <v>6.4220508362800004</v>
      </c>
      <c r="AI13">
        <v>6.7033944975299997</v>
      </c>
      <c r="AJ13">
        <v>7.6181619852500004</v>
      </c>
      <c r="AK13">
        <v>4.9025970406299999</v>
      </c>
      <c r="AL13">
        <v>3.2943761816100001</v>
      </c>
      <c r="AM13">
        <v>3.8307608547499998</v>
      </c>
      <c r="AN13">
        <v>4.2680156603599997</v>
      </c>
      <c r="AO13">
        <v>3.32614900454</v>
      </c>
      <c r="AP13">
        <v>3.28610687234</v>
      </c>
      <c r="AQ13">
        <v>3.22180531323</v>
      </c>
      <c r="AR13">
        <v>3.8271754278999999</v>
      </c>
      <c r="AS13">
        <v>3.6099952577500001</v>
      </c>
      <c r="AT13">
        <v>4.0880814160199996</v>
      </c>
      <c r="AU13">
        <v>4.6294444329299997</v>
      </c>
      <c r="AV13">
        <v>4.57962498857</v>
      </c>
      <c r="AW13">
        <v>6.5307782491399999</v>
      </c>
      <c r="AX13">
        <v>9.9198959199499992</v>
      </c>
      <c r="AY13">
        <v>8.6484291261700008</v>
      </c>
      <c r="AZ13">
        <v>8.2394148502700002</v>
      </c>
      <c r="BA13">
        <v>11.188141826700001</v>
      </c>
      <c r="BB13">
        <v>10.4985945874</v>
      </c>
      <c r="BC13">
        <v>13.2817607079</v>
      </c>
      <c r="BD13">
        <v>12.8318174807</v>
      </c>
      <c r="BE13">
        <v>14.9952492185</v>
      </c>
      <c r="BF13">
        <v>11.889187357699999</v>
      </c>
      <c r="BG13">
        <v>13.717906130599999</v>
      </c>
      <c r="BH13">
        <v>15.1659757626</v>
      </c>
      <c r="BI13">
        <v>15.200320662899999</v>
      </c>
      <c r="BJ13">
        <v>15.882297210000001</v>
      </c>
      <c r="BK13">
        <v>18.033776720300001</v>
      </c>
      <c r="BM13">
        <f t="shared" si="0"/>
        <v>8.4916457566400005</v>
      </c>
      <c r="BN13">
        <f t="shared" si="1"/>
        <v>3.22180531323</v>
      </c>
      <c r="BO13">
        <f t="shared" si="2"/>
        <v>18.033776720300001</v>
      </c>
      <c r="BP13" s="16">
        <f>BM13+BR13</f>
        <v>12.58311606914177</v>
      </c>
      <c r="BQ13" s="16">
        <f>BM13-BR13</f>
        <v>4.4001754441382319</v>
      </c>
      <c r="BR13" s="16">
        <f>STDEV(A13:BK13)</f>
        <v>4.0914703125017686</v>
      </c>
    </row>
    <row r="14" spans="1:70" x14ac:dyDescent="0.25">
      <c r="A14">
        <v>10.7228737973</v>
      </c>
      <c r="B14">
        <v>9.6401542241700007</v>
      </c>
      <c r="C14">
        <v>7.0572535689500002</v>
      </c>
      <c r="D14">
        <v>4.7643728482099998</v>
      </c>
      <c r="E14">
        <v>5.2313079627799999</v>
      </c>
      <c r="F14">
        <v>6.8486130461999997</v>
      </c>
      <c r="G14">
        <v>9.6986364332800008</v>
      </c>
      <c r="H14">
        <v>11.108506525799999</v>
      </c>
      <c r="I14">
        <v>5.8213715479500001</v>
      </c>
      <c r="J14">
        <v>5.5567591539399999</v>
      </c>
      <c r="K14">
        <v>4.7089849910700003</v>
      </c>
      <c r="L14">
        <v>4.5478095658799997</v>
      </c>
      <c r="M14">
        <v>7.3779095108500004</v>
      </c>
      <c r="N14">
        <v>6.6151995297199999</v>
      </c>
      <c r="O14">
        <v>7.1981605256599996</v>
      </c>
      <c r="P14">
        <v>7.2763541120299999</v>
      </c>
      <c r="Q14">
        <v>12.5294113507</v>
      </c>
      <c r="R14">
        <v>15.1510524493</v>
      </c>
      <c r="S14">
        <v>13.0457714952</v>
      </c>
      <c r="T14">
        <v>9.9844285290899997</v>
      </c>
      <c r="U14">
        <v>10.833211432900001</v>
      </c>
      <c r="V14">
        <v>15.3186045507</v>
      </c>
      <c r="W14">
        <v>16.005933832699998</v>
      </c>
      <c r="X14">
        <v>18.1917432541</v>
      </c>
      <c r="Y14">
        <v>13.373909494299999</v>
      </c>
      <c r="Z14">
        <v>14.093428387199999</v>
      </c>
      <c r="AA14">
        <v>15.020614644</v>
      </c>
      <c r="AB14">
        <v>13.480594295</v>
      </c>
      <c r="AC14">
        <v>11.481425703499999</v>
      </c>
      <c r="AD14">
        <v>10.000492076900001</v>
      </c>
      <c r="AE14">
        <v>8.9387340641699993</v>
      </c>
      <c r="AF14">
        <v>7.5000428698399997</v>
      </c>
      <c r="AG14">
        <v>7.8009422328199998</v>
      </c>
      <c r="AH14">
        <v>6.8059124122399997</v>
      </c>
      <c r="AI14">
        <v>7.3528131028699999</v>
      </c>
      <c r="AJ14">
        <v>5.7266915516800001</v>
      </c>
      <c r="AK14">
        <v>3.02783031349</v>
      </c>
      <c r="AL14">
        <v>4.03025635832</v>
      </c>
      <c r="AM14">
        <v>4.3415918824500004</v>
      </c>
      <c r="AN14">
        <v>3.5587198305099998</v>
      </c>
      <c r="AO14">
        <v>3.1046633579799998</v>
      </c>
      <c r="AP14">
        <v>3.2781903918999999</v>
      </c>
      <c r="AQ14">
        <v>3.6308866663999999</v>
      </c>
      <c r="AR14">
        <v>3.21369905834</v>
      </c>
      <c r="AS14">
        <v>4.1019802794600002</v>
      </c>
      <c r="AT14">
        <v>4.60404670441</v>
      </c>
      <c r="AU14">
        <v>4.5787043623499999</v>
      </c>
      <c r="AV14">
        <v>5.5774771865700004</v>
      </c>
      <c r="AW14">
        <v>7.3468942834700002</v>
      </c>
      <c r="AX14">
        <v>9.58005284509</v>
      </c>
      <c r="AY14">
        <v>9.2307379469999997</v>
      </c>
      <c r="AZ14">
        <v>9.9100137032699998</v>
      </c>
      <c r="BA14">
        <v>9.8785599238500001</v>
      </c>
      <c r="BB14">
        <v>12.696584398000001</v>
      </c>
      <c r="BC14">
        <v>13.3443173397</v>
      </c>
      <c r="BD14">
        <v>13.2320695454</v>
      </c>
      <c r="BE14">
        <v>14.110849588100001</v>
      </c>
      <c r="BF14">
        <v>15.187221087499999</v>
      </c>
      <c r="BG14">
        <v>15.4946125091</v>
      </c>
      <c r="BH14">
        <v>18.8236334863</v>
      </c>
      <c r="BI14">
        <v>18.272489874000001</v>
      </c>
      <c r="BJ14">
        <v>17.716325664900001</v>
      </c>
      <c r="BK14">
        <v>15.4990373553</v>
      </c>
      <c r="BM14">
        <f t="shared" si="0"/>
        <v>9.2307379469999997</v>
      </c>
      <c r="BN14">
        <f t="shared" si="1"/>
        <v>3.02783031349</v>
      </c>
      <c r="BO14">
        <f t="shared" si="2"/>
        <v>18.8236334863</v>
      </c>
      <c r="BP14" s="16">
        <f>BM14+BR14</f>
        <v>13.748333061468232</v>
      </c>
      <c r="BQ14" s="16">
        <f>BM14-BR14</f>
        <v>4.7131428325317675</v>
      </c>
      <c r="BR14" s="16">
        <f>STDEV(A14:BK14)</f>
        <v>4.5175951144682323</v>
      </c>
    </row>
    <row r="15" spans="1:70" x14ac:dyDescent="0.25">
      <c r="A15">
        <v>10.2730529201</v>
      </c>
      <c r="B15">
        <v>8.2380667263799996</v>
      </c>
      <c r="C15">
        <v>5.3166700552800004</v>
      </c>
      <c r="D15">
        <v>5.0653412828200004</v>
      </c>
      <c r="E15">
        <v>6.1472490961200004</v>
      </c>
      <c r="F15">
        <v>7.7133325171099996</v>
      </c>
      <c r="G15">
        <v>12.4599193345</v>
      </c>
      <c r="H15">
        <v>7.84548681368</v>
      </c>
      <c r="I15">
        <v>5.3893478221100004</v>
      </c>
      <c r="J15">
        <v>5.4683570241400004</v>
      </c>
      <c r="K15">
        <v>5.4365453156300001</v>
      </c>
      <c r="L15">
        <v>5.4825346495199998</v>
      </c>
      <c r="M15">
        <v>8.3454825714700007</v>
      </c>
      <c r="N15">
        <v>7.44094787463</v>
      </c>
      <c r="O15">
        <v>6.78042503022</v>
      </c>
      <c r="P15">
        <v>10.6667013922</v>
      </c>
      <c r="Q15">
        <v>15.736777306600001</v>
      </c>
      <c r="R15">
        <v>15.042013580800001</v>
      </c>
      <c r="S15">
        <v>10.766176168599999</v>
      </c>
      <c r="T15">
        <v>13.535392616999999</v>
      </c>
      <c r="U15">
        <v>11.4563605192</v>
      </c>
      <c r="V15">
        <v>14.517604711300001</v>
      </c>
      <c r="W15">
        <v>19.341653440999998</v>
      </c>
      <c r="X15">
        <v>15.6834815688</v>
      </c>
      <c r="Y15">
        <v>15.511943179899999</v>
      </c>
      <c r="Z15">
        <v>15.5558127337</v>
      </c>
      <c r="AA15">
        <v>15.8946983019</v>
      </c>
      <c r="AB15">
        <v>11.1753522774</v>
      </c>
      <c r="AC15">
        <v>13.2938321006</v>
      </c>
      <c r="AD15">
        <v>10.1812814962</v>
      </c>
      <c r="AE15">
        <v>7.3074771455700001</v>
      </c>
      <c r="AF15">
        <v>7.0633521187200001</v>
      </c>
      <c r="AG15">
        <v>8.2855175910100005</v>
      </c>
      <c r="AH15">
        <v>7.5310140643499999</v>
      </c>
      <c r="AI15">
        <v>5.3858739084399998</v>
      </c>
      <c r="AJ15">
        <v>3.3624918360499998</v>
      </c>
      <c r="AK15">
        <v>3.7747972076399998</v>
      </c>
      <c r="AL15">
        <v>4.5962302028000002</v>
      </c>
      <c r="AM15">
        <v>3.57754607621</v>
      </c>
      <c r="AN15">
        <v>3.32323437826</v>
      </c>
      <c r="AO15">
        <v>3.1298771975499999</v>
      </c>
      <c r="AP15">
        <v>3.7693076039700002</v>
      </c>
      <c r="AQ15">
        <v>2.9943461518599999</v>
      </c>
      <c r="AR15">
        <v>3.6206979639000001</v>
      </c>
      <c r="AS15">
        <v>4.6638886060999996</v>
      </c>
      <c r="AT15">
        <v>4.5100845727100003</v>
      </c>
      <c r="AU15">
        <v>5.6092041985199996</v>
      </c>
      <c r="AV15">
        <v>6.2763609460299996</v>
      </c>
      <c r="AW15">
        <v>7.0928544979100003</v>
      </c>
      <c r="AX15">
        <v>10.289788977300001</v>
      </c>
      <c r="AY15">
        <v>11.226937813799999</v>
      </c>
      <c r="AZ15">
        <v>8.6138382415500008</v>
      </c>
      <c r="BA15">
        <v>12.049847965</v>
      </c>
      <c r="BB15">
        <v>12.7291956775</v>
      </c>
      <c r="BC15">
        <v>13.712035138499999</v>
      </c>
      <c r="BD15">
        <v>12.4971010939</v>
      </c>
      <c r="BE15">
        <v>18.243157225600001</v>
      </c>
      <c r="BF15">
        <v>17.395588533800002</v>
      </c>
      <c r="BG15">
        <v>19.5307524712</v>
      </c>
      <c r="BH15">
        <v>22.881736910299999</v>
      </c>
      <c r="BI15">
        <v>20.705565267699999</v>
      </c>
      <c r="BJ15">
        <v>14.842798478600001</v>
      </c>
      <c r="BK15">
        <v>12.8441811649</v>
      </c>
      <c r="BM15">
        <f t="shared" si="0"/>
        <v>8.3454825714700007</v>
      </c>
      <c r="BN15">
        <f t="shared" si="1"/>
        <v>2.9943461518599999</v>
      </c>
      <c r="BO15">
        <f t="shared" si="2"/>
        <v>22.881736910299999</v>
      </c>
      <c r="BP15" s="16">
        <f>BM15+BR15</f>
        <v>13.400124257100707</v>
      </c>
      <c r="BQ15" s="16">
        <f>BM15-BR15</f>
        <v>3.2908408858392937</v>
      </c>
      <c r="BR15" s="16">
        <f>STDEV(A15:BK15)</f>
        <v>5.054641685630707</v>
      </c>
    </row>
    <row r="16" spans="1:70" x14ac:dyDescent="0.25">
      <c r="A16">
        <v>8.8034532708000004</v>
      </c>
      <c r="B16">
        <v>6.2255057695099998</v>
      </c>
      <c r="C16">
        <v>5.6192056958699999</v>
      </c>
      <c r="D16">
        <v>5.9133733201999998</v>
      </c>
      <c r="E16">
        <v>6.8851561721600003</v>
      </c>
      <c r="F16">
        <v>9.8260276451999999</v>
      </c>
      <c r="G16">
        <v>8.8196274041899994</v>
      </c>
      <c r="H16">
        <v>7.2441800906899996</v>
      </c>
      <c r="I16">
        <v>5.2917980263500004</v>
      </c>
      <c r="J16">
        <v>6.2812058776699997</v>
      </c>
      <c r="K16">
        <v>6.5004196908100003</v>
      </c>
      <c r="L16">
        <v>6.1589419401100001</v>
      </c>
      <c r="M16">
        <v>9.3380164935500005</v>
      </c>
      <c r="N16">
        <v>7.0089966854399997</v>
      </c>
      <c r="O16">
        <v>9.83616559797</v>
      </c>
      <c r="P16">
        <v>13.2881260612</v>
      </c>
      <c r="Q16">
        <v>15.5747310188</v>
      </c>
      <c r="R16">
        <v>12.4739271356</v>
      </c>
      <c r="S16">
        <v>14.447595079499999</v>
      </c>
      <c r="T16">
        <v>14.2513286974</v>
      </c>
      <c r="U16">
        <v>10.8788895689</v>
      </c>
      <c r="V16">
        <v>17.423571601500001</v>
      </c>
      <c r="W16">
        <v>16.728950249099999</v>
      </c>
      <c r="X16">
        <v>18.078905882299999</v>
      </c>
      <c r="Y16">
        <v>17.0484648001</v>
      </c>
      <c r="Z16">
        <v>16.392888948900001</v>
      </c>
      <c r="AA16">
        <v>13.2237162172</v>
      </c>
      <c r="AB16">
        <v>12.8543282876</v>
      </c>
      <c r="AC16">
        <v>13.4941784979</v>
      </c>
      <c r="AD16">
        <v>8.3343726131999993</v>
      </c>
      <c r="AE16">
        <v>6.8991840175199997</v>
      </c>
      <c r="AF16">
        <v>7.4822772339499997</v>
      </c>
      <c r="AG16">
        <v>9.1261010699099998</v>
      </c>
      <c r="AH16">
        <v>5.5488474245099999</v>
      </c>
      <c r="AI16">
        <v>3.20522247184</v>
      </c>
      <c r="AJ16">
        <v>4.1602113535400003</v>
      </c>
      <c r="AK16">
        <v>4.2883548069700002</v>
      </c>
      <c r="AL16">
        <v>3.7933529213299999</v>
      </c>
      <c r="AM16">
        <v>3.33374512906</v>
      </c>
      <c r="AN16">
        <v>3.3330978420999999</v>
      </c>
      <c r="AO16">
        <v>3.5702228716</v>
      </c>
      <c r="AP16">
        <v>3.1192989463899998</v>
      </c>
      <c r="AQ16">
        <v>3.3755260111899998</v>
      </c>
      <c r="AR16">
        <v>4.0968320922799997</v>
      </c>
      <c r="AS16">
        <v>4.5728521909199999</v>
      </c>
      <c r="AT16">
        <v>5.5044948465400001</v>
      </c>
      <c r="AU16">
        <v>6.2989807763299996</v>
      </c>
      <c r="AV16">
        <v>6.0479276722600002</v>
      </c>
      <c r="AW16">
        <v>7.5888744692500003</v>
      </c>
      <c r="AX16">
        <v>12.448592422600001</v>
      </c>
      <c r="AY16">
        <v>9.7854033943599994</v>
      </c>
      <c r="AZ16">
        <v>10.459378869</v>
      </c>
      <c r="BA16">
        <v>12.064583843099999</v>
      </c>
      <c r="BB16">
        <v>13.067904291</v>
      </c>
      <c r="BC16">
        <v>12.910629393200001</v>
      </c>
      <c r="BD16">
        <v>16.066960671099999</v>
      </c>
      <c r="BE16">
        <v>20.767603568199998</v>
      </c>
      <c r="BF16">
        <v>21.782795491600002</v>
      </c>
      <c r="BG16">
        <v>23.615400453500001</v>
      </c>
      <c r="BH16">
        <v>25.755963342400001</v>
      </c>
      <c r="BI16">
        <v>17.447065870399999</v>
      </c>
      <c r="BJ16">
        <v>12.3633810375</v>
      </c>
      <c r="BK16">
        <v>9.3964990311700003</v>
      </c>
      <c r="BM16">
        <f t="shared" si="0"/>
        <v>9.1261010699099998</v>
      </c>
      <c r="BN16">
        <f t="shared" si="1"/>
        <v>3.1192989463899998</v>
      </c>
      <c r="BO16">
        <f t="shared" si="2"/>
        <v>25.755963342400001</v>
      </c>
      <c r="BP16" s="16">
        <f>BM16+BR16</f>
        <v>14.606614185302547</v>
      </c>
      <c r="BQ16" s="16">
        <f>BM16-BR16</f>
        <v>3.6455879545174517</v>
      </c>
      <c r="BR16" s="16">
        <f>STDEV(A16:BK16)</f>
        <v>5.4805131153925482</v>
      </c>
    </row>
    <row r="17" spans="1:70" x14ac:dyDescent="0.25">
      <c r="A17">
        <v>6.6036134156799999</v>
      </c>
      <c r="B17">
        <v>6.5902550184099997</v>
      </c>
      <c r="C17">
        <v>6.5746110555700001</v>
      </c>
      <c r="D17">
        <v>6.6313100137500003</v>
      </c>
      <c r="E17">
        <v>8.8073034913800008</v>
      </c>
      <c r="F17">
        <v>6.9098209869799998</v>
      </c>
      <c r="G17">
        <v>8.1299099532699994</v>
      </c>
      <c r="H17">
        <v>7.0982146479899999</v>
      </c>
      <c r="I17">
        <v>6.08308064664</v>
      </c>
      <c r="J17">
        <v>7.5395731187799999</v>
      </c>
      <c r="K17">
        <v>7.3212314933</v>
      </c>
      <c r="L17">
        <v>6.8978863179000003</v>
      </c>
      <c r="M17">
        <v>8.7581952855700003</v>
      </c>
      <c r="N17">
        <v>10.2304982461</v>
      </c>
      <c r="O17">
        <v>12.3008628916</v>
      </c>
      <c r="P17">
        <v>13.135648488199999</v>
      </c>
      <c r="Q17">
        <v>12.797845303100001</v>
      </c>
      <c r="R17">
        <v>16.837416963199999</v>
      </c>
      <c r="S17">
        <v>15.2128162743</v>
      </c>
      <c r="T17">
        <v>13.4479384234</v>
      </c>
      <c r="U17">
        <v>13.089460903599999</v>
      </c>
      <c r="V17">
        <v>14.956498588900001</v>
      </c>
      <c r="W17">
        <v>19.319733230800001</v>
      </c>
      <c r="X17">
        <v>19.868853309399999</v>
      </c>
      <c r="Y17">
        <v>17.9628179258</v>
      </c>
      <c r="Z17">
        <v>13.5310740193</v>
      </c>
      <c r="AA17">
        <v>15.2451780697</v>
      </c>
      <c r="AB17">
        <v>13.0303195323</v>
      </c>
      <c r="AC17">
        <v>10.984049813</v>
      </c>
      <c r="AD17">
        <v>7.8152813263600001</v>
      </c>
      <c r="AE17">
        <v>7.2961694774000003</v>
      </c>
      <c r="AF17">
        <v>8.2437631494399994</v>
      </c>
      <c r="AG17">
        <v>6.6559877391300004</v>
      </c>
      <c r="AH17">
        <v>3.2440295214099999</v>
      </c>
      <c r="AI17">
        <v>3.9787338135299999</v>
      </c>
      <c r="AJ17">
        <v>4.7239914260000004</v>
      </c>
      <c r="AK17">
        <v>3.5184512944500002</v>
      </c>
      <c r="AL17">
        <v>3.52707768391</v>
      </c>
      <c r="AM17">
        <v>3.3463378392999998</v>
      </c>
      <c r="AN17">
        <v>3.8159272305599998</v>
      </c>
      <c r="AO17">
        <v>2.9316304802299999</v>
      </c>
      <c r="AP17">
        <v>3.4991993628700002</v>
      </c>
      <c r="AQ17">
        <v>3.82138388041</v>
      </c>
      <c r="AR17">
        <v>3.9959286521499999</v>
      </c>
      <c r="AS17">
        <v>5.5778960502299997</v>
      </c>
      <c r="AT17">
        <v>6.1675429114</v>
      </c>
      <c r="AU17">
        <v>6.0549720706899999</v>
      </c>
      <c r="AV17">
        <v>6.4679962256400003</v>
      </c>
      <c r="AW17">
        <v>9.1902404186099993</v>
      </c>
      <c r="AX17">
        <v>10.7737599811</v>
      </c>
      <c r="AY17">
        <v>11.884783351999999</v>
      </c>
      <c r="AZ17">
        <v>10.441059085499999</v>
      </c>
      <c r="BA17">
        <v>12.343618798</v>
      </c>
      <c r="BB17">
        <v>12.288873027499999</v>
      </c>
      <c r="BC17">
        <v>16.6195347592</v>
      </c>
      <c r="BD17">
        <v>18.323952286400001</v>
      </c>
      <c r="BE17">
        <v>26.064491243399999</v>
      </c>
      <c r="BF17">
        <v>26.364755755200001</v>
      </c>
      <c r="BG17">
        <v>26.644605063499998</v>
      </c>
      <c r="BH17">
        <v>21.485453210900001</v>
      </c>
      <c r="BI17">
        <v>14.3962269456</v>
      </c>
      <c r="BJ17">
        <v>8.9003745369199994</v>
      </c>
      <c r="BK17">
        <v>11.357803287399999</v>
      </c>
      <c r="BM17">
        <f t="shared" si="0"/>
        <v>8.8073034913800008</v>
      </c>
      <c r="BN17">
        <f t="shared" si="1"/>
        <v>2.9316304802299999</v>
      </c>
      <c r="BO17">
        <f t="shared" si="2"/>
        <v>26.644605063499998</v>
      </c>
      <c r="BP17" s="16">
        <f>BM17+BR17</f>
        <v>14.702537546656931</v>
      </c>
      <c r="BQ17" s="16">
        <f>BM17-BR17</f>
        <v>2.9120694361030708</v>
      </c>
      <c r="BR17" s="16">
        <f>STDEV(A17:BK17)</f>
        <v>5.89523405527693</v>
      </c>
    </row>
    <row r="18" spans="1:70" x14ac:dyDescent="0.25">
      <c r="A18">
        <v>6.9725020305800003</v>
      </c>
      <c r="B18">
        <v>7.6908932732500004</v>
      </c>
      <c r="C18">
        <v>7.3538290011700003</v>
      </c>
      <c r="D18">
        <v>8.4607318182599993</v>
      </c>
      <c r="E18">
        <v>6.1774777906500002</v>
      </c>
      <c r="F18">
        <v>6.3530418534399997</v>
      </c>
      <c r="G18">
        <v>7.9455698088000002</v>
      </c>
      <c r="H18">
        <v>8.1385843483899993</v>
      </c>
      <c r="I18">
        <v>7.28294003311</v>
      </c>
      <c r="J18">
        <v>8.46971756652</v>
      </c>
      <c r="K18">
        <v>8.1784968086800003</v>
      </c>
      <c r="L18">
        <v>6.4529075030999996</v>
      </c>
      <c r="M18">
        <v>12.7507282339</v>
      </c>
      <c r="N18">
        <v>12.761036832</v>
      </c>
      <c r="O18">
        <v>12.1283795697</v>
      </c>
      <c r="P18">
        <v>10.765822913199999</v>
      </c>
      <c r="Q18">
        <v>17.230129992199998</v>
      </c>
      <c r="R18">
        <v>17.683529512</v>
      </c>
      <c r="S18">
        <v>14.3182318911</v>
      </c>
      <c r="T18">
        <v>16.138840625</v>
      </c>
      <c r="U18">
        <v>11.2071174907</v>
      </c>
      <c r="V18">
        <v>17.2282751077</v>
      </c>
      <c r="W18">
        <v>21.17781793</v>
      </c>
      <c r="X18">
        <v>20.8805252527</v>
      </c>
      <c r="Y18">
        <v>14.7887223385</v>
      </c>
      <c r="Z18">
        <v>15.559322381699999</v>
      </c>
      <c r="AA18">
        <v>15.414079816299999</v>
      </c>
      <c r="AB18">
        <v>10.5791439429</v>
      </c>
      <c r="AC18">
        <v>10.2733861513</v>
      </c>
      <c r="AD18">
        <v>8.2436818683500004</v>
      </c>
      <c r="AE18">
        <v>8.0179999490099991</v>
      </c>
      <c r="AF18">
        <v>5.9969738583199996</v>
      </c>
      <c r="AG18">
        <v>3.88127064718</v>
      </c>
      <c r="AH18">
        <v>4.0165292473200003</v>
      </c>
      <c r="AI18">
        <v>4.5062783613499997</v>
      </c>
      <c r="AJ18">
        <v>3.8658887387899998</v>
      </c>
      <c r="AK18">
        <v>3.26304258007</v>
      </c>
      <c r="AL18">
        <v>3.5312774559800002</v>
      </c>
      <c r="AM18">
        <v>3.82121291235</v>
      </c>
      <c r="AN18">
        <v>3.1253121413399998</v>
      </c>
      <c r="AO18">
        <v>3.2802000810699998</v>
      </c>
      <c r="AP18">
        <v>3.95118460635</v>
      </c>
      <c r="AQ18">
        <v>3.7176598034600001</v>
      </c>
      <c r="AR18">
        <v>4.8616132000899999</v>
      </c>
      <c r="AS18">
        <v>6.2336806416400004</v>
      </c>
      <c r="AT18">
        <v>5.91334834301</v>
      </c>
      <c r="AU18">
        <v>6.4588431512</v>
      </c>
      <c r="AV18">
        <v>7.8126557506700003</v>
      </c>
      <c r="AW18">
        <v>7.9332901116299999</v>
      </c>
      <c r="AX18">
        <v>13.051464831400001</v>
      </c>
      <c r="AY18">
        <v>11.8333946673</v>
      </c>
      <c r="AZ18">
        <v>10.655016566800001</v>
      </c>
      <c r="BA18">
        <v>11.577853149099999</v>
      </c>
      <c r="BB18">
        <v>15.7783989101</v>
      </c>
      <c r="BC18">
        <v>18.905306026400002</v>
      </c>
      <c r="BD18">
        <v>22.938311611100001</v>
      </c>
      <c r="BE18">
        <v>31.465802860099998</v>
      </c>
      <c r="BF18">
        <v>29.669973200499999</v>
      </c>
      <c r="BG18">
        <v>22.169475543299999</v>
      </c>
      <c r="BH18">
        <v>17.6827666065</v>
      </c>
      <c r="BI18">
        <v>10.337109461700001</v>
      </c>
      <c r="BJ18">
        <v>10.7304017211</v>
      </c>
      <c r="BK18">
        <v>11.621863659200001</v>
      </c>
      <c r="BM18">
        <f t="shared" si="0"/>
        <v>8.46971756652</v>
      </c>
      <c r="BN18">
        <f t="shared" si="1"/>
        <v>3.1253121413399998</v>
      </c>
      <c r="BO18">
        <f t="shared" si="2"/>
        <v>31.465802860099998</v>
      </c>
      <c r="BP18" s="16">
        <f>BM18+BR18</f>
        <v>14.823066917152204</v>
      </c>
      <c r="BQ18" s="16">
        <f>BM18-BR18</f>
        <v>2.116368215887797</v>
      </c>
      <c r="BR18" s="16">
        <f>STDEV(A18:BK18)</f>
        <v>6.353349350632203</v>
      </c>
    </row>
    <row r="19" spans="1:70" x14ac:dyDescent="0.25">
      <c r="A19">
        <v>8.1075134972799994</v>
      </c>
      <c r="B19">
        <v>8.5712610078600004</v>
      </c>
      <c r="C19">
        <v>9.34859998656</v>
      </c>
      <c r="D19">
        <v>5.9129021538900002</v>
      </c>
      <c r="E19">
        <v>5.6591422269400002</v>
      </c>
      <c r="F19">
        <v>6.18650727071</v>
      </c>
      <c r="G19">
        <v>9.0771448540299993</v>
      </c>
      <c r="H19">
        <v>9.7085972050099993</v>
      </c>
      <c r="I19">
        <v>8.1517972484599994</v>
      </c>
      <c r="J19">
        <v>9.4272007240699995</v>
      </c>
      <c r="K19">
        <v>7.62320170934</v>
      </c>
      <c r="L19">
        <v>9.3605257503200008</v>
      </c>
      <c r="M19">
        <v>15.847057034100001</v>
      </c>
      <c r="N19">
        <v>12.536539021599999</v>
      </c>
      <c r="O19">
        <v>9.9042831064300003</v>
      </c>
      <c r="P19">
        <v>14.4418679451</v>
      </c>
      <c r="Q19">
        <v>18.0304481551</v>
      </c>
      <c r="R19">
        <v>16.583387674000001</v>
      </c>
      <c r="S19">
        <v>17.121053224000001</v>
      </c>
      <c r="T19">
        <v>13.7679423042</v>
      </c>
      <c r="U19">
        <v>12.862644251400001</v>
      </c>
      <c r="V19">
        <v>18.816825902400002</v>
      </c>
      <c r="W19">
        <v>22.175545437299998</v>
      </c>
      <c r="X19">
        <v>17.128611092300002</v>
      </c>
      <c r="Y19">
        <v>16.943905901800001</v>
      </c>
      <c r="Z19">
        <v>15.674737435999999</v>
      </c>
      <c r="AA19">
        <v>12.469171254500001</v>
      </c>
      <c r="AB19">
        <v>9.8588481912199999</v>
      </c>
      <c r="AC19">
        <v>10.7972887544</v>
      </c>
      <c r="AD19">
        <v>9.0264470854199992</v>
      </c>
      <c r="AE19">
        <v>5.8116206577499998</v>
      </c>
      <c r="AF19">
        <v>3.48432123112</v>
      </c>
      <c r="AG19">
        <v>4.78811444874</v>
      </c>
      <c r="AH19">
        <v>4.5326120723800001</v>
      </c>
      <c r="AI19">
        <v>3.6743692075699999</v>
      </c>
      <c r="AJ19">
        <v>3.5722763472299999</v>
      </c>
      <c r="AK19">
        <v>3.2550977516800002</v>
      </c>
      <c r="AL19">
        <v>4.0177947819200002</v>
      </c>
      <c r="AM19">
        <v>3.1183086051400002</v>
      </c>
      <c r="AN19">
        <v>3.4842477291199998</v>
      </c>
      <c r="AO19">
        <v>3.6904850391599999</v>
      </c>
      <c r="AP19">
        <v>3.8300180612100001</v>
      </c>
      <c r="AQ19">
        <v>4.5066809222400002</v>
      </c>
      <c r="AR19">
        <v>5.4135111454500002</v>
      </c>
      <c r="AS19">
        <v>5.9551174863399998</v>
      </c>
      <c r="AT19">
        <v>6.2849314281800002</v>
      </c>
      <c r="AU19">
        <v>7.7733486050299998</v>
      </c>
      <c r="AV19">
        <v>6.7196969613900004</v>
      </c>
      <c r="AW19">
        <v>9.5756834139400002</v>
      </c>
      <c r="AX19">
        <v>12.9479747255</v>
      </c>
      <c r="AY19">
        <v>12.032155443300001</v>
      </c>
      <c r="AZ19">
        <v>9.9578173848699993</v>
      </c>
      <c r="BA19">
        <v>14.8116481033</v>
      </c>
      <c r="BB19">
        <v>17.883488964600001</v>
      </c>
      <c r="BC19">
        <v>23.580362338</v>
      </c>
      <c r="BD19">
        <v>27.591511301699999</v>
      </c>
      <c r="BE19">
        <v>35.282283466000003</v>
      </c>
      <c r="BF19">
        <v>24.597323029399998</v>
      </c>
      <c r="BG19">
        <v>18.1796563246</v>
      </c>
      <c r="BH19">
        <v>12.651011477200001</v>
      </c>
      <c r="BI19">
        <v>12.417417306500001</v>
      </c>
      <c r="BJ19">
        <v>10.940115432500001</v>
      </c>
      <c r="BK19">
        <v>11.1740850866</v>
      </c>
      <c r="BM19">
        <f t="shared" si="0"/>
        <v>9.7085972050099993</v>
      </c>
      <c r="BN19">
        <f t="shared" si="1"/>
        <v>3.1183086051400002</v>
      </c>
      <c r="BO19">
        <f t="shared" si="2"/>
        <v>35.282283466000003</v>
      </c>
      <c r="BP19" s="16">
        <f>BM19+BR19</f>
        <v>16.269995680218585</v>
      </c>
      <c r="BQ19" s="16">
        <f>BM19-BR19</f>
        <v>3.1471987298014126</v>
      </c>
      <c r="BR19" s="16">
        <f>STDEV(A19:BK19)</f>
        <v>6.5613984752085868</v>
      </c>
    </row>
    <row r="20" spans="1:70" x14ac:dyDescent="0.25">
      <c r="A20">
        <v>9.00485863842</v>
      </c>
      <c r="B20">
        <v>10.859230675599999</v>
      </c>
      <c r="C20">
        <v>6.51119364922</v>
      </c>
      <c r="D20">
        <v>5.3983543404500001</v>
      </c>
      <c r="E20">
        <v>5.4920653788099996</v>
      </c>
      <c r="F20">
        <v>7.0435407074900001</v>
      </c>
      <c r="G20">
        <v>10.791409379099999</v>
      </c>
      <c r="H20">
        <v>10.8298989464</v>
      </c>
      <c r="I20">
        <v>9.0424991835099995</v>
      </c>
      <c r="J20">
        <v>8.7572541122000001</v>
      </c>
      <c r="K20">
        <v>11.020555980299999</v>
      </c>
      <c r="L20">
        <v>11.594049803200001</v>
      </c>
      <c r="M20">
        <v>15.515350659999999</v>
      </c>
      <c r="N20">
        <v>10.202795686</v>
      </c>
      <c r="O20">
        <v>13.2409905091</v>
      </c>
      <c r="P20">
        <v>15.061305536800001</v>
      </c>
      <c r="Q20">
        <v>16.851248973400001</v>
      </c>
      <c r="R20">
        <v>19.762215220400002</v>
      </c>
      <c r="S20">
        <v>14.556214670599999</v>
      </c>
      <c r="T20">
        <v>15.748045297699999</v>
      </c>
      <c r="U20">
        <v>14.000904991500001</v>
      </c>
      <c r="V20">
        <v>19.6363492853</v>
      </c>
      <c r="W20">
        <v>18.1291027177</v>
      </c>
      <c r="X20">
        <v>19.558084126499999</v>
      </c>
      <c r="Y20">
        <v>17.011570370800001</v>
      </c>
      <c r="Z20">
        <v>12.636928663799999</v>
      </c>
      <c r="AA20">
        <v>11.580692066199999</v>
      </c>
      <c r="AB20">
        <v>10.326390921</v>
      </c>
      <c r="AC20">
        <v>11.782341742</v>
      </c>
      <c r="AD20">
        <v>6.5203260923900004</v>
      </c>
      <c r="AE20">
        <v>3.3651509046700001</v>
      </c>
      <c r="AF20">
        <v>4.2838087033700001</v>
      </c>
      <c r="AG20">
        <v>5.3849716479799996</v>
      </c>
      <c r="AH20">
        <v>3.6832788664599998</v>
      </c>
      <c r="AI20">
        <v>3.38376168446</v>
      </c>
      <c r="AJ20">
        <v>3.5514657037899999</v>
      </c>
      <c r="AK20">
        <v>3.6909760826400002</v>
      </c>
      <c r="AL20">
        <v>3.2675848704099999</v>
      </c>
      <c r="AM20">
        <v>3.4646230770100002</v>
      </c>
      <c r="AN20">
        <v>3.9067302223099998</v>
      </c>
      <c r="AO20">
        <v>3.5651534182</v>
      </c>
      <c r="AP20">
        <v>4.6271040722299999</v>
      </c>
      <c r="AQ20">
        <v>5.0012287787599998</v>
      </c>
      <c r="AR20">
        <v>5.1540199821900003</v>
      </c>
      <c r="AS20">
        <v>6.3078113388999997</v>
      </c>
      <c r="AT20">
        <v>7.5383315288799997</v>
      </c>
      <c r="AU20">
        <v>6.6631626545799998</v>
      </c>
      <c r="AV20">
        <v>8.0832760983699998</v>
      </c>
      <c r="AW20">
        <v>9.4674635516399999</v>
      </c>
      <c r="AX20">
        <v>13.120705993</v>
      </c>
      <c r="AY20">
        <v>11.2066224781</v>
      </c>
      <c r="AZ20">
        <v>12.695820979200001</v>
      </c>
      <c r="BA20">
        <v>16.730695279900001</v>
      </c>
      <c r="BB20">
        <v>22.230042790599999</v>
      </c>
      <c r="BC20">
        <v>28.2673957055</v>
      </c>
      <c r="BD20">
        <v>30.832919005400001</v>
      </c>
      <c r="BE20">
        <v>29.1506767399</v>
      </c>
      <c r="BF20">
        <v>20.102004286100001</v>
      </c>
      <c r="BG20">
        <v>12.9622967715</v>
      </c>
      <c r="BH20">
        <v>15.1453284842</v>
      </c>
      <c r="BI20">
        <v>12.6170690566</v>
      </c>
      <c r="BJ20">
        <v>10.4828502202</v>
      </c>
      <c r="BK20">
        <v>11.9477023641</v>
      </c>
      <c r="BM20">
        <f t="shared" si="0"/>
        <v>10.8298989464</v>
      </c>
      <c r="BN20">
        <f t="shared" si="1"/>
        <v>3.2675848704099999</v>
      </c>
      <c r="BO20">
        <f t="shared" si="2"/>
        <v>30.832919005400001</v>
      </c>
      <c r="BP20" s="16">
        <f>BM20+BR20</f>
        <v>17.317702877709902</v>
      </c>
      <c r="BQ20" s="16">
        <f>BM20-BR20</f>
        <v>4.3420950150900985</v>
      </c>
      <c r="BR20" s="16">
        <f>STDEV(A20:BK20)</f>
        <v>6.4878039313099016</v>
      </c>
    </row>
    <row r="21" spans="1:70" x14ac:dyDescent="0.25">
      <c r="A21">
        <v>11.376523591</v>
      </c>
      <c r="B21">
        <v>7.5420842985399998</v>
      </c>
      <c r="C21">
        <v>5.92788290873</v>
      </c>
      <c r="D21">
        <v>5.2242600291299999</v>
      </c>
      <c r="E21">
        <v>6.2353310973799996</v>
      </c>
      <c r="F21">
        <v>8.3502266512599999</v>
      </c>
      <c r="G21">
        <v>12.0039565957</v>
      </c>
      <c r="H21">
        <v>11.9794763255</v>
      </c>
      <c r="I21">
        <v>8.3762952005900004</v>
      </c>
      <c r="J21">
        <v>12.6244477097</v>
      </c>
      <c r="K21">
        <v>13.611837534699999</v>
      </c>
      <c r="L21">
        <v>11.3194792486</v>
      </c>
      <c r="M21">
        <v>12.591614137300001</v>
      </c>
      <c r="N21">
        <v>13.6017553553</v>
      </c>
      <c r="O21">
        <v>13.7701300014</v>
      </c>
      <c r="P21">
        <v>14.0367473387</v>
      </c>
      <c r="Q21">
        <v>20.025012393699999</v>
      </c>
      <c r="R21">
        <v>16.754515897499999</v>
      </c>
      <c r="S21">
        <v>16.602916893900002</v>
      </c>
      <c r="T21">
        <v>17.093493137100001</v>
      </c>
      <c r="U21">
        <v>14.5696395066</v>
      </c>
      <c r="V21">
        <v>16.008145793499999</v>
      </c>
      <c r="W21">
        <v>20.642333811499999</v>
      </c>
      <c r="X21">
        <v>19.581028333199999</v>
      </c>
      <c r="Y21">
        <v>13.6761532261</v>
      </c>
      <c r="Z21">
        <v>11.7035265826</v>
      </c>
      <c r="AA21">
        <v>12.0958169505</v>
      </c>
      <c r="AB21">
        <v>11.236829178700001</v>
      </c>
      <c r="AC21">
        <v>8.4871595062300003</v>
      </c>
      <c r="AD21">
        <v>3.7649121158700001</v>
      </c>
      <c r="AE21">
        <v>4.1256725561399996</v>
      </c>
      <c r="AF21">
        <v>4.8042686182200001</v>
      </c>
      <c r="AG21">
        <v>4.3636284325799997</v>
      </c>
      <c r="AH21">
        <v>3.3824383062600001</v>
      </c>
      <c r="AI21">
        <v>3.35459940346</v>
      </c>
      <c r="AJ21">
        <v>4.0157174958499997</v>
      </c>
      <c r="AK21">
        <v>2.99335786357</v>
      </c>
      <c r="AL21">
        <v>3.6202792669099999</v>
      </c>
      <c r="AM21">
        <v>3.8738135067299999</v>
      </c>
      <c r="AN21">
        <v>3.7634529525399998</v>
      </c>
      <c r="AO21">
        <v>4.2950179513500002</v>
      </c>
      <c r="AP21">
        <v>5.1204424080799997</v>
      </c>
      <c r="AQ21">
        <v>4.7481244197999999</v>
      </c>
      <c r="AR21">
        <v>5.4439330330800004</v>
      </c>
      <c r="AS21">
        <v>7.54452159493</v>
      </c>
      <c r="AT21">
        <v>6.4435587207199996</v>
      </c>
      <c r="AU21">
        <v>7.9927542034399996</v>
      </c>
      <c r="AV21">
        <v>7.9694725634300001</v>
      </c>
      <c r="AW21">
        <v>9.5668134436700001</v>
      </c>
      <c r="AX21">
        <v>12.1861585236</v>
      </c>
      <c r="AY21">
        <v>14.2478618712</v>
      </c>
      <c r="AZ21">
        <v>14.300450467099999</v>
      </c>
      <c r="BA21">
        <v>20.7386443109</v>
      </c>
      <c r="BB21">
        <v>26.573817229799999</v>
      </c>
      <c r="BC21">
        <v>31.499472262600001</v>
      </c>
      <c r="BD21">
        <v>25.402992085600001</v>
      </c>
      <c r="BE21">
        <v>23.756279977799998</v>
      </c>
      <c r="BF21">
        <v>14.292687603499999</v>
      </c>
      <c r="BG21">
        <v>15.4743970463</v>
      </c>
      <c r="BH21">
        <v>15.345612018200001</v>
      </c>
      <c r="BI21">
        <v>12.055750849100001</v>
      </c>
      <c r="BJ21">
        <v>11.1771252728</v>
      </c>
      <c r="BK21">
        <v>11.407164742100001</v>
      </c>
      <c r="BM21">
        <f t="shared" si="0"/>
        <v>11.407164742100001</v>
      </c>
      <c r="BN21">
        <f t="shared" si="1"/>
        <v>2.99335786357</v>
      </c>
      <c r="BO21">
        <f t="shared" si="2"/>
        <v>31.499472262600001</v>
      </c>
      <c r="BP21" s="16">
        <f>BM21+BR21</f>
        <v>17.773050459488708</v>
      </c>
      <c r="BQ21" s="16">
        <f>BM21-BR21</f>
        <v>5.0412790247112937</v>
      </c>
      <c r="BR21" s="16">
        <f>STDEV(A21:BK21)</f>
        <v>6.3658857173887071</v>
      </c>
    </row>
    <row r="22" spans="1:70" x14ac:dyDescent="0.25">
      <c r="A22">
        <v>7.8836494097600003</v>
      </c>
      <c r="B22">
        <v>6.8510288788900002</v>
      </c>
      <c r="C22">
        <v>5.7238523845599998</v>
      </c>
      <c r="D22">
        <v>5.91798716987</v>
      </c>
      <c r="E22">
        <v>7.3755119325700003</v>
      </c>
      <c r="F22">
        <v>9.2676564590500004</v>
      </c>
      <c r="G22">
        <v>13.248394723600001</v>
      </c>
      <c r="H22">
        <v>11.072016875699999</v>
      </c>
      <c r="I22">
        <v>12.0481905546</v>
      </c>
      <c r="J22">
        <v>15.5579028529</v>
      </c>
      <c r="K22">
        <v>13.259692558599999</v>
      </c>
      <c r="L22">
        <v>9.1658271716800002</v>
      </c>
      <c r="M22">
        <v>16.7487574385</v>
      </c>
      <c r="N22">
        <v>14.113604329499999</v>
      </c>
      <c r="O22">
        <v>12.8046382013</v>
      </c>
      <c r="P22">
        <v>16.643037644500001</v>
      </c>
      <c r="Q22">
        <v>16.939260989299999</v>
      </c>
      <c r="R22">
        <v>19.067477392800001</v>
      </c>
      <c r="S22">
        <v>17.981005470900001</v>
      </c>
      <c r="T22">
        <v>17.747980058</v>
      </c>
      <c r="U22">
        <v>11.8509862702</v>
      </c>
      <c r="V22">
        <v>18.186491857299998</v>
      </c>
      <c r="W22">
        <v>20.620224737299999</v>
      </c>
      <c r="X22">
        <v>15.706537511400001</v>
      </c>
      <c r="Y22">
        <v>12.637599185799999</v>
      </c>
      <c r="Z22">
        <v>12.1967142553</v>
      </c>
      <c r="AA22">
        <v>13.132754797400001</v>
      </c>
      <c r="AB22">
        <v>8.0760673589100005</v>
      </c>
      <c r="AC22">
        <v>4.8895995175099998</v>
      </c>
      <c r="AD22">
        <v>4.6054330156700001</v>
      </c>
      <c r="AE22">
        <v>4.6165482756199996</v>
      </c>
      <c r="AF22">
        <v>3.8843381617700001</v>
      </c>
      <c r="AG22">
        <v>3.9982362887499998</v>
      </c>
      <c r="AH22">
        <v>3.3457708588799999</v>
      </c>
      <c r="AI22">
        <v>3.7846141474400001</v>
      </c>
      <c r="AJ22">
        <v>3.2494208975499999</v>
      </c>
      <c r="AK22">
        <v>3.3090188890599999</v>
      </c>
      <c r="AL22">
        <v>4.0387800407899999</v>
      </c>
      <c r="AM22">
        <v>3.7233784987299998</v>
      </c>
      <c r="AN22">
        <v>4.5237506988299998</v>
      </c>
      <c r="AO22">
        <v>4.7422955016800001</v>
      </c>
      <c r="AP22">
        <v>4.8504079329799996</v>
      </c>
      <c r="AQ22">
        <v>5.0039640291199996</v>
      </c>
      <c r="AR22">
        <v>6.4966758462099996</v>
      </c>
      <c r="AS22">
        <v>6.4343942886200001</v>
      </c>
      <c r="AT22">
        <v>7.71200399679</v>
      </c>
      <c r="AU22">
        <v>7.8625611198399996</v>
      </c>
      <c r="AV22">
        <v>8.0350512843199997</v>
      </c>
      <c r="AW22">
        <v>8.8654816672900001</v>
      </c>
      <c r="AX22">
        <v>15.458494332100001</v>
      </c>
      <c r="AY22">
        <v>16.012680498600002</v>
      </c>
      <c r="AZ22">
        <v>17.6864840213</v>
      </c>
      <c r="BA22">
        <v>24.735427543499998</v>
      </c>
      <c r="BB22">
        <v>29.5458737214</v>
      </c>
      <c r="BC22">
        <v>25.8939862599</v>
      </c>
      <c r="BD22">
        <v>20.655707334700001</v>
      </c>
      <c r="BE22">
        <v>16.8530447895</v>
      </c>
      <c r="BF22">
        <v>17.024371652599999</v>
      </c>
      <c r="BG22">
        <v>15.6438867916</v>
      </c>
      <c r="BH22">
        <v>14.6300364659</v>
      </c>
      <c r="BI22">
        <v>12.825385107700001</v>
      </c>
      <c r="BJ22">
        <v>10.6475293577</v>
      </c>
      <c r="BK22">
        <v>6.7411713830800002</v>
      </c>
      <c r="BM22">
        <f t="shared" si="0"/>
        <v>11.072016875699999</v>
      </c>
      <c r="BN22">
        <f t="shared" si="1"/>
        <v>3.2494208975499999</v>
      </c>
      <c r="BO22">
        <f t="shared" si="2"/>
        <v>29.5458737214</v>
      </c>
      <c r="BP22" s="16">
        <f>BM22+BR22</f>
        <v>17.327301036047906</v>
      </c>
      <c r="BQ22" s="16">
        <f>BM22-BR22</f>
        <v>4.8167327153520914</v>
      </c>
      <c r="BR22" s="16">
        <f>STDEV(A22:BK22)</f>
        <v>6.2552841603479079</v>
      </c>
    </row>
    <row r="23" spans="1:70" x14ac:dyDescent="0.25">
      <c r="A23">
        <v>7.1399473673799996</v>
      </c>
      <c r="B23">
        <v>6.5955027144800003</v>
      </c>
      <c r="C23">
        <v>6.4645890035200004</v>
      </c>
      <c r="D23">
        <v>6.9792682309699998</v>
      </c>
      <c r="E23">
        <v>8.1614452135600004</v>
      </c>
      <c r="F23">
        <v>10.1979300118</v>
      </c>
      <c r="G23">
        <v>12.208308351199999</v>
      </c>
      <c r="H23">
        <v>15.8781457129</v>
      </c>
      <c r="I23">
        <v>14.8034763935</v>
      </c>
      <c r="J23">
        <v>15.1102287214</v>
      </c>
      <c r="K23">
        <v>10.7048863163</v>
      </c>
      <c r="L23">
        <v>12.1555900602</v>
      </c>
      <c r="M23">
        <v>17.327218051399999</v>
      </c>
      <c r="N23">
        <v>13.0849046065</v>
      </c>
      <c r="O23">
        <v>15.136890251400001</v>
      </c>
      <c r="P23">
        <v>14.0364611841</v>
      </c>
      <c r="Q23">
        <v>19.2202513031</v>
      </c>
      <c r="R23">
        <v>20.588565563500001</v>
      </c>
      <c r="S23">
        <v>18.6138133784</v>
      </c>
      <c r="T23">
        <v>14.393220963699999</v>
      </c>
      <c r="U23">
        <v>13.4234959786</v>
      </c>
      <c r="V23">
        <v>18.112851118399998</v>
      </c>
      <c r="W23">
        <v>16.490798961700001</v>
      </c>
      <c r="X23">
        <v>14.470529837200001</v>
      </c>
      <c r="Y23">
        <v>13.1308842194</v>
      </c>
      <c r="Z23">
        <v>13.2028212993</v>
      </c>
      <c r="AA23">
        <v>9.41055833345</v>
      </c>
      <c r="AB23">
        <v>4.6388930394700001</v>
      </c>
      <c r="AC23">
        <v>5.9633753286899998</v>
      </c>
      <c r="AD23">
        <v>5.13802687017</v>
      </c>
      <c r="AE23">
        <v>3.72143533727</v>
      </c>
      <c r="AF23">
        <v>3.54846906583</v>
      </c>
      <c r="AG23">
        <v>3.9431021335300001</v>
      </c>
      <c r="AH23">
        <v>3.76339982403</v>
      </c>
      <c r="AI23">
        <v>3.0532881733299999</v>
      </c>
      <c r="AJ23">
        <v>3.58137590709</v>
      </c>
      <c r="AK23">
        <v>3.6805323369599998</v>
      </c>
      <c r="AL23">
        <v>3.8703658247099999</v>
      </c>
      <c r="AM23">
        <v>4.4622370290199997</v>
      </c>
      <c r="AN23">
        <v>4.9799569784199997</v>
      </c>
      <c r="AO23">
        <v>4.4788105573300001</v>
      </c>
      <c r="AP23">
        <v>5.0965187885200001</v>
      </c>
      <c r="AQ23">
        <v>5.9538221837399998</v>
      </c>
      <c r="AR23">
        <v>5.5242143743099996</v>
      </c>
      <c r="AS23">
        <v>7.6780757485700004</v>
      </c>
      <c r="AT23">
        <v>7.5637668105199998</v>
      </c>
      <c r="AU23">
        <v>7.9036267312000001</v>
      </c>
      <c r="AV23">
        <v>7.4238120778400001</v>
      </c>
      <c r="AW23">
        <v>11.2125903991</v>
      </c>
      <c r="AX23">
        <v>17.3214713327</v>
      </c>
      <c r="AY23">
        <v>19.7450876919</v>
      </c>
      <c r="AZ23">
        <v>21.032157310399999</v>
      </c>
      <c r="BA23">
        <v>27.419880299700001</v>
      </c>
      <c r="BB23">
        <v>24.2156356166</v>
      </c>
      <c r="BC23">
        <v>20.992178174599999</v>
      </c>
      <c r="BD23">
        <v>14.609773753600001</v>
      </c>
      <c r="BE23">
        <v>20.0142259962</v>
      </c>
      <c r="BF23">
        <v>17.159526539400002</v>
      </c>
      <c r="BG23">
        <v>14.869937953000001</v>
      </c>
      <c r="BH23">
        <v>15.5176098402</v>
      </c>
      <c r="BI23">
        <v>12.181267164099999</v>
      </c>
      <c r="BJ23">
        <v>6.2735028741400001</v>
      </c>
      <c r="BK23">
        <v>7.8124390248699997</v>
      </c>
      <c r="BM23">
        <f t="shared" si="0"/>
        <v>11.2125903991</v>
      </c>
      <c r="BN23">
        <f t="shared" si="1"/>
        <v>3.0532881733299999</v>
      </c>
      <c r="BO23">
        <f t="shared" si="2"/>
        <v>27.419880299700001</v>
      </c>
      <c r="BP23" s="16">
        <f>BM23+BR23</f>
        <v>17.29627819599305</v>
      </c>
      <c r="BQ23" s="16">
        <f>BM23-BR23</f>
        <v>5.1289026022069484</v>
      </c>
      <c r="BR23" s="16">
        <f>STDEV(A23:BK23)</f>
        <v>6.0836877968930514</v>
      </c>
    </row>
    <row r="24" spans="1:70" x14ac:dyDescent="0.25">
      <c r="A24">
        <v>6.8582459089199999</v>
      </c>
      <c r="B24">
        <v>7.4323535427699996</v>
      </c>
      <c r="C24">
        <v>7.6068136839599996</v>
      </c>
      <c r="D24">
        <v>7.7056764116499998</v>
      </c>
      <c r="E24">
        <v>8.9605596239299992</v>
      </c>
      <c r="F24">
        <v>9.3762715396399994</v>
      </c>
      <c r="G24">
        <v>17.4684569233</v>
      </c>
      <c r="H24">
        <v>19.465593969</v>
      </c>
      <c r="I24">
        <v>14.345300290000001</v>
      </c>
      <c r="J24">
        <v>12.171539663100001</v>
      </c>
      <c r="K24">
        <v>14.1648652489</v>
      </c>
      <c r="L24">
        <v>12.5472412794</v>
      </c>
      <c r="M24">
        <v>16.028296373100002</v>
      </c>
      <c r="N24">
        <v>15.433551974</v>
      </c>
      <c r="O24">
        <v>12.7375993739</v>
      </c>
      <c r="P24">
        <v>15.890889334900001</v>
      </c>
      <c r="Q24">
        <v>20.707032574399999</v>
      </c>
      <c r="R24">
        <v>21.265393635999999</v>
      </c>
      <c r="S24">
        <v>15.0615720169</v>
      </c>
      <c r="T24">
        <v>16.266537187800001</v>
      </c>
      <c r="U24">
        <v>13.339190221999999</v>
      </c>
      <c r="V24">
        <v>14.4531006363</v>
      </c>
      <c r="W24">
        <v>15.1590355206</v>
      </c>
      <c r="X24">
        <v>15.0016755699</v>
      </c>
      <c r="Y24">
        <v>14.182207202000001</v>
      </c>
      <c r="Z24">
        <v>9.4395690387200002</v>
      </c>
      <c r="AA24">
        <v>5.3933128959900003</v>
      </c>
      <c r="AB24">
        <v>5.6449382818</v>
      </c>
      <c r="AC24">
        <v>6.6381031558099997</v>
      </c>
      <c r="AD24">
        <v>4.1325238734500003</v>
      </c>
      <c r="AE24">
        <v>3.3920356322499998</v>
      </c>
      <c r="AF24">
        <v>3.49169705019</v>
      </c>
      <c r="AG24">
        <v>4.4253556568699999</v>
      </c>
      <c r="AH24">
        <v>3.0293707994000001</v>
      </c>
      <c r="AI24">
        <v>3.3576671901099999</v>
      </c>
      <c r="AJ24">
        <v>3.9745435444199999</v>
      </c>
      <c r="AK24">
        <v>3.5191547332400002</v>
      </c>
      <c r="AL24">
        <v>4.6280007029099997</v>
      </c>
      <c r="AM24">
        <v>4.9012347010499999</v>
      </c>
      <c r="AN24">
        <v>4.6927304215000003</v>
      </c>
      <c r="AO24">
        <v>4.6955234000399999</v>
      </c>
      <c r="AP24">
        <v>6.0503608176099997</v>
      </c>
      <c r="AQ24">
        <v>5.0512757728700004</v>
      </c>
      <c r="AR24">
        <v>6.5772023544899998</v>
      </c>
      <c r="AS24">
        <v>7.5136196610099999</v>
      </c>
      <c r="AT24">
        <v>7.5862376621700003</v>
      </c>
      <c r="AU24">
        <v>7.2860254377200002</v>
      </c>
      <c r="AV24">
        <v>9.36820871812</v>
      </c>
      <c r="AW24">
        <v>12.5357267687</v>
      </c>
      <c r="AX24">
        <v>21.311095909199999</v>
      </c>
      <c r="AY24">
        <v>23.4275755289</v>
      </c>
      <c r="AZ24">
        <v>23.262475616100001</v>
      </c>
      <c r="BA24">
        <v>22.4228317285</v>
      </c>
      <c r="BB24">
        <v>19.587559861999999</v>
      </c>
      <c r="BC24">
        <v>14.814491088800001</v>
      </c>
      <c r="BD24">
        <v>17.311308459500001</v>
      </c>
      <c r="BE24">
        <v>20.127922755899998</v>
      </c>
      <c r="BF24">
        <v>16.2740531494</v>
      </c>
      <c r="BG24">
        <v>15.7367314022</v>
      </c>
      <c r="BH24">
        <v>14.7052631203</v>
      </c>
      <c r="BI24">
        <v>7.1610953377</v>
      </c>
      <c r="BJ24">
        <v>7.2541638348799999</v>
      </c>
      <c r="BK24">
        <v>8.2904708400599993</v>
      </c>
      <c r="BM24">
        <f t="shared" si="0"/>
        <v>9.4395690387200002</v>
      </c>
      <c r="BN24">
        <f t="shared" si="1"/>
        <v>3.0293707994000001</v>
      </c>
      <c r="BO24">
        <f t="shared" si="2"/>
        <v>23.4275755289</v>
      </c>
      <c r="BP24" s="16">
        <f>BM24+BR24</f>
        <v>15.415292144192154</v>
      </c>
      <c r="BQ24" s="16">
        <f>BM24-BR24</f>
        <v>3.4638459332478471</v>
      </c>
      <c r="BR24" s="16">
        <f>STDEV(A24:BK24)</f>
        <v>5.9757231054721531</v>
      </c>
    </row>
    <row r="25" spans="1:70" x14ac:dyDescent="0.25">
      <c r="A25">
        <v>7.7048362819699996</v>
      </c>
      <c r="B25">
        <v>8.7188682962000001</v>
      </c>
      <c r="C25">
        <v>8.3728933156899998</v>
      </c>
      <c r="D25">
        <v>8.4343328656800001</v>
      </c>
      <c r="E25">
        <v>8.2134421196599998</v>
      </c>
      <c r="F25">
        <v>13.3752257625</v>
      </c>
      <c r="G25">
        <v>21.349824917399999</v>
      </c>
      <c r="H25">
        <v>18.8055265751</v>
      </c>
      <c r="I25">
        <v>11.5200948377</v>
      </c>
      <c r="J25">
        <v>16.056385960299998</v>
      </c>
      <c r="K25">
        <v>14.5766108111</v>
      </c>
      <c r="L25">
        <v>11.571207879899999</v>
      </c>
      <c r="M25">
        <v>18.847536500099999</v>
      </c>
      <c r="N25">
        <v>12.947584023499999</v>
      </c>
      <c r="O25">
        <v>14.3763971579</v>
      </c>
      <c r="P25">
        <v>17.067853851700001</v>
      </c>
      <c r="Q25">
        <v>21.322450297500001</v>
      </c>
      <c r="R25">
        <v>17.154588331799999</v>
      </c>
      <c r="S25">
        <v>16.969901513500002</v>
      </c>
      <c r="T25">
        <v>16.115020032699999</v>
      </c>
      <c r="U25">
        <v>10.611471119899999</v>
      </c>
      <c r="V25">
        <v>13.2453312594</v>
      </c>
      <c r="W25">
        <v>15.667468057300001</v>
      </c>
      <c r="X25">
        <v>16.153310069900002</v>
      </c>
      <c r="Y25">
        <v>10.108836699599999</v>
      </c>
      <c r="Z25">
        <v>5.3934212872599998</v>
      </c>
      <c r="AA25">
        <v>6.5429312172199996</v>
      </c>
      <c r="AB25">
        <v>6.26445017101</v>
      </c>
      <c r="AC25">
        <v>5.3227359102099996</v>
      </c>
      <c r="AD25">
        <v>3.7552357982500002</v>
      </c>
      <c r="AE25">
        <v>3.3275749273600002</v>
      </c>
      <c r="AF25">
        <v>3.9067768682100001</v>
      </c>
      <c r="AG25">
        <v>3.5513394122799999</v>
      </c>
      <c r="AH25">
        <v>3.3211937023</v>
      </c>
      <c r="AI25">
        <v>3.7148980915999998</v>
      </c>
      <c r="AJ25">
        <v>3.7886710948600002</v>
      </c>
      <c r="AK25">
        <v>4.1951903527300001</v>
      </c>
      <c r="AL25">
        <v>5.0677851304699999</v>
      </c>
      <c r="AM25">
        <v>4.6044464712200002</v>
      </c>
      <c r="AN25">
        <v>4.9047720768899996</v>
      </c>
      <c r="AO25">
        <v>5.5572963808100004</v>
      </c>
      <c r="AP25">
        <v>5.1175066918000001</v>
      </c>
      <c r="AQ25">
        <v>5.9957520676099998</v>
      </c>
      <c r="AR25">
        <v>6.4166733750200002</v>
      </c>
      <c r="AS25">
        <v>7.5129316191599997</v>
      </c>
      <c r="AT25">
        <v>6.9720840857099997</v>
      </c>
      <c r="AU25">
        <v>9.1662600737600002</v>
      </c>
      <c r="AV25">
        <v>10.4417194582</v>
      </c>
      <c r="AW25">
        <v>15.3759664696</v>
      </c>
      <c r="AX25">
        <v>25.2084398529</v>
      </c>
      <c r="AY25">
        <v>25.832792612999999</v>
      </c>
      <c r="AZ25">
        <v>18.964996487200001</v>
      </c>
      <c r="BA25">
        <v>18.0820161342</v>
      </c>
      <c r="BB25">
        <v>13.781024909599999</v>
      </c>
      <c r="BC25">
        <v>17.500281785399999</v>
      </c>
      <c r="BD25">
        <v>17.3564923713</v>
      </c>
      <c r="BE25">
        <v>19.030986395300001</v>
      </c>
      <c r="BF25">
        <v>17.1701074474</v>
      </c>
      <c r="BG25">
        <v>14.867379316499999</v>
      </c>
      <c r="BH25">
        <v>8.6185014353400007</v>
      </c>
      <c r="BI25">
        <v>8.2552192585400004</v>
      </c>
      <c r="BJ25">
        <v>7.6745306551399999</v>
      </c>
      <c r="BK25">
        <v>7.6579235780100001</v>
      </c>
      <c r="BM25">
        <f t="shared" si="0"/>
        <v>10.108836699599999</v>
      </c>
      <c r="BN25">
        <f t="shared" si="1"/>
        <v>3.3211937023</v>
      </c>
      <c r="BO25">
        <f t="shared" si="2"/>
        <v>25.832792612999999</v>
      </c>
      <c r="BP25" s="16">
        <f>BM25+BR25</f>
        <v>16.074878053456182</v>
      </c>
      <c r="BQ25" s="16">
        <f>BM25-BR25</f>
        <v>4.1427953457438189</v>
      </c>
      <c r="BR25" s="16">
        <f>STDEV(A25:BK25)</f>
        <v>5.9660413538561805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Returns</vt:lpstr>
      <vt:lpstr>Lifetable</vt:lpstr>
      <vt:lpstr>Spending_FixedReturn</vt:lpstr>
      <vt:lpstr>Spending_Path</vt:lpstr>
      <vt:lpstr>Spending_HistoricalReturns</vt:lpstr>
      <vt:lpstr>Optimal_allocations</vt:lpstr>
      <vt:lpstr>Cohortpaths</vt:lpstr>
      <vt:lpstr>Bonds</vt:lpstr>
      <vt:lpstr>brute</vt:lpstr>
      <vt:lpstr>eq_array</vt:lpstr>
      <vt:lpstr>EqArray</vt:lpstr>
      <vt:lpstr>Equities</vt:lpstr>
      <vt:lpstr>Inflation</vt:lpstr>
      <vt:lpstr>MLifeExpectancy</vt:lpstr>
      <vt:lpstr>Mlives</vt:lpstr>
      <vt:lpstr>Nelder_Mead</vt:lpstr>
      <vt:lpstr>Powell</vt:lpstr>
      <vt:lpstr>RealBd</vt:lpstr>
      <vt:lpstr>RealEq</vt:lpstr>
      <vt:lpstr>ResultsYear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druce</dc:creator>
  <cp:lastModifiedBy>druce</cp:lastModifiedBy>
  <cp:lastPrinted>2013-12-29T23:34:24Z</cp:lastPrinted>
  <dcterms:created xsi:type="dcterms:W3CDTF">2013-12-29T23:33:40Z</dcterms:created>
  <dcterms:modified xsi:type="dcterms:W3CDTF">2014-01-19T23:30:54Z</dcterms:modified>
</cp:coreProperties>
</file>