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AP\FY 2018 AP\Current Services\Tables to Jim for page proof\"/>
    </mc:Choice>
  </mc:AlternateContent>
  <bookViews>
    <workbookView xWindow="0" yWindow="0" windowWidth="28800" windowHeight="11700"/>
  </bookViews>
  <sheets>
    <sheet name="22-4" sheetId="1" r:id="rId1"/>
  </sheets>
  <externalReferences>
    <externalReference r:id="rId2"/>
    <externalReference r:id="rId3"/>
  </externalReferences>
  <definedNames>
    <definedName name="_Parse_In" hidden="1">[1]Rules!#REF!</definedName>
    <definedName name="COLA_IN1">#REF!</definedName>
    <definedName name="COLA_IN2">#REF!</definedName>
    <definedName name="COLA_IN3">#REF!</definedName>
    <definedName name="pagetable">#REF!</definedName>
    <definedName name="_xlnm.Print_Area" localSheetId="0">'22-4'!$A$1:$L$435</definedName>
    <definedName name="_xlnm.Print_Area">#REF!</definedName>
    <definedName name="_xlnm.Print_Titles" localSheetId="0">'22-4'!$1:$4</definedName>
    <definedName name="_xlnm.Print_Titles">#N/A</definedName>
    <definedName name="PRINTSTD">#REF!</definedName>
    <definedName name="SRULE_DS">#REF!</definedName>
    <definedName name="SRULE_INPUT">#REF!</definedName>
    <definedName name="STARTST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L67" i="1"/>
  <c r="K67" i="1"/>
  <c r="J67" i="1"/>
  <c r="I67" i="1"/>
  <c r="H67" i="1"/>
  <c r="G67" i="1"/>
  <c r="F67" i="1"/>
  <c r="E67" i="1"/>
  <c r="D67" i="1"/>
</calcChain>
</file>

<file path=xl/sharedStrings.xml><?xml version="1.0" encoding="utf-8"?>
<sst xmlns="http://schemas.openxmlformats.org/spreadsheetml/2006/main" count="489" uniqueCount="234">
  <si>
    <t>Table 22-4. IMPACT OF REGULATIONS, EXPIRING AUTHORIZATIONS, AND OTHER ASSUMPTIONS IN THE BASELINE</t>
  </si>
  <si>
    <t>(Outlays or revenues in millions of dollars)</t>
  </si>
  <si>
    <t/>
  </si>
  <si>
    <t>EXPIRING AUTHORIZATIONS</t>
  </si>
  <si>
    <t>Programs Extended in the Baseline</t>
  </si>
  <si>
    <t>Spending:</t>
  </si>
  <si>
    <t xml:space="preserve">    Agriculture:</t>
  </si>
  <si>
    <t xml:space="preserve">        Natural Resources Conservation Service (NRCS):</t>
  </si>
  <si>
    <t xml:space="preserve">            Environmental Quality Incentives Program</t>
  </si>
  <si>
    <t xml:space="preserve">            Conservation Stewardship Program</t>
  </si>
  <si>
    <t xml:space="preserve">            Conservation Reserve Program</t>
  </si>
  <si>
    <t xml:space="preserve">            Agricultural Conservation Easement Program</t>
  </si>
  <si>
    <t xml:space="preserve">            Regional Conservation Partnership Program</t>
  </si>
  <si>
    <t xml:space="preserve">        Farm Service Agency (FSA) Programs:</t>
  </si>
  <si>
    <t xml:space="preserve">            Agricultural Commodity Marketing Loans</t>
  </si>
  <si>
    <t xml:space="preserve">                Marketing Assistance Loans</t>
  </si>
  <si>
    <t xml:space="preserve">                Marketing Assistance Loans Repaid</t>
  </si>
  <si>
    <t xml:space="preserve">            Market Access Program -- FAS</t>
  </si>
  <si>
    <t xml:space="preserve">            Price Loss Coverage</t>
  </si>
  <si>
    <t xml:space="preserve">            Agricultural Risk Coverage</t>
  </si>
  <si>
    <t xml:space="preserve">            Dairy Market Protection Program</t>
  </si>
  <si>
    <t xml:space="preserve">        Child Nutrition Programs:</t>
  </si>
  <si>
    <t xml:space="preserve">            State Administrative Expenses </t>
  </si>
  <si>
    <t xml:space="preserve">            Summer Food Service Program</t>
  </si>
  <si>
    <t xml:space="preserve">        Supplemental Nutrition Assistance Program (SNAP) (formerly Food Stamps) </t>
  </si>
  <si>
    <r>
      <t xml:space="preserve">        Federal Lands Recreation Enhancement Act</t>
    </r>
    <r>
      <rPr>
        <vertAlign val="superscript"/>
        <sz val="10"/>
        <rFont val="Arial"/>
        <family val="2"/>
      </rPr>
      <t>1</t>
    </r>
  </si>
  <si>
    <t xml:space="preserve">    Education:</t>
  </si>
  <si>
    <t xml:space="preserve">        Rehabilitation Services and Disability Research (mandatory)</t>
  </si>
  <si>
    <t xml:space="preserve">    Health and Human Services:</t>
  </si>
  <si>
    <t xml:space="preserve">        Centers for Medicare &amp; Medicaid Services:</t>
  </si>
  <si>
    <t xml:space="preserve">            Children's Health Insurance Program </t>
  </si>
  <si>
    <t xml:space="preserve">        Administration for Children and Families:</t>
  </si>
  <si>
    <t xml:space="preserve">            Child Care Entitlements to States</t>
  </si>
  <si>
    <t xml:space="preserve">            Promoting Safe and Stable Families</t>
  </si>
  <si>
    <t xml:space="preserve">            TANF</t>
  </si>
  <si>
    <t xml:space="preserve">            Contingency Fund</t>
  </si>
  <si>
    <t xml:space="preserve">        Administration for Community Living</t>
  </si>
  <si>
    <t xml:space="preserve">            Medicare Improvements for Patients and Providers Act</t>
  </si>
  <si>
    <t>NA</t>
  </si>
  <si>
    <t xml:space="preserve">    Homeland Security:</t>
  </si>
  <si>
    <r>
      <t xml:space="preserve">        National Flood Insurance Fund</t>
    </r>
    <r>
      <rPr>
        <vertAlign val="superscript"/>
        <sz val="10"/>
        <rFont val="Arial"/>
        <family val="2"/>
      </rPr>
      <t>2</t>
    </r>
  </si>
  <si>
    <t xml:space="preserve">            Net outlays</t>
  </si>
  <si>
    <t xml:space="preserve">            Gross outlays</t>
  </si>
  <si>
    <t xml:space="preserve">    Interior:</t>
  </si>
  <si>
    <r>
      <t xml:space="preserve">        Sport Fish Restoration and Boating Trust Fund</t>
    </r>
    <r>
      <rPr>
        <vertAlign val="superscript"/>
        <sz val="10"/>
        <rFont val="Arial"/>
        <family val="2"/>
      </rPr>
      <t>3</t>
    </r>
  </si>
  <si>
    <t xml:space="preserve">    Labor:</t>
  </si>
  <si>
    <t xml:space="preserve">        Trade Adjustment Assistance for Workers </t>
  </si>
  <si>
    <t xml:space="preserve">    Veterans Affairs:</t>
  </si>
  <si>
    <t xml:space="preserve">        Veterans Compensation Cost of Living Adjustment </t>
  </si>
  <si>
    <t xml:space="preserve">        Vendee Loan Program</t>
  </si>
  <si>
    <t>Revenues:</t>
  </si>
  <si>
    <t xml:space="preserve">        Airport and Airway Trust Fund Taxes</t>
  </si>
  <si>
    <t xml:space="preserve">        Oil Spill Liability Trust Fund Taxes</t>
  </si>
  <si>
    <t xml:space="preserve">        Patient-Centered Outcomes Research Trust Fund Fee on Insured and Self Insured Plans</t>
  </si>
  <si>
    <r>
      <t xml:space="preserve">        Highway Trust Fund Taxes</t>
    </r>
    <r>
      <rPr>
        <vertAlign val="superscript"/>
        <sz val="10"/>
        <rFont val="Arial"/>
        <family val="2"/>
      </rPr>
      <t>5</t>
    </r>
  </si>
  <si>
    <t xml:space="preserve">        Leaking Underground Storage Tank (LUST) Trust Fund Taxes</t>
  </si>
  <si>
    <t>Programs and Provisions Not Extended in the Baseline</t>
  </si>
  <si>
    <t xml:space="preserve">        Agricultural Marketing Service:</t>
  </si>
  <si>
    <t xml:space="preserve">            Farmers Market and Local Food Promotion Program</t>
  </si>
  <si>
    <t xml:space="preserve">            National Organic Certification Cost Share (administered by FSA starting in 2017)</t>
  </si>
  <si>
    <t xml:space="preserve">            Specialty Crops Block Grant - Farm Bill Program</t>
  </si>
  <si>
    <t xml:space="preserve">            Wool Research, Development and Promotion Trust Fund</t>
  </si>
  <si>
    <t xml:space="preserve">        Local Food Promotion Program</t>
  </si>
  <si>
    <t xml:space="preserve">        Trade Assistance Programs:</t>
  </si>
  <si>
    <t xml:space="preserve">            Foreign Market Development (Cooperator) Program </t>
  </si>
  <si>
    <t xml:space="preserve">            Technical Assistance Specialty Crops </t>
  </si>
  <si>
    <t xml:space="preserve">            Emerging Markets </t>
  </si>
  <si>
    <t xml:space="preserve">        Forest Service (FS):</t>
  </si>
  <si>
    <t xml:space="preserve">       National Institute of Food and Agriculture:</t>
  </si>
  <si>
    <t xml:space="preserve">            Food Insecurity and Nutrition Incentive</t>
  </si>
  <si>
    <t xml:space="preserve">            Organic Research and Extension Initiative</t>
  </si>
  <si>
    <t xml:space="preserve">            Beginning Farmers and Ranchers Development </t>
  </si>
  <si>
    <t xml:space="preserve">    Labor: </t>
  </si>
  <si>
    <t xml:space="preserve">        Alternative Trade Adjustment Assistance</t>
  </si>
  <si>
    <t>REGULATIONS ASSUMED IN THE BASELINE</t>
  </si>
  <si>
    <t xml:space="preserve">    Old Age and Survivors Insurance (OASI), Disability Insurance (DI) and Supplemental Security Income (SSI):</t>
  </si>
  <si>
    <t xml:space="preserve">            OASDI</t>
  </si>
  <si>
    <t xml:space="preserve">            SSI</t>
  </si>
  <si>
    <t xml:space="preserve">        Revised Medical Criteria for Evaluating Respiratory System Disorders:</t>
  </si>
  <si>
    <t xml:space="preserve">        Revised Medical Criteria for Evaluating Mental Disorders: </t>
  </si>
  <si>
    <t xml:space="preserve">        Unsuccessful Work Attempts and Expedited Reinstatement Eligibility:</t>
  </si>
  <si>
    <t>OTHER IMPORTANT PROGRAM ASSUMPTIONS</t>
  </si>
  <si>
    <t xml:space="preserve">        Children's Health Insurance Program (Title XXI):         </t>
  </si>
  <si>
    <t xml:space="preserve">            State allotments</t>
  </si>
  <si>
    <t xml:space="preserve">            Contingency fund</t>
  </si>
  <si>
    <t xml:space="preserve">            Performance bonus</t>
  </si>
  <si>
    <t xml:space="preserve">            Child health quality activities</t>
  </si>
  <si>
    <t xml:space="preserve">        Medicaid: </t>
  </si>
  <si>
    <t xml:space="preserve">            Vaccines for Children</t>
  </si>
  <si>
    <t xml:space="preserve">            Institutional Long Term Care (FFS)</t>
  </si>
  <si>
    <t xml:space="preserve">            Home and Community Based Institutional Alternatives (FFS)</t>
  </si>
  <si>
    <t xml:space="preserve">            Acute care, fee-for-service (FFS)</t>
  </si>
  <si>
    <t xml:space="preserve">            Managed care</t>
  </si>
  <si>
    <t xml:space="preserve">        Medicare:</t>
  </si>
  <si>
    <t xml:space="preserve">            Contracting Reform</t>
  </si>
  <si>
    <t xml:space="preserve">            DME Competitive Bidding</t>
  </si>
  <si>
    <t xml:space="preserve">            Savings associated with Home Health Rebasing in the Affordable Care Act</t>
  </si>
  <si>
    <t xml:space="preserve">            Independent Payment Advisory Board Savings                                        </t>
  </si>
  <si>
    <t xml:space="preserve">            MACRA Advanced APM 5% Bonus </t>
  </si>
  <si>
    <t xml:space="preserve">    State Grants and Demonstrations:</t>
  </si>
  <si>
    <t xml:space="preserve">       Ticket to Work Health Grant Programs:</t>
  </si>
  <si>
    <t xml:space="preserve">            Infrastructure Grant Program </t>
  </si>
  <si>
    <t xml:space="preserve">        Emergency Health Services for Undocumented Aliens</t>
  </si>
  <si>
    <t xml:space="preserve">        Money Follows the Person: </t>
  </si>
  <si>
    <t xml:space="preserve">            Money Follows the Person Demonstration</t>
  </si>
  <si>
    <t xml:space="preserve">            Money Follows the Person Evaluation and Support</t>
  </si>
  <si>
    <t xml:space="preserve">        Medicaid Integrity Program</t>
  </si>
  <si>
    <t xml:space="preserve">        Grants to Improve Outreach and Enrollment</t>
  </si>
  <si>
    <t xml:space="preserve">        Medicaid Emergency Psychiatric Demonstration</t>
  </si>
  <si>
    <t xml:space="preserve">        Incentives for Prevention of Chronic Diseases in Medicaid</t>
  </si>
  <si>
    <t xml:space="preserve">        Demonstration Programs to Improve Mental Health Services</t>
  </si>
  <si>
    <t xml:space="preserve">    Approved and Implemented Demonstrations and Pilot Programs:</t>
  </si>
  <si>
    <t xml:space="preserve">        Medicare, HI:        </t>
  </si>
  <si>
    <t xml:space="preserve">            Rural Community Hospital Demonstration</t>
  </si>
  <si>
    <t xml:space="preserve">                Baseline estimate</t>
  </si>
  <si>
    <t xml:space="preserve">                Demonstration estimate</t>
  </si>
  <si>
    <t xml:space="preserve">        Medicare, SMI:        </t>
  </si>
  <si>
    <t xml:space="preserve">            Part D Retroactive &amp; Immediate Coverage for New Dual Eligible Individuals</t>
  </si>
  <si>
    <t xml:space="preserve">           Multi-Payer Advanced Primary Care Practice (MAPCP) Demonstration</t>
  </si>
  <si>
    <t xml:space="preserve">           Power Mobility Device Demonstration</t>
  </si>
  <si>
    <t xml:space="preserve">           Intravenous Immune Globulin (IVIG) Demonstration</t>
  </si>
  <si>
    <t xml:space="preserve">       Medicare: HI and SMI:        </t>
  </si>
  <si>
    <t>TBD</t>
  </si>
  <si>
    <t xml:space="preserve">           Frontier Community Health Integration Project (FCHIP)</t>
  </si>
  <si>
    <t xml:space="preserve">       Center for Medicare and Medicaid Innovation (CMMI) - Medicare:</t>
  </si>
  <si>
    <t xml:space="preserve">           Pioneer Accountable Care Organizations</t>
  </si>
  <si>
    <t xml:space="preserve">           Advance Payment ACO</t>
  </si>
  <si>
    <t xml:space="preserve">           ACO Investment Model</t>
  </si>
  <si>
    <t xml:space="preserve">            Pre-Claim Review Demonstration for Home Health Services (Prior Auth Home Health)</t>
  </si>
  <si>
    <t xml:space="preserve">           Comprehensive ESRD Care (CEC) </t>
  </si>
  <si>
    <t xml:space="preserve">           Vermont All-Payer Model</t>
  </si>
  <si>
    <t xml:space="preserve">           Maryland All-Payer Hospital Model</t>
  </si>
  <si>
    <t xml:space="preserve">           Next Generation ACO </t>
  </si>
  <si>
    <t xml:space="preserve">           Comprehensive Care for Joint Replacement </t>
  </si>
  <si>
    <t xml:space="preserve">           Million Hearts Cardiovascular Risk Reduction Model </t>
  </si>
  <si>
    <t> 6,026</t>
  </si>
  <si>
    <t xml:space="preserve">           Accountable Health Communities (AHC)</t>
  </si>
  <si>
    <t xml:space="preserve">        Center for Medicare and Medicaid Innovation (CMMI) - Medicare and Medicaid:</t>
  </si>
  <si>
    <t xml:space="preserve">            Initiative to Reduce Preventable Hospitalizations Among Nursing Facility Residents</t>
  </si>
  <si>
    <t xml:space="preserve">            Home Health Value-Based Purchasing (HHVBP)</t>
  </si>
  <si>
    <t xml:space="preserve">            Comprehensive Primary Care Initiative</t>
  </si>
  <si>
    <t xml:space="preserve">TBD </t>
  </si>
  <si>
    <t xml:space="preserve">            Medicare Advantage Value Based Insurance Design</t>
  </si>
  <si>
    <t xml:space="preserve">            Medicare Prior Authorization Models: Non-Emergent Hyperbaric Oxygen Therapy</t>
  </si>
  <si>
    <t xml:space="preserve">            Medicare Prior Authorization Models: Repetitive Scheduled Non-Emergent Ambulance Transport</t>
  </si>
  <si>
    <t xml:space="preserve">            Medicare Care Choices Model</t>
  </si>
  <si>
    <t xml:space="preserve">            Medicare ACO Track 1+ Model</t>
  </si>
  <si>
    <t xml:space="preserve">        State Demonstrations and Financial Models to Integrate Care for Medicare-Medicaid Enrollees:</t>
  </si>
  <si>
    <t xml:space="preserve">            Medicaid:</t>
  </si>
  <si>
    <t xml:space="preserve">                California</t>
  </si>
  <si>
    <t xml:space="preserve">                    Baseline estimate</t>
  </si>
  <si>
    <t xml:space="preserve">                    Demonstration estimate</t>
  </si>
  <si>
    <t xml:space="preserve">                Illinois</t>
  </si>
  <si>
    <t xml:space="preserve">                Massachusetts</t>
  </si>
  <si>
    <t xml:space="preserve">                Michigan</t>
  </si>
  <si>
    <t xml:space="preserve">                New York FIDA</t>
  </si>
  <si>
    <t xml:space="preserve">                New York FIDA IDD</t>
  </si>
  <si>
    <t xml:space="preserve">                Ohio</t>
  </si>
  <si>
    <t xml:space="preserve">                Rhode Island</t>
  </si>
  <si>
    <t xml:space="preserve">                South Carolina</t>
  </si>
  <si>
    <t xml:space="preserve">                Texas</t>
  </si>
  <si>
    <t xml:space="preserve">                Virginia</t>
  </si>
  <si>
    <t xml:space="preserve">            California</t>
  </si>
  <si>
    <t xml:space="preserve">            Illinois</t>
  </si>
  <si>
    <t xml:space="preserve">            Massachusetts</t>
  </si>
  <si>
    <t xml:space="preserve">            Michigan</t>
  </si>
  <si>
    <t xml:space="preserve">            New York FIDA</t>
  </si>
  <si>
    <t xml:space="preserve">            New York FIDA IDD</t>
  </si>
  <si>
    <t xml:space="preserve">            Ohio</t>
  </si>
  <si>
    <t xml:space="preserve">            Rhode Island</t>
  </si>
  <si>
    <t xml:space="preserve">            South Carolina</t>
  </si>
  <si>
    <t xml:space="preserve">            Texas</t>
  </si>
  <si>
    <t xml:space="preserve">            Virginia</t>
  </si>
  <si>
    <t xml:space="preserve">        Center for Medicare and Medicaid Innovation (CMMI) - Medicaid:</t>
  </si>
  <si>
    <t xml:space="preserve">    OASI, DI, and SSI:</t>
  </si>
  <si>
    <t xml:space="preserve">        Performance of CDRs in 2017 and Subsequent Years: </t>
  </si>
  <si>
    <t xml:space="preserve">        Performance of Non-Disability SSI Redeterminations</t>
  </si>
  <si>
    <t xml:space="preserve">        Collection of Overpayments:</t>
  </si>
  <si>
    <t xml:space="preserve">            OASI</t>
  </si>
  <si>
    <t xml:space="preserve">            DI</t>
  </si>
  <si>
    <t xml:space="preserve">            SSI (Federal)</t>
  </si>
  <si>
    <t xml:space="preserve">        Debts Written off as Uncollectible (no effect on outlays):</t>
  </si>
  <si>
    <t xml:space="preserve">        Payments to States for Vocational Rehabilitation (excludes ticket payments)</t>
  </si>
  <si>
    <t xml:space="preserve">        Research and Demonstration Projects:</t>
  </si>
  <si>
    <t xml:space="preserve">        State Supplementation Benefit Payments (SSI):</t>
  </si>
  <si>
    <t xml:space="preserve">            Payments from States</t>
  </si>
  <si>
    <t xml:space="preserve">            Benefit Payments</t>
  </si>
  <si>
    <t xml:space="preserve">        Fees for Federal Administration of SSI State Supplemental Benefit Payments:</t>
  </si>
  <si>
    <t xml:space="preserve">            Treasury Share</t>
  </si>
  <si>
    <t xml:space="preserve">            SSA Share</t>
  </si>
  <si>
    <r>
      <t xml:space="preserve">1 </t>
    </r>
    <r>
      <rPr>
        <sz val="10"/>
        <rFont val="Arial"/>
        <family val="2"/>
      </rPr>
      <t>Estimates are net of receipts.</t>
    </r>
  </si>
  <si>
    <r>
      <t xml:space="preserve">2 </t>
    </r>
    <r>
      <rPr>
        <sz val="10"/>
        <rFont val="Arial"/>
        <family val="2"/>
      </rPr>
      <t>Net outlays include premium collections.</t>
    </r>
  </si>
  <si>
    <r>
      <rPr>
        <vertAlign val="superscript"/>
        <sz val="10"/>
        <rFont val="Arial"/>
        <family val="2"/>
      </rPr>
      <t xml:space="preserve">3 </t>
    </r>
    <r>
      <rPr>
        <sz val="10"/>
        <rFont val="Arial"/>
        <family val="2"/>
      </rPr>
      <t>The amounts shown are the outlays for USFWS only. US Coast Guard and the USACE receive funding from the Sport Fish and Boating Trust Fund.</t>
    </r>
  </si>
  <si>
    <r>
      <t xml:space="preserve">5 </t>
    </r>
    <r>
      <rPr>
        <sz val="10"/>
        <rFont val="Arial"/>
        <family val="2"/>
      </rPr>
      <t>The Highway Trust Fund taxes expire on September 30, 2022.  The Heavy Vehicle Use Tax expires on September 30, 2023.</t>
    </r>
  </si>
  <si>
    <r>
      <t xml:space="preserve">        Federal Land Recreation Enhancement Act</t>
    </r>
    <r>
      <rPr>
        <vertAlign val="superscript"/>
        <sz val="10"/>
        <rFont val="Arial"/>
        <family val="2"/>
      </rPr>
      <t>1</t>
    </r>
  </si>
  <si>
    <r>
      <t xml:space="preserve">        Sport Fish Restoration and Boating Resources Trust Fund Taxes</t>
    </r>
    <r>
      <rPr>
        <vertAlign val="superscript"/>
        <sz val="10"/>
        <rFont val="Arial"/>
        <family val="2"/>
      </rPr>
      <t>4</t>
    </r>
  </si>
  <si>
    <r>
      <t xml:space="preserve">            Federal Land and Facility Enhancement Fund</t>
    </r>
    <r>
      <rPr>
        <vertAlign val="superscript"/>
        <sz val="10"/>
        <rFont val="Arial"/>
        <family val="2"/>
      </rPr>
      <t>6</t>
    </r>
  </si>
  <si>
    <t xml:space="preserve">        Extension of the Workers' Compensation Offset From Age 65 to Full Retirement Age--Achieving</t>
  </si>
  <si>
    <t xml:space="preserve">            a Better Life Experience (ABLE) Act: </t>
  </si>
  <si>
    <r>
      <t xml:space="preserve">           Medicare Independence at Home Demonstration (IAH)</t>
    </r>
    <r>
      <rPr>
        <vertAlign val="superscript"/>
        <sz val="10"/>
        <rFont val="Arial"/>
        <family val="2"/>
      </rPr>
      <t>7</t>
    </r>
  </si>
  <si>
    <r>
      <t xml:space="preserve">           Bundled Payments for Care Improvement Models 1-4</t>
    </r>
    <r>
      <rPr>
        <vertAlign val="superscript"/>
        <sz val="10"/>
        <rFont val="Arial"/>
        <family val="2"/>
      </rPr>
      <t>8</t>
    </r>
  </si>
  <si>
    <r>
      <t xml:space="preserve">          Enrollment Moratoria Demo</t>
    </r>
    <r>
      <rPr>
        <vertAlign val="superscript"/>
        <sz val="10"/>
        <rFont val="Arial"/>
        <family val="2"/>
      </rPr>
      <t>9</t>
    </r>
  </si>
  <si>
    <r>
      <t xml:space="preserve">           Pennsylvania Rural All-Payer Hospital Model</t>
    </r>
    <r>
      <rPr>
        <vertAlign val="superscript"/>
        <sz val="10"/>
        <rFont val="Arial"/>
        <family val="2"/>
      </rPr>
      <t>10</t>
    </r>
  </si>
  <si>
    <r>
      <t xml:space="preserve">           Oncology Care Model (OCM)</t>
    </r>
    <r>
      <rPr>
        <vertAlign val="superscript"/>
        <sz val="10"/>
        <rFont val="Arial"/>
        <family val="2"/>
      </rPr>
      <t>11</t>
    </r>
  </si>
  <si>
    <r>
      <t xml:space="preserve">          Beneficiary Engagement and Incentives Models</t>
    </r>
    <r>
      <rPr>
        <vertAlign val="superscript"/>
        <sz val="10"/>
        <rFont val="Arial"/>
        <family val="2"/>
      </rPr>
      <t>10</t>
    </r>
  </si>
  <si>
    <r>
      <t xml:space="preserve">            Health Care Innovation Awards, Round 2 </t>
    </r>
    <r>
      <rPr>
        <vertAlign val="superscript"/>
        <sz val="10"/>
        <rFont val="Arial"/>
        <family val="2"/>
      </rPr>
      <t>12</t>
    </r>
  </si>
  <si>
    <r>
      <t xml:space="preserve">            Comprehensive Primary Care Plus</t>
    </r>
    <r>
      <rPr>
        <vertAlign val="superscript"/>
        <sz val="10"/>
        <rFont val="Arial"/>
        <family val="2"/>
      </rPr>
      <t>13</t>
    </r>
  </si>
  <si>
    <r>
      <t xml:space="preserve">            State Innovation Models - Round 1</t>
    </r>
    <r>
      <rPr>
        <vertAlign val="superscript"/>
        <sz val="10"/>
        <rFont val="Arial"/>
        <family val="2"/>
      </rPr>
      <t>14</t>
    </r>
  </si>
  <si>
    <r>
      <t xml:space="preserve">            State Innovation Models - Round 2</t>
    </r>
    <r>
      <rPr>
        <vertAlign val="superscript"/>
        <sz val="10"/>
        <rFont val="Arial"/>
        <family val="2"/>
      </rPr>
      <t>14</t>
    </r>
  </si>
  <si>
    <r>
      <t xml:space="preserve">            Medication Therapy Management</t>
    </r>
    <r>
      <rPr>
        <vertAlign val="superscript"/>
        <sz val="10"/>
        <rFont val="Arial"/>
        <family val="2"/>
      </rPr>
      <t>15</t>
    </r>
  </si>
  <si>
    <r>
      <t xml:space="preserve">            Transforming Clinical Practice Initiative</t>
    </r>
    <r>
      <rPr>
        <vertAlign val="superscript"/>
        <sz val="10"/>
        <rFont val="Arial"/>
        <family val="2"/>
      </rPr>
      <t>16</t>
    </r>
  </si>
  <si>
    <r>
      <t xml:space="preserve">            Medicare-Medicaid ACO Model</t>
    </r>
    <r>
      <rPr>
        <vertAlign val="superscript"/>
        <sz val="10"/>
        <rFont val="Arial"/>
        <family val="2"/>
      </rPr>
      <t>10</t>
    </r>
  </si>
  <si>
    <r>
      <t xml:space="preserve">                Colorado</t>
    </r>
    <r>
      <rPr>
        <vertAlign val="superscript"/>
        <sz val="10"/>
        <rFont val="Arial"/>
        <family val="2"/>
      </rPr>
      <t>17</t>
    </r>
  </si>
  <si>
    <r>
      <t xml:space="preserve">                Washington</t>
    </r>
    <r>
      <rPr>
        <vertAlign val="superscript"/>
        <sz val="10"/>
        <rFont val="Arial"/>
        <family val="2"/>
      </rPr>
      <t>18</t>
    </r>
  </si>
  <si>
    <r>
      <t xml:space="preserve">            Colorado</t>
    </r>
    <r>
      <rPr>
        <vertAlign val="superscript"/>
        <sz val="10"/>
        <rFont val="Arial"/>
        <family val="2"/>
      </rPr>
      <t>17</t>
    </r>
  </si>
  <si>
    <r>
      <t xml:space="preserve">            Washington</t>
    </r>
    <r>
      <rPr>
        <vertAlign val="superscript"/>
        <sz val="10"/>
        <rFont val="Arial"/>
        <family val="2"/>
      </rPr>
      <t>18</t>
    </r>
  </si>
  <si>
    <r>
      <t xml:space="preserve">            Strong Start for Mothers and Newborns Initiative: Enahanced Prenatal Care Models</t>
    </r>
    <r>
      <rPr>
        <vertAlign val="superscript"/>
        <sz val="10"/>
        <rFont val="Arial"/>
        <family val="2"/>
      </rPr>
      <t>19</t>
    </r>
  </si>
  <si>
    <r>
      <t xml:space="preserve">        Medicaid and Children's Health Insurance Program (CHIP) Demonstrations</t>
    </r>
    <r>
      <rPr>
        <vertAlign val="superscript"/>
        <sz val="10"/>
        <rFont val="Arial"/>
        <family val="2"/>
      </rPr>
      <t>20</t>
    </r>
  </si>
  <si>
    <r>
      <t>4</t>
    </r>
    <r>
      <rPr>
        <sz val="10"/>
        <rFont val="Arial"/>
        <family val="2"/>
      </rPr>
      <t xml:space="preserve"> The amounts shown are the Excise Tax estimates--Revenue--for the Sport Fish Restoration and Boating Resources Trust Fund.</t>
    </r>
  </si>
  <si>
    <r>
      <t xml:space="preserve">6 </t>
    </r>
    <r>
      <rPr>
        <sz val="10"/>
        <rFont val="Arial"/>
        <family val="2"/>
      </rPr>
      <t>Estimates are net of receipts. Outlays only are $7.5M each year for FYs 2017-2025 (includes outlays of prior year balances).</t>
    </r>
  </si>
  <si>
    <r>
      <rPr>
        <vertAlign val="superscript"/>
        <sz val="10"/>
        <rFont val="Arial"/>
        <family val="2"/>
      </rPr>
      <t>7</t>
    </r>
    <r>
      <rPr>
        <sz val="10"/>
        <rFont val="Arial"/>
        <family val="2"/>
      </rPr>
      <t xml:space="preserve"> IAH. No estimates are available at this time.  Further details on this model can be found at:  https://www.cms.gov/Newsroom/MediaReleaseDatabase/Press-releases/2015-Press-releases-items/2015-06-18.html</t>
    </r>
  </si>
  <si>
    <r>
      <rPr>
        <vertAlign val="superscript"/>
        <sz val="10"/>
        <rFont val="Arial"/>
        <family val="2"/>
      </rPr>
      <t>8</t>
    </r>
    <r>
      <rPr>
        <sz val="10"/>
        <rFont val="Arial"/>
        <family val="2"/>
      </rPr>
      <t xml:space="preserve"> Bundled Payments for Care Improvement.  No estimates are available at this time.  Further details on this model can be found at: https://innovation.cms.gov/Files/reports/bpci-mdl1yr2annrpt.pdf</t>
    </r>
  </si>
  <si>
    <r>
      <rPr>
        <vertAlign val="superscript"/>
        <sz val="10"/>
        <rFont val="Arial"/>
        <family val="2"/>
      </rPr>
      <t>11</t>
    </r>
    <r>
      <rPr>
        <sz val="10"/>
        <rFont val="Arial"/>
        <family val="2"/>
      </rPr>
      <t xml:space="preserve"> OCM.  No estimates are available at this time.  Further details on this model can be found at:  https://innovation.cms.gov/initiatives/oncology-care/</t>
    </r>
  </si>
  <si>
    <r>
      <rPr>
        <vertAlign val="superscript"/>
        <sz val="10"/>
        <rFont val="Arial"/>
        <family val="2"/>
      </rPr>
      <t>9</t>
    </r>
    <r>
      <rPr>
        <sz val="10"/>
        <rFont val="Arial"/>
        <family val="2"/>
      </rPr>
      <t xml:space="preserve"> Enrollment Moratoria Demo. No baseline estimate is available. Further details on this model can be found at: https://www.cms.gov/Medicare/Provider-Enrollment-and-Certification/MedicareProviderSupEnroll/ProviderEnrollmentMoratorium.html</t>
    </r>
  </si>
  <si>
    <r>
      <t xml:space="preserve">10 </t>
    </r>
    <r>
      <rPr>
        <sz val="10"/>
        <rFont val="Arial"/>
        <family val="2"/>
      </rPr>
      <t>These models were recently announced. This table will be updated next year with their estimates.</t>
    </r>
  </si>
  <si>
    <r>
      <rPr>
        <vertAlign val="superscript"/>
        <sz val="10"/>
        <rFont val="Arial"/>
        <family val="2"/>
      </rPr>
      <t>12</t>
    </r>
    <r>
      <rPr>
        <sz val="10"/>
        <rFont val="Arial"/>
        <family val="2"/>
      </rPr>
      <t xml:space="preserve"> HCIA Round 2.  No estimates are available at this time.  Further details on this model can be found at: https://innovation.cms.gov/initiatives/Health-Care-Innovation-Awards/Round-2.html</t>
    </r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</si>
  <si>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 Comprehensive Primary Care Plus. No estimates are available at this time.  Further details on this model can be found  at:  https://innovation.cms.gov/initiatives/comprehensive-primary-care-plus</t>
    </r>
  </si>
  <si>
    <r>
      <rPr>
        <vertAlign val="superscript"/>
        <sz val="10"/>
        <rFont val="Arial"/>
        <family val="2"/>
      </rPr>
      <t>14</t>
    </r>
    <r>
      <rPr>
        <sz val="10"/>
        <rFont val="Arial"/>
        <family val="2"/>
      </rPr>
      <t xml:space="preserve"> SIM - State Innovation Models (SIM) Initiative Evaluation: No estimates are available at this time.  Further details on this model can be found  at:  https://downloads.cms.gov/files/cmmi/SIM-Round1-ModelTest-FirstAnnualRpt_5_6_15.pdf</t>
    </r>
  </si>
  <si>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 xml:space="preserve"> Medication Therapy Management.   No estimates are available at this time.  Further details on this model can be found  at:  https://innovation.cms.gov/initiatives/enhancedmtm/ </t>
    </r>
  </si>
  <si>
    <r>
      <rPr>
        <vertAlign val="superscript"/>
        <sz val="10"/>
        <rFont val="Arial"/>
        <family val="2"/>
      </rPr>
      <t>16</t>
    </r>
    <r>
      <rPr>
        <sz val="10"/>
        <rFont val="Arial"/>
        <family val="2"/>
      </rPr>
      <t xml:space="preserve"> TCPI. No estimates are available at this time.  Further details on this model can be found at:  https://innovation.cms.gov/initiatives/Transforming-Clinical-Practices/</t>
    </r>
  </si>
  <si>
    <r>
      <rPr>
        <vertAlign val="superscript"/>
        <sz val="10"/>
        <rFont val="Arial"/>
        <family val="2"/>
      </rPr>
      <t xml:space="preserve">17 </t>
    </r>
    <r>
      <rPr>
        <sz val="10"/>
        <rFont val="Arial"/>
        <family val="2"/>
      </rPr>
      <t>Colorado.  No estimates are available at this time.  Further details on this model can be found at:  https://www.cms.gov/Medicare-Medicaid-Coordination/Medicare-and-Medicaid-Coordination/Medicare-Medicaid-Coordination-Office/FinancialAlignmentInitiative/Colorado.html</t>
    </r>
  </si>
  <si>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 xml:space="preserve"> Washington.  No estimates are available at this time.  Further details on this model can be found at:  https://www.cms.gov/Medicare-Medicaid-Coordination/Medicare-and-Medicaid-Coordination/Medicare-Medicaid-Coordination-Office/FinancialAlignmentInitiative/Washington.html</t>
    </r>
  </si>
  <si>
    <r>
      <t xml:space="preserve">19 </t>
    </r>
    <r>
      <rPr>
        <sz val="10"/>
        <rFont val="Arial"/>
        <family val="2"/>
      </rPr>
      <t xml:space="preserve">Strong Start. No estimates are available at this time. Further details on this model can be found at: https://innovation.cms.gov/initiatives/Strong-Start-Strategy-2/index.html </t>
    </r>
  </si>
  <si>
    <r>
      <rPr>
        <vertAlign val="superscript"/>
        <sz val="10"/>
        <rFont val="Arial"/>
        <family val="2"/>
      </rPr>
      <t>20</t>
    </r>
    <r>
      <rPr>
        <sz val="10"/>
        <rFont val="Arial"/>
        <family val="2"/>
      </rPr>
      <t xml:space="preserve"> Information on Medicaid and CHIP 1115 demonstration waivers can be found at:  https://www.medicaid.gov/medicaid/section-1115-demo/demonstration-and-waiver-list/waivers_faceted.html.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</si>
</sst>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;\-#,##0;\-\-\-"/>
    <numFmt numFmtId="165" formatCode="0_);\(0\)"/>
    <numFmt numFmtId="168" formatCode="#,##0.0000;\-#,##0.0000;\-\-\-"/>
    <numFmt numFmtId="170" formatCode="#,##0.000;\-#,##0.000;\-\-\-"/>
  </numFmts>
  <fonts count="9" x14ac:knownFonts="1">
    <font>
      <sz val="10"/>
      <name val="Arial"/>
    </font>
    <font>
      <b/>
      <sz val="10"/>
      <name val="Arial"/>
      <family val="1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1"/>
    </font>
    <font>
      <sz val="12"/>
      <name val="Arial"/>
      <family val="2"/>
    </font>
    <font>
      <sz val="10"/>
      <color rgb="FFFF0000"/>
      <name val="Arial"/>
      <family val="2"/>
    </font>
    <font>
      <vertAlign val="superscript"/>
      <sz val="10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0" fontId="6" fillId="0" borderId="0" applyFont="0" applyFill="0" applyBorder="0" applyAlignment="0" applyProtection="0"/>
  </cellStyleXfs>
  <cellXfs count="45">
    <xf numFmtId="164" fontId="0" fillId="0" borderId="0" xfId="0"/>
    <xf numFmtId="164" fontId="1" fillId="0" borderId="0" xfId="0" applyFont="1" applyFill="1" applyBorder="1" applyAlignment="1">
      <alignment horizontal="center" vertical="top" wrapText="1"/>
    </xf>
    <xf numFmtId="164" fontId="0" fillId="0" borderId="0" xfId="0" applyFill="1"/>
    <xf numFmtId="164" fontId="3" fillId="0" borderId="0" xfId="0" applyFont="1" applyFill="1" applyBorder="1" applyAlignment="1">
      <alignment horizontal="left" vertical="top" wrapText="1"/>
    </xf>
    <xf numFmtId="164" fontId="0" fillId="0" borderId="0" xfId="0" applyFont="1" applyFill="1" applyBorder="1" applyAlignment="1">
      <alignment horizontal="left" vertical="top" wrapText="1"/>
    </xf>
    <xf numFmtId="164" fontId="0" fillId="0" borderId="0" xfId="0" applyFont="1" applyFill="1" applyBorder="1" applyAlignment="1">
      <alignment horizontal="right" vertical="top" wrapText="1"/>
    </xf>
    <xf numFmtId="3" fontId="0" fillId="0" borderId="0" xfId="0" applyNumberFormat="1" applyFont="1" applyFill="1" applyBorder="1" applyAlignment="1">
      <alignment horizontal="right" vertical="top" wrapText="1"/>
    </xf>
    <xf numFmtId="164" fontId="0" fillId="0" borderId="0" xfId="0" applyFont="1" applyFill="1" applyBorder="1" applyAlignment="1">
      <alignment horizontal="left" wrapText="1"/>
    </xf>
    <xf numFmtId="164" fontId="0" fillId="0" borderId="0" xfId="0" applyFill="1" applyAlignment="1">
      <alignment horizontal="center" vertical="center"/>
    </xf>
    <xf numFmtId="164" fontId="2" fillId="0" borderId="0" xfId="0" applyFont="1" applyFill="1" applyBorder="1" applyAlignment="1">
      <alignment horizontal="left" vertical="top" wrapText="1"/>
    </xf>
    <xf numFmtId="164" fontId="2" fillId="0" borderId="0" xfId="2" applyFont="1" applyFill="1" applyBorder="1" applyAlignment="1">
      <alignment horizontal="right" vertical="top" wrapText="1"/>
    </xf>
    <xf numFmtId="3" fontId="5" fillId="0" borderId="0" xfId="0" applyNumberFormat="1" applyFont="1" applyFill="1" applyBorder="1" applyAlignment="1">
      <alignment horizontal="right" vertical="top" wrapText="1"/>
    </xf>
    <xf numFmtId="3" fontId="0" fillId="0" borderId="0" xfId="0" applyNumberFormat="1" applyFill="1" applyAlignment="1">
      <alignment wrapText="1"/>
    </xf>
    <xf numFmtId="3" fontId="0" fillId="0" borderId="0" xfId="0" applyNumberFormat="1" applyFill="1"/>
    <xf numFmtId="168" fontId="0" fillId="0" borderId="0" xfId="0" applyNumberFormat="1" applyFill="1"/>
    <xf numFmtId="164" fontId="0" fillId="0" borderId="0" xfId="0" applyNumberFormat="1" applyFont="1" applyFill="1" applyBorder="1" applyAlignment="1">
      <alignment horizontal="right" vertical="top" wrapText="1"/>
    </xf>
    <xf numFmtId="164" fontId="3" fillId="0" borderId="0" xfId="0" applyFont="1" applyFill="1"/>
    <xf numFmtId="164" fontId="0" fillId="0" borderId="0" xfId="0" applyNumberFormat="1" applyFill="1"/>
    <xf numFmtId="164" fontId="2" fillId="0" borderId="0" xfId="0" applyFont="1" applyFill="1"/>
    <xf numFmtId="3" fontId="2" fillId="0" borderId="0" xfId="2" applyNumberFormat="1" applyFont="1" applyFill="1" applyBorder="1" applyAlignment="1">
      <alignment horizontal="right" vertical="top" wrapText="1"/>
    </xf>
    <xf numFmtId="164" fontId="3" fillId="0" borderId="0" xfId="0" quotePrefix="1" applyFont="1" applyFill="1" applyBorder="1" applyAlignment="1">
      <alignment horizontal="left" vertical="top" wrapText="1"/>
    </xf>
    <xf numFmtId="164" fontId="2" fillId="0" borderId="0" xfId="0" quotePrefix="1" applyFont="1" applyFill="1" applyBorder="1" applyAlignment="1">
      <alignment horizontal="left" vertical="top" wrapText="1"/>
    </xf>
    <xf numFmtId="164" fontId="2" fillId="0" borderId="0" xfId="0" applyFont="1" applyFill="1" applyBorder="1" applyAlignment="1">
      <alignment horizontal="right" vertical="top" wrapText="1"/>
    </xf>
    <xf numFmtId="164" fontId="2" fillId="0" borderId="0" xfId="0" quotePrefix="1" applyFont="1" applyFill="1"/>
    <xf numFmtId="164" fontId="2" fillId="0" borderId="0" xfId="0" quotePrefix="1" applyFont="1" applyFill="1" applyBorder="1" applyAlignment="1">
      <alignment horizontal="left" wrapText="1"/>
    </xf>
    <xf numFmtId="3" fontId="2" fillId="0" borderId="0" xfId="0" applyNumberFormat="1" applyFont="1" applyFill="1" applyBorder="1" applyAlignment="1">
      <alignment horizontal="right" vertical="top" wrapText="1"/>
    </xf>
    <xf numFmtId="164" fontId="0" fillId="0" borderId="0" xfId="0" applyFill="1" applyAlignment="1">
      <alignment horizontal="right"/>
    </xf>
    <xf numFmtId="3" fontId="7" fillId="0" borderId="0" xfId="0" applyNumberFormat="1" applyFont="1" applyFill="1" applyBorder="1" applyAlignment="1">
      <alignment horizontal="right" vertical="top" wrapText="1"/>
    </xf>
    <xf numFmtId="164" fontId="2" fillId="0" borderId="0" xfId="0" applyFont="1" applyFill="1" applyAlignment="1">
      <alignment horizontal="right"/>
    </xf>
    <xf numFmtId="164" fontId="2" fillId="0" borderId="0" xfId="0" applyFont="1" applyFill="1" applyBorder="1" applyAlignment="1">
      <alignment horizontal="left" wrapText="1"/>
    </xf>
    <xf numFmtId="164" fontId="4" fillId="0" borderId="0" xfId="0" applyFont="1" applyFill="1" applyBorder="1" applyAlignment="1">
      <alignment horizontal="left" wrapText="1"/>
    </xf>
    <xf numFmtId="164" fontId="8" fillId="0" borderId="0" xfId="0" applyFont="1" applyFill="1" applyBorder="1" applyAlignment="1">
      <alignment horizontal="left" wrapText="1"/>
    </xf>
    <xf numFmtId="164" fontId="2" fillId="0" borderId="0" xfId="0" applyFont="1" applyFill="1" applyBorder="1" applyAlignment="1">
      <alignment horizontal="left" wrapText="1"/>
    </xf>
    <xf numFmtId="164" fontId="2" fillId="0" borderId="0" xfId="0" applyFont="1" applyFill="1" applyAlignment="1">
      <alignment wrapText="1"/>
    </xf>
    <xf numFmtId="164" fontId="0" fillId="0" borderId="0" xfId="0" applyFill="1" applyAlignment="1">
      <alignment wrapText="1"/>
    </xf>
    <xf numFmtId="164" fontId="4" fillId="0" borderId="0" xfId="0" applyFont="1" applyFill="1"/>
    <xf numFmtId="164" fontId="1" fillId="0" borderId="0" xfId="0" applyFont="1" applyFill="1" applyBorder="1" applyAlignment="1">
      <alignment horizontal="center" vertical="top" wrapText="1"/>
    </xf>
    <xf numFmtId="164" fontId="0" fillId="0" borderId="0" xfId="0" applyFont="1" applyFill="1" applyBorder="1" applyAlignment="1">
      <alignment horizontal="center" vertical="top" wrapText="1"/>
    </xf>
    <xf numFmtId="165" fontId="0" fillId="0" borderId="1" xfId="1" applyNumberFormat="1" applyFont="1" applyFill="1" applyBorder="1" applyAlignment="1">
      <alignment horizontal="center" vertical="center" wrapText="1"/>
    </xf>
    <xf numFmtId="164" fontId="3" fillId="0" borderId="0" xfId="0" applyFont="1" applyFill="1" applyBorder="1" applyAlignment="1">
      <alignment horizontal="center" vertical="top" wrapText="1"/>
    </xf>
    <xf numFmtId="164" fontId="2" fillId="0" borderId="0" xfId="0" applyFont="1" applyFill="1" applyAlignment="1">
      <alignment wrapText="1"/>
    </xf>
    <xf numFmtId="164" fontId="2" fillId="0" borderId="0" xfId="0" applyFont="1" applyFill="1" applyAlignment="1">
      <alignment horizontal="left" vertical="top" wrapText="1"/>
    </xf>
    <xf numFmtId="164" fontId="2" fillId="0" borderId="0" xfId="0" applyFont="1" applyFill="1" applyAlignment="1">
      <alignment horizontal="justify" vertical="top" wrapText="1"/>
    </xf>
    <xf numFmtId="164" fontId="2" fillId="0" borderId="0" xfId="0" quotePrefix="1" applyFont="1" applyFill="1" applyAlignment="1">
      <alignment horizontal="justify" vertical="top" wrapText="1"/>
    </xf>
    <xf numFmtId="164" fontId="4" fillId="0" borderId="0" xfId="0" applyFont="1" applyFill="1" applyAlignment="1">
      <alignment vertical="top"/>
    </xf>
  </cellXfs>
  <cellStyles count="4">
    <cellStyle name="Comma" xfId="1" builtinId="3"/>
    <cellStyle name="Normal" xfId="0" builtinId="0"/>
    <cellStyle name="Normal 10 2 3" xfId="2"/>
    <cellStyle name="Normal 1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ro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P/FY%202018%20AP/Current%20Services/BDR_17-15_Attachment_A%20-%20Submiss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"/>
      <sheetName val="Reverse"/>
      <sheetName val="OnOff"/>
      <sheetName val="Help"/>
      <sheetName val="Formulas"/>
      <sheetName val="OnOffFormulas"/>
      <sheetName val="Rules"/>
      <sheetName val="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Budget"/>
      <sheetName val="2017 for reference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0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2.75" x14ac:dyDescent="0.2"/>
  <cols>
    <col min="1" max="1" width="83.28515625" style="2" customWidth="1"/>
    <col min="2" max="12" width="8.5703125" style="2" customWidth="1"/>
    <col min="13" max="244" width="9.140625" style="2"/>
    <col min="245" max="245" width="100" style="2" customWidth="1"/>
    <col min="246" max="257" width="9.7109375" style="2" customWidth="1"/>
    <col min="258" max="258" width="16.42578125" style="2" customWidth="1"/>
    <col min="259" max="500" width="9.140625" style="2"/>
    <col min="501" max="501" width="100" style="2" customWidth="1"/>
    <col min="502" max="513" width="9.7109375" style="2" customWidth="1"/>
    <col min="514" max="514" width="16.42578125" style="2" customWidth="1"/>
    <col min="515" max="756" width="9.140625" style="2"/>
    <col min="757" max="757" width="100" style="2" customWidth="1"/>
    <col min="758" max="769" width="9.7109375" style="2" customWidth="1"/>
    <col min="770" max="770" width="16.42578125" style="2" customWidth="1"/>
    <col min="771" max="1012" width="9.140625" style="2"/>
    <col min="1013" max="1013" width="100" style="2" customWidth="1"/>
    <col min="1014" max="1025" width="9.7109375" style="2" customWidth="1"/>
    <col min="1026" max="1026" width="16.42578125" style="2" customWidth="1"/>
    <col min="1027" max="1268" width="9.140625" style="2"/>
    <col min="1269" max="1269" width="100" style="2" customWidth="1"/>
    <col min="1270" max="1281" width="9.7109375" style="2" customWidth="1"/>
    <col min="1282" max="1282" width="16.42578125" style="2" customWidth="1"/>
    <col min="1283" max="1524" width="9.140625" style="2"/>
    <col min="1525" max="1525" width="100" style="2" customWidth="1"/>
    <col min="1526" max="1537" width="9.7109375" style="2" customWidth="1"/>
    <col min="1538" max="1538" width="16.42578125" style="2" customWidth="1"/>
    <col min="1539" max="1780" width="9.140625" style="2"/>
    <col min="1781" max="1781" width="100" style="2" customWidth="1"/>
    <col min="1782" max="1793" width="9.7109375" style="2" customWidth="1"/>
    <col min="1794" max="1794" width="16.42578125" style="2" customWidth="1"/>
    <col min="1795" max="2036" width="9.140625" style="2"/>
    <col min="2037" max="2037" width="100" style="2" customWidth="1"/>
    <col min="2038" max="2049" width="9.7109375" style="2" customWidth="1"/>
    <col min="2050" max="2050" width="16.42578125" style="2" customWidth="1"/>
    <col min="2051" max="2292" width="9.140625" style="2"/>
    <col min="2293" max="2293" width="100" style="2" customWidth="1"/>
    <col min="2294" max="2305" width="9.7109375" style="2" customWidth="1"/>
    <col min="2306" max="2306" width="16.42578125" style="2" customWidth="1"/>
    <col min="2307" max="2548" width="9.140625" style="2"/>
    <col min="2549" max="2549" width="100" style="2" customWidth="1"/>
    <col min="2550" max="2561" width="9.7109375" style="2" customWidth="1"/>
    <col min="2562" max="2562" width="16.42578125" style="2" customWidth="1"/>
    <col min="2563" max="2804" width="9.140625" style="2"/>
    <col min="2805" max="2805" width="100" style="2" customWidth="1"/>
    <col min="2806" max="2817" width="9.7109375" style="2" customWidth="1"/>
    <col min="2818" max="2818" width="16.42578125" style="2" customWidth="1"/>
    <col min="2819" max="3060" width="9.140625" style="2"/>
    <col min="3061" max="3061" width="100" style="2" customWidth="1"/>
    <col min="3062" max="3073" width="9.7109375" style="2" customWidth="1"/>
    <col min="3074" max="3074" width="16.42578125" style="2" customWidth="1"/>
    <col min="3075" max="3316" width="9.140625" style="2"/>
    <col min="3317" max="3317" width="100" style="2" customWidth="1"/>
    <col min="3318" max="3329" width="9.7109375" style="2" customWidth="1"/>
    <col min="3330" max="3330" width="16.42578125" style="2" customWidth="1"/>
    <col min="3331" max="3572" width="9.140625" style="2"/>
    <col min="3573" max="3573" width="100" style="2" customWidth="1"/>
    <col min="3574" max="3585" width="9.7109375" style="2" customWidth="1"/>
    <col min="3586" max="3586" width="16.42578125" style="2" customWidth="1"/>
    <col min="3587" max="3828" width="9.140625" style="2"/>
    <col min="3829" max="3829" width="100" style="2" customWidth="1"/>
    <col min="3830" max="3841" width="9.7109375" style="2" customWidth="1"/>
    <col min="3842" max="3842" width="16.42578125" style="2" customWidth="1"/>
    <col min="3843" max="4084" width="9.140625" style="2"/>
    <col min="4085" max="4085" width="100" style="2" customWidth="1"/>
    <col min="4086" max="4097" width="9.7109375" style="2" customWidth="1"/>
    <col min="4098" max="4098" width="16.42578125" style="2" customWidth="1"/>
    <col min="4099" max="4340" width="9.140625" style="2"/>
    <col min="4341" max="4341" width="100" style="2" customWidth="1"/>
    <col min="4342" max="4353" width="9.7109375" style="2" customWidth="1"/>
    <col min="4354" max="4354" width="16.42578125" style="2" customWidth="1"/>
    <col min="4355" max="4596" width="9.140625" style="2"/>
    <col min="4597" max="4597" width="100" style="2" customWidth="1"/>
    <col min="4598" max="4609" width="9.7109375" style="2" customWidth="1"/>
    <col min="4610" max="4610" width="16.42578125" style="2" customWidth="1"/>
    <col min="4611" max="4852" width="9.140625" style="2"/>
    <col min="4853" max="4853" width="100" style="2" customWidth="1"/>
    <col min="4854" max="4865" width="9.7109375" style="2" customWidth="1"/>
    <col min="4866" max="4866" width="16.42578125" style="2" customWidth="1"/>
    <col min="4867" max="5108" width="9.140625" style="2"/>
    <col min="5109" max="5109" width="100" style="2" customWidth="1"/>
    <col min="5110" max="5121" width="9.7109375" style="2" customWidth="1"/>
    <col min="5122" max="5122" width="16.42578125" style="2" customWidth="1"/>
    <col min="5123" max="5364" width="9.140625" style="2"/>
    <col min="5365" max="5365" width="100" style="2" customWidth="1"/>
    <col min="5366" max="5377" width="9.7109375" style="2" customWidth="1"/>
    <col min="5378" max="5378" width="16.42578125" style="2" customWidth="1"/>
    <col min="5379" max="5620" width="9.140625" style="2"/>
    <col min="5621" max="5621" width="100" style="2" customWidth="1"/>
    <col min="5622" max="5633" width="9.7109375" style="2" customWidth="1"/>
    <col min="5634" max="5634" width="16.42578125" style="2" customWidth="1"/>
    <col min="5635" max="5876" width="9.140625" style="2"/>
    <col min="5877" max="5877" width="100" style="2" customWidth="1"/>
    <col min="5878" max="5889" width="9.7109375" style="2" customWidth="1"/>
    <col min="5890" max="5890" width="16.42578125" style="2" customWidth="1"/>
    <col min="5891" max="6132" width="9.140625" style="2"/>
    <col min="6133" max="6133" width="100" style="2" customWidth="1"/>
    <col min="6134" max="6145" width="9.7109375" style="2" customWidth="1"/>
    <col min="6146" max="6146" width="16.42578125" style="2" customWidth="1"/>
    <col min="6147" max="6388" width="9.140625" style="2"/>
    <col min="6389" max="6389" width="100" style="2" customWidth="1"/>
    <col min="6390" max="6401" width="9.7109375" style="2" customWidth="1"/>
    <col min="6402" max="6402" width="16.42578125" style="2" customWidth="1"/>
    <col min="6403" max="6644" width="9.140625" style="2"/>
    <col min="6645" max="6645" width="100" style="2" customWidth="1"/>
    <col min="6646" max="6657" width="9.7109375" style="2" customWidth="1"/>
    <col min="6658" max="6658" width="16.42578125" style="2" customWidth="1"/>
    <col min="6659" max="6900" width="9.140625" style="2"/>
    <col min="6901" max="6901" width="100" style="2" customWidth="1"/>
    <col min="6902" max="6913" width="9.7109375" style="2" customWidth="1"/>
    <col min="6914" max="6914" width="16.42578125" style="2" customWidth="1"/>
    <col min="6915" max="7156" width="9.140625" style="2"/>
    <col min="7157" max="7157" width="100" style="2" customWidth="1"/>
    <col min="7158" max="7169" width="9.7109375" style="2" customWidth="1"/>
    <col min="7170" max="7170" width="16.42578125" style="2" customWidth="1"/>
    <col min="7171" max="7412" width="9.140625" style="2"/>
    <col min="7413" max="7413" width="100" style="2" customWidth="1"/>
    <col min="7414" max="7425" width="9.7109375" style="2" customWidth="1"/>
    <col min="7426" max="7426" width="16.42578125" style="2" customWidth="1"/>
    <col min="7427" max="7668" width="9.140625" style="2"/>
    <col min="7669" max="7669" width="100" style="2" customWidth="1"/>
    <col min="7670" max="7681" width="9.7109375" style="2" customWidth="1"/>
    <col min="7682" max="7682" width="16.42578125" style="2" customWidth="1"/>
    <col min="7683" max="7924" width="9.140625" style="2"/>
    <col min="7925" max="7925" width="100" style="2" customWidth="1"/>
    <col min="7926" max="7937" width="9.7109375" style="2" customWidth="1"/>
    <col min="7938" max="7938" width="16.42578125" style="2" customWidth="1"/>
    <col min="7939" max="8180" width="9.140625" style="2"/>
    <col min="8181" max="8181" width="100" style="2" customWidth="1"/>
    <col min="8182" max="8193" width="9.7109375" style="2" customWidth="1"/>
    <col min="8194" max="8194" width="16.42578125" style="2" customWidth="1"/>
    <col min="8195" max="8436" width="9.140625" style="2"/>
    <col min="8437" max="8437" width="100" style="2" customWidth="1"/>
    <col min="8438" max="8449" width="9.7109375" style="2" customWidth="1"/>
    <col min="8450" max="8450" width="16.42578125" style="2" customWidth="1"/>
    <col min="8451" max="8692" width="9.140625" style="2"/>
    <col min="8693" max="8693" width="100" style="2" customWidth="1"/>
    <col min="8694" max="8705" width="9.7109375" style="2" customWidth="1"/>
    <col min="8706" max="8706" width="16.42578125" style="2" customWidth="1"/>
    <col min="8707" max="8948" width="9.140625" style="2"/>
    <col min="8949" max="8949" width="100" style="2" customWidth="1"/>
    <col min="8950" max="8961" width="9.7109375" style="2" customWidth="1"/>
    <col min="8962" max="8962" width="16.42578125" style="2" customWidth="1"/>
    <col min="8963" max="9204" width="9.140625" style="2"/>
    <col min="9205" max="9205" width="100" style="2" customWidth="1"/>
    <col min="9206" max="9217" width="9.7109375" style="2" customWidth="1"/>
    <col min="9218" max="9218" width="16.42578125" style="2" customWidth="1"/>
    <col min="9219" max="9460" width="9.140625" style="2"/>
    <col min="9461" max="9461" width="100" style="2" customWidth="1"/>
    <col min="9462" max="9473" width="9.7109375" style="2" customWidth="1"/>
    <col min="9474" max="9474" width="16.42578125" style="2" customWidth="1"/>
    <col min="9475" max="9716" width="9.140625" style="2"/>
    <col min="9717" max="9717" width="100" style="2" customWidth="1"/>
    <col min="9718" max="9729" width="9.7109375" style="2" customWidth="1"/>
    <col min="9730" max="9730" width="16.42578125" style="2" customWidth="1"/>
    <col min="9731" max="9972" width="9.140625" style="2"/>
    <col min="9973" max="9973" width="100" style="2" customWidth="1"/>
    <col min="9974" max="9985" width="9.7109375" style="2" customWidth="1"/>
    <col min="9986" max="9986" width="16.42578125" style="2" customWidth="1"/>
    <col min="9987" max="10228" width="9.140625" style="2"/>
    <col min="10229" max="10229" width="100" style="2" customWidth="1"/>
    <col min="10230" max="10241" width="9.7109375" style="2" customWidth="1"/>
    <col min="10242" max="10242" width="16.42578125" style="2" customWidth="1"/>
    <col min="10243" max="10484" width="9.140625" style="2"/>
    <col min="10485" max="10485" width="100" style="2" customWidth="1"/>
    <col min="10486" max="10497" width="9.7109375" style="2" customWidth="1"/>
    <col min="10498" max="10498" width="16.42578125" style="2" customWidth="1"/>
    <col min="10499" max="10740" width="9.140625" style="2"/>
    <col min="10741" max="10741" width="100" style="2" customWidth="1"/>
    <col min="10742" max="10753" width="9.7109375" style="2" customWidth="1"/>
    <col min="10754" max="10754" width="16.42578125" style="2" customWidth="1"/>
    <col min="10755" max="10996" width="9.140625" style="2"/>
    <col min="10997" max="10997" width="100" style="2" customWidth="1"/>
    <col min="10998" max="11009" width="9.7109375" style="2" customWidth="1"/>
    <col min="11010" max="11010" width="16.42578125" style="2" customWidth="1"/>
    <col min="11011" max="11252" width="9.140625" style="2"/>
    <col min="11253" max="11253" width="100" style="2" customWidth="1"/>
    <col min="11254" max="11265" width="9.7109375" style="2" customWidth="1"/>
    <col min="11266" max="11266" width="16.42578125" style="2" customWidth="1"/>
    <col min="11267" max="11508" width="9.140625" style="2"/>
    <col min="11509" max="11509" width="100" style="2" customWidth="1"/>
    <col min="11510" max="11521" width="9.7109375" style="2" customWidth="1"/>
    <col min="11522" max="11522" width="16.42578125" style="2" customWidth="1"/>
    <col min="11523" max="11764" width="9.140625" style="2"/>
    <col min="11765" max="11765" width="100" style="2" customWidth="1"/>
    <col min="11766" max="11777" width="9.7109375" style="2" customWidth="1"/>
    <col min="11778" max="11778" width="16.42578125" style="2" customWidth="1"/>
    <col min="11779" max="12020" width="9.140625" style="2"/>
    <col min="12021" max="12021" width="100" style="2" customWidth="1"/>
    <col min="12022" max="12033" width="9.7109375" style="2" customWidth="1"/>
    <col min="12034" max="12034" width="16.42578125" style="2" customWidth="1"/>
    <col min="12035" max="12276" width="9.140625" style="2"/>
    <col min="12277" max="12277" width="100" style="2" customWidth="1"/>
    <col min="12278" max="12289" width="9.7109375" style="2" customWidth="1"/>
    <col min="12290" max="12290" width="16.42578125" style="2" customWidth="1"/>
    <col min="12291" max="12532" width="9.140625" style="2"/>
    <col min="12533" max="12533" width="100" style="2" customWidth="1"/>
    <col min="12534" max="12545" width="9.7109375" style="2" customWidth="1"/>
    <col min="12546" max="12546" width="16.42578125" style="2" customWidth="1"/>
    <col min="12547" max="12788" width="9.140625" style="2"/>
    <col min="12789" max="12789" width="100" style="2" customWidth="1"/>
    <col min="12790" max="12801" width="9.7109375" style="2" customWidth="1"/>
    <col min="12802" max="12802" width="16.42578125" style="2" customWidth="1"/>
    <col min="12803" max="13044" width="9.140625" style="2"/>
    <col min="13045" max="13045" width="100" style="2" customWidth="1"/>
    <col min="13046" max="13057" width="9.7109375" style="2" customWidth="1"/>
    <col min="13058" max="13058" width="16.42578125" style="2" customWidth="1"/>
    <col min="13059" max="13300" width="9.140625" style="2"/>
    <col min="13301" max="13301" width="100" style="2" customWidth="1"/>
    <col min="13302" max="13313" width="9.7109375" style="2" customWidth="1"/>
    <col min="13314" max="13314" width="16.42578125" style="2" customWidth="1"/>
    <col min="13315" max="13556" width="9.140625" style="2"/>
    <col min="13557" max="13557" width="100" style="2" customWidth="1"/>
    <col min="13558" max="13569" width="9.7109375" style="2" customWidth="1"/>
    <col min="13570" max="13570" width="16.42578125" style="2" customWidth="1"/>
    <col min="13571" max="13812" width="9.140625" style="2"/>
    <col min="13813" max="13813" width="100" style="2" customWidth="1"/>
    <col min="13814" max="13825" width="9.7109375" style="2" customWidth="1"/>
    <col min="13826" max="13826" width="16.42578125" style="2" customWidth="1"/>
    <col min="13827" max="14068" width="9.140625" style="2"/>
    <col min="14069" max="14069" width="100" style="2" customWidth="1"/>
    <col min="14070" max="14081" width="9.7109375" style="2" customWidth="1"/>
    <col min="14082" max="14082" width="16.42578125" style="2" customWidth="1"/>
    <col min="14083" max="14324" width="9.140625" style="2"/>
    <col min="14325" max="14325" width="100" style="2" customWidth="1"/>
    <col min="14326" max="14337" width="9.7109375" style="2" customWidth="1"/>
    <col min="14338" max="14338" width="16.42578125" style="2" customWidth="1"/>
    <col min="14339" max="14580" width="9.140625" style="2"/>
    <col min="14581" max="14581" width="100" style="2" customWidth="1"/>
    <col min="14582" max="14593" width="9.7109375" style="2" customWidth="1"/>
    <col min="14594" max="14594" width="16.42578125" style="2" customWidth="1"/>
    <col min="14595" max="14836" width="9.140625" style="2"/>
    <col min="14837" max="14837" width="100" style="2" customWidth="1"/>
    <col min="14838" max="14849" width="9.7109375" style="2" customWidth="1"/>
    <col min="14850" max="14850" width="16.42578125" style="2" customWidth="1"/>
    <col min="14851" max="15092" width="9.140625" style="2"/>
    <col min="15093" max="15093" width="100" style="2" customWidth="1"/>
    <col min="15094" max="15105" width="9.7109375" style="2" customWidth="1"/>
    <col min="15106" max="15106" width="16.42578125" style="2" customWidth="1"/>
    <col min="15107" max="15348" width="9.140625" style="2"/>
    <col min="15349" max="15349" width="100" style="2" customWidth="1"/>
    <col min="15350" max="15361" width="9.7109375" style="2" customWidth="1"/>
    <col min="15362" max="15362" width="16.42578125" style="2" customWidth="1"/>
    <col min="15363" max="15604" width="9.140625" style="2"/>
    <col min="15605" max="15605" width="100" style="2" customWidth="1"/>
    <col min="15606" max="15617" width="9.7109375" style="2" customWidth="1"/>
    <col min="15618" max="15618" width="16.42578125" style="2" customWidth="1"/>
    <col min="15619" max="15860" width="9.140625" style="2"/>
    <col min="15861" max="15861" width="100" style="2" customWidth="1"/>
    <col min="15862" max="15873" width="9.7109375" style="2" customWidth="1"/>
    <col min="15874" max="15874" width="16.42578125" style="2" customWidth="1"/>
    <col min="15875" max="16116" width="9.140625" style="2"/>
    <col min="16117" max="16117" width="100" style="2" customWidth="1"/>
    <col min="16118" max="16129" width="9.7109375" style="2" customWidth="1"/>
    <col min="16130" max="16130" width="16.42578125" style="2" customWidth="1"/>
    <col min="16131" max="16384" width="9.140625" style="2"/>
  </cols>
  <sheetData>
    <row r="1" spans="1:12" ht="13.35" customHeight="1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13.35" customHeight="1" x14ac:dyDescent="0.2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13.35" customHeight="1" x14ac:dyDescent="0.2">
      <c r="A3" s="4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ht="39" customHeight="1" x14ac:dyDescent="0.2">
      <c r="A4" s="4" t="s">
        <v>2</v>
      </c>
      <c r="B4" s="38">
        <v>2017</v>
      </c>
      <c r="C4" s="38">
        <v>2018</v>
      </c>
      <c r="D4" s="38">
        <v>2019</v>
      </c>
      <c r="E4" s="38">
        <v>2020</v>
      </c>
      <c r="F4" s="38">
        <v>2021</v>
      </c>
      <c r="G4" s="38">
        <v>2022</v>
      </c>
      <c r="H4" s="38">
        <v>2023</v>
      </c>
      <c r="I4" s="38">
        <v>2024</v>
      </c>
      <c r="J4" s="38">
        <v>2025</v>
      </c>
      <c r="K4" s="38">
        <v>2026</v>
      </c>
      <c r="L4" s="38">
        <v>2027</v>
      </c>
    </row>
    <row r="5" spans="1:12" ht="13.35" customHeight="1" x14ac:dyDescent="0.2"/>
    <row r="6" spans="1:12" ht="13.35" customHeight="1" x14ac:dyDescent="0.2">
      <c r="A6" s="1" t="s">
        <v>3</v>
      </c>
    </row>
    <row r="7" spans="1:12" ht="13.35" customHeight="1" x14ac:dyDescent="0.2"/>
    <row r="8" spans="1:12" ht="13.35" customHeight="1" x14ac:dyDescent="0.2">
      <c r="A8" s="39" t="s">
        <v>4</v>
      </c>
    </row>
    <row r="9" spans="1:12" ht="13.35" customHeight="1" x14ac:dyDescent="0.2">
      <c r="A9" s="3"/>
    </row>
    <row r="10" spans="1:12" ht="13.35" customHeight="1" x14ac:dyDescent="0.2">
      <c r="A10" s="3" t="s">
        <v>5</v>
      </c>
    </row>
    <row r="11" spans="1:12" ht="13.35" customHeight="1" x14ac:dyDescent="0.2"/>
    <row r="12" spans="1:12" ht="13.35" customHeight="1" x14ac:dyDescent="0.2">
      <c r="A12" s="3" t="s">
        <v>6</v>
      </c>
    </row>
    <row r="13" spans="1:12" ht="13.35" customHeight="1" x14ac:dyDescent="0.2"/>
    <row r="14" spans="1:12" ht="13.35" customHeight="1" x14ac:dyDescent="0.2">
      <c r="A14" s="4" t="s">
        <v>7</v>
      </c>
    </row>
    <row r="15" spans="1:12" ht="13.35" customHeight="1" x14ac:dyDescent="0.2">
      <c r="A15" s="4" t="s">
        <v>8</v>
      </c>
      <c r="B15" s="5">
        <v>0</v>
      </c>
      <c r="C15" s="5">
        <v>0</v>
      </c>
      <c r="D15" s="5">
        <v>508</v>
      </c>
      <c r="E15" s="6">
        <v>1085</v>
      </c>
      <c r="F15" s="6">
        <v>1383</v>
      </c>
      <c r="G15" s="6">
        <v>1540</v>
      </c>
      <c r="H15" s="6">
        <v>1645</v>
      </c>
      <c r="I15" s="6">
        <v>1715</v>
      </c>
      <c r="J15" s="6">
        <v>1733</v>
      </c>
      <c r="K15" s="6">
        <v>1750</v>
      </c>
      <c r="L15" s="6">
        <v>1750</v>
      </c>
    </row>
    <row r="16" spans="1:12" ht="13.35" customHeight="1" x14ac:dyDescent="0.2">
      <c r="A16" s="4" t="s">
        <v>9</v>
      </c>
      <c r="B16" s="5">
        <v>0</v>
      </c>
      <c r="C16" s="5">
        <v>0</v>
      </c>
      <c r="D16" s="5">
        <v>225</v>
      </c>
      <c r="E16" s="6">
        <v>1200</v>
      </c>
      <c r="F16" s="6">
        <v>1500</v>
      </c>
      <c r="G16" s="6">
        <v>1500</v>
      </c>
      <c r="H16" s="6">
        <v>1500</v>
      </c>
      <c r="I16" s="6">
        <v>1500</v>
      </c>
      <c r="J16" s="6">
        <v>1500</v>
      </c>
      <c r="K16" s="6">
        <v>1500</v>
      </c>
      <c r="L16" s="6">
        <v>1500</v>
      </c>
    </row>
    <row r="17" spans="1:12" ht="13.35" customHeight="1" x14ac:dyDescent="0.2">
      <c r="A17" s="4" t="s">
        <v>10</v>
      </c>
      <c r="B17" s="5">
        <v>0</v>
      </c>
      <c r="C17" s="5">
        <v>0</v>
      </c>
      <c r="D17" s="5">
        <v>36</v>
      </c>
      <c r="E17" s="6">
        <v>44</v>
      </c>
      <c r="F17" s="6">
        <v>48</v>
      </c>
      <c r="G17" s="6">
        <v>50</v>
      </c>
      <c r="H17" s="6">
        <v>50</v>
      </c>
      <c r="I17" s="6">
        <v>50</v>
      </c>
      <c r="J17" s="6">
        <v>50</v>
      </c>
      <c r="K17" s="6">
        <v>50</v>
      </c>
      <c r="L17" s="6">
        <v>50</v>
      </c>
    </row>
    <row r="18" spans="1:12" ht="13.35" customHeight="1" x14ac:dyDescent="0.2">
      <c r="A18" s="4" t="s">
        <v>11</v>
      </c>
      <c r="B18" s="5">
        <v>0</v>
      </c>
      <c r="C18" s="5">
        <v>0</v>
      </c>
      <c r="D18" s="5">
        <v>45</v>
      </c>
      <c r="E18" s="6">
        <v>75</v>
      </c>
      <c r="F18" s="6">
        <v>143</v>
      </c>
      <c r="G18" s="6">
        <v>198</v>
      </c>
      <c r="H18" s="6">
        <v>223</v>
      </c>
      <c r="I18" s="6">
        <v>238</v>
      </c>
      <c r="J18" s="6">
        <v>250</v>
      </c>
      <c r="K18" s="6">
        <v>250</v>
      </c>
      <c r="L18" s="6">
        <v>250</v>
      </c>
    </row>
    <row r="19" spans="1:12" ht="13.35" customHeight="1" x14ac:dyDescent="0.2">
      <c r="A19" s="4" t="s">
        <v>12</v>
      </c>
      <c r="B19" s="5">
        <v>0</v>
      </c>
      <c r="C19" s="5">
        <v>0</v>
      </c>
      <c r="D19" s="5">
        <v>2</v>
      </c>
      <c r="E19" s="6">
        <v>26</v>
      </c>
      <c r="F19" s="6">
        <v>51</v>
      </c>
      <c r="G19" s="6">
        <v>76</v>
      </c>
      <c r="H19" s="6">
        <v>100</v>
      </c>
      <c r="I19" s="6">
        <v>100</v>
      </c>
      <c r="J19" s="6">
        <v>100</v>
      </c>
      <c r="K19" s="6">
        <v>100</v>
      </c>
      <c r="L19" s="6">
        <v>100</v>
      </c>
    </row>
    <row r="20" spans="1:12" ht="13.35" customHeight="1" x14ac:dyDescent="0.2"/>
    <row r="21" spans="1:12" ht="13.35" customHeight="1" x14ac:dyDescent="0.2">
      <c r="A21" s="4" t="s">
        <v>13</v>
      </c>
    </row>
    <row r="22" spans="1:12" ht="13.35" customHeight="1" x14ac:dyDescent="0.2">
      <c r="A22" s="7" t="s">
        <v>14</v>
      </c>
    </row>
    <row r="23" spans="1:12" ht="13.35" customHeight="1" x14ac:dyDescent="0.2">
      <c r="A23" s="4" t="s">
        <v>15</v>
      </c>
      <c r="B23" s="5">
        <v>0</v>
      </c>
      <c r="C23" s="5">
        <v>0</v>
      </c>
      <c r="D23" s="5">
        <v>7987</v>
      </c>
      <c r="E23" s="6">
        <v>7816</v>
      </c>
      <c r="F23" s="6">
        <v>7855</v>
      </c>
      <c r="G23" s="6">
        <v>7564</v>
      </c>
      <c r="H23" s="6">
        <v>7616</v>
      </c>
      <c r="I23" s="6">
        <v>7640</v>
      </c>
      <c r="J23" s="6">
        <v>7569</v>
      </c>
      <c r="K23" s="6">
        <v>7505</v>
      </c>
      <c r="L23" s="6">
        <v>6281</v>
      </c>
    </row>
    <row r="24" spans="1:12" ht="13.35" customHeight="1" x14ac:dyDescent="0.2">
      <c r="A24" s="4" t="s">
        <v>16</v>
      </c>
      <c r="B24" s="5">
        <v>0</v>
      </c>
      <c r="C24" s="5">
        <v>0</v>
      </c>
      <c r="D24" s="5">
        <v>-7310</v>
      </c>
      <c r="E24" s="6">
        <v>-7154</v>
      </c>
      <c r="F24" s="6">
        <v>-7190</v>
      </c>
      <c r="G24" s="6">
        <v>-6923</v>
      </c>
      <c r="H24" s="6">
        <v>-6971</v>
      </c>
      <c r="I24" s="6">
        <v>-6993</v>
      </c>
      <c r="J24" s="6">
        <v>-6928</v>
      </c>
      <c r="K24" s="6">
        <v>-6905</v>
      </c>
      <c r="L24" s="6">
        <v>-5749</v>
      </c>
    </row>
    <row r="25" spans="1:12" ht="13.35" customHeight="1" x14ac:dyDescent="0.2">
      <c r="A25" s="4" t="s">
        <v>10</v>
      </c>
      <c r="B25" s="5">
        <v>0</v>
      </c>
      <c r="C25" s="5">
        <v>0</v>
      </c>
      <c r="D25" s="5">
        <v>2250</v>
      </c>
      <c r="E25" s="6">
        <v>2332</v>
      </c>
      <c r="F25" s="6">
        <v>2519</v>
      </c>
      <c r="G25" s="6">
        <v>2607</v>
      </c>
      <c r="H25" s="6">
        <v>2706</v>
      </c>
      <c r="I25" s="6">
        <v>2719</v>
      </c>
      <c r="J25" s="6">
        <v>2725</v>
      </c>
      <c r="K25" s="6">
        <v>2764</v>
      </c>
      <c r="L25" s="6">
        <v>2764</v>
      </c>
    </row>
    <row r="26" spans="1:12" ht="12" customHeight="1" x14ac:dyDescent="0.2">
      <c r="A26" s="4" t="s">
        <v>17</v>
      </c>
      <c r="B26" s="5">
        <v>0</v>
      </c>
      <c r="C26" s="5">
        <v>0</v>
      </c>
      <c r="D26" s="5">
        <v>30</v>
      </c>
      <c r="E26" s="6">
        <v>184</v>
      </c>
      <c r="F26" s="6">
        <v>200</v>
      </c>
      <c r="G26" s="6">
        <v>200</v>
      </c>
      <c r="H26" s="6">
        <v>200</v>
      </c>
      <c r="I26" s="6">
        <v>200</v>
      </c>
      <c r="J26" s="6">
        <v>200</v>
      </c>
      <c r="K26" s="6">
        <v>200</v>
      </c>
      <c r="L26" s="6">
        <v>200</v>
      </c>
    </row>
    <row r="27" spans="1:12" ht="13.35" customHeight="1" x14ac:dyDescent="0.2">
      <c r="A27" s="7" t="s">
        <v>18</v>
      </c>
      <c r="B27" s="5">
        <v>0</v>
      </c>
      <c r="C27" s="5">
        <v>0</v>
      </c>
      <c r="D27" s="5">
        <v>0</v>
      </c>
      <c r="E27" s="5">
        <v>0</v>
      </c>
      <c r="F27" s="5">
        <v>6992</v>
      </c>
      <c r="G27" s="6">
        <v>5614</v>
      </c>
      <c r="H27" s="6">
        <v>5107</v>
      </c>
      <c r="I27" s="6">
        <v>4396</v>
      </c>
      <c r="J27" s="6">
        <v>3684</v>
      </c>
      <c r="K27" s="6">
        <v>2966</v>
      </c>
      <c r="L27" s="6">
        <v>2918</v>
      </c>
    </row>
    <row r="28" spans="1:12" ht="13.35" customHeight="1" x14ac:dyDescent="0.2">
      <c r="A28" s="4" t="s">
        <v>19</v>
      </c>
      <c r="B28" s="5">
        <v>0</v>
      </c>
      <c r="C28" s="5">
        <v>0</v>
      </c>
      <c r="D28" s="5">
        <v>0</v>
      </c>
      <c r="E28" s="5">
        <v>0</v>
      </c>
      <c r="F28" s="5">
        <v>26</v>
      </c>
      <c r="G28" s="6">
        <v>19</v>
      </c>
      <c r="H28" s="6">
        <v>7</v>
      </c>
      <c r="I28" s="6">
        <v>3</v>
      </c>
      <c r="J28" s="6">
        <v>1</v>
      </c>
      <c r="K28" s="6">
        <v>1</v>
      </c>
      <c r="L28" s="6">
        <v>1</v>
      </c>
    </row>
    <row r="29" spans="1:12" ht="13.35" customHeight="1" x14ac:dyDescent="0.2">
      <c r="A29" s="7" t="s">
        <v>20</v>
      </c>
      <c r="B29" s="5">
        <v>0</v>
      </c>
      <c r="C29" s="5">
        <v>0</v>
      </c>
      <c r="D29" s="5">
        <v>100</v>
      </c>
      <c r="E29" s="5">
        <v>100</v>
      </c>
      <c r="F29" s="6">
        <v>100</v>
      </c>
      <c r="G29" s="6">
        <v>100</v>
      </c>
      <c r="H29" s="6">
        <v>100</v>
      </c>
      <c r="I29" s="6">
        <v>100</v>
      </c>
      <c r="J29" s="6">
        <v>100</v>
      </c>
      <c r="K29" s="6">
        <v>100</v>
      </c>
      <c r="L29" s="6">
        <v>100</v>
      </c>
    </row>
    <row r="30" spans="1:12" ht="13.35" customHeight="1" x14ac:dyDescent="0.2"/>
    <row r="31" spans="1:12" ht="13.35" customHeight="1" x14ac:dyDescent="0.2">
      <c r="A31" s="4" t="s">
        <v>21</v>
      </c>
    </row>
    <row r="32" spans="1:12" ht="13.35" customHeight="1" x14ac:dyDescent="0.2">
      <c r="A32" s="7" t="s">
        <v>22</v>
      </c>
      <c r="B32" s="5">
        <v>0</v>
      </c>
      <c r="C32" s="5">
        <v>299</v>
      </c>
      <c r="D32" s="6">
        <v>314</v>
      </c>
      <c r="E32" s="6">
        <v>331</v>
      </c>
      <c r="F32" s="6">
        <v>344</v>
      </c>
      <c r="G32" s="6">
        <v>357</v>
      </c>
      <c r="H32" s="6">
        <v>369</v>
      </c>
      <c r="I32" s="6">
        <v>382</v>
      </c>
      <c r="J32" s="6">
        <v>393</v>
      </c>
      <c r="K32" s="6">
        <v>405</v>
      </c>
      <c r="L32" s="6">
        <v>418</v>
      </c>
    </row>
    <row r="33" spans="1:12" ht="13.35" customHeight="1" x14ac:dyDescent="0.2">
      <c r="A33" s="7" t="s">
        <v>23</v>
      </c>
      <c r="B33" s="5">
        <v>0</v>
      </c>
      <c r="C33" s="5">
        <v>640</v>
      </c>
      <c r="D33" s="6">
        <v>686</v>
      </c>
      <c r="E33" s="6">
        <v>724</v>
      </c>
      <c r="F33" s="6">
        <v>762</v>
      </c>
      <c r="G33" s="6">
        <v>803</v>
      </c>
      <c r="H33" s="6">
        <v>845</v>
      </c>
      <c r="I33" s="6">
        <v>890</v>
      </c>
      <c r="J33" s="6">
        <v>939</v>
      </c>
      <c r="K33" s="6">
        <v>988</v>
      </c>
      <c r="L33" s="6">
        <v>1041</v>
      </c>
    </row>
    <row r="34" spans="1:12" ht="13.35" customHeight="1" x14ac:dyDescent="0.2">
      <c r="A34" s="7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ht="13.5" customHeight="1" x14ac:dyDescent="0.2">
      <c r="A35" s="4" t="s">
        <v>24</v>
      </c>
      <c r="B35" s="5">
        <v>0</v>
      </c>
      <c r="C35" s="5">
        <v>0</v>
      </c>
      <c r="D35" s="5">
        <v>72101</v>
      </c>
      <c r="E35" s="6">
        <v>72942</v>
      </c>
      <c r="F35" s="6">
        <v>74304</v>
      </c>
      <c r="G35" s="6">
        <v>75799</v>
      </c>
      <c r="H35" s="6">
        <v>77334</v>
      </c>
      <c r="I35" s="6">
        <v>78611</v>
      </c>
      <c r="J35" s="6">
        <v>80167</v>
      </c>
      <c r="K35" s="6">
        <v>81702</v>
      </c>
      <c r="L35" s="6">
        <v>81218</v>
      </c>
    </row>
    <row r="36" spans="1:12" ht="13.35" customHeight="1" x14ac:dyDescent="0.2"/>
    <row r="37" spans="1:12" ht="13.35" customHeight="1" x14ac:dyDescent="0.2">
      <c r="A37" s="9" t="s">
        <v>25</v>
      </c>
      <c r="B37" s="5">
        <v>0</v>
      </c>
      <c r="C37" s="5">
        <v>3</v>
      </c>
      <c r="D37" s="6">
        <v>3</v>
      </c>
      <c r="E37" s="6">
        <v>3</v>
      </c>
      <c r="F37" s="6">
        <v>3</v>
      </c>
      <c r="G37" s="6">
        <v>3</v>
      </c>
      <c r="H37" s="6">
        <v>3</v>
      </c>
      <c r="I37" s="6">
        <v>3</v>
      </c>
      <c r="J37" s="6">
        <v>3</v>
      </c>
      <c r="K37" s="6">
        <v>3</v>
      </c>
      <c r="L37" s="6">
        <v>3</v>
      </c>
    </row>
    <row r="38" spans="1:12" ht="13.35" customHeight="1" x14ac:dyDescent="0.2"/>
    <row r="39" spans="1:12" ht="13.35" customHeight="1" x14ac:dyDescent="0.2">
      <c r="A39" s="3" t="s">
        <v>26</v>
      </c>
    </row>
    <row r="40" spans="1:12" ht="13.35" customHeight="1" x14ac:dyDescent="0.2"/>
    <row r="41" spans="1:12" ht="13.35" customHeight="1" x14ac:dyDescent="0.2">
      <c r="A41" s="4" t="s">
        <v>27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3739</v>
      </c>
      <c r="H41" s="5">
        <v>3825</v>
      </c>
      <c r="I41" s="5">
        <v>3913</v>
      </c>
      <c r="J41" s="5">
        <v>4003</v>
      </c>
      <c r="K41" s="5">
        <v>4095</v>
      </c>
      <c r="L41" s="5">
        <v>4189</v>
      </c>
    </row>
    <row r="42" spans="1:12" ht="13.35" customHeight="1" x14ac:dyDescent="0.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ht="13.35" customHeight="1" x14ac:dyDescent="0.2">
      <c r="A43" s="3" t="s">
        <v>28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ht="13.35" customHeight="1" x14ac:dyDescent="0.2">
      <c r="A44" s="3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ht="13.35" customHeight="1" x14ac:dyDescent="0.2">
      <c r="A45" s="4" t="s">
        <v>29</v>
      </c>
    </row>
    <row r="46" spans="1:12" ht="13.35" customHeight="1" x14ac:dyDescent="0.2">
      <c r="A46" s="4" t="s">
        <v>30</v>
      </c>
      <c r="B46" s="10">
        <v>0</v>
      </c>
      <c r="C46" s="5">
        <v>5700</v>
      </c>
      <c r="D46" s="6">
        <v>5700</v>
      </c>
      <c r="E46" s="6">
        <v>5700</v>
      </c>
      <c r="F46" s="6">
        <v>5700</v>
      </c>
      <c r="G46" s="6">
        <v>5700</v>
      </c>
      <c r="H46" s="6">
        <v>5700</v>
      </c>
      <c r="I46" s="6">
        <v>5700</v>
      </c>
      <c r="J46" s="6">
        <v>5700</v>
      </c>
      <c r="K46" s="6">
        <v>5700</v>
      </c>
      <c r="L46" s="6">
        <v>5700</v>
      </c>
    </row>
    <row r="47" spans="1:12" ht="13.35" customHeight="1" x14ac:dyDescent="0.2"/>
    <row r="48" spans="1:12" ht="13.35" customHeight="1" x14ac:dyDescent="0.2">
      <c r="A48" s="4" t="s">
        <v>31</v>
      </c>
      <c r="B48" s="11"/>
      <c r="C48" s="11"/>
    </row>
    <row r="49" spans="1:12" ht="13.35" customHeight="1" x14ac:dyDescent="0.2">
      <c r="A49" s="4" t="s">
        <v>32</v>
      </c>
      <c r="B49" s="5">
        <v>2968</v>
      </c>
      <c r="C49" s="6">
        <v>2946</v>
      </c>
      <c r="D49" s="6">
        <v>2944</v>
      </c>
      <c r="E49" s="6">
        <v>2922</v>
      </c>
      <c r="F49" s="6">
        <v>2921</v>
      </c>
      <c r="G49" s="6">
        <v>2917</v>
      </c>
      <c r="H49" s="6">
        <v>2917</v>
      </c>
      <c r="I49" s="6">
        <v>2917</v>
      </c>
      <c r="J49" s="6">
        <v>2917</v>
      </c>
      <c r="K49" s="5">
        <v>2917</v>
      </c>
      <c r="L49" s="5">
        <v>2917</v>
      </c>
    </row>
    <row r="50" spans="1:12" ht="13.35" customHeight="1" x14ac:dyDescent="0.2">
      <c r="A50" s="4" t="s">
        <v>33</v>
      </c>
      <c r="B50" s="5">
        <v>112</v>
      </c>
      <c r="C50" s="6">
        <v>284</v>
      </c>
      <c r="D50" s="6">
        <v>319</v>
      </c>
      <c r="E50" s="6">
        <v>324</v>
      </c>
      <c r="F50" s="6">
        <v>326</v>
      </c>
      <c r="G50" s="6">
        <v>328</v>
      </c>
      <c r="H50" s="6">
        <v>345</v>
      </c>
      <c r="I50" s="6">
        <v>345</v>
      </c>
      <c r="J50" s="6">
        <v>345</v>
      </c>
      <c r="K50" s="5">
        <v>345</v>
      </c>
      <c r="L50" s="5">
        <v>345</v>
      </c>
    </row>
    <row r="51" spans="1:12" ht="13.35" customHeight="1" x14ac:dyDescent="0.2">
      <c r="A51" s="4" t="s">
        <v>34</v>
      </c>
      <c r="B51" s="5">
        <v>16504</v>
      </c>
      <c r="C51" s="6">
        <v>16628</v>
      </c>
      <c r="D51" s="6">
        <v>16742</v>
      </c>
      <c r="E51" s="6">
        <v>16789</v>
      </c>
      <c r="F51" s="6">
        <v>16838</v>
      </c>
      <c r="G51" s="6">
        <v>16756</v>
      </c>
      <c r="H51" s="6">
        <v>16722</v>
      </c>
      <c r="I51" s="6">
        <v>16722</v>
      </c>
      <c r="J51" s="6">
        <v>16722</v>
      </c>
      <c r="K51" s="6">
        <v>16722</v>
      </c>
      <c r="L51" s="6">
        <v>16722</v>
      </c>
    </row>
    <row r="52" spans="1:12" ht="13.35" customHeight="1" x14ac:dyDescent="0.2">
      <c r="A52" s="4" t="s">
        <v>35</v>
      </c>
      <c r="B52" s="5">
        <v>607</v>
      </c>
      <c r="C52" s="5">
        <v>608</v>
      </c>
      <c r="D52" s="6">
        <v>608</v>
      </c>
      <c r="E52" s="6">
        <v>608</v>
      </c>
      <c r="F52" s="6">
        <v>608</v>
      </c>
      <c r="G52" s="6">
        <v>608</v>
      </c>
      <c r="H52" s="6">
        <v>608</v>
      </c>
      <c r="I52" s="6">
        <v>608</v>
      </c>
      <c r="J52" s="6">
        <v>608</v>
      </c>
      <c r="K52" s="6">
        <v>608</v>
      </c>
      <c r="L52" s="6">
        <v>608</v>
      </c>
    </row>
    <row r="53" spans="1:12" ht="13.35" customHeight="1" x14ac:dyDescent="0.2">
      <c r="A53" s="4"/>
      <c r="B53" s="5"/>
      <c r="C53" s="5"/>
      <c r="D53" s="6"/>
      <c r="E53" s="6"/>
      <c r="F53" s="6"/>
      <c r="G53" s="6"/>
      <c r="H53" s="6"/>
      <c r="I53" s="6"/>
      <c r="J53" s="6"/>
      <c r="K53" s="6"/>
      <c r="L53" s="6"/>
    </row>
    <row r="54" spans="1:12" ht="13.35" customHeight="1" x14ac:dyDescent="0.2">
      <c r="A54" s="4" t="s">
        <v>36</v>
      </c>
      <c r="B54" s="5"/>
      <c r="C54" s="5"/>
      <c r="D54" s="6"/>
      <c r="E54" s="6"/>
      <c r="F54" s="6"/>
      <c r="G54" s="6"/>
      <c r="H54" s="6"/>
      <c r="I54" s="6"/>
      <c r="J54" s="6"/>
      <c r="K54" s="6"/>
      <c r="L54" s="6"/>
    </row>
    <row r="55" spans="1:12" ht="13.35" customHeight="1" x14ac:dyDescent="0.2">
      <c r="A55" s="4" t="s">
        <v>37</v>
      </c>
      <c r="B55" s="5">
        <v>33.999300000000005</v>
      </c>
      <c r="C55" s="5">
        <v>16.040399999999998</v>
      </c>
      <c r="D55" s="6">
        <v>5.516</v>
      </c>
      <c r="E55" s="6">
        <v>5.4806000000000008</v>
      </c>
      <c r="F55" s="6">
        <v>4.5528000000000004</v>
      </c>
      <c r="G55" s="6">
        <v>1.875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</row>
    <row r="56" spans="1:12" ht="13.35" customHeight="1" x14ac:dyDescent="0.2">
      <c r="A56" s="3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ht="13.35" customHeight="1" x14ac:dyDescent="0.2">
      <c r="A57" s="3" t="s">
        <v>39</v>
      </c>
      <c r="B57" s="5"/>
      <c r="C57" s="6"/>
      <c r="D57" s="6"/>
      <c r="E57" s="6"/>
      <c r="F57" s="6"/>
      <c r="G57" s="6"/>
      <c r="H57" s="6"/>
      <c r="I57" s="6"/>
      <c r="J57" s="12"/>
      <c r="K57" s="13"/>
      <c r="L57" s="13"/>
    </row>
    <row r="58" spans="1:12" ht="13.35" customHeight="1" x14ac:dyDescent="0.2">
      <c r="A58" s="3"/>
      <c r="B58" s="5"/>
      <c r="C58" s="6"/>
      <c r="D58" s="6"/>
      <c r="E58" s="6"/>
      <c r="F58" s="6"/>
      <c r="G58" s="6"/>
      <c r="H58" s="6"/>
      <c r="I58" s="6"/>
      <c r="J58" s="12"/>
      <c r="K58" s="13"/>
      <c r="L58" s="13"/>
    </row>
    <row r="59" spans="1:12" ht="13.35" customHeight="1" x14ac:dyDescent="0.2">
      <c r="A59" s="9" t="s">
        <v>40</v>
      </c>
      <c r="B59" s="5"/>
      <c r="C59" s="5"/>
      <c r="D59" s="5"/>
    </row>
    <row r="60" spans="1:12" ht="13.35" customHeight="1" x14ac:dyDescent="0.2">
      <c r="A60" s="9" t="s">
        <v>41</v>
      </c>
      <c r="B60" s="5">
        <v>0</v>
      </c>
      <c r="C60" s="5">
        <v>3</v>
      </c>
      <c r="D60" s="5">
        <v>136</v>
      </c>
      <c r="E60" s="6">
        <v>518</v>
      </c>
      <c r="F60" s="6">
        <v>534</v>
      </c>
      <c r="G60" s="6">
        <v>643</v>
      </c>
      <c r="H60" s="6">
        <v>627</v>
      </c>
      <c r="I60" s="6">
        <v>607</v>
      </c>
      <c r="J60" s="6">
        <v>668</v>
      </c>
      <c r="K60" s="12">
        <v>640</v>
      </c>
      <c r="L60" s="12">
        <v>608</v>
      </c>
    </row>
    <row r="61" spans="1:12" ht="13.35" customHeight="1" x14ac:dyDescent="0.2">
      <c r="A61" s="9" t="s">
        <v>42</v>
      </c>
      <c r="B61" s="5">
        <v>0</v>
      </c>
      <c r="C61" s="5">
        <v>3812</v>
      </c>
      <c r="D61" s="5">
        <v>4073</v>
      </c>
      <c r="E61" s="6">
        <v>4583</v>
      </c>
      <c r="F61" s="6">
        <v>4733</v>
      </c>
      <c r="G61" s="6">
        <v>4981</v>
      </c>
      <c r="H61" s="6">
        <v>5108</v>
      </c>
      <c r="I61" s="6">
        <v>5237</v>
      </c>
      <c r="J61" s="12">
        <v>5454</v>
      </c>
      <c r="K61" s="13">
        <v>5589</v>
      </c>
      <c r="L61" s="13">
        <v>5708</v>
      </c>
    </row>
    <row r="62" spans="1:12" ht="13.35" customHeight="1" x14ac:dyDescent="0.2">
      <c r="A62" s="9"/>
      <c r="B62" s="5"/>
      <c r="C62" s="5"/>
      <c r="D62" s="5"/>
    </row>
    <row r="63" spans="1:12" ht="13.35" customHeight="1" x14ac:dyDescent="0.2">
      <c r="A63" s="3" t="s">
        <v>43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ht="13.35" customHeight="1" x14ac:dyDescent="0.2">
      <c r="A64" s="3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3.35" customHeight="1" x14ac:dyDescent="0.2">
      <c r="A65" s="9" t="s">
        <v>44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456</v>
      </c>
      <c r="H65" s="5">
        <v>456</v>
      </c>
      <c r="I65" s="5">
        <v>458</v>
      </c>
      <c r="J65" s="5">
        <v>461</v>
      </c>
      <c r="K65" s="5">
        <v>464</v>
      </c>
      <c r="L65" s="5">
        <v>466</v>
      </c>
    </row>
    <row r="66" spans="1:12" ht="13.35" customHeight="1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3.35" customHeight="1" x14ac:dyDescent="0.2">
      <c r="A67" s="9" t="s">
        <v>194</v>
      </c>
      <c r="B67" s="5">
        <v>0</v>
      </c>
      <c r="C67" s="5">
        <v>0</v>
      </c>
      <c r="D67" s="6">
        <f>301-286</f>
        <v>15</v>
      </c>
      <c r="E67" s="6">
        <f>335-286</f>
        <v>49</v>
      </c>
      <c r="F67" s="6">
        <f>311-287</f>
        <v>24</v>
      </c>
      <c r="G67" s="6">
        <f>312-289</f>
        <v>23</v>
      </c>
      <c r="H67" s="6">
        <f>313-289</f>
        <v>24</v>
      </c>
      <c r="I67" s="6">
        <f>315-290</f>
        <v>25</v>
      </c>
      <c r="J67" s="6">
        <f>315-291</f>
        <v>24</v>
      </c>
      <c r="K67" s="5">
        <f>316-292</f>
        <v>24</v>
      </c>
      <c r="L67" s="5">
        <f>317-292</f>
        <v>25</v>
      </c>
    </row>
    <row r="68" spans="1:12" ht="13.35" customHeight="1" x14ac:dyDescent="0.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3.35" customHeight="1" x14ac:dyDescent="0.2">
      <c r="A69" s="3" t="s">
        <v>45</v>
      </c>
    </row>
    <row r="70" spans="1:12" ht="13.35" customHeight="1" x14ac:dyDescent="0.2"/>
    <row r="71" spans="1:12" ht="13.35" customHeight="1" x14ac:dyDescent="0.2">
      <c r="A71" s="7" t="s">
        <v>46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f>(311+44+461)*0.25</f>
        <v>204</v>
      </c>
      <c r="H71" s="6">
        <v>724</v>
      </c>
      <c r="I71" s="6">
        <v>535</v>
      </c>
      <c r="J71" s="6">
        <v>412</v>
      </c>
      <c r="K71" s="6">
        <v>407</v>
      </c>
      <c r="L71" s="6">
        <v>423</v>
      </c>
    </row>
    <row r="72" spans="1:12" ht="13.35" customHeight="1" x14ac:dyDescent="0.2"/>
    <row r="73" spans="1:12" ht="13.35" customHeight="1" x14ac:dyDescent="0.2">
      <c r="A73" s="3" t="s">
        <v>47</v>
      </c>
    </row>
    <row r="74" spans="1:12" ht="13.35" customHeight="1" x14ac:dyDescent="0.2">
      <c r="D74" s="14"/>
    </row>
    <row r="75" spans="1:12" ht="13.35" customHeight="1" x14ac:dyDescent="0.2">
      <c r="A75" s="9" t="s">
        <v>48</v>
      </c>
      <c r="B75" s="15">
        <v>211.42099999999999</v>
      </c>
      <c r="C75" s="15">
        <v>1981.6569999999999</v>
      </c>
      <c r="D75" s="15">
        <v>3907.0079999999998</v>
      </c>
      <c r="E75" s="15">
        <v>5926.1880000000001</v>
      </c>
      <c r="F75" s="15">
        <v>8099.8</v>
      </c>
      <c r="G75" s="15">
        <v>10431.447</v>
      </c>
      <c r="H75" s="15">
        <v>12925.329</v>
      </c>
      <c r="I75" s="15">
        <v>15254.045</v>
      </c>
      <c r="J75" s="15">
        <v>17646.198</v>
      </c>
      <c r="K75" s="15">
        <v>20217.788</v>
      </c>
      <c r="L75" s="15">
        <v>22928.217000000001</v>
      </c>
    </row>
    <row r="76" spans="1:12" ht="13.35" customHeight="1" x14ac:dyDescent="0.2">
      <c r="A76" s="4" t="s">
        <v>49</v>
      </c>
      <c r="B76" s="15">
        <v>0</v>
      </c>
      <c r="C76" s="15">
        <v>-117.07000358366746</v>
      </c>
      <c r="D76" s="15">
        <v>-118.21305298913059</v>
      </c>
      <c r="E76" s="15">
        <v>-143.83658891833832</v>
      </c>
      <c r="F76" s="15">
        <v>-137.95586401308947</v>
      </c>
      <c r="G76" s="15">
        <v>-150.66063974465686</v>
      </c>
      <c r="H76" s="15">
        <v>-159.73876472095895</v>
      </c>
      <c r="I76" s="15">
        <v>-170.37905931247744</v>
      </c>
      <c r="J76" s="15">
        <v>-178.78009156899924</v>
      </c>
      <c r="K76" s="15">
        <v>-186.02813755668842</v>
      </c>
      <c r="L76" s="15">
        <v>-183.92255188607155</v>
      </c>
    </row>
    <row r="77" spans="1:12" ht="13.35" customHeight="1" x14ac:dyDescent="0.2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</row>
    <row r="78" spans="1:12" ht="13.35" customHeight="1" x14ac:dyDescent="0.2">
      <c r="A78" s="16" t="s">
        <v>50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</row>
    <row r="79" spans="1:12" ht="13.35" customHeight="1" x14ac:dyDescent="0.2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</row>
    <row r="80" spans="1:12" ht="13.35" customHeight="1" x14ac:dyDescent="0.2">
      <c r="A80" s="2" t="s">
        <v>51</v>
      </c>
      <c r="B80" s="15">
        <v>0</v>
      </c>
      <c r="C80" s="15">
        <v>14915</v>
      </c>
      <c r="D80" s="15">
        <v>15609</v>
      </c>
      <c r="E80" s="15">
        <v>16296</v>
      </c>
      <c r="F80" s="15">
        <v>17168</v>
      </c>
      <c r="G80" s="15">
        <v>17894</v>
      </c>
      <c r="H80" s="15">
        <v>18688</v>
      </c>
      <c r="I80" s="15">
        <v>19597</v>
      </c>
      <c r="J80" s="15">
        <v>20711</v>
      </c>
      <c r="K80" s="15">
        <v>21637</v>
      </c>
      <c r="L80" s="15">
        <v>22607</v>
      </c>
    </row>
    <row r="81" spans="1:12" ht="13.35" customHeight="1" x14ac:dyDescent="0.2">
      <c r="A81" s="2" t="s">
        <v>52</v>
      </c>
      <c r="B81" s="15">
        <v>0</v>
      </c>
      <c r="C81" s="15">
        <v>441.75</v>
      </c>
      <c r="D81" s="15">
        <v>601</v>
      </c>
      <c r="E81" s="15">
        <v>605</v>
      </c>
      <c r="F81" s="15">
        <v>613</v>
      </c>
      <c r="G81" s="15">
        <v>623</v>
      </c>
      <c r="H81" s="15">
        <v>631</v>
      </c>
      <c r="I81" s="15">
        <v>639</v>
      </c>
      <c r="J81" s="15">
        <v>646</v>
      </c>
      <c r="K81" s="15">
        <v>656</v>
      </c>
      <c r="L81" s="15">
        <v>662</v>
      </c>
    </row>
    <row r="82" spans="1:12" ht="13.35" customHeight="1" x14ac:dyDescent="0.2">
      <c r="A82" s="18" t="s">
        <v>53</v>
      </c>
      <c r="B82" s="15">
        <v>0</v>
      </c>
      <c r="C82" s="15">
        <v>0</v>
      </c>
      <c r="D82" s="15">
        <v>0</v>
      </c>
      <c r="E82" s="15">
        <v>342.00000083999998</v>
      </c>
      <c r="F82" s="15">
        <v>473</v>
      </c>
      <c r="G82" s="15">
        <v>495</v>
      </c>
      <c r="H82" s="15">
        <v>517</v>
      </c>
      <c r="I82" s="15">
        <v>540</v>
      </c>
      <c r="J82" s="15">
        <v>563</v>
      </c>
      <c r="K82" s="15">
        <v>588</v>
      </c>
      <c r="L82" s="15">
        <v>613</v>
      </c>
    </row>
    <row r="83" spans="1:12" ht="13.35" customHeight="1" x14ac:dyDescent="0.2">
      <c r="A83" s="18" t="s">
        <v>195</v>
      </c>
      <c r="B83" s="15">
        <v>0</v>
      </c>
      <c r="C83" s="15">
        <v>0</v>
      </c>
      <c r="D83" s="15">
        <v>0</v>
      </c>
      <c r="E83" s="15">
        <v>0</v>
      </c>
      <c r="F83" s="15">
        <v>424</v>
      </c>
      <c r="G83" s="15">
        <v>426</v>
      </c>
      <c r="H83" s="15">
        <v>427</v>
      </c>
      <c r="I83" s="15">
        <v>428</v>
      </c>
      <c r="J83" s="15">
        <v>430</v>
      </c>
      <c r="K83" s="15">
        <v>431</v>
      </c>
      <c r="L83" s="15">
        <v>432</v>
      </c>
    </row>
    <row r="84" spans="1:12" ht="13.35" customHeight="1" x14ac:dyDescent="0.2">
      <c r="A84" s="18" t="s">
        <v>54</v>
      </c>
      <c r="B84" s="15">
        <v>0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  <c r="H84" s="15">
        <v>33473</v>
      </c>
      <c r="I84" s="15">
        <v>33496</v>
      </c>
      <c r="J84" s="15">
        <v>35074</v>
      </c>
      <c r="K84" s="15">
        <v>35249</v>
      </c>
      <c r="L84" s="15">
        <v>35571</v>
      </c>
    </row>
    <row r="85" spans="1:12" ht="13.35" customHeight="1" x14ac:dyDescent="0.2">
      <c r="A85" s="2" t="s">
        <v>55</v>
      </c>
      <c r="B85" s="15">
        <v>0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188</v>
      </c>
      <c r="I85" s="15">
        <v>187</v>
      </c>
      <c r="J85" s="15">
        <v>185</v>
      </c>
      <c r="K85" s="15">
        <v>183</v>
      </c>
      <c r="L85" s="15">
        <v>182</v>
      </c>
    </row>
    <row r="86" spans="1:12" ht="13.3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ht="13.35" customHeight="1" x14ac:dyDescent="0.2">
      <c r="A87" s="39" t="s">
        <v>56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ht="13.35" customHeight="1" x14ac:dyDescent="0.2"/>
    <row r="89" spans="1:12" ht="13.35" customHeight="1" x14ac:dyDescent="0.2">
      <c r="A89" s="3" t="s">
        <v>5</v>
      </c>
    </row>
    <row r="90" spans="1:12" ht="13.35" customHeight="1" x14ac:dyDescent="0.2"/>
    <row r="91" spans="1:12" ht="13.35" customHeight="1" x14ac:dyDescent="0.2">
      <c r="A91" s="3" t="s">
        <v>6</v>
      </c>
    </row>
    <row r="92" spans="1:12" ht="13.35" customHeight="1" x14ac:dyDescent="0.2">
      <c r="A92" s="3"/>
    </row>
    <row r="93" spans="1:12" ht="13.35" customHeight="1" x14ac:dyDescent="0.2">
      <c r="A93" s="4" t="s">
        <v>57</v>
      </c>
    </row>
    <row r="94" spans="1:12" ht="12" customHeight="1" x14ac:dyDescent="0.2">
      <c r="A94" s="4" t="s">
        <v>58</v>
      </c>
      <c r="B94" s="5">
        <v>0</v>
      </c>
      <c r="C94" s="5">
        <v>0</v>
      </c>
      <c r="D94" s="15">
        <v>30</v>
      </c>
      <c r="E94" s="15">
        <v>30</v>
      </c>
      <c r="F94" s="15">
        <v>30</v>
      </c>
      <c r="G94" s="15">
        <v>30</v>
      </c>
      <c r="H94" s="15">
        <v>30</v>
      </c>
      <c r="I94" s="15">
        <v>30</v>
      </c>
      <c r="J94" s="15">
        <v>30</v>
      </c>
      <c r="K94" s="15">
        <v>30</v>
      </c>
      <c r="L94" s="15">
        <v>30</v>
      </c>
    </row>
    <row r="95" spans="1:12" ht="13.35" customHeight="1" x14ac:dyDescent="0.2">
      <c r="A95" s="4" t="s">
        <v>59</v>
      </c>
      <c r="B95" s="15">
        <v>0</v>
      </c>
      <c r="C95" s="15">
        <v>0</v>
      </c>
      <c r="D95" s="15">
        <v>13</v>
      </c>
      <c r="E95" s="15">
        <v>13</v>
      </c>
      <c r="F95" s="15">
        <v>13</v>
      </c>
      <c r="G95" s="15">
        <v>13</v>
      </c>
      <c r="H95" s="15">
        <v>13</v>
      </c>
      <c r="I95" s="15">
        <v>13</v>
      </c>
      <c r="J95" s="15">
        <v>13</v>
      </c>
      <c r="K95" s="15">
        <v>13</v>
      </c>
      <c r="L95" s="15">
        <v>13</v>
      </c>
    </row>
    <row r="96" spans="1:12" ht="15.75" customHeight="1" x14ac:dyDescent="0.2">
      <c r="A96" s="4" t="s">
        <v>60</v>
      </c>
      <c r="B96" s="5">
        <v>0</v>
      </c>
      <c r="C96" s="5">
        <v>0</v>
      </c>
      <c r="D96" s="19">
        <v>73</v>
      </c>
      <c r="E96" s="19">
        <v>79</v>
      </c>
      <c r="F96" s="19">
        <v>84</v>
      </c>
      <c r="G96" s="19">
        <v>85</v>
      </c>
      <c r="H96" s="19">
        <v>85</v>
      </c>
      <c r="I96" s="19">
        <v>85</v>
      </c>
      <c r="J96" s="19">
        <v>85</v>
      </c>
      <c r="K96" s="19">
        <v>85</v>
      </c>
      <c r="L96" s="6">
        <v>85</v>
      </c>
    </row>
    <row r="97" spans="1:12" ht="14.25" customHeight="1" x14ac:dyDescent="0.2">
      <c r="A97" s="4" t="s">
        <v>61</v>
      </c>
      <c r="B97" s="5">
        <v>0</v>
      </c>
      <c r="C97" s="5">
        <v>0</v>
      </c>
      <c r="D97" s="5">
        <v>0</v>
      </c>
      <c r="E97" s="5">
        <v>0</v>
      </c>
      <c r="F97" s="6">
        <v>2</v>
      </c>
      <c r="G97" s="6">
        <v>2</v>
      </c>
      <c r="H97" s="6">
        <v>2</v>
      </c>
      <c r="I97" s="6">
        <v>2</v>
      </c>
      <c r="J97" s="6">
        <v>2</v>
      </c>
      <c r="K97" s="6">
        <v>2</v>
      </c>
      <c r="L97" s="6">
        <v>2</v>
      </c>
    </row>
    <row r="98" spans="1:12" ht="15" customHeight="1" x14ac:dyDescent="0.2">
      <c r="A98" s="4" t="s">
        <v>62</v>
      </c>
      <c r="B98" s="5"/>
      <c r="C98" s="5"/>
      <c r="D98" s="5"/>
      <c r="E98" s="6"/>
      <c r="F98" s="6"/>
      <c r="G98" s="6"/>
      <c r="H98" s="6"/>
      <c r="I98" s="6"/>
      <c r="J98" s="6"/>
      <c r="K98" s="6"/>
      <c r="L98" s="6"/>
    </row>
    <row r="99" spans="1:12" ht="15" customHeight="1" x14ac:dyDescent="0.2">
      <c r="A99" s="4" t="s">
        <v>63</v>
      </c>
      <c r="B99" s="5"/>
      <c r="C99" s="5"/>
      <c r="D99" s="5"/>
      <c r="E99" s="6"/>
      <c r="F99" s="6"/>
      <c r="G99" s="6"/>
      <c r="H99" s="6"/>
      <c r="I99" s="6"/>
      <c r="J99" s="6"/>
      <c r="K99" s="6"/>
      <c r="L99" s="6"/>
    </row>
    <row r="100" spans="1:12" ht="15" customHeight="1" x14ac:dyDescent="0.2">
      <c r="A100" s="4" t="s">
        <v>64</v>
      </c>
      <c r="B100" s="5">
        <v>0</v>
      </c>
      <c r="C100" s="5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</row>
    <row r="101" spans="1:12" ht="15" customHeight="1" x14ac:dyDescent="0.2">
      <c r="A101" s="4" t="s">
        <v>65</v>
      </c>
      <c r="B101" s="5">
        <v>0</v>
      </c>
      <c r="C101" s="5">
        <v>0</v>
      </c>
      <c r="D101" s="19">
        <v>9</v>
      </c>
      <c r="E101" s="19">
        <v>9</v>
      </c>
      <c r="F101" s="19">
        <v>9</v>
      </c>
      <c r="G101" s="19">
        <v>9</v>
      </c>
      <c r="H101" s="19">
        <v>9</v>
      </c>
      <c r="I101" s="19">
        <v>9</v>
      </c>
      <c r="J101" s="19">
        <v>9</v>
      </c>
      <c r="K101" s="19">
        <v>9</v>
      </c>
      <c r="L101" s="19">
        <v>9</v>
      </c>
    </row>
    <row r="102" spans="1:12" ht="15" customHeight="1" x14ac:dyDescent="0.2">
      <c r="A102" s="4" t="s">
        <v>66</v>
      </c>
      <c r="B102" s="5">
        <v>0</v>
      </c>
      <c r="C102" s="5">
        <v>0</v>
      </c>
      <c r="D102" s="19">
        <v>10</v>
      </c>
      <c r="E102" s="19">
        <v>10</v>
      </c>
      <c r="F102" s="19">
        <v>10</v>
      </c>
      <c r="G102" s="19">
        <v>10</v>
      </c>
      <c r="H102" s="19">
        <v>10</v>
      </c>
      <c r="I102" s="19">
        <v>10</v>
      </c>
      <c r="J102" s="19">
        <v>10</v>
      </c>
      <c r="K102" s="19">
        <v>10</v>
      </c>
      <c r="L102" s="19">
        <v>10</v>
      </c>
    </row>
    <row r="103" spans="1:12" ht="13.35" customHeight="1" x14ac:dyDescent="0.2"/>
    <row r="104" spans="1:12" ht="13.35" customHeight="1" x14ac:dyDescent="0.2">
      <c r="A104" s="4" t="s">
        <v>67</v>
      </c>
    </row>
    <row r="105" spans="1:12" ht="13.35" customHeight="1" x14ac:dyDescent="0.2">
      <c r="A105" s="9" t="s">
        <v>196</v>
      </c>
      <c r="B105" s="15">
        <v>0</v>
      </c>
      <c r="C105" s="6">
        <v>8</v>
      </c>
      <c r="D105" s="6">
        <v>8</v>
      </c>
      <c r="E105" s="6">
        <v>8</v>
      </c>
      <c r="F105" s="5">
        <v>8</v>
      </c>
      <c r="G105" s="5">
        <v>8</v>
      </c>
      <c r="H105" s="5">
        <v>8</v>
      </c>
      <c r="I105" s="5">
        <v>0</v>
      </c>
      <c r="J105" s="5">
        <v>0</v>
      </c>
      <c r="K105" s="5">
        <v>0</v>
      </c>
      <c r="L105" s="5">
        <v>0</v>
      </c>
    </row>
    <row r="106" spans="1:12" ht="13.35" customHeight="1" x14ac:dyDescent="0.2">
      <c r="A106" s="9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13.35" customHeight="1" x14ac:dyDescent="0.2">
      <c r="A107" s="9" t="s">
        <v>68</v>
      </c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13.35" customHeight="1" x14ac:dyDescent="0.2">
      <c r="A108" s="9" t="s">
        <v>69</v>
      </c>
      <c r="B108" s="5">
        <v>0</v>
      </c>
      <c r="C108" s="5">
        <v>0</v>
      </c>
      <c r="D108" s="6">
        <v>24</v>
      </c>
      <c r="E108" s="6">
        <v>13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</row>
    <row r="109" spans="1:12" ht="13.35" customHeight="1" x14ac:dyDescent="0.2">
      <c r="A109" s="9" t="s">
        <v>70</v>
      </c>
      <c r="B109" s="5">
        <v>0</v>
      </c>
      <c r="C109" s="5">
        <v>0</v>
      </c>
      <c r="D109" s="6">
        <v>21</v>
      </c>
      <c r="E109" s="6">
        <v>21</v>
      </c>
      <c r="F109" s="6">
        <v>21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</row>
    <row r="110" spans="1:12" ht="13.35" customHeight="1" x14ac:dyDescent="0.2">
      <c r="A110" s="9" t="s">
        <v>71</v>
      </c>
      <c r="B110" s="5">
        <v>0</v>
      </c>
      <c r="C110" s="5">
        <v>0</v>
      </c>
      <c r="D110" s="6">
        <v>20</v>
      </c>
      <c r="E110" s="6">
        <v>12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</row>
    <row r="111" spans="1:12" ht="13.35" customHeight="1" x14ac:dyDescent="0.2"/>
    <row r="112" spans="1:12" ht="13.35" customHeight="1" x14ac:dyDescent="0.2">
      <c r="A112" s="3" t="s">
        <v>72</v>
      </c>
    </row>
    <row r="113" spans="1:12" ht="13.35" customHeight="1" x14ac:dyDescent="0.2"/>
    <row r="114" spans="1:12" ht="13.35" customHeight="1" x14ac:dyDescent="0.2">
      <c r="A114" s="7" t="s">
        <v>73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204</v>
      </c>
      <c r="H114" s="2">
        <v>724</v>
      </c>
      <c r="I114" s="2">
        <v>535</v>
      </c>
      <c r="J114" s="2">
        <v>412</v>
      </c>
      <c r="K114" s="2">
        <v>407</v>
      </c>
      <c r="L114" s="2">
        <v>423</v>
      </c>
    </row>
    <row r="115" spans="1:12" ht="13.35" customHeight="1" x14ac:dyDescent="0.2"/>
    <row r="116" spans="1:12" ht="13.35" customHeight="1" x14ac:dyDescent="0.2">
      <c r="A116" s="1" t="s">
        <v>74</v>
      </c>
    </row>
    <row r="117" spans="1:12" ht="13.35" customHeight="1" x14ac:dyDescent="0.2"/>
    <row r="118" spans="1:12" ht="26.25" customHeight="1" x14ac:dyDescent="0.2">
      <c r="A118" s="3" t="s">
        <v>75</v>
      </c>
    </row>
    <row r="119" spans="1:12" ht="13.35" customHeight="1" x14ac:dyDescent="0.2"/>
    <row r="120" spans="1:12" ht="15" customHeight="1" x14ac:dyDescent="0.2">
      <c r="A120" s="42" t="s">
        <v>197</v>
      </c>
    </row>
    <row r="121" spans="1:12" ht="15" customHeight="1" x14ac:dyDescent="0.2">
      <c r="A121" s="43" t="s">
        <v>198</v>
      </c>
    </row>
    <row r="122" spans="1:12" ht="13.35" customHeight="1" x14ac:dyDescent="0.2">
      <c r="A122" s="2" t="s">
        <v>76</v>
      </c>
      <c r="B122" s="2">
        <v>-18</v>
      </c>
      <c r="C122" s="2">
        <v>-19</v>
      </c>
      <c r="D122" s="2">
        <v>-20</v>
      </c>
      <c r="E122" s="2">
        <v>-20</v>
      </c>
      <c r="F122" s="2">
        <v>-22</v>
      </c>
      <c r="G122" s="2">
        <v>-26</v>
      </c>
      <c r="H122" s="2">
        <v>-29</v>
      </c>
      <c r="I122" s="2">
        <v>-33</v>
      </c>
      <c r="J122" s="2">
        <v>-37</v>
      </c>
      <c r="K122" s="2">
        <v>-37</v>
      </c>
      <c r="L122" s="2">
        <v>-37</v>
      </c>
    </row>
    <row r="123" spans="1:12" ht="13.35" customHeight="1" x14ac:dyDescent="0.2">
      <c r="A123" s="2" t="s">
        <v>77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</row>
    <row r="124" spans="1:12" ht="13.35" customHeight="1" x14ac:dyDescent="0.2">
      <c r="A124" s="18" t="s">
        <v>78</v>
      </c>
    </row>
    <row r="125" spans="1:12" ht="13.35" customHeight="1" x14ac:dyDescent="0.2">
      <c r="A125" s="2" t="s">
        <v>76</v>
      </c>
      <c r="B125" s="2">
        <v>-5</v>
      </c>
      <c r="C125" s="2">
        <v>-9</v>
      </c>
      <c r="D125" s="2">
        <v>-12</v>
      </c>
      <c r="E125" s="2">
        <v>-15</v>
      </c>
      <c r="F125" s="2">
        <v>-17</v>
      </c>
      <c r="G125" s="2">
        <v>-20</v>
      </c>
      <c r="H125" s="2">
        <v>-22</v>
      </c>
      <c r="I125" s="2">
        <v>-25</v>
      </c>
      <c r="J125" s="2">
        <v>-27</v>
      </c>
      <c r="K125" s="2">
        <v>-29</v>
      </c>
      <c r="L125" s="2">
        <v>-29</v>
      </c>
    </row>
    <row r="126" spans="1:12" ht="13.35" customHeight="1" x14ac:dyDescent="0.2">
      <c r="A126" s="2" t="s">
        <v>77</v>
      </c>
      <c r="B126" s="2">
        <v>-1</v>
      </c>
      <c r="C126" s="2">
        <v>-2</v>
      </c>
      <c r="D126" s="2">
        <v>-2</v>
      </c>
      <c r="E126" s="2">
        <v>-3</v>
      </c>
      <c r="F126" s="2">
        <v>-4</v>
      </c>
      <c r="G126" s="2">
        <v>-5</v>
      </c>
      <c r="H126" s="2">
        <v>-5</v>
      </c>
      <c r="I126" s="2">
        <v>-6</v>
      </c>
      <c r="J126" s="2">
        <v>-7</v>
      </c>
      <c r="K126" s="2">
        <v>-7</v>
      </c>
      <c r="L126" s="2">
        <v>-7</v>
      </c>
    </row>
    <row r="127" spans="1:12" ht="13.35" customHeight="1" x14ac:dyDescent="0.2">
      <c r="A127" s="18" t="s">
        <v>79</v>
      </c>
    </row>
    <row r="128" spans="1:12" ht="13.35" customHeight="1" x14ac:dyDescent="0.2">
      <c r="A128" s="2" t="s">
        <v>76</v>
      </c>
      <c r="B128" s="2">
        <v>-4</v>
      </c>
      <c r="C128" s="2">
        <v>-7</v>
      </c>
      <c r="D128" s="2">
        <v>-9</v>
      </c>
      <c r="E128" s="2">
        <v>-12</v>
      </c>
      <c r="F128" s="2">
        <v>-14</v>
      </c>
      <c r="G128" s="2">
        <v>-16</v>
      </c>
      <c r="H128" s="2">
        <v>-18</v>
      </c>
      <c r="I128" s="2">
        <v>-20</v>
      </c>
      <c r="J128" s="2">
        <v>-22</v>
      </c>
      <c r="K128" s="2">
        <v>-24</v>
      </c>
      <c r="L128" s="2">
        <v>-24</v>
      </c>
    </row>
    <row r="129" spans="1:12" ht="13.35" customHeight="1" x14ac:dyDescent="0.2">
      <c r="A129" s="2" t="s">
        <v>77</v>
      </c>
      <c r="B129" s="2">
        <v>-2</v>
      </c>
      <c r="C129" s="2">
        <v>-4</v>
      </c>
      <c r="D129" s="2">
        <v>-7</v>
      </c>
      <c r="E129" s="2">
        <v>-9</v>
      </c>
      <c r="F129" s="2">
        <v>-11</v>
      </c>
      <c r="G129" s="2">
        <v>-14</v>
      </c>
      <c r="H129" s="2">
        <v>-15</v>
      </c>
      <c r="I129" s="2">
        <v>-16</v>
      </c>
      <c r="J129" s="2">
        <v>-19</v>
      </c>
      <c r="K129" s="2">
        <v>-21</v>
      </c>
      <c r="L129" s="2">
        <v>-21</v>
      </c>
    </row>
    <row r="130" spans="1:12" ht="13.35" customHeight="1" x14ac:dyDescent="0.2">
      <c r="A130" s="18" t="s">
        <v>80</v>
      </c>
    </row>
    <row r="131" spans="1:12" ht="13.35" customHeight="1" x14ac:dyDescent="0.2">
      <c r="A131" s="2" t="s">
        <v>76</v>
      </c>
      <c r="B131" s="2">
        <v>0</v>
      </c>
      <c r="C131" s="2">
        <v>2</v>
      </c>
      <c r="D131" s="2">
        <v>3</v>
      </c>
      <c r="E131" s="2">
        <v>4</v>
      </c>
      <c r="F131" s="2">
        <v>5</v>
      </c>
      <c r="G131" s="2">
        <v>5</v>
      </c>
      <c r="H131" s="2">
        <v>5</v>
      </c>
      <c r="I131" s="2">
        <v>5</v>
      </c>
      <c r="J131" s="2">
        <v>6</v>
      </c>
      <c r="K131" s="2">
        <v>6</v>
      </c>
      <c r="L131" s="2">
        <v>6</v>
      </c>
    </row>
    <row r="132" spans="1:12" ht="13.35" customHeight="1" x14ac:dyDescent="0.2">
      <c r="A132" s="2" t="s">
        <v>77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</row>
    <row r="133" spans="1:12" ht="13.35" customHeight="1" x14ac:dyDescent="0.2"/>
    <row r="134" spans="1:12" ht="13.35" customHeight="1" x14ac:dyDescent="0.2">
      <c r="A134" s="1" t="s">
        <v>81</v>
      </c>
    </row>
    <row r="135" spans="1:12" ht="13.35" customHeight="1" x14ac:dyDescent="0.2"/>
    <row r="136" spans="1:12" ht="13.35" customHeight="1" x14ac:dyDescent="0.2">
      <c r="A136" s="3" t="s">
        <v>28</v>
      </c>
    </row>
    <row r="137" spans="1:12" ht="13.35" customHeight="1" x14ac:dyDescent="0.2"/>
    <row r="138" spans="1:12" ht="13.35" customHeight="1" x14ac:dyDescent="0.2">
      <c r="A138" s="2" t="s">
        <v>82</v>
      </c>
    </row>
    <row r="139" spans="1:12" ht="13.35" customHeight="1" x14ac:dyDescent="0.2">
      <c r="A139" s="2" t="s">
        <v>83</v>
      </c>
      <c r="B139" s="2">
        <v>16600</v>
      </c>
      <c r="C139" s="2">
        <v>12000</v>
      </c>
      <c r="D139" s="2">
        <v>5700</v>
      </c>
      <c r="E139" s="2">
        <v>5700</v>
      </c>
      <c r="F139" s="2">
        <v>5700</v>
      </c>
      <c r="G139" s="2">
        <v>5700</v>
      </c>
      <c r="H139" s="2">
        <v>5700</v>
      </c>
      <c r="I139" s="2">
        <v>5700</v>
      </c>
      <c r="J139" s="2">
        <v>5700</v>
      </c>
      <c r="K139" s="2">
        <v>5700</v>
      </c>
      <c r="L139" s="2">
        <v>5700</v>
      </c>
    </row>
    <row r="140" spans="1:12" ht="13.35" customHeight="1" x14ac:dyDescent="0.2">
      <c r="A140" s="2" t="s">
        <v>84</v>
      </c>
      <c r="B140" s="2">
        <v>224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</row>
    <row r="141" spans="1:12" ht="13.35" customHeight="1" x14ac:dyDescent="0.2">
      <c r="A141" s="2" t="s">
        <v>85</v>
      </c>
      <c r="B141" s="2">
        <v>38.5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</row>
    <row r="142" spans="1:12" ht="13.35" customHeight="1" x14ac:dyDescent="0.2">
      <c r="A142" s="2" t="s">
        <v>86</v>
      </c>
      <c r="B142" s="2">
        <v>16</v>
      </c>
      <c r="C142" s="2">
        <v>17</v>
      </c>
      <c r="D142" s="2">
        <v>10</v>
      </c>
      <c r="E142" s="2">
        <v>5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</row>
    <row r="143" spans="1:12" ht="13.35" customHeight="1" x14ac:dyDescent="0.2"/>
    <row r="144" spans="1:12" ht="13.35" customHeight="1" x14ac:dyDescent="0.2">
      <c r="A144" s="2" t="s">
        <v>87</v>
      </c>
    </row>
    <row r="145" spans="1:12" ht="13.35" customHeight="1" x14ac:dyDescent="0.2">
      <c r="A145" s="2" t="s">
        <v>88</v>
      </c>
      <c r="B145" s="2">
        <v>4437</v>
      </c>
      <c r="C145" s="2">
        <v>4598</v>
      </c>
      <c r="D145" s="2">
        <v>4603</v>
      </c>
      <c r="E145" s="2">
        <v>4732</v>
      </c>
      <c r="F145" s="2">
        <v>4865</v>
      </c>
      <c r="G145" s="2">
        <v>5002</v>
      </c>
      <c r="H145" s="2">
        <v>5142</v>
      </c>
      <c r="I145" s="2">
        <v>5287</v>
      </c>
      <c r="J145" s="2">
        <v>5435</v>
      </c>
      <c r="K145" s="2">
        <v>5588</v>
      </c>
      <c r="L145" s="2">
        <v>5745</v>
      </c>
    </row>
    <row r="146" spans="1:12" ht="13.35" customHeight="1" x14ac:dyDescent="0.2">
      <c r="A146" s="2" t="s">
        <v>89</v>
      </c>
      <c r="B146" s="2">
        <v>30703.089130751563</v>
      </c>
      <c r="C146" s="2">
        <v>30915.333052392198</v>
      </c>
      <c r="D146" s="2">
        <v>31530.544486440478</v>
      </c>
      <c r="E146" s="2">
        <v>32470.734152021188</v>
      </c>
      <c r="F146" s="2">
        <v>33605.610982483537</v>
      </c>
      <c r="G146" s="2">
        <v>34754.721566310334</v>
      </c>
      <c r="H146" s="2">
        <v>35923.305932419848</v>
      </c>
      <c r="I146" s="2">
        <v>37117.621989685511</v>
      </c>
      <c r="J146" s="2">
        <v>38365.862199864052</v>
      </c>
      <c r="K146" s="2">
        <v>39631.259316469223</v>
      </c>
      <c r="L146" s="2">
        <v>40997.328436724842</v>
      </c>
    </row>
    <row r="147" spans="1:12" ht="13.35" customHeight="1" x14ac:dyDescent="0.2">
      <c r="A147" s="2" t="s">
        <v>90</v>
      </c>
      <c r="B147" s="2">
        <v>35805.460839591164</v>
      </c>
      <c r="C147" s="2">
        <v>37358.384251535521</v>
      </c>
      <c r="D147" s="2">
        <v>39264.276027295986</v>
      </c>
      <c r="E147" s="2">
        <v>41387.251974461637</v>
      </c>
      <c r="F147" s="2">
        <v>43696.52841020147</v>
      </c>
      <c r="G147" s="2">
        <v>46130.79597516403</v>
      </c>
      <c r="H147" s="2">
        <v>48692.371148939521</v>
      </c>
      <c r="I147" s="2">
        <v>51370.295457399785</v>
      </c>
      <c r="J147" s="2">
        <v>54170.318684089412</v>
      </c>
      <c r="K147" s="2">
        <v>57154.811878499284</v>
      </c>
      <c r="L147" s="2">
        <v>60333.016452409458</v>
      </c>
    </row>
    <row r="148" spans="1:12" ht="13.35" customHeight="1" x14ac:dyDescent="0.2">
      <c r="A148" s="2" t="s">
        <v>91</v>
      </c>
      <c r="B148" s="2">
        <v>93529.810177515581</v>
      </c>
      <c r="C148" s="2">
        <v>97544.752433431713</v>
      </c>
      <c r="D148" s="2">
        <v>102721.43431171484</v>
      </c>
      <c r="E148" s="2">
        <v>106920.48733103341</v>
      </c>
      <c r="F148" s="2">
        <v>112116.1718574636</v>
      </c>
      <c r="G148" s="2">
        <v>117722.41593809528</v>
      </c>
      <c r="H148" s="2">
        <v>123582.06658542094</v>
      </c>
      <c r="I148" s="2">
        <v>129720.22244130437</v>
      </c>
      <c r="J148" s="2">
        <v>136147.45716303485</v>
      </c>
      <c r="K148" s="2">
        <v>142985.95883785919</v>
      </c>
      <c r="L148" s="2">
        <v>150299.53433768899</v>
      </c>
    </row>
    <row r="149" spans="1:12" ht="13.35" customHeight="1" x14ac:dyDescent="0.2">
      <c r="A149" s="2" t="s">
        <v>92</v>
      </c>
      <c r="B149" s="2">
        <v>178261.68017182715</v>
      </c>
      <c r="C149" s="2">
        <v>201052.88983607464</v>
      </c>
      <c r="D149" s="2">
        <v>218171.33710740253</v>
      </c>
      <c r="E149" s="2">
        <v>232393.24698297391</v>
      </c>
      <c r="F149" s="2">
        <v>249197.52364596061</v>
      </c>
      <c r="G149" s="2">
        <v>267677.26702608337</v>
      </c>
      <c r="H149" s="2">
        <v>287336.68692207977</v>
      </c>
      <c r="I149" s="2">
        <v>308279.56494234782</v>
      </c>
      <c r="J149" s="2">
        <v>330556.04751439509</v>
      </c>
      <c r="K149" s="2">
        <v>354664.99574426963</v>
      </c>
      <c r="L149" s="2">
        <v>380714.02462378278</v>
      </c>
    </row>
    <row r="150" spans="1:12" ht="13.35" customHeight="1" x14ac:dyDescent="0.2"/>
    <row r="151" spans="1:12" ht="13.35" customHeight="1" x14ac:dyDescent="0.2">
      <c r="A151" s="2" t="s">
        <v>93</v>
      </c>
    </row>
    <row r="152" spans="1:12" ht="13.35" customHeight="1" x14ac:dyDescent="0.2">
      <c r="A152" s="2" t="s">
        <v>94</v>
      </c>
      <c r="B152" s="2">
        <v>-910</v>
      </c>
      <c r="C152" s="2">
        <v>-990</v>
      </c>
      <c r="D152" s="2">
        <v>-1080</v>
      </c>
      <c r="E152" s="2">
        <v>-1180</v>
      </c>
      <c r="F152" s="2">
        <v>-1290</v>
      </c>
      <c r="G152" s="2">
        <v>-1380</v>
      </c>
      <c r="H152" s="2">
        <v>-1480</v>
      </c>
      <c r="I152" s="2">
        <v>-1590</v>
      </c>
      <c r="J152" s="2">
        <v>-1710</v>
      </c>
      <c r="K152" s="2">
        <v>-1840</v>
      </c>
      <c r="L152" s="2">
        <v>-1980</v>
      </c>
    </row>
    <row r="153" spans="1:12" ht="13.35" customHeight="1" x14ac:dyDescent="0.2">
      <c r="A153" s="2" t="s">
        <v>95</v>
      </c>
      <c r="B153" s="2">
        <v>-2270</v>
      </c>
      <c r="C153" s="2">
        <v>-2490</v>
      </c>
      <c r="D153" s="2">
        <v>-2420</v>
      </c>
      <c r="E153" s="2">
        <v>-2400</v>
      </c>
      <c r="F153" s="2">
        <v>-2580</v>
      </c>
      <c r="G153" s="2">
        <v>-2810</v>
      </c>
      <c r="H153" s="2">
        <v>-3050</v>
      </c>
      <c r="I153" s="2">
        <v>-3290</v>
      </c>
      <c r="J153" s="2">
        <v>-3320</v>
      </c>
      <c r="K153" s="2">
        <v>-3360</v>
      </c>
      <c r="L153" s="2">
        <v>-3390</v>
      </c>
    </row>
    <row r="154" spans="1:12" ht="13.35" customHeight="1" x14ac:dyDescent="0.2">
      <c r="A154" s="2" t="s">
        <v>96</v>
      </c>
      <c r="B154" s="2">
        <v>-3650</v>
      </c>
      <c r="C154" s="2">
        <v>-4180</v>
      </c>
      <c r="D154" s="2">
        <v>-4550</v>
      </c>
      <c r="E154" s="2">
        <v>4930</v>
      </c>
      <c r="F154" s="2">
        <v>-5370</v>
      </c>
      <c r="G154" s="2">
        <v>-5870</v>
      </c>
      <c r="H154" s="2">
        <v>-6410</v>
      </c>
      <c r="I154" s="2">
        <v>-6970</v>
      </c>
      <c r="J154" s="2">
        <v>-7580</v>
      </c>
      <c r="K154" s="2">
        <v>-8220</v>
      </c>
      <c r="L154" s="2">
        <v>-8940</v>
      </c>
    </row>
    <row r="155" spans="1:12" ht="13.35" customHeight="1" x14ac:dyDescent="0.2">
      <c r="A155" s="2" t="s">
        <v>97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-2438</v>
      </c>
      <c r="I155" s="2">
        <v>-3443</v>
      </c>
      <c r="J155" s="2">
        <v>-3717</v>
      </c>
      <c r="K155" s="2">
        <v>-3993</v>
      </c>
      <c r="L155" s="2">
        <v>-4287</v>
      </c>
    </row>
    <row r="156" spans="1:12" ht="13.35" customHeight="1" x14ac:dyDescent="0.2">
      <c r="A156" s="18" t="s">
        <v>98</v>
      </c>
      <c r="B156" s="2">
        <v>0</v>
      </c>
      <c r="C156" s="2">
        <v>0</v>
      </c>
      <c r="D156" s="2">
        <v>916</v>
      </c>
      <c r="E156" s="2">
        <v>1256</v>
      </c>
      <c r="F156" s="2">
        <v>1638</v>
      </c>
      <c r="G156" s="2">
        <v>1951</v>
      </c>
      <c r="H156" s="2">
        <v>2297</v>
      </c>
      <c r="I156" s="2">
        <v>2676</v>
      </c>
      <c r="J156" s="2">
        <v>0</v>
      </c>
      <c r="K156" s="2">
        <v>0</v>
      </c>
      <c r="L156" s="2">
        <v>0</v>
      </c>
    </row>
    <row r="157" spans="1:12" ht="13.35" customHeight="1" x14ac:dyDescent="0.2">
      <c r="A157" s="18"/>
    </row>
    <row r="158" spans="1:12" ht="13.35" customHeight="1" x14ac:dyDescent="0.2">
      <c r="A158" s="20" t="s">
        <v>99</v>
      </c>
    </row>
    <row r="159" spans="1:12" ht="13.35" customHeight="1" x14ac:dyDescent="0.2">
      <c r="A159" s="21" t="s">
        <v>100</v>
      </c>
    </row>
    <row r="160" spans="1:12" ht="13.35" customHeight="1" x14ac:dyDescent="0.2">
      <c r="A160" s="21" t="s">
        <v>101</v>
      </c>
      <c r="B160" s="6">
        <v>0</v>
      </c>
      <c r="C160" s="5">
        <v>0.118987</v>
      </c>
      <c r="D160" s="5">
        <v>0.107088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</row>
    <row r="161" spans="1:12" ht="13.35" customHeight="1" x14ac:dyDescent="0.2">
      <c r="A161" s="21" t="s">
        <v>102</v>
      </c>
      <c r="B161" s="6">
        <v>0.7</v>
      </c>
      <c r="C161" s="22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</row>
    <row r="162" spans="1:12" ht="13.35" customHeight="1" x14ac:dyDescent="0.2">
      <c r="A162" s="21" t="s">
        <v>103</v>
      </c>
      <c r="B162" s="6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 spans="1:12" ht="13.35" customHeight="1" x14ac:dyDescent="0.2">
      <c r="A163" s="21" t="s">
        <v>104</v>
      </c>
      <c r="B163" s="2">
        <v>425</v>
      </c>
      <c r="C163" s="2">
        <v>425</v>
      </c>
      <c r="D163" s="2">
        <v>425</v>
      </c>
      <c r="E163" s="2">
        <v>241.15600499999999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</row>
    <row r="164" spans="1:12" ht="13.35" customHeight="1" x14ac:dyDescent="0.2">
      <c r="A164" s="21" t="s">
        <v>105</v>
      </c>
      <c r="B164" s="6">
        <v>1.08927</v>
      </c>
      <c r="C164" s="6">
        <v>0.49017100000000002</v>
      </c>
      <c r="D164" s="5">
        <v>0.40104899999999999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</row>
    <row r="165" spans="1:12" ht="13.35" customHeight="1" x14ac:dyDescent="0.2">
      <c r="A165" s="21" t="s">
        <v>106</v>
      </c>
      <c r="B165" s="6">
        <v>79.959862000000001</v>
      </c>
      <c r="C165" s="6">
        <v>86.398546999999994</v>
      </c>
      <c r="D165" s="5">
        <v>86.600638000000004</v>
      </c>
      <c r="E165" s="5">
        <v>87.508548000000005</v>
      </c>
      <c r="F165" s="5">
        <v>88.893308000000005</v>
      </c>
      <c r="G165" s="5">
        <v>90.620424999999997</v>
      </c>
      <c r="H165" s="5">
        <v>92.565287999999995</v>
      </c>
      <c r="I165" s="5">
        <v>94.648838999999995</v>
      </c>
      <c r="J165" s="5">
        <v>96.837601000000006</v>
      </c>
      <c r="K165" s="5">
        <v>99.112018000000006</v>
      </c>
      <c r="L165" s="5">
        <v>101.460894</v>
      </c>
    </row>
    <row r="166" spans="1:12" ht="13.35" customHeight="1" x14ac:dyDescent="0.2">
      <c r="A166" s="21" t="s">
        <v>107</v>
      </c>
      <c r="B166" s="6">
        <v>14.213704999999999</v>
      </c>
      <c r="C166" s="6">
        <v>12.595515000000001</v>
      </c>
      <c r="D166" s="6">
        <v>7.5380380000000002</v>
      </c>
      <c r="E166" s="6">
        <v>4.0843860000000003</v>
      </c>
      <c r="F166" s="5">
        <v>6.1265780000000003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</row>
    <row r="167" spans="1:12" ht="13.35" customHeight="1" x14ac:dyDescent="0.2">
      <c r="A167" s="21" t="s">
        <v>108</v>
      </c>
      <c r="B167" s="6">
        <v>0.19698199999999999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</row>
    <row r="168" spans="1:12" ht="13.35" customHeight="1" x14ac:dyDescent="0.2">
      <c r="A168" s="21" t="s">
        <v>109</v>
      </c>
      <c r="B168" s="6">
        <v>9.0535130000000006</v>
      </c>
      <c r="C168" s="5">
        <v>6.3422590000000003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</row>
    <row r="169" spans="1:12" ht="13.35" customHeight="1" x14ac:dyDescent="0.2">
      <c r="A169" s="21" t="s">
        <v>110</v>
      </c>
      <c r="B169" s="6">
        <v>7.2099599999999997</v>
      </c>
      <c r="C169" s="5">
        <v>4.1325539999999998</v>
      </c>
      <c r="D169" s="5">
        <v>2.2729050000000002</v>
      </c>
      <c r="E169" s="5">
        <v>2.7779950000000002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</row>
    <row r="170" spans="1:12" ht="13.35" customHeight="1" x14ac:dyDescent="0.2">
      <c r="A170" s="21"/>
      <c r="B170" s="6"/>
      <c r="C170" s="6"/>
      <c r="D170" s="6"/>
      <c r="E170" s="5"/>
      <c r="F170" s="5"/>
      <c r="G170" s="5"/>
      <c r="H170" s="5"/>
      <c r="I170" s="5"/>
      <c r="J170" s="5"/>
      <c r="K170" s="5"/>
      <c r="L170" s="5"/>
    </row>
    <row r="171" spans="1:12" ht="13.35" customHeight="1" x14ac:dyDescent="0.2">
      <c r="A171" s="20" t="s">
        <v>111</v>
      </c>
      <c r="B171" s="6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1:12" ht="13.35" customHeight="1" x14ac:dyDescent="0.2">
      <c r="A172" s="23" t="s">
        <v>112</v>
      </c>
    </row>
    <row r="173" spans="1:12" ht="13.35" customHeight="1" x14ac:dyDescent="0.2">
      <c r="A173" s="23" t="s">
        <v>113</v>
      </c>
    </row>
    <row r="174" spans="1:12" ht="13.35" customHeight="1" x14ac:dyDescent="0.2">
      <c r="A174" s="21" t="s">
        <v>114</v>
      </c>
      <c r="B174" s="18">
        <v>6.2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</row>
    <row r="175" spans="1:12" ht="13.35" customHeight="1" x14ac:dyDescent="0.2">
      <c r="A175" s="23" t="s">
        <v>115</v>
      </c>
      <c r="B175" s="18">
        <v>8.6999999999999993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</row>
    <row r="176" spans="1:12" ht="13.35" customHeight="1" x14ac:dyDescent="0.2">
      <c r="A176" s="23"/>
      <c r="E176" s="5"/>
      <c r="F176" s="5"/>
      <c r="G176" s="5"/>
      <c r="H176" s="5"/>
      <c r="I176" s="5"/>
      <c r="J176" s="5"/>
      <c r="K176" s="5"/>
      <c r="L176" s="5"/>
    </row>
    <row r="177" spans="1:12" ht="13.35" customHeight="1" x14ac:dyDescent="0.2">
      <c r="A177" s="21" t="s">
        <v>116</v>
      </c>
    </row>
    <row r="178" spans="1:12" ht="13.35" customHeight="1" x14ac:dyDescent="0.2">
      <c r="A178" s="24" t="s">
        <v>117</v>
      </c>
    </row>
    <row r="179" spans="1:12" ht="13.35" customHeight="1" x14ac:dyDescent="0.2">
      <c r="A179" s="21" t="s">
        <v>114</v>
      </c>
      <c r="B179" s="6">
        <v>550</v>
      </c>
      <c r="C179" s="6">
        <v>590</v>
      </c>
      <c r="D179" s="5">
        <v>590</v>
      </c>
      <c r="E179" s="5">
        <v>650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</row>
    <row r="180" spans="1:12" ht="13.35" customHeight="1" x14ac:dyDescent="0.2">
      <c r="A180" s="21" t="s">
        <v>115</v>
      </c>
      <c r="B180" s="6">
        <v>510</v>
      </c>
      <c r="C180" s="6">
        <v>550</v>
      </c>
      <c r="D180" s="5">
        <v>540</v>
      </c>
      <c r="E180" s="5">
        <v>600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</row>
    <row r="181" spans="1:12" ht="13.35" customHeight="1" x14ac:dyDescent="0.2">
      <c r="A181" s="21" t="s">
        <v>118</v>
      </c>
      <c r="B181" s="6"/>
      <c r="C181" s="6"/>
      <c r="D181" s="5"/>
      <c r="E181" s="5"/>
      <c r="F181" s="5"/>
      <c r="G181" s="5"/>
      <c r="H181" s="5"/>
      <c r="I181" s="5"/>
      <c r="J181" s="5"/>
      <c r="K181" s="5"/>
      <c r="L181" s="5"/>
    </row>
    <row r="182" spans="1:12" ht="13.35" customHeight="1" x14ac:dyDescent="0.2">
      <c r="A182" s="21" t="s">
        <v>114</v>
      </c>
      <c r="B182" s="2">
        <v>13.3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</row>
    <row r="183" spans="1:12" ht="13.35" customHeight="1" x14ac:dyDescent="0.2">
      <c r="A183" s="24" t="s">
        <v>115</v>
      </c>
      <c r="B183" s="2">
        <v>9.4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</row>
    <row r="184" spans="1:12" ht="13.35" customHeight="1" x14ac:dyDescent="0.2">
      <c r="A184" s="21" t="s">
        <v>119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1:12" ht="13.35" customHeight="1" x14ac:dyDescent="0.2">
      <c r="A185" s="21" t="s">
        <v>114</v>
      </c>
      <c r="B185" s="5">
        <v>115</v>
      </c>
      <c r="C185" s="5">
        <v>120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</row>
    <row r="186" spans="1:12" ht="13.35" customHeight="1" x14ac:dyDescent="0.2">
      <c r="A186" s="24" t="s">
        <v>115</v>
      </c>
      <c r="B186" s="2">
        <v>105</v>
      </c>
      <c r="C186" s="2">
        <v>110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</row>
    <row r="187" spans="1:12" ht="13.35" customHeight="1" x14ac:dyDescent="0.2">
      <c r="A187" s="21" t="s">
        <v>120</v>
      </c>
      <c r="B187" s="6"/>
      <c r="C187" s="6"/>
      <c r="D187" s="6"/>
      <c r="E187" s="6"/>
      <c r="F187" s="6"/>
      <c r="G187" s="5"/>
      <c r="H187" s="5"/>
      <c r="I187" s="5"/>
      <c r="J187" s="5"/>
      <c r="K187" s="5"/>
      <c r="L187" s="5"/>
    </row>
    <row r="188" spans="1:12" ht="13.35" customHeight="1" x14ac:dyDescent="0.2">
      <c r="A188" s="21" t="s">
        <v>114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</row>
    <row r="189" spans="1:12" ht="13.35" customHeight="1" x14ac:dyDescent="0.2">
      <c r="A189" s="24" t="s">
        <v>115</v>
      </c>
      <c r="B189" s="2">
        <v>4.5999999999999996</v>
      </c>
      <c r="C189" s="2">
        <v>0.5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</row>
    <row r="190" spans="1:12" ht="13.35" customHeight="1" x14ac:dyDescent="0.2">
      <c r="A190" s="24"/>
      <c r="E190" s="5"/>
      <c r="F190" s="5"/>
      <c r="G190" s="5"/>
      <c r="H190" s="5"/>
      <c r="I190" s="5"/>
      <c r="J190" s="5"/>
      <c r="K190" s="5"/>
      <c r="L190" s="5"/>
    </row>
    <row r="191" spans="1:12" ht="13.35" customHeight="1" x14ac:dyDescent="0.2">
      <c r="A191" s="21" t="s">
        <v>121</v>
      </c>
      <c r="B191" s="6"/>
      <c r="C191" s="6"/>
      <c r="D191" s="5"/>
      <c r="E191" s="5"/>
      <c r="F191" s="5"/>
      <c r="G191" s="5"/>
      <c r="H191" s="5"/>
      <c r="I191" s="5"/>
      <c r="J191" s="5"/>
      <c r="K191" s="5"/>
      <c r="L191" s="5"/>
    </row>
    <row r="192" spans="1:12" ht="13.35" customHeight="1" x14ac:dyDescent="0.2">
      <c r="A192" s="24" t="s">
        <v>199</v>
      </c>
    </row>
    <row r="193" spans="1:12" ht="13.35" customHeight="1" x14ac:dyDescent="0.2">
      <c r="A193" s="21" t="s">
        <v>114</v>
      </c>
      <c r="B193" s="6" t="s">
        <v>122</v>
      </c>
      <c r="C193" s="6" t="s">
        <v>122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</row>
    <row r="194" spans="1:12" ht="13.35" customHeight="1" x14ac:dyDescent="0.2">
      <c r="A194" s="21" t="s">
        <v>115</v>
      </c>
      <c r="B194" s="6" t="s">
        <v>122</v>
      </c>
      <c r="C194" s="6" t="s">
        <v>122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</row>
    <row r="195" spans="1:12" ht="13.35" customHeight="1" x14ac:dyDescent="0.2">
      <c r="A195" s="24" t="s">
        <v>123</v>
      </c>
      <c r="B195" s="6"/>
      <c r="C195" s="6"/>
      <c r="D195" s="6"/>
      <c r="E195" s="5"/>
      <c r="F195" s="5"/>
      <c r="G195" s="5"/>
      <c r="H195" s="5"/>
      <c r="I195" s="5"/>
      <c r="J195" s="5"/>
      <c r="K195" s="5"/>
      <c r="L195" s="5"/>
    </row>
    <row r="196" spans="1:12" ht="13.35" customHeight="1" x14ac:dyDescent="0.2">
      <c r="A196" s="21" t="s">
        <v>114</v>
      </c>
      <c r="B196" s="6">
        <v>64.099999999999994</v>
      </c>
      <c r="C196" s="6">
        <v>64.099999999999994</v>
      </c>
      <c r="D196" s="6">
        <v>48.1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</row>
    <row r="197" spans="1:12" ht="13.35" customHeight="1" x14ac:dyDescent="0.2">
      <c r="A197" s="21" t="s">
        <v>115</v>
      </c>
      <c r="B197" s="6">
        <v>63.5</v>
      </c>
      <c r="C197" s="6">
        <v>63.5</v>
      </c>
      <c r="D197" s="6">
        <v>47.6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</row>
    <row r="198" spans="1:12" ht="13.35" customHeight="1" x14ac:dyDescent="0.2">
      <c r="A198" s="21"/>
      <c r="B198" s="6"/>
      <c r="C198" s="6"/>
      <c r="D198" s="6"/>
      <c r="E198" s="5"/>
      <c r="F198" s="5"/>
      <c r="G198" s="5"/>
      <c r="H198" s="5"/>
      <c r="I198" s="5"/>
      <c r="J198" s="5"/>
      <c r="K198" s="5"/>
      <c r="L198" s="5"/>
    </row>
    <row r="199" spans="1:12" ht="13.35" customHeight="1" x14ac:dyDescent="0.2">
      <c r="A199" s="23" t="s">
        <v>124</v>
      </c>
    </row>
    <row r="200" spans="1:12" ht="13.35" customHeight="1" x14ac:dyDescent="0.2">
      <c r="A200" s="21" t="s">
        <v>125</v>
      </c>
    </row>
    <row r="201" spans="1:12" ht="13.35" customHeight="1" x14ac:dyDescent="0.2">
      <c r="A201" s="24" t="s">
        <v>114</v>
      </c>
      <c r="B201" s="2">
        <v>1915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</row>
    <row r="202" spans="1:12" ht="13.35" customHeight="1" x14ac:dyDescent="0.2">
      <c r="A202" s="21" t="s">
        <v>115</v>
      </c>
      <c r="B202" s="5">
        <v>1860</v>
      </c>
      <c r="C202" s="5">
        <v>30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</row>
    <row r="203" spans="1:12" ht="13.35" customHeight="1" x14ac:dyDescent="0.2">
      <c r="A203" s="21" t="s">
        <v>126</v>
      </c>
      <c r="B203" s="22"/>
      <c r="C203" s="22"/>
      <c r="D203" s="22"/>
      <c r="E203" s="22"/>
      <c r="F203" s="5"/>
      <c r="G203" s="5"/>
      <c r="H203" s="5"/>
      <c r="I203" s="5"/>
      <c r="J203" s="5"/>
      <c r="K203" s="5"/>
      <c r="L203" s="5"/>
    </row>
    <row r="204" spans="1:12" ht="13.35" customHeight="1" x14ac:dyDescent="0.2">
      <c r="A204" s="24" t="s">
        <v>114</v>
      </c>
      <c r="B204" s="22">
        <v>8103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</row>
    <row r="205" spans="1:12" ht="13.35" customHeight="1" x14ac:dyDescent="0.2">
      <c r="A205" s="21" t="s">
        <v>115</v>
      </c>
      <c r="B205" s="22">
        <v>8117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</row>
    <row r="206" spans="1:12" ht="13.35" customHeight="1" x14ac:dyDescent="0.2">
      <c r="A206" s="21" t="s">
        <v>127</v>
      </c>
      <c r="B206" s="25"/>
      <c r="C206" s="22"/>
      <c r="D206" s="22"/>
      <c r="E206" s="22"/>
      <c r="F206" s="5"/>
      <c r="G206" s="5"/>
      <c r="H206" s="5"/>
      <c r="I206" s="5"/>
      <c r="J206" s="5"/>
      <c r="K206" s="5"/>
      <c r="L206" s="5"/>
    </row>
    <row r="207" spans="1:12" ht="13.35" customHeight="1" x14ac:dyDescent="0.2">
      <c r="A207" s="24" t="s">
        <v>114</v>
      </c>
      <c r="B207" s="18">
        <v>4110</v>
      </c>
      <c r="C207" s="18">
        <v>5620</v>
      </c>
      <c r="D207" s="18">
        <v>5870</v>
      </c>
      <c r="E207" s="18">
        <v>1480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</row>
    <row r="208" spans="1:12" ht="13.35" customHeight="1" x14ac:dyDescent="0.2">
      <c r="A208" s="21" t="s">
        <v>115</v>
      </c>
      <c r="B208" s="18">
        <v>4080</v>
      </c>
      <c r="C208" s="22">
        <v>5590</v>
      </c>
      <c r="D208" s="22">
        <v>5830</v>
      </c>
      <c r="E208" s="22">
        <v>1470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</row>
    <row r="209" spans="1:12" ht="13.35" customHeight="1" x14ac:dyDescent="0.2">
      <c r="A209" s="21" t="s">
        <v>200</v>
      </c>
      <c r="B209" s="6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 spans="1:12" ht="13.35" customHeight="1" x14ac:dyDescent="0.2">
      <c r="A210" s="24" t="s">
        <v>114</v>
      </c>
      <c r="B210" s="26" t="s">
        <v>122</v>
      </c>
      <c r="C210" s="26" t="s">
        <v>122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</row>
    <row r="211" spans="1:12" ht="13.35" customHeight="1" x14ac:dyDescent="0.2">
      <c r="A211" s="21" t="s">
        <v>115</v>
      </c>
      <c r="B211" s="5" t="s">
        <v>122</v>
      </c>
      <c r="C211" s="5" t="s">
        <v>122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</row>
    <row r="212" spans="1:12" ht="13.35" customHeight="1" x14ac:dyDescent="0.2">
      <c r="A212" s="21" t="s">
        <v>128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 spans="1:12" ht="13.35" customHeight="1" x14ac:dyDescent="0.2">
      <c r="A213" s="21" t="s">
        <v>114</v>
      </c>
      <c r="B213" s="5">
        <v>7031.1737419999999</v>
      </c>
      <c r="C213" s="5">
        <v>7242.1089549999997</v>
      </c>
      <c r="D213" s="5">
        <v>6185.2174329999998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</row>
    <row r="214" spans="1:12" ht="13.35" customHeight="1" x14ac:dyDescent="0.2">
      <c r="A214" s="21" t="s">
        <v>115</v>
      </c>
      <c r="B214" s="5">
        <v>5224.1620899999998</v>
      </c>
      <c r="C214" s="5">
        <v>5380.8869530000002</v>
      </c>
      <c r="D214" s="5">
        <v>4595.6165520000004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</row>
    <row r="215" spans="1:12" ht="13.35" customHeight="1" x14ac:dyDescent="0.2">
      <c r="A215" s="21" t="s">
        <v>201</v>
      </c>
      <c r="B215" s="22"/>
      <c r="C215" s="22"/>
      <c r="D215" s="22"/>
      <c r="E215" s="5"/>
      <c r="F215" s="5"/>
      <c r="G215" s="5"/>
      <c r="H215" s="5"/>
      <c r="I215" s="5"/>
      <c r="J215" s="5"/>
      <c r="K215" s="5"/>
      <c r="L215" s="5"/>
    </row>
    <row r="216" spans="1:12" ht="13.35" customHeight="1" x14ac:dyDescent="0.2">
      <c r="A216" s="21" t="s">
        <v>114</v>
      </c>
      <c r="B216" s="22" t="s">
        <v>38</v>
      </c>
      <c r="C216" s="22" t="s">
        <v>38</v>
      </c>
      <c r="D216" s="22" t="s">
        <v>38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</row>
    <row r="217" spans="1:12" ht="13.35" customHeight="1" x14ac:dyDescent="0.2">
      <c r="A217" s="21" t="s">
        <v>115</v>
      </c>
      <c r="B217" s="22">
        <v>-122.090434</v>
      </c>
      <c r="C217" s="22">
        <v>-122.090434</v>
      </c>
      <c r="D217" s="22">
        <v>-101.742028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</row>
    <row r="218" spans="1:12" ht="13.35" customHeight="1" x14ac:dyDescent="0.2">
      <c r="A218" s="21" t="s">
        <v>129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 spans="1:12" ht="13.35" customHeight="1" x14ac:dyDescent="0.2">
      <c r="A219" s="24" t="s">
        <v>114</v>
      </c>
      <c r="B219" s="2">
        <v>3500</v>
      </c>
      <c r="C219" s="2">
        <v>4226</v>
      </c>
      <c r="D219" s="2">
        <v>4352</v>
      </c>
      <c r="E219" s="2">
        <v>4482</v>
      </c>
      <c r="F219" s="2">
        <v>1129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</row>
    <row r="220" spans="1:12" ht="13.35" customHeight="1" x14ac:dyDescent="0.2">
      <c r="A220" s="21" t="s">
        <v>115</v>
      </c>
      <c r="B220" s="6">
        <v>3467</v>
      </c>
      <c r="C220" s="5">
        <v>4150</v>
      </c>
      <c r="D220" s="5">
        <v>4233</v>
      </c>
      <c r="E220" s="5">
        <v>4333</v>
      </c>
      <c r="F220" s="5">
        <v>1090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</row>
    <row r="221" spans="1:12" ht="13.35" customHeight="1" x14ac:dyDescent="0.2">
      <c r="A221" s="21" t="s">
        <v>202</v>
      </c>
      <c r="B221" s="6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 spans="1:12" ht="13.35" customHeight="1" x14ac:dyDescent="0.2">
      <c r="A222" s="23" t="s">
        <v>114</v>
      </c>
      <c r="B222" s="5">
        <v>0</v>
      </c>
      <c r="C222" s="22" t="s">
        <v>122</v>
      </c>
      <c r="D222" s="22" t="s">
        <v>122</v>
      </c>
      <c r="E222" s="22" t="s">
        <v>122</v>
      </c>
      <c r="F222" s="22" t="s">
        <v>122</v>
      </c>
      <c r="G222" s="22" t="s">
        <v>122</v>
      </c>
      <c r="H222" s="5" t="s">
        <v>122</v>
      </c>
      <c r="I222" s="5">
        <v>0</v>
      </c>
      <c r="J222" s="5">
        <v>0</v>
      </c>
      <c r="K222" s="5">
        <v>0</v>
      </c>
      <c r="L222" s="5">
        <v>0</v>
      </c>
    </row>
    <row r="223" spans="1:12" ht="13.35" customHeight="1" x14ac:dyDescent="0.2">
      <c r="A223" s="21" t="s">
        <v>115</v>
      </c>
      <c r="B223" s="5">
        <v>0</v>
      </c>
      <c r="C223" s="22" t="s">
        <v>122</v>
      </c>
      <c r="D223" s="22" t="s">
        <v>122</v>
      </c>
      <c r="E223" s="22" t="s">
        <v>122</v>
      </c>
      <c r="F223" s="22" t="s">
        <v>122</v>
      </c>
      <c r="G223" s="22" t="s">
        <v>122</v>
      </c>
      <c r="H223" s="5" t="s">
        <v>122</v>
      </c>
      <c r="I223" s="5">
        <v>0</v>
      </c>
      <c r="J223" s="5">
        <v>0</v>
      </c>
      <c r="K223" s="5">
        <v>0</v>
      </c>
      <c r="L223" s="5">
        <v>0</v>
      </c>
    </row>
    <row r="224" spans="1:12" ht="13.35" customHeight="1" x14ac:dyDescent="0.2">
      <c r="A224" s="21" t="s">
        <v>130</v>
      </c>
      <c r="B224" s="27"/>
      <c r="C224" s="22"/>
      <c r="D224" s="22"/>
      <c r="E224" s="22"/>
      <c r="F224" s="22"/>
      <c r="G224" s="22"/>
      <c r="H224" s="5"/>
      <c r="I224" s="5"/>
      <c r="J224" s="5"/>
      <c r="K224" s="5"/>
      <c r="L224" s="5"/>
    </row>
    <row r="225" spans="1:12" ht="13.35" customHeight="1" x14ac:dyDescent="0.2">
      <c r="A225" s="23" t="s">
        <v>114</v>
      </c>
      <c r="B225" s="5">
        <v>0</v>
      </c>
      <c r="C225" s="22">
        <v>606.20000000000005</v>
      </c>
      <c r="D225" s="22">
        <v>810</v>
      </c>
      <c r="E225" s="22">
        <v>1154.3</v>
      </c>
      <c r="F225" s="22">
        <v>1233.8</v>
      </c>
      <c r="G225" s="22">
        <v>1318.8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</row>
    <row r="226" spans="1:12" ht="13.35" customHeight="1" x14ac:dyDescent="0.2">
      <c r="A226" s="21" t="s">
        <v>115</v>
      </c>
      <c r="B226" s="5">
        <v>0</v>
      </c>
      <c r="C226" s="22">
        <v>607</v>
      </c>
      <c r="D226" s="22">
        <v>809.4</v>
      </c>
      <c r="E226" s="22">
        <v>1151.3</v>
      </c>
      <c r="F226" s="22">
        <v>1228.3</v>
      </c>
      <c r="G226" s="22">
        <v>1310.3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</row>
    <row r="227" spans="1:12" ht="13.35" customHeight="1" x14ac:dyDescent="0.2">
      <c r="A227" s="21" t="s">
        <v>131</v>
      </c>
      <c r="B227" s="6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 spans="1:12" ht="13.35" customHeight="1" x14ac:dyDescent="0.2">
      <c r="A228" s="23" t="s">
        <v>114</v>
      </c>
      <c r="B228" s="2">
        <v>5819</v>
      </c>
      <c r="C228" s="2">
        <v>6363</v>
      </c>
      <c r="D228" s="2">
        <v>6937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</row>
    <row r="229" spans="1:12" ht="13.35" customHeight="1" x14ac:dyDescent="0.2">
      <c r="A229" s="21" t="s">
        <v>115</v>
      </c>
      <c r="B229" s="2">
        <v>5736</v>
      </c>
      <c r="C229" s="2">
        <v>6247</v>
      </c>
      <c r="D229" s="2">
        <v>6855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</row>
    <row r="230" spans="1:12" ht="13.35" customHeight="1" x14ac:dyDescent="0.2">
      <c r="A230" s="24" t="s">
        <v>203</v>
      </c>
    </row>
    <row r="231" spans="1:12" ht="13.35" customHeight="1" x14ac:dyDescent="0.2">
      <c r="A231" s="21" t="s">
        <v>114</v>
      </c>
      <c r="B231" s="6">
        <v>5893.9</v>
      </c>
      <c r="C231" s="6">
        <v>6070.7</v>
      </c>
      <c r="D231" s="5">
        <v>6106.7</v>
      </c>
      <c r="E231" s="5">
        <v>5851.4</v>
      </c>
      <c r="F231" s="5">
        <v>1495.5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</row>
    <row r="232" spans="1:12" ht="13.35" customHeight="1" x14ac:dyDescent="0.2">
      <c r="A232" s="21" t="s">
        <v>115</v>
      </c>
      <c r="B232" s="6">
        <v>5746.1</v>
      </c>
      <c r="C232" s="6">
        <v>5775.4</v>
      </c>
      <c r="D232" s="5">
        <v>5936.9</v>
      </c>
      <c r="E232" s="5">
        <v>5705.4</v>
      </c>
      <c r="F232" s="5">
        <v>1641.5</v>
      </c>
      <c r="G232" s="5">
        <v>129.19999999999999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</row>
    <row r="233" spans="1:12" ht="13.35" customHeight="1" x14ac:dyDescent="0.2">
      <c r="A233" s="24" t="s">
        <v>132</v>
      </c>
    </row>
    <row r="234" spans="1:12" ht="13.35" customHeight="1" x14ac:dyDescent="0.2">
      <c r="A234" s="21" t="s">
        <v>114</v>
      </c>
      <c r="B234" s="6">
        <v>12500</v>
      </c>
      <c r="C234" s="5">
        <v>15038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</row>
    <row r="235" spans="1:12" ht="13.35" customHeight="1" x14ac:dyDescent="0.2">
      <c r="A235" s="21" t="s">
        <v>115</v>
      </c>
      <c r="B235" s="6">
        <v>12500</v>
      </c>
      <c r="C235" s="5">
        <v>14984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</row>
    <row r="236" spans="1:12" ht="13.35" customHeight="1" x14ac:dyDescent="0.2">
      <c r="A236" s="24" t="s">
        <v>133</v>
      </c>
    </row>
    <row r="237" spans="1:12" ht="13.35" customHeight="1" x14ac:dyDescent="0.2">
      <c r="A237" s="21" t="s">
        <v>114</v>
      </c>
      <c r="B237" s="6">
        <v>2340</v>
      </c>
      <c r="C237" s="6">
        <v>2660</v>
      </c>
      <c r="D237" s="6">
        <v>2790</v>
      </c>
      <c r="E237" s="6">
        <v>2940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</row>
    <row r="238" spans="1:12" ht="13.35" customHeight="1" x14ac:dyDescent="0.2">
      <c r="A238" s="21" t="s">
        <v>115</v>
      </c>
      <c r="B238" s="6">
        <v>2350</v>
      </c>
      <c r="C238" s="6">
        <v>2620</v>
      </c>
      <c r="D238" s="6">
        <v>2720</v>
      </c>
      <c r="E238" s="6">
        <v>2820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</row>
    <row r="239" spans="1:12" ht="13.35" customHeight="1" x14ac:dyDescent="0.2">
      <c r="A239" s="24" t="s">
        <v>134</v>
      </c>
    </row>
    <row r="240" spans="1:12" ht="13.35" customHeight="1" x14ac:dyDescent="0.2">
      <c r="A240" s="21" t="s">
        <v>114</v>
      </c>
      <c r="B240" s="5" t="s">
        <v>135</v>
      </c>
      <c r="C240" s="5">
        <v>8240</v>
      </c>
      <c r="D240" s="5">
        <v>8545</v>
      </c>
      <c r="E240" s="5">
        <v>8876</v>
      </c>
      <c r="F240" s="5">
        <v>9316</v>
      </c>
      <c r="G240" s="5">
        <v>2359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</row>
    <row r="241" spans="1:12" ht="13.35" customHeight="1" x14ac:dyDescent="0.2">
      <c r="A241" s="21" t="s">
        <v>115</v>
      </c>
      <c r="B241" s="5" t="s">
        <v>135</v>
      </c>
      <c r="C241" s="5">
        <v>8240</v>
      </c>
      <c r="D241" s="5">
        <v>8545</v>
      </c>
      <c r="E241" s="5">
        <v>8876</v>
      </c>
      <c r="F241" s="5">
        <v>9316</v>
      </c>
      <c r="G241" s="5">
        <v>2359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</row>
    <row r="242" spans="1:12" ht="13.35" customHeight="1" x14ac:dyDescent="0.2">
      <c r="A242" s="24" t="s">
        <v>136</v>
      </c>
    </row>
    <row r="243" spans="1:12" ht="13.35" customHeight="1" x14ac:dyDescent="0.2">
      <c r="A243" s="21" t="s">
        <v>114</v>
      </c>
      <c r="B243" s="6">
        <v>370</v>
      </c>
      <c r="C243" s="6">
        <v>1080</v>
      </c>
      <c r="D243" s="6">
        <v>1610</v>
      </c>
      <c r="E243" s="6">
        <v>1950</v>
      </c>
      <c r="F243" s="6">
        <v>1470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</row>
    <row r="244" spans="1:12" ht="13.35" customHeight="1" x14ac:dyDescent="0.2">
      <c r="A244" s="21" t="s">
        <v>115</v>
      </c>
      <c r="B244" s="6">
        <v>370</v>
      </c>
      <c r="C244" s="6">
        <v>1070</v>
      </c>
      <c r="D244" s="6">
        <v>1580</v>
      </c>
      <c r="E244" s="6">
        <v>1910</v>
      </c>
      <c r="F244" s="6">
        <v>1430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</row>
    <row r="245" spans="1:12" ht="13.35" customHeight="1" x14ac:dyDescent="0.2">
      <c r="A245" s="24" t="s">
        <v>204</v>
      </c>
      <c r="B245" s="25"/>
      <c r="C245" s="25"/>
      <c r="D245" s="25"/>
      <c r="E245" s="25"/>
      <c r="F245" s="25"/>
      <c r="G245" s="25"/>
      <c r="H245" s="5"/>
      <c r="I245" s="5"/>
      <c r="J245" s="5"/>
      <c r="K245" s="5"/>
      <c r="L245" s="5"/>
    </row>
    <row r="246" spans="1:12" ht="13.35" customHeight="1" x14ac:dyDescent="0.2">
      <c r="A246" s="21" t="s">
        <v>114</v>
      </c>
      <c r="B246" s="5">
        <v>0</v>
      </c>
      <c r="C246" s="25" t="s">
        <v>122</v>
      </c>
      <c r="D246" s="25" t="s">
        <v>122</v>
      </c>
      <c r="E246" s="25" t="s">
        <v>122</v>
      </c>
      <c r="F246" s="25" t="s">
        <v>122</v>
      </c>
      <c r="G246" s="25" t="s">
        <v>122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</row>
    <row r="247" spans="1:12" ht="13.35" customHeight="1" x14ac:dyDescent="0.2">
      <c r="A247" s="21" t="s">
        <v>115</v>
      </c>
      <c r="B247" s="5">
        <v>0</v>
      </c>
      <c r="C247" s="25" t="s">
        <v>122</v>
      </c>
      <c r="D247" s="25" t="s">
        <v>122</v>
      </c>
      <c r="E247" s="25" t="s">
        <v>122</v>
      </c>
      <c r="F247" s="25" t="s">
        <v>122</v>
      </c>
      <c r="G247" s="25" t="s">
        <v>122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</row>
    <row r="248" spans="1:12" ht="13.35" customHeight="1" x14ac:dyDescent="0.2">
      <c r="A248" s="21"/>
      <c r="B248" s="6"/>
      <c r="C248" s="6"/>
      <c r="D248" s="6"/>
      <c r="E248" s="6"/>
      <c r="F248" s="6"/>
      <c r="G248" s="6"/>
      <c r="H248" s="5"/>
      <c r="I248" s="5"/>
      <c r="J248" s="5"/>
      <c r="K248" s="5"/>
      <c r="L248" s="5"/>
    </row>
    <row r="249" spans="1:12" ht="13.35" customHeight="1" x14ac:dyDescent="0.2">
      <c r="A249" s="24" t="s">
        <v>137</v>
      </c>
    </row>
    <row r="250" spans="1:12" ht="13.35" customHeight="1" x14ac:dyDescent="0.2">
      <c r="A250" s="21" t="s">
        <v>138</v>
      </c>
      <c r="B250" s="6"/>
      <c r="C250" s="6"/>
      <c r="D250" s="6"/>
      <c r="E250" s="5"/>
      <c r="F250" s="5"/>
      <c r="G250" s="5"/>
      <c r="H250" s="5"/>
      <c r="I250" s="5"/>
      <c r="J250" s="5"/>
      <c r="K250" s="5"/>
      <c r="L250" s="5"/>
    </row>
    <row r="251" spans="1:12" ht="13.35" customHeight="1" x14ac:dyDescent="0.2">
      <c r="A251" s="21" t="s">
        <v>114</v>
      </c>
      <c r="B251" s="6">
        <v>1016</v>
      </c>
      <c r="C251" s="6">
        <v>1055</v>
      </c>
      <c r="D251" s="6">
        <v>1097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</row>
    <row r="252" spans="1:12" ht="13.35" customHeight="1" x14ac:dyDescent="0.2">
      <c r="A252" s="23" t="s">
        <v>115</v>
      </c>
      <c r="B252" s="2">
        <v>1003</v>
      </c>
      <c r="C252" s="2">
        <v>1042</v>
      </c>
      <c r="D252" s="2">
        <v>1084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</row>
    <row r="253" spans="1:12" ht="14.25" customHeight="1" x14ac:dyDescent="0.2">
      <c r="A253" s="21" t="s">
        <v>205</v>
      </c>
    </row>
    <row r="254" spans="1:12" ht="14.25" customHeight="1" x14ac:dyDescent="0.2">
      <c r="A254" s="24" t="s">
        <v>114</v>
      </c>
      <c r="B254" s="26" t="s">
        <v>122</v>
      </c>
      <c r="C254" s="26" t="s">
        <v>122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</row>
    <row r="255" spans="1:12" ht="13.35" customHeight="1" x14ac:dyDescent="0.2">
      <c r="A255" s="21" t="s">
        <v>115</v>
      </c>
      <c r="B255" s="5" t="s">
        <v>122</v>
      </c>
      <c r="C255" s="5" t="s">
        <v>122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</row>
    <row r="256" spans="1:12" ht="13.35" customHeight="1" x14ac:dyDescent="0.2">
      <c r="A256" s="21" t="s">
        <v>139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 spans="1:12" ht="13.35" customHeight="1" x14ac:dyDescent="0.2">
      <c r="A257" s="24" t="s">
        <v>114</v>
      </c>
      <c r="B257" s="2">
        <v>1821</v>
      </c>
      <c r="C257" s="2">
        <v>1821</v>
      </c>
      <c r="D257" s="2">
        <v>1821</v>
      </c>
      <c r="E257" s="2">
        <v>1821</v>
      </c>
      <c r="F257" s="2">
        <v>607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</row>
    <row r="258" spans="1:12" ht="13.35" customHeight="1" x14ac:dyDescent="0.2">
      <c r="A258" s="21" t="s">
        <v>115</v>
      </c>
      <c r="B258" s="6">
        <v>1758</v>
      </c>
      <c r="C258" s="5">
        <v>1710</v>
      </c>
      <c r="D258" s="5">
        <v>1693</v>
      </c>
      <c r="E258" s="5">
        <v>1693</v>
      </c>
      <c r="F258" s="5">
        <v>564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</row>
    <row r="259" spans="1:12" ht="13.35" customHeight="1" x14ac:dyDescent="0.2">
      <c r="A259" s="21" t="s">
        <v>140</v>
      </c>
      <c r="B259" s="6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 spans="1:12" ht="13.35" customHeight="1" x14ac:dyDescent="0.2">
      <c r="A260" s="24" t="s">
        <v>114</v>
      </c>
      <c r="B260" s="2">
        <v>829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</row>
    <row r="261" spans="1:12" ht="13.35" customHeight="1" x14ac:dyDescent="0.2">
      <c r="A261" s="21" t="s">
        <v>115</v>
      </c>
      <c r="B261" s="5">
        <v>839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</row>
    <row r="262" spans="1:12" ht="13.35" customHeight="1" x14ac:dyDescent="0.2">
      <c r="A262" s="21" t="s">
        <v>206</v>
      </c>
      <c r="B262" s="22"/>
      <c r="C262" s="22"/>
      <c r="D262" s="22"/>
      <c r="E262" s="22"/>
      <c r="F262" s="22"/>
      <c r="G262" s="22"/>
      <c r="H262" s="22"/>
      <c r="I262" s="5"/>
      <c r="J262" s="5"/>
      <c r="K262" s="5"/>
      <c r="L262" s="5"/>
    </row>
    <row r="263" spans="1:12" ht="13.35" customHeight="1" x14ac:dyDescent="0.2">
      <c r="A263" s="24" t="s">
        <v>114</v>
      </c>
      <c r="B263" s="28" t="s">
        <v>122</v>
      </c>
      <c r="C263" s="28" t="s">
        <v>122</v>
      </c>
      <c r="D263" s="28" t="s">
        <v>122</v>
      </c>
      <c r="E263" s="28" t="s">
        <v>122</v>
      </c>
      <c r="F263" s="28" t="s">
        <v>122</v>
      </c>
      <c r="G263" s="28" t="s">
        <v>122</v>
      </c>
      <c r="H263" s="28" t="s">
        <v>122</v>
      </c>
      <c r="I263" s="5">
        <v>0</v>
      </c>
      <c r="J263" s="5">
        <v>0</v>
      </c>
      <c r="K263" s="5">
        <v>0</v>
      </c>
      <c r="L263" s="5">
        <v>0</v>
      </c>
    </row>
    <row r="264" spans="1:12" ht="13.35" customHeight="1" x14ac:dyDescent="0.2">
      <c r="A264" s="21" t="s">
        <v>115</v>
      </c>
      <c r="B264" s="22" t="s">
        <v>122</v>
      </c>
      <c r="C264" s="22" t="s">
        <v>122</v>
      </c>
      <c r="D264" s="22" t="s">
        <v>122</v>
      </c>
      <c r="E264" s="22" t="s">
        <v>122</v>
      </c>
      <c r="F264" s="22" t="s">
        <v>122</v>
      </c>
      <c r="G264" s="22" t="s">
        <v>122</v>
      </c>
      <c r="H264" s="22" t="s">
        <v>122</v>
      </c>
      <c r="I264" s="5">
        <v>0</v>
      </c>
      <c r="J264" s="5">
        <v>0</v>
      </c>
      <c r="K264" s="5">
        <v>0</v>
      </c>
      <c r="L264" s="5">
        <v>0</v>
      </c>
    </row>
    <row r="265" spans="1:12" ht="13.35" customHeight="1" x14ac:dyDescent="0.2">
      <c r="A265" s="21" t="s">
        <v>207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 spans="1:12" ht="13.35" customHeight="1" x14ac:dyDescent="0.2">
      <c r="A266" s="21" t="s">
        <v>114</v>
      </c>
      <c r="B266" s="5" t="s">
        <v>141</v>
      </c>
      <c r="C266" s="5" t="s">
        <v>141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</row>
    <row r="267" spans="1:12" ht="13.35" customHeight="1" x14ac:dyDescent="0.2">
      <c r="A267" s="21" t="s">
        <v>115</v>
      </c>
      <c r="B267" s="5" t="s">
        <v>141</v>
      </c>
      <c r="C267" s="5" t="s">
        <v>141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</row>
    <row r="268" spans="1:12" ht="13.35" customHeight="1" x14ac:dyDescent="0.2">
      <c r="A268" s="21" t="s">
        <v>208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 spans="1:12" ht="13.35" customHeight="1" x14ac:dyDescent="0.2">
      <c r="A269" s="24" t="s">
        <v>114</v>
      </c>
      <c r="B269" s="26" t="s">
        <v>122</v>
      </c>
      <c r="C269" s="26" t="s">
        <v>122</v>
      </c>
      <c r="D269" s="5" t="s">
        <v>122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</row>
    <row r="270" spans="1:12" ht="13.35" customHeight="1" x14ac:dyDescent="0.2">
      <c r="A270" s="21" t="s">
        <v>115</v>
      </c>
      <c r="B270" s="5" t="s">
        <v>122</v>
      </c>
      <c r="C270" s="5" t="s">
        <v>122</v>
      </c>
      <c r="D270" s="5" t="s">
        <v>122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</row>
    <row r="271" spans="1:12" ht="13.35" customHeight="1" x14ac:dyDescent="0.2">
      <c r="A271" s="21" t="s">
        <v>142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 spans="1:12" ht="13.35" customHeight="1" x14ac:dyDescent="0.2">
      <c r="A272" s="24" t="s">
        <v>114</v>
      </c>
      <c r="B272" s="26">
        <v>2808.3</v>
      </c>
      <c r="C272" s="26">
        <v>9669.1</v>
      </c>
      <c r="D272" s="5">
        <v>13921.8</v>
      </c>
      <c r="E272" s="5">
        <v>15307.2</v>
      </c>
      <c r="F272" s="5">
        <v>16098.9</v>
      </c>
      <c r="G272" s="5">
        <v>4073.3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</row>
    <row r="273" spans="1:12" ht="13.35" customHeight="1" x14ac:dyDescent="0.2">
      <c r="A273" s="21" t="s">
        <v>115</v>
      </c>
      <c r="B273" s="5">
        <v>2800.8</v>
      </c>
      <c r="C273" s="5">
        <v>9638.7999999999993</v>
      </c>
      <c r="D273" s="5">
        <v>13860.7</v>
      </c>
      <c r="E273" s="5">
        <v>15208.9</v>
      </c>
      <c r="F273" s="5">
        <v>15951.5</v>
      </c>
      <c r="G273" s="5">
        <v>4033.2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</row>
    <row r="274" spans="1:12" ht="13.35" customHeight="1" x14ac:dyDescent="0.2">
      <c r="A274" s="21" t="s">
        <v>143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 spans="1:12" ht="13.35" customHeight="1" x14ac:dyDescent="0.2">
      <c r="A275" s="24" t="s">
        <v>114</v>
      </c>
      <c r="B275" s="2">
        <v>12</v>
      </c>
      <c r="C275" s="2">
        <v>5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</row>
    <row r="276" spans="1:12" ht="13.35" customHeight="1" x14ac:dyDescent="0.2">
      <c r="A276" s="21" t="s">
        <v>115</v>
      </c>
      <c r="B276" s="6">
        <v>11</v>
      </c>
      <c r="C276" s="6">
        <v>5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</row>
    <row r="277" spans="1:12" ht="13.35" customHeight="1" x14ac:dyDescent="0.2">
      <c r="A277" s="21" t="s">
        <v>144</v>
      </c>
      <c r="B277" s="6"/>
      <c r="C277" s="6"/>
      <c r="D277" s="6"/>
      <c r="E277" s="5"/>
      <c r="F277" s="5"/>
      <c r="G277" s="5"/>
      <c r="H277" s="5"/>
      <c r="I277" s="5"/>
      <c r="J277" s="5"/>
      <c r="K277" s="5"/>
      <c r="L277" s="5"/>
    </row>
    <row r="278" spans="1:12" ht="13.35" customHeight="1" x14ac:dyDescent="0.2">
      <c r="A278" s="24" t="s">
        <v>114</v>
      </c>
      <c r="B278" s="2">
        <v>373</v>
      </c>
      <c r="C278" s="2">
        <v>64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</row>
    <row r="279" spans="1:12" ht="13.35" customHeight="1" x14ac:dyDescent="0.2">
      <c r="A279" s="21" t="s">
        <v>115</v>
      </c>
      <c r="B279" s="6">
        <v>354</v>
      </c>
      <c r="C279" s="6">
        <v>61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</row>
    <row r="280" spans="1:12" ht="13.35" customHeight="1" x14ac:dyDescent="0.2">
      <c r="A280" s="21" t="s">
        <v>145</v>
      </c>
      <c r="B280" s="6"/>
      <c r="C280" s="6"/>
      <c r="D280" s="6"/>
      <c r="E280" s="5"/>
      <c r="F280" s="5"/>
      <c r="G280" s="5"/>
      <c r="H280" s="5"/>
      <c r="I280" s="5"/>
      <c r="J280" s="5"/>
      <c r="K280" s="5"/>
      <c r="L280" s="5"/>
    </row>
    <row r="281" spans="1:12" ht="13.35" customHeight="1" x14ac:dyDescent="0.2">
      <c r="A281" s="24" t="s">
        <v>114</v>
      </c>
      <c r="B281" s="5">
        <v>290.93361393199996</v>
      </c>
      <c r="C281" s="2">
        <v>442.21909317664</v>
      </c>
      <c r="D281" s="2">
        <v>753.75080697502551</v>
      </c>
      <c r="E281" s="2">
        <v>920.16948908195241</v>
      </c>
      <c r="F281" s="2">
        <v>623.6569787185706</v>
      </c>
      <c r="G281" s="2">
        <v>157.45795007251039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</row>
    <row r="282" spans="1:12" ht="13.35" customHeight="1" x14ac:dyDescent="0.2">
      <c r="A282" s="21" t="s">
        <v>115</v>
      </c>
      <c r="B282" s="5">
        <v>274.41728254520552</v>
      </c>
      <c r="C282" s="6">
        <v>416.95185850980823</v>
      </c>
      <c r="D282" s="5">
        <v>710.22294986469365</v>
      </c>
      <c r="E282" s="5">
        <v>866.60921677624992</v>
      </c>
      <c r="F282" s="5">
        <v>587.08547065583241</v>
      </c>
      <c r="G282" s="5">
        <v>148.18434878961511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</row>
    <row r="283" spans="1:12" ht="13.35" customHeight="1" x14ac:dyDescent="0.2">
      <c r="A283" s="21" t="s">
        <v>209</v>
      </c>
      <c r="B283" s="6"/>
      <c r="C283" s="6"/>
      <c r="D283" s="5"/>
      <c r="E283" s="5"/>
      <c r="F283" s="5"/>
      <c r="G283" s="5"/>
      <c r="H283" s="5"/>
      <c r="I283" s="5"/>
      <c r="J283" s="5"/>
      <c r="K283" s="5"/>
      <c r="L283" s="5"/>
    </row>
    <row r="284" spans="1:12" ht="13.35" customHeight="1" x14ac:dyDescent="0.2">
      <c r="A284" s="24" t="s">
        <v>114</v>
      </c>
      <c r="B284" s="26" t="s">
        <v>122</v>
      </c>
      <c r="C284" s="26" t="s">
        <v>122</v>
      </c>
      <c r="D284" s="26" t="s">
        <v>122</v>
      </c>
      <c r="E284" s="26" t="s">
        <v>122</v>
      </c>
      <c r="F284" s="26" t="s">
        <v>122</v>
      </c>
      <c r="G284" s="26" t="s">
        <v>122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</row>
    <row r="285" spans="1:12" ht="13.35" customHeight="1" x14ac:dyDescent="0.2">
      <c r="A285" s="21" t="s">
        <v>115</v>
      </c>
      <c r="B285" s="5" t="s">
        <v>122</v>
      </c>
      <c r="C285" s="5" t="s">
        <v>122</v>
      </c>
      <c r="D285" s="5" t="s">
        <v>122</v>
      </c>
      <c r="E285" s="5" t="s">
        <v>122</v>
      </c>
      <c r="F285" s="5" t="s">
        <v>122</v>
      </c>
      <c r="G285" s="5" t="s">
        <v>122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</row>
    <row r="286" spans="1:12" ht="13.35" customHeight="1" x14ac:dyDescent="0.2">
      <c r="A286" s="21" t="s">
        <v>210</v>
      </c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 spans="1:12" ht="13.35" customHeight="1" x14ac:dyDescent="0.2">
      <c r="A287" s="23" t="s">
        <v>114</v>
      </c>
      <c r="B287" s="26" t="s">
        <v>122</v>
      </c>
      <c r="C287" s="28" t="s">
        <v>122</v>
      </c>
      <c r="D287" s="28" t="s">
        <v>122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</row>
    <row r="288" spans="1:12" ht="13.35" customHeight="1" x14ac:dyDescent="0.2">
      <c r="A288" s="21" t="s">
        <v>115</v>
      </c>
      <c r="B288" s="26" t="s">
        <v>122</v>
      </c>
      <c r="C288" s="28" t="s">
        <v>122</v>
      </c>
      <c r="D288" s="28" t="s">
        <v>122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</row>
    <row r="289" spans="1:12" ht="13.35" customHeight="1" x14ac:dyDescent="0.2">
      <c r="A289" s="21" t="s">
        <v>146</v>
      </c>
      <c r="B289" s="26"/>
      <c r="C289" s="26"/>
      <c r="D289" s="5"/>
      <c r="E289" s="5"/>
      <c r="F289" s="5"/>
      <c r="G289" s="5"/>
      <c r="H289" s="5"/>
      <c r="I289" s="5"/>
      <c r="J289" s="5"/>
      <c r="K289" s="5"/>
      <c r="L289" s="5"/>
    </row>
    <row r="290" spans="1:12" ht="13.35" customHeight="1" x14ac:dyDescent="0.2">
      <c r="A290" s="23" t="s">
        <v>114</v>
      </c>
      <c r="B290" s="5">
        <v>0</v>
      </c>
      <c r="C290" s="26">
        <v>20820</v>
      </c>
      <c r="D290" s="5">
        <v>31780</v>
      </c>
      <c r="E290" s="5">
        <v>36720</v>
      </c>
      <c r="F290" s="5">
        <v>18050</v>
      </c>
      <c r="G290" s="5">
        <v>7060</v>
      </c>
      <c r="H290" s="5">
        <v>1400</v>
      </c>
      <c r="I290" s="5">
        <v>0</v>
      </c>
      <c r="J290" s="5">
        <v>0</v>
      </c>
      <c r="K290" s="5">
        <v>0</v>
      </c>
      <c r="L290" s="5">
        <v>0</v>
      </c>
    </row>
    <row r="291" spans="1:12" ht="13.35" customHeight="1" x14ac:dyDescent="0.2">
      <c r="A291" s="21" t="s">
        <v>115</v>
      </c>
      <c r="B291" s="5">
        <v>0</v>
      </c>
      <c r="C291" s="26">
        <v>20770</v>
      </c>
      <c r="D291" s="5">
        <v>31650</v>
      </c>
      <c r="E291" s="5">
        <v>36500</v>
      </c>
      <c r="F291" s="5">
        <v>17950</v>
      </c>
      <c r="G291" s="5">
        <v>7010</v>
      </c>
      <c r="H291" s="5">
        <v>1390</v>
      </c>
      <c r="I291" s="5">
        <v>0</v>
      </c>
      <c r="J291" s="5">
        <v>0</v>
      </c>
      <c r="K291" s="5">
        <v>0</v>
      </c>
      <c r="L291" s="5">
        <v>0</v>
      </c>
    </row>
    <row r="292" spans="1:12" ht="13.35" customHeight="1" x14ac:dyDescent="0.2">
      <c r="A292" s="21" t="s">
        <v>211</v>
      </c>
      <c r="B292" s="28"/>
      <c r="C292" s="28"/>
      <c r="D292" s="22"/>
      <c r="E292" s="22"/>
      <c r="F292" s="22"/>
      <c r="G292" s="22"/>
      <c r="H292" s="22"/>
      <c r="I292" s="5"/>
      <c r="J292" s="5"/>
      <c r="K292" s="5"/>
      <c r="L292" s="5"/>
    </row>
    <row r="293" spans="1:12" ht="13.35" customHeight="1" x14ac:dyDescent="0.2">
      <c r="A293" s="23" t="s">
        <v>114</v>
      </c>
      <c r="B293" s="5">
        <v>0</v>
      </c>
      <c r="C293" s="5">
        <v>0</v>
      </c>
      <c r="D293" s="28" t="s">
        <v>122</v>
      </c>
      <c r="E293" s="28" t="s">
        <v>122</v>
      </c>
      <c r="F293" s="28" t="s">
        <v>122</v>
      </c>
      <c r="G293" s="22" t="s">
        <v>122</v>
      </c>
      <c r="H293" s="22" t="s">
        <v>122</v>
      </c>
      <c r="I293" s="5">
        <v>0</v>
      </c>
      <c r="J293" s="5">
        <v>0</v>
      </c>
      <c r="K293" s="5">
        <v>0</v>
      </c>
      <c r="L293" s="5">
        <v>0</v>
      </c>
    </row>
    <row r="294" spans="1:12" ht="13.35" customHeight="1" x14ac:dyDescent="0.2">
      <c r="A294" s="21" t="s">
        <v>115</v>
      </c>
      <c r="B294" s="5">
        <v>0</v>
      </c>
      <c r="C294" s="5">
        <v>0</v>
      </c>
      <c r="D294" s="28" t="s">
        <v>122</v>
      </c>
      <c r="E294" s="28" t="s">
        <v>122</v>
      </c>
      <c r="F294" s="28" t="s">
        <v>122</v>
      </c>
      <c r="G294" s="22" t="s">
        <v>122</v>
      </c>
      <c r="H294" s="22" t="s">
        <v>122</v>
      </c>
      <c r="I294" s="5">
        <v>0</v>
      </c>
      <c r="J294" s="5">
        <v>0</v>
      </c>
      <c r="K294" s="5">
        <v>0</v>
      </c>
      <c r="L294" s="5">
        <v>0</v>
      </c>
    </row>
    <row r="295" spans="1:12" ht="13.35" customHeight="1" x14ac:dyDescent="0.2">
      <c r="A295" s="21"/>
      <c r="B295" s="26"/>
      <c r="C295" s="26"/>
      <c r="D295" s="5"/>
      <c r="E295" s="5"/>
      <c r="F295" s="5"/>
      <c r="G295" s="5"/>
      <c r="H295" s="5"/>
      <c r="I295" s="5"/>
      <c r="J295" s="5"/>
      <c r="K295" s="5"/>
      <c r="L295" s="5"/>
    </row>
    <row r="296" spans="1:12" ht="13.35" customHeight="1" x14ac:dyDescent="0.2">
      <c r="A296" s="24" t="s">
        <v>147</v>
      </c>
    </row>
    <row r="297" spans="1:12" ht="13.35" customHeight="1" x14ac:dyDescent="0.2">
      <c r="A297" s="21" t="s">
        <v>148</v>
      </c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5"/>
    </row>
    <row r="298" spans="1:12" ht="13.35" customHeight="1" x14ac:dyDescent="0.2">
      <c r="A298" s="21" t="s">
        <v>149</v>
      </c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5"/>
    </row>
    <row r="299" spans="1:12" ht="13.35" customHeight="1" x14ac:dyDescent="0.2">
      <c r="A299" s="24" t="s">
        <v>150</v>
      </c>
      <c r="B299" s="2">
        <v>593</v>
      </c>
      <c r="C299" s="2">
        <v>563</v>
      </c>
      <c r="D299" s="2">
        <v>570</v>
      </c>
      <c r="E299" s="2">
        <v>144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</row>
    <row r="300" spans="1:12" ht="13.35" customHeight="1" x14ac:dyDescent="0.2">
      <c r="A300" s="21" t="s">
        <v>151</v>
      </c>
      <c r="B300" s="5">
        <v>563</v>
      </c>
      <c r="C300" s="6">
        <v>533</v>
      </c>
      <c r="D300" s="5">
        <v>540</v>
      </c>
      <c r="E300" s="5">
        <v>136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</row>
    <row r="301" spans="1:12" ht="13.35" customHeight="1" x14ac:dyDescent="0.2">
      <c r="A301" s="21" t="s">
        <v>212</v>
      </c>
      <c r="B301" s="5"/>
      <c r="C301" s="6"/>
      <c r="D301" s="5"/>
      <c r="E301" s="5"/>
      <c r="F301" s="5"/>
      <c r="G301" s="5"/>
      <c r="H301" s="5"/>
      <c r="I301" s="5"/>
      <c r="J301" s="5"/>
      <c r="K301" s="5"/>
      <c r="L301" s="5"/>
    </row>
    <row r="302" spans="1:12" ht="13.35" customHeight="1" x14ac:dyDescent="0.2">
      <c r="A302" s="24" t="s">
        <v>150</v>
      </c>
      <c r="B302" s="26"/>
      <c r="C302" s="26"/>
      <c r="D302" s="26"/>
      <c r="E302" s="26"/>
      <c r="F302" s="26"/>
      <c r="G302" s="26"/>
      <c r="H302" s="5"/>
      <c r="I302" s="5"/>
      <c r="J302" s="5"/>
      <c r="K302" s="5"/>
      <c r="L302" s="5"/>
    </row>
    <row r="303" spans="1:12" ht="13.35" customHeight="1" x14ac:dyDescent="0.2">
      <c r="A303" s="21" t="s">
        <v>151</v>
      </c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5"/>
    </row>
    <row r="304" spans="1:12" ht="13.35" customHeight="1" x14ac:dyDescent="0.2">
      <c r="A304" s="21" t="s">
        <v>152</v>
      </c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5"/>
    </row>
    <row r="305" spans="1:12" ht="13.35" customHeight="1" x14ac:dyDescent="0.2">
      <c r="A305" s="24" t="s">
        <v>150</v>
      </c>
      <c r="B305" s="2">
        <v>337</v>
      </c>
      <c r="C305" s="2">
        <v>365</v>
      </c>
      <c r="D305" s="2">
        <v>381</v>
      </c>
      <c r="E305" s="2">
        <v>96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</row>
    <row r="306" spans="1:12" ht="13.35" customHeight="1" x14ac:dyDescent="0.2">
      <c r="A306" s="21" t="s">
        <v>151</v>
      </c>
      <c r="B306" s="6">
        <v>322</v>
      </c>
      <c r="C306" s="6">
        <v>346</v>
      </c>
      <c r="D306" s="5">
        <v>362</v>
      </c>
      <c r="E306" s="5">
        <v>91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</row>
    <row r="307" spans="1:12" ht="13.35" customHeight="1" x14ac:dyDescent="0.2">
      <c r="A307" s="21" t="s">
        <v>153</v>
      </c>
      <c r="B307" s="6"/>
      <c r="C307" s="6"/>
      <c r="D307" s="5"/>
      <c r="E307" s="5"/>
      <c r="F307" s="5"/>
      <c r="G307" s="5"/>
      <c r="H307" s="5"/>
      <c r="I307" s="5"/>
      <c r="J307" s="5"/>
      <c r="K307" s="5"/>
      <c r="L307" s="5"/>
    </row>
    <row r="308" spans="1:12" ht="13.35" customHeight="1" x14ac:dyDescent="0.2">
      <c r="A308" s="24" t="s">
        <v>150</v>
      </c>
      <c r="B308" s="2">
        <v>82</v>
      </c>
      <c r="C308" s="2">
        <v>87</v>
      </c>
      <c r="D308" s="2">
        <v>22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</row>
    <row r="309" spans="1:12" ht="13.35" customHeight="1" x14ac:dyDescent="0.2">
      <c r="A309" s="21" t="s">
        <v>151</v>
      </c>
      <c r="B309" s="6">
        <v>82</v>
      </c>
      <c r="C309" s="6">
        <v>87</v>
      </c>
      <c r="D309" s="5">
        <v>22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</row>
    <row r="310" spans="1:12" ht="13.35" customHeight="1" x14ac:dyDescent="0.2">
      <c r="A310" s="21" t="s">
        <v>154</v>
      </c>
      <c r="B310" s="6"/>
      <c r="C310" s="6"/>
      <c r="D310" s="6"/>
      <c r="E310" s="6"/>
      <c r="F310" s="5"/>
      <c r="G310" s="5"/>
      <c r="H310" s="5"/>
      <c r="I310" s="5"/>
      <c r="J310" s="5"/>
      <c r="K310" s="5"/>
      <c r="L310" s="5"/>
    </row>
    <row r="311" spans="1:12" ht="13.35" customHeight="1" x14ac:dyDescent="0.2">
      <c r="A311" s="24" t="s">
        <v>150</v>
      </c>
      <c r="B311" s="2">
        <v>199</v>
      </c>
      <c r="C311" s="2">
        <v>210</v>
      </c>
      <c r="D311" s="2">
        <v>220</v>
      </c>
      <c r="E311" s="2">
        <v>231</v>
      </c>
      <c r="F311" s="2">
        <v>58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</row>
    <row r="312" spans="1:12" ht="13.35" customHeight="1" x14ac:dyDescent="0.2">
      <c r="A312" s="21" t="s">
        <v>151</v>
      </c>
      <c r="B312" s="5">
        <v>195</v>
      </c>
      <c r="C312" s="5">
        <v>203</v>
      </c>
      <c r="D312" s="6">
        <v>212</v>
      </c>
      <c r="E312" s="5">
        <v>222</v>
      </c>
      <c r="F312" s="5">
        <v>56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</row>
    <row r="313" spans="1:12" ht="13.35" customHeight="1" x14ac:dyDescent="0.2">
      <c r="A313" s="21" t="s">
        <v>155</v>
      </c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5"/>
    </row>
    <row r="314" spans="1:12" ht="13.35" customHeight="1" x14ac:dyDescent="0.2">
      <c r="A314" s="24" t="s">
        <v>150</v>
      </c>
      <c r="B314" s="2">
        <v>408</v>
      </c>
      <c r="C314" s="2">
        <v>425</v>
      </c>
      <c r="D314" s="2">
        <v>444</v>
      </c>
      <c r="E314" s="2">
        <v>113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</row>
    <row r="315" spans="1:12" ht="13.35" customHeight="1" x14ac:dyDescent="0.2">
      <c r="A315" s="21" t="s">
        <v>151</v>
      </c>
      <c r="B315" s="5">
        <v>398</v>
      </c>
      <c r="C315" s="5">
        <v>412</v>
      </c>
      <c r="D315" s="6">
        <v>431</v>
      </c>
      <c r="E315" s="5">
        <v>110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</row>
    <row r="316" spans="1:12" ht="13.35" customHeight="1" x14ac:dyDescent="0.2">
      <c r="A316" s="21" t="s">
        <v>156</v>
      </c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5"/>
    </row>
    <row r="317" spans="1:12" ht="13.35" customHeight="1" x14ac:dyDescent="0.2">
      <c r="A317" s="24" t="s">
        <v>150</v>
      </c>
      <c r="B317" s="2">
        <v>20</v>
      </c>
      <c r="C317" s="2">
        <v>57</v>
      </c>
      <c r="D317" s="2">
        <v>72</v>
      </c>
      <c r="E317" s="2">
        <v>76</v>
      </c>
      <c r="F317" s="2">
        <v>19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</row>
    <row r="318" spans="1:12" ht="13.35" customHeight="1" x14ac:dyDescent="0.2">
      <c r="A318" s="21" t="s">
        <v>151</v>
      </c>
      <c r="B318" s="6">
        <v>20</v>
      </c>
      <c r="C318" s="6">
        <v>57</v>
      </c>
      <c r="D318" s="6">
        <v>71</v>
      </c>
      <c r="E318" s="6">
        <v>75</v>
      </c>
      <c r="F318" s="5">
        <v>19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</row>
    <row r="319" spans="1:12" ht="13.35" customHeight="1" x14ac:dyDescent="0.2">
      <c r="A319" s="21" t="s">
        <v>157</v>
      </c>
      <c r="B319" s="6"/>
      <c r="C319" s="6"/>
      <c r="D319" s="6"/>
      <c r="E319" s="6"/>
      <c r="F319" s="5"/>
      <c r="G319" s="5"/>
      <c r="H319" s="5"/>
      <c r="I319" s="5"/>
      <c r="J319" s="5"/>
      <c r="K319" s="5"/>
      <c r="L319" s="5"/>
    </row>
    <row r="320" spans="1:12" ht="13.35" customHeight="1" x14ac:dyDescent="0.2">
      <c r="A320" s="24" t="s">
        <v>150</v>
      </c>
      <c r="B320" s="2">
        <v>812</v>
      </c>
      <c r="C320" s="2">
        <v>845</v>
      </c>
      <c r="D320" s="2">
        <v>883</v>
      </c>
      <c r="E320" s="2">
        <v>223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</row>
    <row r="321" spans="1:12" ht="13.35" customHeight="1" x14ac:dyDescent="0.2">
      <c r="A321" s="21" t="s">
        <v>151</v>
      </c>
      <c r="B321" s="5">
        <v>783</v>
      </c>
      <c r="C321" s="5">
        <v>811</v>
      </c>
      <c r="D321" s="5">
        <v>847</v>
      </c>
      <c r="E321" s="6">
        <v>214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</row>
    <row r="322" spans="1:12" ht="13.35" customHeight="1" x14ac:dyDescent="0.2">
      <c r="A322" s="21" t="s">
        <v>158</v>
      </c>
      <c r="B322" s="5"/>
      <c r="C322" s="5"/>
      <c r="D322" s="5"/>
      <c r="E322" s="6"/>
      <c r="F322" s="5"/>
      <c r="G322" s="5"/>
      <c r="H322" s="5"/>
      <c r="I322" s="5"/>
      <c r="J322" s="5"/>
      <c r="K322" s="5"/>
      <c r="L322" s="5"/>
    </row>
    <row r="323" spans="1:12" ht="13.35" customHeight="1" x14ac:dyDescent="0.2">
      <c r="A323" s="24" t="s">
        <v>150</v>
      </c>
      <c r="B323" s="2">
        <v>146</v>
      </c>
      <c r="C323" s="2">
        <v>152</v>
      </c>
      <c r="D323" s="2">
        <v>161</v>
      </c>
      <c r="E323" s="2">
        <v>169</v>
      </c>
      <c r="F323" s="2">
        <v>44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</row>
    <row r="324" spans="1:12" ht="13.35" customHeight="1" x14ac:dyDescent="0.2">
      <c r="A324" s="21" t="s">
        <v>151</v>
      </c>
      <c r="B324" s="6">
        <v>145</v>
      </c>
      <c r="C324" s="6">
        <v>151</v>
      </c>
      <c r="D324" s="6">
        <v>157</v>
      </c>
      <c r="E324" s="5">
        <v>164</v>
      </c>
      <c r="F324" s="5">
        <v>43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</row>
    <row r="325" spans="1:12" ht="13.35" customHeight="1" x14ac:dyDescent="0.2">
      <c r="A325" s="21" t="s">
        <v>159</v>
      </c>
      <c r="B325" s="6"/>
      <c r="C325" s="6"/>
      <c r="D325" s="6"/>
      <c r="E325" s="5"/>
      <c r="F325" s="5"/>
      <c r="G325" s="5"/>
      <c r="H325" s="5"/>
      <c r="I325" s="5"/>
      <c r="J325" s="5"/>
      <c r="K325" s="5"/>
      <c r="L325" s="5"/>
    </row>
    <row r="326" spans="1:12" ht="13.35" customHeight="1" x14ac:dyDescent="0.2">
      <c r="A326" s="24" t="s">
        <v>150</v>
      </c>
      <c r="B326" s="2">
        <v>14</v>
      </c>
      <c r="C326" s="2">
        <v>14</v>
      </c>
      <c r="D326" s="2">
        <v>14</v>
      </c>
      <c r="E326" s="2">
        <v>14</v>
      </c>
      <c r="F326" s="2">
        <v>4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</row>
    <row r="327" spans="1:12" ht="13.35" customHeight="1" x14ac:dyDescent="0.2">
      <c r="A327" s="21" t="s">
        <v>151</v>
      </c>
      <c r="B327" s="6">
        <v>14</v>
      </c>
      <c r="C327" s="6">
        <v>14</v>
      </c>
      <c r="D327" s="5">
        <v>14</v>
      </c>
      <c r="E327" s="5">
        <v>14</v>
      </c>
      <c r="F327" s="5">
        <v>3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</row>
    <row r="328" spans="1:12" ht="13.35" customHeight="1" x14ac:dyDescent="0.2">
      <c r="A328" s="21" t="s">
        <v>160</v>
      </c>
      <c r="B328" s="6"/>
      <c r="C328" s="6"/>
      <c r="D328" s="5"/>
      <c r="E328" s="5"/>
      <c r="F328" s="5"/>
      <c r="G328" s="5"/>
      <c r="H328" s="5"/>
      <c r="I328" s="5"/>
      <c r="J328" s="5"/>
      <c r="K328" s="5"/>
      <c r="L328" s="5"/>
    </row>
    <row r="329" spans="1:12" ht="13.35" customHeight="1" x14ac:dyDescent="0.2">
      <c r="A329" s="24" t="s">
        <v>150</v>
      </c>
      <c r="B329" s="2">
        <v>354</v>
      </c>
      <c r="C329" s="2">
        <v>511</v>
      </c>
      <c r="D329" s="2">
        <v>584</v>
      </c>
      <c r="E329" s="2">
        <v>612</v>
      </c>
      <c r="F329" s="2">
        <v>155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</row>
    <row r="330" spans="1:12" ht="13.35" customHeight="1" x14ac:dyDescent="0.2">
      <c r="A330" s="21" t="s">
        <v>151</v>
      </c>
      <c r="B330" s="6">
        <v>341</v>
      </c>
      <c r="C330" s="6">
        <v>484</v>
      </c>
      <c r="D330" s="6">
        <v>552</v>
      </c>
      <c r="E330" s="6">
        <v>578</v>
      </c>
      <c r="F330" s="5">
        <v>146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</row>
    <row r="331" spans="1:12" ht="13.35" customHeight="1" x14ac:dyDescent="0.2">
      <c r="A331" s="21" t="s">
        <v>161</v>
      </c>
      <c r="B331" s="6"/>
      <c r="C331" s="6"/>
      <c r="D331" s="6"/>
      <c r="E331" s="6"/>
      <c r="F331" s="5"/>
      <c r="G331" s="5"/>
      <c r="H331" s="5"/>
      <c r="I331" s="5"/>
      <c r="J331" s="5"/>
      <c r="K331" s="5"/>
      <c r="L331" s="5"/>
    </row>
    <row r="332" spans="1:12" ht="13.35" customHeight="1" x14ac:dyDescent="0.2">
      <c r="A332" s="23" t="s">
        <v>150</v>
      </c>
      <c r="B332" s="2">
        <v>245</v>
      </c>
      <c r="C332" s="2">
        <v>62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</row>
    <row r="333" spans="1:12" ht="13.35" customHeight="1" x14ac:dyDescent="0.2">
      <c r="A333" s="21" t="s">
        <v>151</v>
      </c>
      <c r="B333" s="2">
        <v>237</v>
      </c>
      <c r="C333" s="2">
        <v>59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</row>
    <row r="334" spans="1:12" ht="13.35" customHeight="1" x14ac:dyDescent="0.2">
      <c r="A334" s="24" t="s">
        <v>213</v>
      </c>
    </row>
    <row r="335" spans="1:12" ht="13.35" customHeight="1" x14ac:dyDescent="0.2">
      <c r="A335" s="21" t="s">
        <v>150</v>
      </c>
      <c r="B335" s="5" t="s">
        <v>122</v>
      </c>
      <c r="C335" s="5" t="s">
        <v>122</v>
      </c>
      <c r="D335" s="5" t="s">
        <v>122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</row>
    <row r="336" spans="1:12" ht="13.35" customHeight="1" x14ac:dyDescent="0.2">
      <c r="A336" s="21" t="s">
        <v>151</v>
      </c>
      <c r="B336" s="5" t="s">
        <v>122</v>
      </c>
      <c r="C336" s="5" t="s">
        <v>122</v>
      </c>
      <c r="D336" s="5" t="s">
        <v>122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</row>
    <row r="337" spans="1:12" ht="13.35" customHeight="1" x14ac:dyDescent="0.2"/>
    <row r="338" spans="1:12" ht="13.35" customHeight="1" x14ac:dyDescent="0.2">
      <c r="A338" s="21" t="s">
        <v>93</v>
      </c>
    </row>
    <row r="339" spans="1:12" ht="13.35" customHeight="1" x14ac:dyDescent="0.2">
      <c r="A339" s="24" t="s">
        <v>162</v>
      </c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 spans="1:12" ht="13.35" customHeight="1" x14ac:dyDescent="0.2">
      <c r="A340" s="24" t="s">
        <v>114</v>
      </c>
      <c r="B340" s="5">
        <v>1571.8</v>
      </c>
      <c r="C340" s="5">
        <v>1493.1</v>
      </c>
      <c r="D340" s="5">
        <v>1521.1</v>
      </c>
      <c r="E340" s="5">
        <v>376.8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</row>
    <row r="341" spans="1:12" ht="13.35" customHeight="1" x14ac:dyDescent="0.2">
      <c r="A341" s="24" t="s">
        <v>115</v>
      </c>
      <c r="B341" s="5">
        <v>1496.7</v>
      </c>
      <c r="C341" s="5">
        <v>1415.6</v>
      </c>
      <c r="D341" s="5">
        <v>1442.1</v>
      </c>
      <c r="E341" s="5">
        <v>357.2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</row>
    <row r="342" spans="1:12" ht="13.35" customHeight="1" x14ac:dyDescent="0.2">
      <c r="A342" s="24" t="s">
        <v>214</v>
      </c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 spans="1:12" ht="13.35" customHeight="1" x14ac:dyDescent="0.2">
      <c r="A343" s="24" t="s">
        <v>114</v>
      </c>
      <c r="B343" s="5" t="s">
        <v>122</v>
      </c>
      <c r="C343" s="5" t="s">
        <v>122</v>
      </c>
      <c r="D343" s="5" t="s">
        <v>122</v>
      </c>
      <c r="E343" s="5" t="s">
        <v>122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</row>
    <row r="344" spans="1:12" ht="13.35" customHeight="1" x14ac:dyDescent="0.2">
      <c r="A344" s="24" t="s">
        <v>115</v>
      </c>
      <c r="B344" s="5" t="s">
        <v>122</v>
      </c>
      <c r="C344" s="5" t="s">
        <v>122</v>
      </c>
      <c r="D344" s="5" t="s">
        <v>122</v>
      </c>
      <c r="E344" s="5" t="s">
        <v>122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</row>
    <row r="345" spans="1:12" ht="13.35" customHeight="1" x14ac:dyDescent="0.2">
      <c r="A345" s="24" t="s">
        <v>163</v>
      </c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 spans="1:12" ht="13.35" customHeight="1" x14ac:dyDescent="0.2">
      <c r="A346" s="24" t="s">
        <v>114</v>
      </c>
      <c r="B346" s="5">
        <v>710.5</v>
      </c>
      <c r="C346" s="5">
        <v>771.7</v>
      </c>
      <c r="D346" s="5">
        <v>823.5</v>
      </c>
      <c r="E346" s="5">
        <v>204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</row>
    <row r="347" spans="1:12" ht="13.35" customHeight="1" x14ac:dyDescent="0.2">
      <c r="A347" s="24" t="s">
        <v>115</v>
      </c>
      <c r="B347" s="5">
        <v>678.6</v>
      </c>
      <c r="C347" s="5">
        <v>733.5</v>
      </c>
      <c r="D347" s="5">
        <v>782.6</v>
      </c>
      <c r="E347" s="5">
        <v>193.9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</row>
    <row r="348" spans="1:12" ht="13.35" customHeight="1" x14ac:dyDescent="0.2">
      <c r="A348" s="24" t="s">
        <v>164</v>
      </c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 spans="1:12" ht="13.35" customHeight="1" x14ac:dyDescent="0.2">
      <c r="A349" s="24" t="s">
        <v>114</v>
      </c>
      <c r="B349" s="5">
        <v>268.89999999999998</v>
      </c>
      <c r="C349" s="5">
        <v>301.89999999999998</v>
      </c>
      <c r="D349" s="5">
        <v>74.400000000000006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</row>
    <row r="350" spans="1:12" ht="13.35" customHeight="1" x14ac:dyDescent="0.2">
      <c r="A350" s="24" t="s">
        <v>115</v>
      </c>
      <c r="B350" s="5">
        <v>268.3</v>
      </c>
      <c r="C350" s="5">
        <v>300.60000000000002</v>
      </c>
      <c r="D350" s="5">
        <v>74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</row>
    <row r="351" spans="1:12" ht="13.35" customHeight="1" x14ac:dyDescent="0.2">
      <c r="A351" s="24" t="s">
        <v>165</v>
      </c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 spans="1:12" ht="13.35" customHeight="1" x14ac:dyDescent="0.2">
      <c r="A352" s="24" t="s">
        <v>114</v>
      </c>
      <c r="B352" s="5">
        <v>553.29999999999995</v>
      </c>
      <c r="C352" s="5">
        <v>607.20000000000005</v>
      </c>
      <c r="D352" s="5">
        <v>646.9</v>
      </c>
      <c r="E352" s="5">
        <v>684</v>
      </c>
      <c r="F352" s="5">
        <v>169.5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</row>
    <row r="353" spans="1:12" ht="13.35" customHeight="1" x14ac:dyDescent="0.2">
      <c r="A353" s="24" t="s">
        <v>115</v>
      </c>
      <c r="B353" s="5">
        <v>543.5</v>
      </c>
      <c r="C353" s="5">
        <v>586.1</v>
      </c>
      <c r="D353" s="5">
        <v>621.6</v>
      </c>
      <c r="E353" s="5">
        <v>657.3</v>
      </c>
      <c r="F353" s="5">
        <v>162.9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</row>
    <row r="354" spans="1:12" ht="13.35" customHeight="1" x14ac:dyDescent="0.2">
      <c r="A354" s="24" t="s">
        <v>166</v>
      </c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 spans="1:12" ht="13.35" customHeight="1" x14ac:dyDescent="0.2">
      <c r="A355" s="24" t="s">
        <v>114</v>
      </c>
      <c r="B355" s="5">
        <v>123</v>
      </c>
      <c r="C355" s="5">
        <v>129.9</v>
      </c>
      <c r="D355" s="5">
        <v>136.19999999999999</v>
      </c>
      <c r="E355" s="5">
        <v>33.700000000000003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</row>
    <row r="356" spans="1:12" ht="13.35" customHeight="1" x14ac:dyDescent="0.2">
      <c r="A356" s="24" t="s">
        <v>115</v>
      </c>
      <c r="B356" s="5">
        <v>119.7</v>
      </c>
      <c r="C356" s="5">
        <v>126.1</v>
      </c>
      <c r="D356" s="5">
        <v>132.19999999999999</v>
      </c>
      <c r="E356" s="5">
        <v>32.700000000000003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</row>
    <row r="357" spans="1:12" ht="13.35" customHeight="1" x14ac:dyDescent="0.2">
      <c r="A357" s="24" t="s">
        <v>167</v>
      </c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 spans="1:12" ht="13.35" customHeight="1" x14ac:dyDescent="0.2">
      <c r="A358" s="24" t="s">
        <v>114</v>
      </c>
      <c r="B358" s="5">
        <v>6.3</v>
      </c>
      <c r="C358" s="5">
        <v>21.7</v>
      </c>
      <c r="D358" s="5">
        <v>27.6</v>
      </c>
      <c r="E358" s="5">
        <v>29.4</v>
      </c>
      <c r="F358" s="5">
        <v>7.3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</row>
    <row r="359" spans="1:12" ht="13.35" customHeight="1" x14ac:dyDescent="0.2">
      <c r="A359" s="24" t="s">
        <v>115</v>
      </c>
      <c r="B359" s="5">
        <v>6.3</v>
      </c>
      <c r="C359" s="5">
        <v>21.6</v>
      </c>
      <c r="D359" s="5">
        <v>27.4</v>
      </c>
      <c r="E359" s="5">
        <v>29.1</v>
      </c>
      <c r="F359" s="5">
        <v>7.2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</row>
    <row r="360" spans="1:12" ht="13.35" customHeight="1" x14ac:dyDescent="0.2">
      <c r="A360" s="24" t="s">
        <v>168</v>
      </c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 spans="1:12" ht="13.35" customHeight="1" x14ac:dyDescent="0.2">
      <c r="A361" s="24" t="s">
        <v>114</v>
      </c>
      <c r="B361" s="5">
        <v>1218.0999999999999</v>
      </c>
      <c r="C361" s="5">
        <v>1247.5</v>
      </c>
      <c r="D361" s="5">
        <v>1309.3</v>
      </c>
      <c r="E361" s="5">
        <v>324.3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</row>
    <row r="362" spans="1:12" ht="13.35" customHeight="1" x14ac:dyDescent="0.2">
      <c r="A362" s="24" t="s">
        <v>115</v>
      </c>
      <c r="B362" s="5">
        <v>1175.7</v>
      </c>
      <c r="C362" s="5">
        <v>1198.0999999999999</v>
      </c>
      <c r="D362" s="5">
        <v>1257.4000000000001</v>
      </c>
      <c r="E362" s="5">
        <v>311.39999999999998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</row>
    <row r="363" spans="1:12" ht="13.35" customHeight="1" x14ac:dyDescent="0.2">
      <c r="A363" s="24" t="s">
        <v>169</v>
      </c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 spans="1:12" ht="13.35" customHeight="1" x14ac:dyDescent="0.2">
      <c r="A364" s="24" t="s">
        <v>114</v>
      </c>
      <c r="B364" s="5">
        <v>116.9</v>
      </c>
      <c r="C364" s="5">
        <v>141.4</v>
      </c>
      <c r="D364" s="5">
        <v>149.4</v>
      </c>
      <c r="E364" s="5">
        <v>158.4</v>
      </c>
      <c r="F364" s="5">
        <v>39.299999999999997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</row>
    <row r="365" spans="1:12" ht="13.35" customHeight="1" x14ac:dyDescent="0.2">
      <c r="A365" s="24" t="s">
        <v>115</v>
      </c>
      <c r="B365" s="5">
        <v>115.7</v>
      </c>
      <c r="C365" s="5">
        <v>139.69999999999999</v>
      </c>
      <c r="D365" s="5">
        <v>145.6</v>
      </c>
      <c r="E365" s="5">
        <v>153.69999999999999</v>
      </c>
      <c r="F365" s="5">
        <v>38.1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</row>
    <row r="366" spans="1:12" ht="13.35" customHeight="1" x14ac:dyDescent="0.2">
      <c r="A366" s="24" t="s">
        <v>170</v>
      </c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 spans="1:12" ht="13.35" customHeight="1" x14ac:dyDescent="0.2">
      <c r="A367" s="24" t="s">
        <v>114</v>
      </c>
      <c r="B367" s="5">
        <v>129.6</v>
      </c>
      <c r="C367" s="5">
        <v>140.5</v>
      </c>
      <c r="D367" s="5">
        <v>149.19999999999999</v>
      </c>
      <c r="E367" s="5">
        <v>157.4</v>
      </c>
      <c r="F367" s="5">
        <v>39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</row>
    <row r="368" spans="1:12" ht="13.35" customHeight="1" x14ac:dyDescent="0.2">
      <c r="A368" s="24" t="s">
        <v>115</v>
      </c>
      <c r="B368" s="5">
        <v>127.3</v>
      </c>
      <c r="C368" s="5">
        <v>135.6</v>
      </c>
      <c r="D368" s="5">
        <v>143.4</v>
      </c>
      <c r="E368" s="5">
        <v>151.30000000000001</v>
      </c>
      <c r="F368" s="5">
        <v>37.5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</row>
    <row r="369" spans="1:12" ht="13.35" customHeight="1" x14ac:dyDescent="0.2">
      <c r="A369" s="24" t="s">
        <v>171</v>
      </c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 spans="1:12" ht="13.35" customHeight="1" x14ac:dyDescent="0.2">
      <c r="A370" s="24" t="s">
        <v>114</v>
      </c>
      <c r="B370" s="5">
        <v>920.9</v>
      </c>
      <c r="C370" s="5">
        <v>1062.7</v>
      </c>
      <c r="D370" s="5">
        <v>1120.5</v>
      </c>
      <c r="E370" s="5">
        <v>1183.4000000000001</v>
      </c>
      <c r="F370" s="5">
        <v>293.2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</row>
    <row r="371" spans="1:12" ht="13.35" customHeight="1" x14ac:dyDescent="0.2">
      <c r="A371" s="24" t="s">
        <v>115</v>
      </c>
      <c r="B371" s="5">
        <v>887.9</v>
      </c>
      <c r="C371" s="5">
        <v>1009.3</v>
      </c>
      <c r="D371" s="5">
        <v>1059.7</v>
      </c>
      <c r="E371" s="5">
        <v>1119.2</v>
      </c>
      <c r="F371" s="5">
        <v>277.2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</row>
    <row r="372" spans="1:12" ht="13.35" customHeight="1" x14ac:dyDescent="0.2">
      <c r="A372" s="24" t="s">
        <v>172</v>
      </c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 spans="1:12" ht="13.35" customHeight="1" x14ac:dyDescent="0.2">
      <c r="A373" s="24" t="s">
        <v>114</v>
      </c>
      <c r="B373" s="5">
        <v>448.6</v>
      </c>
      <c r="C373" s="5">
        <v>115.1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</row>
    <row r="374" spans="1:12" ht="13.35" customHeight="1" x14ac:dyDescent="0.2">
      <c r="A374" s="24" t="s">
        <v>115</v>
      </c>
      <c r="B374" s="5">
        <v>439.6</v>
      </c>
      <c r="C374" s="5">
        <v>112.8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</row>
    <row r="375" spans="1:12" ht="13.35" customHeight="1" x14ac:dyDescent="0.2">
      <c r="A375" s="24" t="s">
        <v>215</v>
      </c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 spans="1:12" ht="13.35" customHeight="1" x14ac:dyDescent="0.2">
      <c r="A376" s="24" t="s">
        <v>114</v>
      </c>
      <c r="B376" s="5" t="s">
        <v>122</v>
      </c>
      <c r="C376" s="5" t="s">
        <v>122</v>
      </c>
      <c r="D376" s="5" t="s">
        <v>122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</row>
    <row r="377" spans="1:12" ht="13.35" customHeight="1" x14ac:dyDescent="0.2">
      <c r="A377" s="24" t="s">
        <v>115</v>
      </c>
      <c r="B377" s="5" t="s">
        <v>122</v>
      </c>
      <c r="C377" s="5" t="s">
        <v>122</v>
      </c>
      <c r="D377" s="5" t="s">
        <v>122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</row>
    <row r="378" spans="1:12" ht="13.35" customHeight="1" x14ac:dyDescent="0.2">
      <c r="A378" s="7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 spans="1:12" ht="13.35" customHeight="1" x14ac:dyDescent="0.2">
      <c r="A379" s="24" t="s">
        <v>173</v>
      </c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 spans="1:12" ht="13.35" customHeight="1" x14ac:dyDescent="0.2">
      <c r="A380" s="24" t="s">
        <v>216</v>
      </c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 spans="1:12" ht="13.35" customHeight="1" x14ac:dyDescent="0.2">
      <c r="A381" s="24" t="s">
        <v>114</v>
      </c>
      <c r="B381" s="5" t="s">
        <v>122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</row>
    <row r="382" spans="1:12" ht="13.35" customHeight="1" x14ac:dyDescent="0.2">
      <c r="A382" s="24" t="s">
        <v>115</v>
      </c>
      <c r="B382" s="5" t="s">
        <v>122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</row>
    <row r="383" spans="1:12" ht="13.35" customHeight="1" x14ac:dyDescent="0.2">
      <c r="A383" s="2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 spans="1:12" ht="13.35" customHeight="1" x14ac:dyDescent="0.2">
      <c r="A384" s="7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 spans="1:13" s="8" customFormat="1" ht="13.35" customHeight="1" x14ac:dyDescent="0.2">
      <c r="A385" s="24" t="s">
        <v>217</v>
      </c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2"/>
    </row>
    <row r="386" spans="1:13" s="8" customFormat="1" ht="13.35" customHeight="1" x14ac:dyDescent="0.2">
      <c r="A386" s="7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2"/>
    </row>
    <row r="387" spans="1:13" s="8" customFormat="1" ht="14.25" customHeight="1" x14ac:dyDescent="0.2">
      <c r="A387" s="3" t="s">
        <v>174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s="8" customFormat="1" ht="13.3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s="8" customFormat="1" ht="13.35" customHeight="1" x14ac:dyDescent="0.2">
      <c r="A389" s="29" t="s">
        <v>175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s="8" customFormat="1" ht="13.35" customHeight="1" x14ac:dyDescent="0.2">
      <c r="A390" s="4" t="s">
        <v>76</v>
      </c>
      <c r="B390" s="6">
        <v>-56</v>
      </c>
      <c r="C390" s="6">
        <v>-183</v>
      </c>
      <c r="D390" s="6">
        <v>-217</v>
      </c>
      <c r="E390" s="6">
        <v>-248</v>
      </c>
      <c r="F390" s="6">
        <v>-267</v>
      </c>
      <c r="G390" s="6">
        <v>-282</v>
      </c>
      <c r="H390" s="6">
        <v>-297</v>
      </c>
      <c r="I390" s="6">
        <v>-312</v>
      </c>
      <c r="J390" s="6">
        <v>-331</v>
      </c>
      <c r="K390" s="6">
        <v>-353</v>
      </c>
      <c r="L390" s="6">
        <v>-375</v>
      </c>
      <c r="M390" s="2"/>
    </row>
    <row r="391" spans="1:13" s="8" customFormat="1" ht="13.35" customHeight="1" x14ac:dyDescent="0.2">
      <c r="A391" s="4" t="s">
        <v>77</v>
      </c>
      <c r="B391" s="6">
        <v>-118</v>
      </c>
      <c r="C391" s="6">
        <v>-382</v>
      </c>
      <c r="D391" s="6">
        <v>-662</v>
      </c>
      <c r="E391" s="6">
        <v>-939</v>
      </c>
      <c r="F391" s="6">
        <v>-1219</v>
      </c>
      <c r="G391" s="6">
        <v>-1602</v>
      </c>
      <c r="H391" s="6">
        <v>-1738</v>
      </c>
      <c r="I391" s="6">
        <v>-1811</v>
      </c>
      <c r="J391" s="6">
        <v>-2180</v>
      </c>
      <c r="K391" s="6">
        <v>-2412</v>
      </c>
      <c r="L391" s="6">
        <v>-2639</v>
      </c>
      <c r="M391" s="2"/>
    </row>
    <row r="392" spans="1:13" s="8" customFormat="1" ht="13.35" customHeight="1" x14ac:dyDescent="0.2">
      <c r="A392" s="7" t="s">
        <v>176</v>
      </c>
      <c r="B392" s="6">
        <v>378</v>
      </c>
      <c r="C392" s="6">
        <v>-1036</v>
      </c>
      <c r="D392" s="6">
        <v>-356</v>
      </c>
      <c r="E392" s="6">
        <v>-52</v>
      </c>
      <c r="F392" s="6">
        <v>-24</v>
      </c>
      <c r="G392" s="6">
        <v>-23</v>
      </c>
      <c r="H392" s="6">
        <v>-9</v>
      </c>
      <c r="I392" s="6">
        <v>9</v>
      </c>
      <c r="J392" s="6">
        <v>-9</v>
      </c>
      <c r="K392" s="6">
        <v>-10</v>
      </c>
      <c r="L392" s="6">
        <v>2</v>
      </c>
      <c r="M392" s="2"/>
    </row>
    <row r="393" spans="1:13" s="8" customFormat="1" ht="13.35" customHeight="1" x14ac:dyDescent="0.2">
      <c r="A393" s="7" t="s">
        <v>177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s="8" customFormat="1" ht="13.35" customHeight="1" x14ac:dyDescent="0.2">
      <c r="A394" s="4" t="s">
        <v>178</v>
      </c>
      <c r="B394" s="6">
        <v>-1251</v>
      </c>
      <c r="C394" s="6">
        <v>-1393</v>
      </c>
      <c r="D394" s="6">
        <v>-1528</v>
      </c>
      <c r="E394" s="6">
        <v>-1660</v>
      </c>
      <c r="F394" s="6">
        <v>-1660</v>
      </c>
      <c r="G394" s="6">
        <v>-1660</v>
      </c>
      <c r="H394" s="6">
        <v>-1660</v>
      </c>
      <c r="I394" s="6">
        <v>-1660</v>
      </c>
      <c r="J394" s="6">
        <v>-1660</v>
      </c>
      <c r="K394" s="6">
        <v>-1660</v>
      </c>
      <c r="L394" s="6">
        <v>-1660</v>
      </c>
      <c r="M394" s="2"/>
    </row>
    <row r="395" spans="1:13" s="8" customFormat="1" ht="13.35" customHeight="1" x14ac:dyDescent="0.2">
      <c r="A395" s="4" t="s">
        <v>179</v>
      </c>
      <c r="B395" s="6">
        <v>-811</v>
      </c>
      <c r="C395" s="6">
        <v>-852</v>
      </c>
      <c r="D395" s="6">
        <v>-893</v>
      </c>
      <c r="E395" s="6">
        <v>-934</v>
      </c>
      <c r="F395" s="6">
        <v>-934</v>
      </c>
      <c r="G395" s="6">
        <v>-934</v>
      </c>
      <c r="H395" s="6">
        <v>-934</v>
      </c>
      <c r="I395" s="6">
        <v>-934</v>
      </c>
      <c r="J395" s="6">
        <v>-934</v>
      </c>
      <c r="K395" s="6">
        <v>-934</v>
      </c>
      <c r="L395" s="6">
        <v>-934</v>
      </c>
      <c r="M395" s="2"/>
    </row>
    <row r="396" spans="1:13" s="8" customFormat="1" ht="13.35" customHeight="1" x14ac:dyDescent="0.2">
      <c r="A396" s="4" t="s">
        <v>180</v>
      </c>
      <c r="B396" s="6">
        <v>-1226</v>
      </c>
      <c r="C396" s="6">
        <v>-1275</v>
      </c>
      <c r="D396" s="6">
        <v>-1345</v>
      </c>
      <c r="E396" s="6">
        <v>-1415</v>
      </c>
      <c r="F396" s="6">
        <v>-1415</v>
      </c>
      <c r="G396" s="6">
        <v>-1415</v>
      </c>
      <c r="H396" s="6">
        <v>-1415</v>
      </c>
      <c r="I396" s="6">
        <v>-1415</v>
      </c>
      <c r="J396" s="6">
        <v>-1415</v>
      </c>
      <c r="K396" s="6">
        <v>-1415</v>
      </c>
      <c r="L396" s="6">
        <v>-1415</v>
      </c>
      <c r="M396" s="2"/>
    </row>
    <row r="397" spans="1:13" s="8" customFormat="1" ht="13.35" customHeight="1" x14ac:dyDescent="0.2">
      <c r="A397" s="7" t="s">
        <v>181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s="8" customFormat="1" ht="13.35" customHeight="1" x14ac:dyDescent="0.2">
      <c r="A398" s="4" t="s">
        <v>178</v>
      </c>
      <c r="B398" s="6">
        <v>-93</v>
      </c>
      <c r="C398" s="6">
        <v>-103</v>
      </c>
      <c r="D398" s="6">
        <v>-113</v>
      </c>
      <c r="E398" s="6">
        <v>-123</v>
      </c>
      <c r="F398" s="6">
        <v>-123</v>
      </c>
      <c r="G398" s="6">
        <v>-123</v>
      </c>
      <c r="H398" s="6">
        <v>-123</v>
      </c>
      <c r="I398" s="6">
        <v>-123</v>
      </c>
      <c r="J398" s="6">
        <v>-123</v>
      </c>
      <c r="K398" s="6">
        <v>-123</v>
      </c>
      <c r="L398" s="6">
        <v>-123</v>
      </c>
      <c r="M398" s="2"/>
    </row>
    <row r="399" spans="1:13" s="8" customFormat="1" ht="13.35" customHeight="1" x14ac:dyDescent="0.2">
      <c r="A399" s="4" t="s">
        <v>179</v>
      </c>
      <c r="B399" s="6">
        <v>-187</v>
      </c>
      <c r="C399" s="6">
        <v>-197</v>
      </c>
      <c r="D399" s="6">
        <v>-206</v>
      </c>
      <c r="E399" s="6">
        <v>-216</v>
      </c>
      <c r="F399" s="6">
        <v>-216</v>
      </c>
      <c r="G399" s="6">
        <v>-216</v>
      </c>
      <c r="H399" s="6">
        <v>-216</v>
      </c>
      <c r="I399" s="6">
        <v>-216</v>
      </c>
      <c r="J399" s="6">
        <v>-216</v>
      </c>
      <c r="K399" s="6">
        <v>-216</v>
      </c>
      <c r="L399" s="6">
        <v>-216</v>
      </c>
      <c r="M399" s="2"/>
    </row>
    <row r="400" spans="1:13" s="8" customFormat="1" ht="13.35" customHeight="1" x14ac:dyDescent="0.2">
      <c r="A400" s="4" t="s">
        <v>180</v>
      </c>
      <c r="B400" s="6">
        <v>-266</v>
      </c>
      <c r="C400" s="6">
        <v>-277</v>
      </c>
      <c r="D400" s="6">
        <v>-292</v>
      </c>
      <c r="E400" s="6">
        <v>-307</v>
      </c>
      <c r="F400" s="6">
        <v>-307</v>
      </c>
      <c r="G400" s="6">
        <v>-307</v>
      </c>
      <c r="H400" s="6">
        <v>-307</v>
      </c>
      <c r="I400" s="6">
        <v>-307</v>
      </c>
      <c r="J400" s="6">
        <v>-307</v>
      </c>
      <c r="K400" s="6">
        <v>-307</v>
      </c>
      <c r="L400" s="6">
        <v>-307</v>
      </c>
      <c r="M400" s="2"/>
    </row>
    <row r="401" spans="1:13" s="8" customFormat="1" ht="13.35" customHeight="1" x14ac:dyDescent="0.2">
      <c r="A401" s="7" t="s">
        <v>182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s="8" customFormat="1" ht="13.35" customHeight="1" x14ac:dyDescent="0.2">
      <c r="A402" s="4" t="s">
        <v>76</v>
      </c>
      <c r="B402" s="6">
        <v>124</v>
      </c>
      <c r="C402" s="6">
        <v>136</v>
      </c>
      <c r="D402" s="6">
        <v>139</v>
      </c>
      <c r="E402" s="6">
        <v>144</v>
      </c>
      <c r="F402" s="6">
        <v>150</v>
      </c>
      <c r="G402" s="6">
        <v>156</v>
      </c>
      <c r="H402" s="6">
        <v>163</v>
      </c>
      <c r="I402" s="6">
        <v>168</v>
      </c>
      <c r="J402" s="6">
        <v>177</v>
      </c>
      <c r="K402" s="6">
        <v>184</v>
      </c>
      <c r="L402" s="6">
        <v>191</v>
      </c>
      <c r="M402" s="2"/>
    </row>
    <row r="403" spans="1:13" s="8" customFormat="1" ht="13.35" customHeight="1" x14ac:dyDescent="0.2">
      <c r="A403" s="4" t="s">
        <v>77</v>
      </c>
      <c r="B403" s="6">
        <v>107</v>
      </c>
      <c r="C403" s="6">
        <v>118</v>
      </c>
      <c r="D403" s="6">
        <v>122</v>
      </c>
      <c r="E403" s="6">
        <v>125</v>
      </c>
      <c r="F403" s="6">
        <v>129</v>
      </c>
      <c r="G403" s="6">
        <v>131</v>
      </c>
      <c r="H403" s="6">
        <v>136</v>
      </c>
      <c r="I403" s="6">
        <v>141</v>
      </c>
      <c r="J403" s="6">
        <v>145</v>
      </c>
      <c r="K403" s="6">
        <v>150</v>
      </c>
      <c r="L403" s="6">
        <v>156</v>
      </c>
      <c r="M403" s="2"/>
    </row>
    <row r="404" spans="1:13" s="8" customFormat="1" ht="13.35" customHeight="1" x14ac:dyDescent="0.2">
      <c r="A404" s="7" t="s">
        <v>183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s="8" customFormat="1" ht="13.35" customHeight="1" x14ac:dyDescent="0.2">
      <c r="A405" s="4" t="s">
        <v>76</v>
      </c>
      <c r="B405" s="6">
        <v>15</v>
      </c>
      <c r="C405" s="5">
        <v>18</v>
      </c>
      <c r="D405" s="5">
        <v>16</v>
      </c>
      <c r="E405" s="5">
        <v>15</v>
      </c>
      <c r="F405" s="5">
        <v>14</v>
      </c>
      <c r="G405" s="5">
        <v>1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2"/>
    </row>
    <row r="406" spans="1:13" s="8" customFormat="1" ht="13.35" customHeight="1" x14ac:dyDescent="0.2">
      <c r="A406" s="4" t="s">
        <v>77</v>
      </c>
      <c r="B406" s="6">
        <v>86</v>
      </c>
      <c r="C406" s="6">
        <v>67</v>
      </c>
      <c r="D406" s="6">
        <v>103</v>
      </c>
      <c r="E406" s="6">
        <v>105</v>
      </c>
      <c r="F406" s="6">
        <v>107</v>
      </c>
      <c r="G406" s="6">
        <v>109</v>
      </c>
      <c r="H406" s="6">
        <v>111</v>
      </c>
      <c r="I406" s="6">
        <v>113</v>
      </c>
      <c r="J406" s="6">
        <v>115</v>
      </c>
      <c r="K406" s="6">
        <v>117</v>
      </c>
      <c r="L406" s="6">
        <v>119</v>
      </c>
      <c r="M406" s="2"/>
    </row>
    <row r="407" spans="1:13" s="8" customFormat="1" ht="13.35" customHeight="1" x14ac:dyDescent="0.2">
      <c r="A407" s="7" t="s">
        <v>184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s="8" customFormat="1" ht="13.35" customHeight="1" x14ac:dyDescent="0.2">
      <c r="A408" s="4" t="s">
        <v>185</v>
      </c>
      <c r="B408" s="6">
        <v>-2653</v>
      </c>
      <c r="C408" s="6">
        <v>-2730</v>
      </c>
      <c r="D408" s="6">
        <v>-2792</v>
      </c>
      <c r="E408" s="6">
        <v>-2872</v>
      </c>
      <c r="F408" s="6">
        <v>-2953</v>
      </c>
      <c r="G408" s="6">
        <v>-3043</v>
      </c>
      <c r="H408" s="6">
        <v>-3133</v>
      </c>
      <c r="I408" s="6">
        <v>-3234</v>
      </c>
      <c r="J408" s="6">
        <v>-3338</v>
      </c>
      <c r="K408" s="6">
        <v>-3438</v>
      </c>
      <c r="L408" s="6">
        <v>-3530</v>
      </c>
      <c r="M408" s="2"/>
    </row>
    <row r="409" spans="1:13" s="8" customFormat="1" ht="13.35" customHeight="1" x14ac:dyDescent="0.2">
      <c r="A409" s="4" t="s">
        <v>186</v>
      </c>
      <c r="B409" s="6">
        <v>2645</v>
      </c>
      <c r="C409" s="6">
        <v>2505</v>
      </c>
      <c r="D409" s="6">
        <v>2785</v>
      </c>
      <c r="E409" s="6">
        <v>2865</v>
      </c>
      <c r="F409" s="6">
        <v>2945</v>
      </c>
      <c r="G409" s="6">
        <v>3280</v>
      </c>
      <c r="H409" s="6">
        <v>3135</v>
      </c>
      <c r="I409" s="6">
        <v>2970</v>
      </c>
      <c r="J409" s="6">
        <v>3330</v>
      </c>
      <c r="K409" s="6">
        <v>3430</v>
      </c>
      <c r="L409" s="6">
        <v>3530</v>
      </c>
      <c r="M409" s="2"/>
    </row>
    <row r="410" spans="1:13" s="8" customFormat="1" ht="13.35" customHeight="1" x14ac:dyDescent="0.2">
      <c r="A410" s="7" t="s">
        <v>187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s="8" customFormat="1" ht="13.35" customHeight="1" x14ac:dyDescent="0.2">
      <c r="A411" s="4" t="s">
        <v>188</v>
      </c>
      <c r="B411" s="6">
        <v>-93</v>
      </c>
      <c r="C411" s="6">
        <v>-85</v>
      </c>
      <c r="D411" s="6">
        <v>-93</v>
      </c>
      <c r="E411" s="6">
        <v>-93</v>
      </c>
      <c r="F411" s="6">
        <v>-93</v>
      </c>
      <c r="G411" s="6">
        <v>-101</v>
      </c>
      <c r="H411" s="6">
        <v>-94</v>
      </c>
      <c r="I411" s="6">
        <v>-86</v>
      </c>
      <c r="J411" s="6">
        <v>-95</v>
      </c>
      <c r="K411" s="6">
        <v>-95</v>
      </c>
      <c r="L411" s="6">
        <v>-95</v>
      </c>
      <c r="M411" s="2"/>
    </row>
    <row r="412" spans="1:13" s="8" customFormat="1" ht="13.35" customHeight="1" x14ac:dyDescent="0.2">
      <c r="A412" s="4" t="s">
        <v>189</v>
      </c>
      <c r="B412" s="6">
        <v>-124</v>
      </c>
      <c r="C412" s="6">
        <v>-119</v>
      </c>
      <c r="D412" s="6">
        <v>-134</v>
      </c>
      <c r="E412" s="6">
        <v>-140</v>
      </c>
      <c r="F412" s="6">
        <v>-145</v>
      </c>
      <c r="G412" s="6">
        <v>-164</v>
      </c>
      <c r="H412" s="6">
        <v>-157</v>
      </c>
      <c r="I412" s="6">
        <v>-150</v>
      </c>
      <c r="J412" s="6">
        <v>-170</v>
      </c>
      <c r="K412" s="6">
        <v>-177</v>
      </c>
      <c r="L412" s="6">
        <v>-184</v>
      </c>
      <c r="M412" s="2"/>
    </row>
    <row r="413" spans="1:13" s="8" customFormat="1" ht="13.3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s="8" customFormat="1" ht="13.35" customHeight="1" x14ac:dyDescent="0.2">
      <c r="A414" s="30" t="s">
        <v>190</v>
      </c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2"/>
    </row>
    <row r="415" spans="1:13" s="8" customFormat="1" ht="13.35" customHeight="1" x14ac:dyDescent="0.2">
      <c r="A415" s="30" t="s">
        <v>191</v>
      </c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2"/>
    </row>
    <row r="416" spans="1:13" s="8" customFormat="1" ht="13.35" customHeight="1" x14ac:dyDescent="0.2">
      <c r="A416" s="32" t="s">
        <v>192</v>
      </c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2"/>
    </row>
    <row r="417" spans="1:13" s="8" customFormat="1" ht="13.35" customHeight="1" x14ac:dyDescent="0.2">
      <c r="A417" s="30" t="s">
        <v>218</v>
      </c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2"/>
    </row>
    <row r="418" spans="1:13" s="8" customFormat="1" ht="13.35" customHeight="1" x14ac:dyDescent="0.2">
      <c r="A418" s="31" t="s">
        <v>193</v>
      </c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2"/>
    </row>
    <row r="419" spans="1:13" s="8" customFormat="1" ht="13.35" customHeight="1" x14ac:dyDescent="0.2">
      <c r="A419" s="31" t="s">
        <v>219</v>
      </c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2"/>
    </row>
    <row r="420" spans="1:13" s="8" customFormat="1" ht="13.35" customHeight="1" x14ac:dyDescent="0.2">
      <c r="A420" s="33" t="s">
        <v>220</v>
      </c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2"/>
    </row>
    <row r="421" spans="1:13" s="8" customFormat="1" ht="13.35" customHeight="1" x14ac:dyDescent="0.2">
      <c r="A421" s="18" t="s">
        <v>221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s="8" customFormat="1" ht="27.75" customHeight="1" x14ac:dyDescent="0.2">
      <c r="A422" s="41" t="s">
        <v>223</v>
      </c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2"/>
    </row>
    <row r="423" spans="1:13" s="8" customFormat="1" ht="13.35" customHeight="1" x14ac:dyDescent="0.2">
      <c r="A423" s="35" t="s">
        <v>224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s="8" customFormat="1" ht="13.35" customHeight="1" x14ac:dyDescent="0.2">
      <c r="A424" s="18" t="s">
        <v>222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s="8" customFormat="1" ht="13.35" customHeight="1" x14ac:dyDescent="0.2">
      <c r="A425" s="18" t="s">
        <v>225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s="8" customFormat="1" ht="13.35" customHeight="1" x14ac:dyDescent="0.2">
      <c r="A426" s="18" t="s">
        <v>226</v>
      </c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2"/>
    </row>
    <row r="427" spans="1:13" s="8" customFormat="1" ht="27" customHeight="1" x14ac:dyDescent="0.2">
      <c r="A427" s="33" t="s">
        <v>227</v>
      </c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2"/>
    </row>
    <row r="428" spans="1:13" s="8" customFormat="1" ht="13.35" customHeight="1" x14ac:dyDescent="0.2">
      <c r="A428" s="18" t="s">
        <v>228</v>
      </c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2"/>
    </row>
    <row r="429" spans="1:13" s="8" customFormat="1" ht="13.35" customHeight="1" x14ac:dyDescent="0.2">
      <c r="A429" s="18" t="s">
        <v>229</v>
      </c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2"/>
    </row>
    <row r="430" spans="1:13" s="8" customFormat="1" ht="13.35" customHeight="1" x14ac:dyDescent="0.2">
      <c r="A430" s="33" t="s">
        <v>230</v>
      </c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2"/>
    </row>
    <row r="431" spans="1:13" s="8" customFormat="1" ht="26.25" customHeight="1" x14ac:dyDescent="0.2">
      <c r="A431" s="33" t="s">
        <v>231</v>
      </c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2"/>
    </row>
    <row r="432" spans="1:13" s="8" customFormat="1" ht="15.75" customHeight="1" x14ac:dyDescent="0.2">
      <c r="A432" s="44" t="s">
        <v>232</v>
      </c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2"/>
    </row>
    <row r="433" spans="1:13" s="8" customFormat="1" ht="14.25" x14ac:dyDescent="0.2">
      <c r="A433" s="18" t="s">
        <v>233</v>
      </c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2"/>
    </row>
    <row r="434" spans="1:13" s="8" customFormat="1" ht="13.35" customHeight="1" x14ac:dyDescent="0.2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2"/>
    </row>
    <row r="435" spans="1:13" s="8" customFormat="1" ht="13.35" customHeight="1" x14ac:dyDescent="0.2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2"/>
    </row>
    <row r="436" spans="1:13" s="8" customFormat="1" ht="26.25" customHeight="1" x14ac:dyDescent="0.2">
      <c r="M436" s="2"/>
    </row>
    <row r="437" spans="1:13" s="8" customFormat="1" ht="13.3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s="8" customFormat="1" ht="13.3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s="8" customFormat="1" ht="13.3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s="8" customFormat="1" ht="13.3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</sheetData>
  <mergeCells count="14">
    <mergeCell ref="A430:L430"/>
    <mergeCell ref="A431:L431"/>
    <mergeCell ref="A422:L422"/>
    <mergeCell ref="A419:L419"/>
    <mergeCell ref="A420:L420"/>
    <mergeCell ref="A427:L427"/>
    <mergeCell ref="A416:L416"/>
    <mergeCell ref="A418:L418"/>
    <mergeCell ref="A417:L417"/>
    <mergeCell ref="A1:L1"/>
    <mergeCell ref="A2:L2"/>
    <mergeCell ref="B3:L3"/>
    <mergeCell ref="A414:L414"/>
    <mergeCell ref="A415:L415"/>
  </mergeCells>
  <pageMargins left="0.25" right="0.25" top="0.75" bottom="0.75" header="0.3" footer="0.3"/>
  <pageSetup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22-4</vt:lpstr>
      <vt:lpstr>'22-4'!Print_Area</vt:lpstr>
      <vt:lpstr>'22-4'!Print_Titles</vt:lpstr>
    </vt:vector>
  </TitlesOfParts>
  <Company>OMB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Neuman, Melissa</dc:creator>
  <cp:lastModifiedBy>Neuman, Melissa</cp:lastModifiedBy>
  <cp:lastPrinted>2017-05-15T17:55:29Z</cp:lastPrinted>
  <dcterms:created xsi:type="dcterms:W3CDTF">2017-05-15T17:47:57Z</dcterms:created>
  <dcterms:modified xsi:type="dcterms:W3CDTF">2017-05-15T18:15:24Z</dcterms:modified>
</cp:coreProperties>
</file>