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08890_uni_au_dk/Documents/3. semester/GFV/GFV - LAB/Lab-Scale-Group65/"/>
    </mc:Choice>
  </mc:AlternateContent>
  <xr:revisionPtr revIDLastSave="101" documentId="8_{088EC05B-4339-4B59-89AA-86D0D1749F8F}" xr6:coauthVersionLast="41" xr6:coauthVersionMax="41" xr10:uidLastSave="{4FAA9D55-6E07-4D0B-80A0-EFA17EEF903A}"/>
  <bookViews>
    <workbookView xWindow="30" yWindow="390" windowWidth="28770" windowHeight="15600" activeTab="3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2" i="4"/>
  <c r="F3" i="4"/>
  <c r="F4" i="4"/>
  <c r="F5" i="4"/>
  <c r="F6" i="4"/>
  <c r="F7" i="4"/>
  <c r="F2" i="4"/>
  <c r="K1" i="4"/>
  <c r="F1" i="4"/>
  <c r="I16" i="4" l="1"/>
  <c r="J16" i="4"/>
  <c r="L3" i="4"/>
  <c r="L4" i="4"/>
  <c r="L5" i="4"/>
  <c r="L6" i="4"/>
  <c r="L7" i="4"/>
  <c r="L2" i="4"/>
  <c r="S2" i="4"/>
  <c r="O4" i="4"/>
  <c r="O5" i="4"/>
  <c r="O6" i="4"/>
  <c r="O7" i="4"/>
  <c r="O3" i="4"/>
  <c r="O2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M3" i="4" l="1"/>
  <c r="M4" i="4"/>
  <c r="M5" i="4"/>
  <c r="M6" i="4"/>
  <c r="M7" i="4"/>
  <c r="J2" i="4"/>
  <c r="M2" i="4" s="1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<sst xmlns="http://schemas.openxmlformats.org/spreadsheetml/2006/main" count="79" uniqueCount="76">
  <si>
    <t>hex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</si>
  <si>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</si>
  <si>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</si>
  <si>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</si>
  <si>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</si>
  <si>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</si>
  <si>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</si>
  <si>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</si>
  <si>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</si>
  <si>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</si>
  <si>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</si>
  <si>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</si>
  <si>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</si>
  <si>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</si>
  <si>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</si>
  <si>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</si>
  <si>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</si>
  <si>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</si>
  <si>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</si>
  <si>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</si>
  <si>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</si>
  <si>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</si>
  <si>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</si>
  <si>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</si>
  <si>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</si>
  <si>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</si>
  <si>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</si>
  <si>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</si>
  <si>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</si>
  <si>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</si>
  <si>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</si>
  <si>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</si>
  <si>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</si>
  <si>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</si>
  <si>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</si>
  <si>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</si>
  <si>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</si>
  <si>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</si>
  <si>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</si>
  <si>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</si>
  <si>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</si>
  <si>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</si>
  <si>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</si>
  <si>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</si>
  <si>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</si>
  <si>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</si>
  <si>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</si>
  <si>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</si>
  <si>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</si>
  <si>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</si>
  <si>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</si>
  <si>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</si>
  <si>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</si>
  <si>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</si>
  <si>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</si>
  <si>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</si>
  <si>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</si>
  <si>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</si>
  <si>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ZD i proc</t>
  </si>
  <si>
    <t>Belastning på vægten [g]</t>
  </si>
  <si>
    <t>Analog måling</t>
  </si>
  <si>
    <t>0-1000</t>
  </si>
  <si>
    <t>1000-2000</t>
  </si>
  <si>
    <t>3000-4000</t>
  </si>
  <si>
    <t>2000-3000</t>
  </si>
  <si>
    <t>4000-5000</t>
  </si>
  <si>
    <t>Fundet Zero-drift</t>
  </si>
  <si>
    <t>Fundet Sensitivity-drift</t>
  </si>
  <si>
    <t>Gennemsnit [g]</t>
  </si>
  <si>
    <t>Måling 3  [g]</t>
  </si>
  <si>
    <t>Måling 2  [g]</t>
  </si>
  <si>
    <t xml:space="preserve">Måling 1  [g] </t>
  </si>
  <si>
    <t>Måling 3 [g]</t>
  </si>
  <si>
    <t>Måling 2 [g]</t>
  </si>
  <si>
    <t>Måling 1 [g]</t>
  </si>
  <si>
    <t>Vægt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</si>
</sst>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37021177911282"/>
                  <c:y val="-9.0767813315370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Belastning på vægten [g]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Analog måling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" l="0" r="0" t="0" header="0" footer="0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Liniaritet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0.00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E-43B1-A0EA-91083BE0E8AF}"/>
            </c:ext>
          </c:extLst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0.00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 formatCode="General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E-43B1-A0EA-91083BE0E8AF}"/>
            </c:ext>
          </c:extLst>
        </c:ser>
        <c:ser>
          <c:idx val="0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0.00</c:formatCode>
                <c:ptCount val="12"/>
                <c:pt idx="0">
                  <c:v>-16.190000000000001</c:v>
                </c:pt>
                <c:pt idx="1">
                  <c:v>486.76900000000001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4530.1899999999996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E-43B1-A0EA-91083BE0E8AF}"/>
            </c:ext>
          </c:extLst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E-43B1-A0EA-91083BE0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1584"/>
        <c:axId val="783260272"/>
      </c:scatterChart>
      <c:valAx>
        <c:axId val="7832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0272"/>
        <c:crosses val="autoZero"/>
        <c:crossBetween val="midCat"/>
      </c:valAx>
      <c:valAx>
        <c:axId val="78326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158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Zero- og Sensitivity-drift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 minutter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358667293618948"/>
                  <c:y val="7.179737830455024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'Cirka 30 min efter '!$E$2:$E$7</c:f>
              <c:numCache>
                <c:formatCode>0.00</c:formatCode>
                <c:ptCount val="6"/>
                <c:pt idx="0">
                  <c:v>-65.50333333333333</c:v>
                </c:pt>
                <c:pt idx="1">
                  <c:v>978.2266666666668</c:v>
                </c:pt>
                <c:pt idx="2">
                  <c:v>2030.17</c:v>
                </c:pt>
                <c:pt idx="3">
                  <c:v>3062.3933333333334</c:v>
                </c:pt>
                <c:pt idx="4">
                  <c:v>4122.5633333333335</c:v>
                </c:pt>
                <c:pt idx="5">
                  <c:v>5133.4133333333339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C-4919-BAEB-B7FADAD894B1}"/>
            </c:ext>
          </c:extLst>
        </c:ser>
        <c:ser>
          <c:idx val="1"/>
          <c:order val="1"/>
          <c:tx>
            <c:v>0 minutter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358667293618948"/>
                  <c:y val="0.2046739357720819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'Cirka 30 min efter '!$J$2:$J$7</c:f>
              <c:numCache>
                <c:formatCode>0.00</c:formatCode>
                <c:ptCount val="6"/>
                <c:pt idx="0">
                  <c:v>-21.123333333333335</c:v>
                </c:pt>
                <c:pt idx="1">
                  <c:v>1017.6766666666666</c:v>
                </c:pt>
                <c:pt idx="2">
                  <c:v>1985.79</c:v>
                </c:pt>
                <c:pt idx="3">
                  <c:v>2999.9366666666665</c:v>
                </c:pt>
                <c:pt idx="4">
                  <c:v>4019.0099999999998</c:v>
                </c:pt>
                <c:pt idx="5">
                  <c:v>5047.9466666666667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4919-BAEB-B7FADAD8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15744"/>
        <c:axId val="1042312512"/>
      </c:scatterChart>
      <c:valAx>
        <c:axId val="12458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Forvendtet målt</a:t>
                </a:r>
                <a:r>
                  <a:rPr lang="da-DK" baseline="0"/>
                  <a:t> belastning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2312512"/>
        <c:crosses val="autoZero"/>
        <c:crossBetween val="midCat"/>
      </c:valAx>
      <c:valAx>
        <c:axId val="1042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Målt belastning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58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47683054567653"/>
          <c:y val="0.54830172033524482"/>
          <c:w val="0.30924063036776717"/>
          <c:h val="0.3167048298395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8</xdr:col>
      <xdr:colOff>581025</xdr:colOff>
      <xdr:row>55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138111</xdr:rowOff>
    </xdr:from>
    <xdr:to>
      <xdr:col>23</xdr:col>
      <xdr:colOff>333375</xdr:colOff>
      <xdr:row>33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34B1D2F-B6A5-46D0-AD08-6C598133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161166</xdr:colOff>
      <xdr:row>7</xdr:row>
      <xdr:rowOff>69617</xdr:rowOff>
    </xdr:from>
    <xdr:to>
      <xdr:col>6</xdr:col>
      <xdr:colOff>589245</xdr:colOff>
      <xdr:row>21</xdr:row>
      <xdr:rowOff>143390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4A638-6991-4119-9E12-19B5B539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D37"/>
  <sheetViews>
    <sheetView zoomScaleNormal="100" workbookViewId="0"/>
  </sheetViews>
  <sheetFormatPr defaultRowHeight="15" x14ac:dyDescent="0.25"/>
  <sheetData>
    <row r="1" spans="1:4" x14ac:dyDescent="0.25">
      <c r="A1" t="s">
        <v>59</v>
      </c>
      <c r="B1" t="s">
        <v>60</v>
      </c>
      <c r="C1" t="s">
        <v>0</v>
      </c>
      <c r="D1" t="str">
        <f>CONCATENATE(A1," &amp; ",B1, " \\ \hline")</f>
        <v>Belastning på vægten [g] &amp; Analog måling \\ \hline</v>
      </c>
    </row>
    <row r="2" spans="1:4" x14ac:dyDescent="0.25">
      <c r="A2">
        <v>0</v>
      </c>
      <c r="B2" s="2">
        <f t="shared" ref="B2:B37" si="0">HEX2DEC(C2)</f>
        <v>1091</v>
      </c>
      <c r="C2" s="1">
        <v>443</v>
      </c>
      <c r="D2" t="str">
        <f t="shared" ref="D2:D37" si="1">CONCATENATE(A2," &amp; ",B2, " \\ \hline")</f>
        <v>0 &amp; 1091 \\ \hline</v>
      </c>
    </row>
    <row r="3" spans="1:4" x14ac:dyDescent="0.25">
      <c r="A3">
        <v>151</v>
      </c>
      <c r="B3" s="2">
        <f t="shared" si="0"/>
        <v>1119</v>
      </c>
      <c r="C3" s="1" t="s">
        <v>2</v>
      </c>
      <c r="D3" t="str">
        <f t="shared" si="1"/>
        <v>151 &amp; 1119 \\ \hline</v>
      </c>
    </row>
    <row r="4" spans="1:4" x14ac:dyDescent="0.25">
      <c r="A4">
        <v>302</v>
      </c>
      <c r="B4" s="2">
        <f t="shared" si="0"/>
        <v>1155</v>
      </c>
      <c r="C4" s="1">
        <v>483</v>
      </c>
      <c r="D4" t="str">
        <f t="shared" si="1"/>
        <v>302 &amp; 1155 \\ \hline</v>
      </c>
    </row>
    <row r="5" spans="1:4" x14ac:dyDescent="0.25">
      <c r="A5">
        <v>453</v>
      </c>
      <c r="B5" s="2">
        <f t="shared" si="0"/>
        <v>1189</v>
      </c>
      <c r="C5" s="1" t="s">
        <v>3</v>
      </c>
      <c r="D5" t="str">
        <f t="shared" si="1"/>
        <v>453 &amp; 1189 \\ \hline</v>
      </c>
    </row>
    <row r="6" spans="1:4" x14ac:dyDescent="0.25">
      <c r="A6">
        <v>604</v>
      </c>
      <c r="B6" s="2">
        <f t="shared" si="0"/>
        <v>1222</v>
      </c>
      <c r="C6" s="1" t="s">
        <v>4</v>
      </c>
      <c r="D6" t="str">
        <f t="shared" si="1"/>
        <v>604 &amp; 1222 \\ \hline</v>
      </c>
    </row>
    <row r="7" spans="1:4" x14ac:dyDescent="0.25">
      <c r="A7">
        <v>755</v>
      </c>
      <c r="B7" s="2">
        <f t="shared" si="0"/>
        <v>1252</v>
      </c>
      <c r="C7" s="1" t="s">
        <v>5</v>
      </c>
      <c r="D7" t="str">
        <f t="shared" si="1"/>
        <v>755 &amp; 1252 \\ \hline</v>
      </c>
    </row>
    <row r="8" spans="1:4" x14ac:dyDescent="0.25">
      <c r="A8">
        <v>1000</v>
      </c>
      <c r="B8" s="2">
        <f t="shared" si="0"/>
        <v>1297</v>
      </c>
      <c r="C8" s="1" t="s">
        <v>6</v>
      </c>
      <c r="D8" t="str">
        <f t="shared" si="1"/>
        <v>1000 &amp; 1297 \\ \hline</v>
      </c>
    </row>
    <row r="9" spans="1:4" x14ac:dyDescent="0.25">
      <c r="A9">
        <v>1151</v>
      </c>
      <c r="B9" s="2">
        <f t="shared" si="0"/>
        <v>1325</v>
      </c>
      <c r="C9" s="1" t="s">
        <v>7</v>
      </c>
      <c r="D9" t="str">
        <f t="shared" si="1"/>
        <v>1151 &amp; 1325 \\ \hline</v>
      </c>
    </row>
    <row r="10" spans="1:4" x14ac:dyDescent="0.25">
      <c r="A10">
        <v>1302</v>
      </c>
      <c r="B10" s="2">
        <f t="shared" si="0"/>
        <v>1356</v>
      </c>
      <c r="C10" s="1" t="s">
        <v>8</v>
      </c>
      <c r="D10" t="str">
        <f t="shared" si="1"/>
        <v>1302 &amp; 1356 \\ \hline</v>
      </c>
    </row>
    <row r="11" spans="1:4" x14ac:dyDescent="0.25">
      <c r="A11">
        <v>1453</v>
      </c>
      <c r="B11" s="2">
        <f t="shared" si="0"/>
        <v>1383</v>
      </c>
      <c r="C11" s="1" t="s">
        <v>9</v>
      </c>
      <c r="D11" t="str">
        <f t="shared" si="1"/>
        <v>1453 &amp; 1383 \\ \hline</v>
      </c>
    </row>
    <row r="12" spans="1:4" x14ac:dyDescent="0.25">
      <c r="A12">
        <v>1604</v>
      </c>
      <c r="B12" s="2">
        <f t="shared" si="0"/>
        <v>1408</v>
      </c>
      <c r="C12" s="1" t="s">
        <v>10</v>
      </c>
      <c r="D12" t="str">
        <f t="shared" si="1"/>
        <v>1604 &amp; 1408 \\ \hline</v>
      </c>
    </row>
    <row r="13" spans="1:4" x14ac:dyDescent="0.25">
      <c r="A13">
        <v>1755</v>
      </c>
      <c r="B13" s="2">
        <f t="shared" si="0"/>
        <v>1469</v>
      </c>
      <c r="C13" s="1" t="s">
        <v>19</v>
      </c>
      <c r="D13" t="str">
        <f t="shared" si="1"/>
        <v>1755 &amp; 1469 \\ \hline</v>
      </c>
    </row>
    <row r="14" spans="1:4" x14ac:dyDescent="0.25">
      <c r="A14">
        <v>2000</v>
      </c>
      <c r="B14" s="2">
        <f t="shared" si="0"/>
        <v>1510</v>
      </c>
      <c r="C14" s="1" t="s">
        <v>11</v>
      </c>
      <c r="D14" t="str">
        <f t="shared" si="1"/>
        <v>2000 &amp; 1510 \\ \hline</v>
      </c>
    </row>
    <row r="15" spans="1:4" x14ac:dyDescent="0.25">
      <c r="A15">
        <v>2151</v>
      </c>
      <c r="B15" s="2">
        <f t="shared" si="0"/>
        <v>1539</v>
      </c>
      <c r="C15" s="1" t="s">
        <v>12</v>
      </c>
      <c r="D15" t="str">
        <f t="shared" si="1"/>
        <v>2151 &amp; 1539 \\ \hline</v>
      </c>
    </row>
    <row r="16" spans="1:4" x14ac:dyDescent="0.25">
      <c r="A16">
        <v>2302</v>
      </c>
      <c r="B16" s="2">
        <f t="shared" si="0"/>
        <v>1571</v>
      </c>
      <c r="C16" s="1" t="s">
        <v>13</v>
      </c>
      <c r="D16" t="str">
        <f t="shared" si="1"/>
        <v>2302 &amp; 1571 \\ \hline</v>
      </c>
    </row>
    <row r="17" spans="1:4" x14ac:dyDescent="0.25">
      <c r="A17">
        <v>2453</v>
      </c>
      <c r="B17" s="2">
        <f t="shared" si="0"/>
        <v>1594</v>
      </c>
      <c r="C17" s="1" t="s">
        <v>14</v>
      </c>
      <c r="D17" t="str">
        <f t="shared" si="1"/>
        <v>2453 &amp; 1594 \\ \hline</v>
      </c>
    </row>
    <row r="18" spans="1:4" x14ac:dyDescent="0.25">
      <c r="A18">
        <v>2604</v>
      </c>
      <c r="B18" s="2">
        <f t="shared" si="0"/>
        <v>1630</v>
      </c>
      <c r="C18" s="1" t="s">
        <v>15</v>
      </c>
      <c r="D18" t="str">
        <f t="shared" si="1"/>
        <v>2604 &amp; 1630 \\ \hline</v>
      </c>
    </row>
    <row r="19" spans="1:4" x14ac:dyDescent="0.25">
      <c r="A19">
        <v>2755</v>
      </c>
      <c r="B19" s="2">
        <f t="shared" si="0"/>
        <v>1657</v>
      </c>
      <c r="C19" s="1" t="s">
        <v>16</v>
      </c>
      <c r="D19" t="str">
        <f t="shared" si="1"/>
        <v>2755 &amp; 1657 \\ \hline</v>
      </c>
    </row>
    <row r="20" spans="1:4" x14ac:dyDescent="0.25">
      <c r="A20">
        <v>3000</v>
      </c>
      <c r="B20" s="2">
        <f t="shared" si="0"/>
        <v>1718</v>
      </c>
      <c r="C20" s="1" t="s">
        <v>17</v>
      </c>
      <c r="D20" t="str">
        <f t="shared" si="1"/>
        <v>3000 &amp; 1718 \\ \hline</v>
      </c>
    </row>
    <row r="21" spans="1:4" x14ac:dyDescent="0.25">
      <c r="A21">
        <v>3151</v>
      </c>
      <c r="B21" s="2">
        <f t="shared" si="0"/>
        <v>1753</v>
      </c>
      <c r="C21" s="1" t="s">
        <v>18</v>
      </c>
      <c r="D21" t="str">
        <f t="shared" si="1"/>
        <v>3151 &amp; 1753 \\ \hline</v>
      </c>
    </row>
    <row r="22" spans="1:4" x14ac:dyDescent="0.25">
      <c r="A22">
        <v>3302</v>
      </c>
      <c r="B22" s="2">
        <f t="shared" si="0"/>
        <v>1777</v>
      </c>
      <c r="C22" s="1" t="s">
        <v>20</v>
      </c>
      <c r="D22" t="str">
        <f t="shared" si="1"/>
        <v>3302 &amp; 1777 \\ \hline</v>
      </c>
    </row>
    <row r="23" spans="1:4" x14ac:dyDescent="0.25">
      <c r="A23">
        <v>3453</v>
      </c>
      <c r="B23" s="2">
        <f t="shared" si="0"/>
        <v>1811</v>
      </c>
      <c r="C23" s="1" t="s">
        <v>21</v>
      </c>
      <c r="D23" t="str">
        <f t="shared" si="1"/>
        <v>3453 &amp; 1811 \\ \hline</v>
      </c>
    </row>
    <row r="24" spans="1:4" x14ac:dyDescent="0.25">
      <c r="A24">
        <v>3604</v>
      </c>
      <c r="B24" s="2">
        <f t="shared" si="0"/>
        <v>1842</v>
      </c>
      <c r="C24" s="1" t="s">
        <v>22</v>
      </c>
      <c r="D24" t="str">
        <f t="shared" si="1"/>
        <v>3604 &amp; 1842 \\ \hline</v>
      </c>
    </row>
    <row r="25" spans="1:4" x14ac:dyDescent="0.25">
      <c r="A25">
        <v>3755</v>
      </c>
      <c r="B25" s="2">
        <f t="shared" si="0"/>
        <v>1873</v>
      </c>
      <c r="C25" s="1" t="s">
        <v>23</v>
      </c>
      <c r="D25" t="str">
        <f t="shared" si="1"/>
        <v>3755 &amp; 1873 \\ \hline</v>
      </c>
    </row>
    <row r="26" spans="1:4" x14ac:dyDescent="0.25">
      <c r="A26">
        <v>4000</v>
      </c>
      <c r="B26" s="2">
        <f t="shared" si="0"/>
        <v>1929</v>
      </c>
      <c r="C26" s="1" t="s">
        <v>24</v>
      </c>
      <c r="D26" t="str">
        <f t="shared" si="1"/>
        <v>4000 &amp; 1929 \\ \hline</v>
      </c>
    </row>
    <row r="27" spans="1:4" x14ac:dyDescent="0.25">
      <c r="A27">
        <v>4151</v>
      </c>
      <c r="B27" s="2">
        <f t="shared" si="0"/>
        <v>1959</v>
      </c>
      <c r="C27" s="1" t="s">
        <v>25</v>
      </c>
      <c r="D27" t="str">
        <f t="shared" si="1"/>
        <v>4151 &amp; 1959 \\ \hline</v>
      </c>
    </row>
    <row r="28" spans="1:4" x14ac:dyDescent="0.25">
      <c r="A28">
        <v>4302</v>
      </c>
      <c r="B28" s="2">
        <f t="shared" si="0"/>
        <v>1996</v>
      </c>
      <c r="C28" s="1" t="s">
        <v>1</v>
      </c>
      <c r="D28" t="str">
        <f t="shared" si="1"/>
        <v>4302 &amp; 1996 \\ \hline</v>
      </c>
    </row>
    <row r="29" spans="1:4" x14ac:dyDescent="0.25">
      <c r="A29">
        <v>4453</v>
      </c>
      <c r="B29" s="2">
        <f t="shared" si="0"/>
        <v>2025</v>
      </c>
      <c r="C29" s="1" t="s">
        <v>26</v>
      </c>
      <c r="D29" t="str">
        <f t="shared" si="1"/>
        <v>4453 &amp; 2025 \\ \hline</v>
      </c>
    </row>
    <row r="30" spans="1:4" x14ac:dyDescent="0.25">
      <c r="A30">
        <v>4604</v>
      </c>
      <c r="B30" s="2">
        <f t="shared" si="0"/>
        <v>2057</v>
      </c>
      <c r="C30" s="1" t="s">
        <v>27</v>
      </c>
      <c r="D30" t="str">
        <f t="shared" si="1"/>
        <v>4604 &amp; 2057 \\ \hline</v>
      </c>
    </row>
    <row r="31" spans="1:4" x14ac:dyDescent="0.25">
      <c r="A31">
        <v>4755</v>
      </c>
      <c r="B31" s="2">
        <f t="shared" si="0"/>
        <v>2094</v>
      </c>
      <c r="C31" s="1" t="s">
        <v>28</v>
      </c>
      <c r="D31" t="str">
        <f t="shared" si="1"/>
        <v>4755 &amp; 2094 \\ \hline</v>
      </c>
    </row>
    <row r="32" spans="1:4" x14ac:dyDescent="0.25">
      <c r="A32">
        <v>5000</v>
      </c>
      <c r="B32" s="2">
        <f t="shared" si="0"/>
        <v>2141</v>
      </c>
      <c r="C32" s="1" t="s">
        <v>29</v>
      </c>
      <c r="D32" t="str">
        <f t="shared" si="1"/>
        <v>5000 &amp; 2141 \\ \hline</v>
      </c>
    </row>
    <row r="33" spans="1:4" x14ac:dyDescent="0.25">
      <c r="A33">
        <v>5151</v>
      </c>
      <c r="B33" s="2">
        <f t="shared" si="0"/>
        <v>2156</v>
      </c>
      <c r="C33" s="1" t="s">
        <v>30</v>
      </c>
      <c r="D33" t="str">
        <f t="shared" si="1"/>
        <v>5151 &amp; 2156 \\ \hline</v>
      </c>
    </row>
    <row r="34" spans="1:4" x14ac:dyDescent="0.25">
      <c r="A34">
        <v>5302</v>
      </c>
      <c r="B34" s="2">
        <f t="shared" si="0"/>
        <v>2167</v>
      </c>
      <c r="C34" s="1" t="s">
        <v>31</v>
      </c>
      <c r="D34" t="str">
        <f t="shared" si="1"/>
        <v>5302 &amp; 2167 \\ \hline</v>
      </c>
    </row>
    <row r="35" spans="1:4" x14ac:dyDescent="0.25">
      <c r="A35">
        <v>5453</v>
      </c>
      <c r="B35" s="2">
        <f t="shared" si="0"/>
        <v>2177</v>
      </c>
      <c r="C35" s="1" t="s">
        <v>32</v>
      </c>
      <c r="D35" t="str">
        <f t="shared" si="1"/>
        <v>5453 &amp; 2177 \\ \hline</v>
      </c>
    </row>
    <row r="36" spans="1:4" x14ac:dyDescent="0.25">
      <c r="A36">
        <v>5604</v>
      </c>
      <c r="B36" s="2">
        <f t="shared" si="0"/>
        <v>2184</v>
      </c>
      <c r="C36" s="1" t="s">
        <v>33</v>
      </c>
      <c r="D36" t="str">
        <f t="shared" si="1"/>
        <v>5604 &amp; 2184 \\ \hline</v>
      </c>
    </row>
    <row r="37" spans="1:4" x14ac:dyDescent="0.25">
      <c r="A37">
        <v>5755</v>
      </c>
      <c r="B37" s="2">
        <f t="shared" si="0"/>
        <v>2188</v>
      </c>
      <c r="C37" s="1" t="s">
        <v>34</v>
      </c>
      <c r="D37" t="str">
        <f t="shared" si="1"/>
        <v>5755 &amp; 2188 \\ \hline</v>
      </c>
    </row>
  </sheetData>
  <pageMargins left="0.70866141732283472" right="0.70866141732283472" top="0.74803149606299213" bottom="0.74803149606299213" header="0.31496062992125984" footer="0.31496062992125984"/>
  <pageSetup paperSiz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G14"/>
  <sheetViews>
    <sheetView workbookViewId="0">
      <selection activeCell="E21" sqref="E21"/>
    </sheetView>
  </sheetViews>
  <sheetFormatPr defaultRowHeight="15" x14ac:dyDescent="0.25"/>
  <sheetData>
    <row r="2" spans="1:7" x14ac:dyDescent="0.25">
      <c r="A2" t="s">
        <v>35</v>
      </c>
      <c r="B2" t="s">
        <v>36</v>
      </c>
      <c r="C2" t="s">
        <v>37</v>
      </c>
      <c r="D2" t="s">
        <v>38</v>
      </c>
      <c r="E2" t="s">
        <v>50</v>
      </c>
    </row>
    <row r="3" spans="1:7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</row>
    <row r="4" spans="1:7" x14ac:dyDescent="0.25">
      <c r="A4">
        <v>486</v>
      </c>
      <c r="B4" s="2">
        <v>491.7</v>
      </c>
      <c r="C4" s="2">
        <v>481.83</v>
      </c>
      <c r="D4" s="2">
        <v>486.76900000000001</v>
      </c>
      <c r="E4" s="2">
        <f t="shared" ref="E4:E14" si="0">A4</f>
        <v>486</v>
      </c>
    </row>
    <row r="5" spans="1:7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</row>
    <row r="6" spans="1:7" x14ac:dyDescent="0.25">
      <c r="A6">
        <v>1486</v>
      </c>
      <c r="B6" s="2">
        <v>1517.35</v>
      </c>
      <c r="C6" s="2">
        <v>1507.49</v>
      </c>
      <c r="D6" s="2">
        <v>1512.42</v>
      </c>
      <c r="E6" s="2">
        <f t="shared" si="0"/>
        <v>1486</v>
      </c>
    </row>
    <row r="7" spans="1:7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</row>
    <row r="8" spans="1:7" x14ac:dyDescent="0.25">
      <c r="A8">
        <v>2486</v>
      </c>
      <c r="B8" s="2">
        <v>2508.48</v>
      </c>
      <c r="C8" s="2">
        <v>2518.34</v>
      </c>
      <c r="D8" s="2">
        <v>2498.62</v>
      </c>
      <c r="E8" s="2">
        <f t="shared" si="0"/>
        <v>2486</v>
      </c>
    </row>
    <row r="9" spans="1:7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</row>
    <row r="10" spans="1:7" x14ac:dyDescent="0.25">
      <c r="A10">
        <v>3486</v>
      </c>
      <c r="B10" s="2">
        <v>3509.47</v>
      </c>
      <c r="C10" s="2">
        <v>3504.54</v>
      </c>
      <c r="D10" s="2">
        <v>3504.54</v>
      </c>
      <c r="E10" s="2">
        <f t="shared" si="0"/>
        <v>3486</v>
      </c>
    </row>
    <row r="11" spans="1:7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</row>
    <row r="12" spans="1:7" x14ac:dyDescent="0.25">
      <c r="A12">
        <v>4486</v>
      </c>
      <c r="B12" s="2">
        <v>4564.71</v>
      </c>
      <c r="C12" s="2">
        <v>4554.84</v>
      </c>
      <c r="D12" s="2">
        <v>4530.1899999999996</v>
      </c>
      <c r="E12" s="2">
        <f t="shared" si="0"/>
        <v>4486</v>
      </c>
    </row>
    <row r="13" spans="1:7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</row>
    <row r="14" spans="1:7" x14ac:dyDescent="0.25">
      <c r="A14">
        <v>5486</v>
      </c>
      <c r="B14" s="2">
        <v>5279.7</v>
      </c>
      <c r="C14" s="2">
        <v>5284.63</v>
      </c>
      <c r="D14" s="2">
        <v>5289.56</v>
      </c>
      <c r="E14" s="2">
        <f t="shared" si="0"/>
        <v>5486</v>
      </c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W28" sqref="W28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M1" t="s">
        <v>51</v>
      </c>
      <c r="N1" t="s">
        <v>52</v>
      </c>
      <c r="O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S16"/>
  <sheetViews>
    <sheetView tabSelected="1" zoomScale="157" workbookViewId="0">
      <selection activeCell="F1" sqref="F1:F7"/>
    </sheetView>
  </sheetViews>
  <sheetFormatPr defaultRowHeight="15" x14ac:dyDescent="0.25"/>
  <cols>
    <col min="5" max="5" width="12.7109375" bestFit="1" customWidth="1"/>
    <col min="6" max="6" width="28.42578125" customWidth="1"/>
    <col min="9" max="9" width="20.140625" customWidth="1"/>
    <col min="10" max="10" width="16" customWidth="1"/>
    <col min="12" max="12" width="18.140625" customWidth="1"/>
    <col min="13" max="13" width="12.7109375" bestFit="1" customWidth="1"/>
  </cols>
  <sheetData>
    <row r="1" spans="1:19" x14ac:dyDescent="0.25">
      <c r="A1" t="s">
        <v>75</v>
      </c>
      <c r="B1" t="s">
        <v>74</v>
      </c>
      <c r="C1" t="s">
        <v>73</v>
      </c>
      <c r="D1" t="s">
        <v>72</v>
      </c>
      <c r="E1" s="3" t="s">
        <v>68</v>
      </c>
      <c r="F1" t="str">
        <f>CONCATENATE($A1, " &amp; ",B1, " &amp; ",C1, " &amp; ",D1, " &amp; ",E1, " \\ \hline")</f>
        <v>Vægt [g] &amp; Måling 1 [g] &amp; Måling 2 [g] &amp; Måling 3 [g] &amp; Gennemsnit [g] \\ \hline</v>
      </c>
      <c r="G1" t="s">
        <v>71</v>
      </c>
      <c r="H1" t="s">
        <v>70</v>
      </c>
      <c r="I1" t="s">
        <v>69</v>
      </c>
      <c r="J1" t="s">
        <v>68</v>
      </c>
      <c r="K1" t="str">
        <f>CONCATENATE($A1, " &amp; ",G1, " &amp; ",H1, " &amp; ",I1, " &amp; ",J1, " \\ \hline")</f>
        <v>Vægt [g] &amp; Måling 1  [g]  &amp; Måling 2  [g] &amp; Måling 3  [g] &amp; Gennemsnit [g] \\ \hline</v>
      </c>
      <c r="L1" t="s">
        <v>66</v>
      </c>
      <c r="M1" t="s">
        <v>58</v>
      </c>
      <c r="O1" t="s">
        <v>67</v>
      </c>
    </row>
    <row r="2" spans="1:19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F2" t="str">
        <f>CONCATENATE($A2, " &amp; ",B2, " &amp; ",C2, " &amp; ",D2, " &amp; ",ROUND(E2,2), " \\ \hline")</f>
        <v>0 &amp; -60.57 &amp; -80.3 &amp; -55.64 &amp; -65.5 \\ \hline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K2" t="str">
        <f>CONCATENATE($A2, " &amp; ",G2, " &amp; ",H2, " &amp; ",I2, " &amp; ",ROUND(J2,2), " \\ \hline")</f>
        <v>0 &amp; -26.06 &amp; -21.12 &amp; -16.19 &amp; -21.12 \\ \hline</v>
      </c>
      <c r="L2" s="2">
        <f>E2-J2-$S$2</f>
        <v>0</v>
      </c>
      <c r="M2">
        <f>L2/J2*100</f>
        <v>0</v>
      </c>
      <c r="O2" s="2">
        <f>E2-J2</f>
        <v>-44.379999999999995</v>
      </c>
      <c r="S2" s="2">
        <f>E2-J2</f>
        <v>-44.379999999999995</v>
      </c>
    </row>
    <row r="3" spans="1:19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F3" t="str">
        <f t="shared" ref="F3:F7" si="1">CONCATENATE($A3, " &amp; ",B3, " &amp; ",C3, " &amp; ",D3, " &amp; ",ROUND(E3,2), " \\ \hline")</f>
        <v>1000 &amp; 989.73 &amp; 960.15 &amp; 984.8 &amp; 978.23 \\ \hline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2">AVERAGE(G3:I3)</f>
        <v>1017.6766666666666</v>
      </c>
      <c r="K3" t="str">
        <f t="shared" ref="K3:K7" si="3">CONCATENATE($A3, " &amp; ",G3, " &amp; ",H3, " &amp; ",I3, " &amp; ",ROUND(J3,2), " \\ \hline")</f>
        <v>1000 &amp; 1014.39 &amp; 1024.25 &amp; 1014.39 &amp; 1017.68 \\ \hline</v>
      </c>
      <c r="L3" s="2">
        <f t="shared" ref="L3:L7" si="4">E3-J3-$S$2</f>
        <v>4.9300000000001774</v>
      </c>
      <c r="M3">
        <f>ABS(L3/J3*100)</f>
        <v>0.48443677264882867</v>
      </c>
      <c r="O3" s="2">
        <f>(E3-E2)-(J3-J2)</f>
        <v>4.9300000000000637</v>
      </c>
      <c r="P3" t="s">
        <v>61</v>
      </c>
    </row>
    <row r="4" spans="1:19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F4" t="str">
        <f t="shared" si="1"/>
        <v>2000 &amp; 2035.1 &amp; 2015.38 &amp; 2040.03 &amp; 2030.17 \\ \hline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2"/>
        <v>1985.79</v>
      </c>
      <c r="K4" t="str">
        <f t="shared" si="3"/>
        <v>2000 &amp; 1990.72 &amp; 1985.79 &amp; 1980.86 &amp; 1985.79 \\ \hline</v>
      </c>
      <c r="L4" s="2">
        <f t="shared" si="4"/>
        <v>88.760000000000105</v>
      </c>
      <c r="M4">
        <f t="shared" ref="M4:M7" si="5">L4/J4*100</f>
        <v>4.4697576279465654</v>
      </c>
      <c r="O4" s="2">
        <f t="shared" ref="O4:O7" si="6">(E4-E3)-(J4-J3)</f>
        <v>83.829999999999814</v>
      </c>
      <c r="P4" t="s">
        <v>62</v>
      </c>
    </row>
    <row r="5" spans="1:19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F5" t="str">
        <f t="shared" si="1"/>
        <v>3000 &amp; 3060.75 &amp; 3065.68 &amp; 3060.75 &amp; 3062.39 \\ \hline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2"/>
        <v>2999.9366666666665</v>
      </c>
      <c r="K5" t="str">
        <f t="shared" si="3"/>
        <v>3000 &amp; 2996.65 &amp; 3006.51 &amp; 2996.65 &amp; 2999.94 \\ \hline</v>
      </c>
      <c r="L5" s="2">
        <f t="shared" si="4"/>
        <v>106.83666666666693</v>
      </c>
      <c r="M5">
        <f t="shared" si="5"/>
        <v>3.5612974051674509</v>
      </c>
      <c r="O5" s="2">
        <f t="shared" si="6"/>
        <v>18.076666666666824</v>
      </c>
      <c r="P5" t="s">
        <v>64</v>
      </c>
    </row>
    <row r="6" spans="1:19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F6" t="str">
        <f t="shared" si="1"/>
        <v>4000 &amp; 4135.71 &amp; 4115.99 &amp; 4115.99 &amp; 4122.56 \\ \hline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2"/>
        <v>4019.0099999999998</v>
      </c>
      <c r="K6" t="str">
        <f t="shared" si="3"/>
        <v>4000 &amp; 4032.16 &amp; 3997.64 &amp; 4027.23 &amp; 4019.01 \\ \hline</v>
      </c>
      <c r="L6" s="2">
        <f t="shared" si="4"/>
        <v>147.93333333333374</v>
      </c>
      <c r="M6">
        <f t="shared" si="5"/>
        <v>3.6808401405653073</v>
      </c>
      <c r="O6" s="2">
        <f t="shared" si="6"/>
        <v>41.096666666666806</v>
      </c>
      <c r="P6" t="s">
        <v>63</v>
      </c>
    </row>
    <row r="7" spans="1:19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F7" t="str">
        <f t="shared" si="1"/>
        <v>5000 &amp; 5131.77 &amp; 5131.77 &amp; 5136.7 &amp; 5133.41 \\ \hline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2"/>
        <v>5047.9466666666667</v>
      </c>
      <c r="K7" t="str">
        <f t="shared" si="3"/>
        <v>5000 &amp; 5062.74 &amp; 5028.22 &amp; 5052.88 &amp; 5047.95 \\ \hline</v>
      </c>
      <c r="L7" s="2">
        <f t="shared" si="4"/>
        <v>129.84666666666715</v>
      </c>
      <c r="M7">
        <f t="shared" si="5"/>
        <v>2.5722670075753671</v>
      </c>
      <c r="O7" s="2">
        <f t="shared" si="6"/>
        <v>-18.086666666666588</v>
      </c>
      <c r="P7" t="s">
        <v>65</v>
      </c>
    </row>
    <row r="13" spans="1:19" x14ac:dyDescent="0.25">
      <c r="I13">
        <v>1.0417000000000001</v>
      </c>
      <c r="J13">
        <v>60.728999999999999</v>
      </c>
    </row>
    <row r="14" spans="1:19" x14ac:dyDescent="0.25">
      <c r="I14">
        <v>1.0104</v>
      </c>
      <c r="J14">
        <v>17.757999999999999</v>
      </c>
    </row>
    <row r="15" spans="1:19" x14ac:dyDescent="0.25">
      <c r="I15" t="s">
        <v>67</v>
      </c>
      <c r="J15" t="s">
        <v>66</v>
      </c>
    </row>
    <row r="16" spans="1:19" x14ac:dyDescent="0.25">
      <c r="I16">
        <f>I13-I14</f>
        <v>3.1300000000000106E-2</v>
      </c>
      <c r="J16">
        <f>J13-J14</f>
        <v>42.971000000000004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Anton</cp:lastModifiedBy>
  <cp:lastPrinted>2019-11-11T16:35:21Z</cp:lastPrinted>
  <dcterms:created xsi:type="dcterms:W3CDTF">2019-11-06T13:09:10Z</dcterms:created>
  <dcterms:modified xsi:type="dcterms:W3CDTF">2019-11-11T17:35:55Z</dcterms:modified>
</cp:coreProperties>
</file>