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dledende" sheetId="1" state="visible" r:id="rId2"/>
    <sheet name="Liniaritet" sheetId="2" state="visible" r:id="rId3"/>
    <sheet name="Præcision" sheetId="3" state="visible" r:id="rId4"/>
    <sheet name="Cirka 30 min efter 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<sst xmlns="http://schemas.openxmlformats.org/spreadsheetml/2006/main" count="71" uniqueCount="65">
  <si>
    <t xml:space="preserve">Belastning på vægten [g]</t>
  </si>
  <si>
    <t xml:space="preserve">Analog måling</t>
  </si>
  <si>
    <t xml:space="preserve">hex</t>
  </si>
  <si>
    <t xml:space="preserve">45f</t>
  </si>
  <si>
    <t xml:space="preserve">4a5</t>
  </si>
  <si>
    <t xml:space="preserve">4c6</t>
  </si>
  <si>
    <t xml:space="preserve">4e4</t>
  </si>
  <si>
    <t xml:space="preserve">511</t>
  </si>
  <si>
    <t xml:space="preserve">52d</t>
  </si>
  <si>
    <t xml:space="preserve">54c</t>
  </si>
  <si>
    <t xml:space="preserve">567</t>
  </si>
  <si>
    <t xml:space="preserve">580</t>
  </si>
  <si>
    <t xml:space="preserve">5bd</t>
  </si>
  <si>
    <t xml:space="preserve">5e6</t>
  </si>
  <si>
    <t xml:space="preserve">603</t>
  </si>
  <si>
    <t xml:space="preserve">623</t>
  </si>
  <si>
    <t xml:space="preserve">63a</t>
  </si>
  <si>
    <t xml:space="preserve">65e</t>
  </si>
  <si>
    <t xml:space="preserve">679</t>
  </si>
  <si>
    <t xml:space="preserve">6b6</t>
  </si>
  <si>
    <t xml:space="preserve">6d9</t>
  </si>
  <si>
    <t xml:space="preserve">6f1</t>
  </si>
  <si>
    <t xml:space="preserve">713</t>
  </si>
  <si>
    <t xml:space="preserve">732</t>
  </si>
  <si>
    <t xml:space="preserve">751</t>
  </si>
  <si>
    <t xml:space="preserve">789</t>
  </si>
  <si>
    <t xml:space="preserve">7a7</t>
  </si>
  <si>
    <t xml:space="preserve">7cc</t>
  </si>
  <si>
    <t xml:space="preserve">7e9</t>
  </si>
  <si>
    <t xml:space="preserve">809</t>
  </si>
  <si>
    <t xml:space="preserve">82e</t>
  </si>
  <si>
    <t xml:space="preserve">85d</t>
  </si>
  <si>
    <t xml:space="preserve">86c</t>
  </si>
  <si>
    <t xml:space="preserve">877</t>
  </si>
  <si>
    <t xml:space="preserve">881</t>
  </si>
  <si>
    <t xml:space="preserve">888</t>
  </si>
  <si>
    <t xml:space="preserve">88c</t>
  </si>
  <si>
    <t xml:space="preserve">Vægt</t>
  </si>
  <si>
    <t xml:space="preserve">Måling 1</t>
  </si>
  <si>
    <t xml:space="preserve">Måling 2</t>
  </si>
  <si>
    <t xml:space="preserve">Måling 3</t>
  </si>
  <si>
    <t xml:space="preserve">Liniær</t>
  </si>
  <si>
    <t xml:space="preserve">vægt </t>
  </si>
  <si>
    <t xml:space="preserve">måling 1</t>
  </si>
  <si>
    <t xml:space="preserve">måling 2</t>
  </si>
  <si>
    <t xml:space="preserve">måling 3</t>
  </si>
  <si>
    <t xml:space="preserve">måling 4</t>
  </si>
  <si>
    <t xml:space="preserve">måling 5</t>
  </si>
  <si>
    <t xml:space="preserve">måling 6</t>
  </si>
  <si>
    <t xml:space="preserve">måling 7</t>
  </si>
  <si>
    <t xml:space="preserve">måling 8</t>
  </si>
  <si>
    <t xml:space="preserve">måling 9</t>
  </si>
  <si>
    <t xml:space="preserve">måling 10</t>
  </si>
  <si>
    <t xml:space="preserve">Højeste</t>
  </si>
  <si>
    <t xml:space="preserve">Gennemsnit</t>
  </si>
  <si>
    <t xml:space="preserve">Laveste</t>
  </si>
  <si>
    <t xml:space="preserve">diff fra gns høj</t>
  </si>
  <si>
    <t xml:space="preserve">diff fra gns lav</t>
  </si>
  <si>
    <t xml:space="preserve">Spænd</t>
  </si>
  <si>
    <t xml:space="preserve">Spænd i procent</t>
  </si>
  <si>
    <t xml:space="preserve">Gns</t>
  </si>
  <si>
    <t xml:space="preserve">Fra "Liniaritet"</t>
  </si>
  <si>
    <t xml:space="preserve">Måling 1 </t>
  </si>
  <si>
    <t xml:space="preserve">Udregnet Zero-drift</t>
  </si>
  <si>
    <t xml:space="preserve">ZD i proc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</si>
</sst>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Graf over belastningen på vægten sammenlignet med målt analoge data fra strain gaugen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Indledende!$A$2:$A$37</c:f>
              <c:numCache>
                <c:formatCode>General</c:formatCode>
                <c:ptCount val="36"/>
                <c:pt idx="0">
                  <c:v>0</c:v>
                </c:pt>
                <c:pt idx="1">
                  <c:v>151</c:v>
                </c:pt>
                <c:pt idx="2">
                  <c:v>302</c:v>
                </c:pt>
                <c:pt idx="3">
                  <c:v>453</c:v>
                </c:pt>
                <c:pt idx="4">
                  <c:v>604</c:v>
                </c:pt>
                <c:pt idx="5">
                  <c:v>755</c:v>
                </c:pt>
                <c:pt idx="6">
                  <c:v>1000</c:v>
                </c:pt>
                <c:pt idx="7">
                  <c:v>1151</c:v>
                </c:pt>
                <c:pt idx="8">
                  <c:v>1302</c:v>
                </c:pt>
                <c:pt idx="9">
                  <c:v>1453</c:v>
                </c:pt>
                <c:pt idx="10">
                  <c:v>1604</c:v>
                </c:pt>
                <c:pt idx="11">
                  <c:v>1755</c:v>
                </c:pt>
                <c:pt idx="12">
                  <c:v>2000</c:v>
                </c:pt>
                <c:pt idx="13">
                  <c:v>2151</c:v>
                </c:pt>
                <c:pt idx="14">
                  <c:v>2302</c:v>
                </c:pt>
                <c:pt idx="15">
                  <c:v>2453</c:v>
                </c:pt>
                <c:pt idx="16">
                  <c:v>2604</c:v>
                </c:pt>
                <c:pt idx="17">
                  <c:v>2755</c:v>
                </c:pt>
                <c:pt idx="18">
                  <c:v>3000</c:v>
                </c:pt>
                <c:pt idx="19">
                  <c:v>3151</c:v>
                </c:pt>
                <c:pt idx="20">
                  <c:v>3302</c:v>
                </c:pt>
                <c:pt idx="21">
                  <c:v>3453</c:v>
                </c:pt>
                <c:pt idx="22">
                  <c:v>3604</c:v>
                </c:pt>
                <c:pt idx="23">
                  <c:v>3755</c:v>
                </c:pt>
                <c:pt idx="24">
                  <c:v>4000</c:v>
                </c:pt>
                <c:pt idx="25">
                  <c:v>4151</c:v>
                </c:pt>
                <c:pt idx="26">
                  <c:v>4302</c:v>
                </c:pt>
                <c:pt idx="27">
                  <c:v>4453</c:v>
                </c:pt>
                <c:pt idx="28">
                  <c:v>4604</c:v>
                </c:pt>
                <c:pt idx="29">
                  <c:v>4755</c:v>
                </c:pt>
                <c:pt idx="30">
                  <c:v>5000</c:v>
                </c:pt>
                <c:pt idx="31">
                  <c:v>5151</c:v>
                </c:pt>
                <c:pt idx="32">
                  <c:v>5302</c:v>
                </c:pt>
                <c:pt idx="33">
                  <c:v>5453</c:v>
                </c:pt>
                <c:pt idx="34">
                  <c:v>5604</c:v>
                </c:pt>
                <c:pt idx="35">
                  <c:v>5755</c:v>
                </c:pt>
              </c:numCache>
            </c:numRef>
          </c:xVal>
          <c:yVal>
            <c:numRef>
              <c:f>Indledende!$B$2:$B$37</c:f>
              <c:numCache>
                <c:formatCode>General</c:formatCode>
                <c:ptCount val="36"/>
                <c:pt idx="0">
                  <c:v>1091</c:v>
                </c:pt>
                <c:pt idx="1">
                  <c:v>1119</c:v>
                </c:pt>
                <c:pt idx="2">
                  <c:v>1155</c:v>
                </c:pt>
                <c:pt idx="3">
                  <c:v>1189</c:v>
                </c:pt>
                <c:pt idx="4">
                  <c:v>1222</c:v>
                </c:pt>
                <c:pt idx="5">
                  <c:v>1252</c:v>
                </c:pt>
                <c:pt idx="6">
                  <c:v>1297</c:v>
                </c:pt>
                <c:pt idx="7">
                  <c:v>1325</c:v>
                </c:pt>
                <c:pt idx="8">
                  <c:v>1356</c:v>
                </c:pt>
                <c:pt idx="9">
                  <c:v>1383</c:v>
                </c:pt>
                <c:pt idx="10">
                  <c:v>1408</c:v>
                </c:pt>
                <c:pt idx="11">
                  <c:v>1469</c:v>
                </c:pt>
                <c:pt idx="12">
                  <c:v>1510</c:v>
                </c:pt>
                <c:pt idx="13">
                  <c:v>1539</c:v>
                </c:pt>
                <c:pt idx="14">
                  <c:v>1571</c:v>
                </c:pt>
                <c:pt idx="15">
                  <c:v>1594</c:v>
                </c:pt>
                <c:pt idx="16">
                  <c:v>1630</c:v>
                </c:pt>
                <c:pt idx="17">
                  <c:v>1657</c:v>
                </c:pt>
                <c:pt idx="18">
                  <c:v>1718</c:v>
                </c:pt>
                <c:pt idx="19">
                  <c:v>1753</c:v>
                </c:pt>
                <c:pt idx="20">
                  <c:v>1777</c:v>
                </c:pt>
                <c:pt idx="21">
                  <c:v>1811</c:v>
                </c:pt>
                <c:pt idx="22">
                  <c:v>1842</c:v>
                </c:pt>
                <c:pt idx="23">
                  <c:v>1873</c:v>
                </c:pt>
                <c:pt idx="24">
                  <c:v>1929</c:v>
                </c:pt>
                <c:pt idx="25">
                  <c:v>1959</c:v>
                </c:pt>
                <c:pt idx="26">
                  <c:v>1996</c:v>
                </c:pt>
                <c:pt idx="27">
                  <c:v>2025</c:v>
                </c:pt>
                <c:pt idx="28">
                  <c:v>2057</c:v>
                </c:pt>
                <c:pt idx="29">
                  <c:v>2094</c:v>
                </c:pt>
                <c:pt idx="30">
                  <c:v>2141</c:v>
                </c:pt>
                <c:pt idx="31">
                  <c:v>2156</c:v>
                </c:pt>
                <c:pt idx="32">
                  <c:v>2167</c:v>
                </c:pt>
                <c:pt idx="33">
                  <c:v>2177</c:v>
                </c:pt>
                <c:pt idx="34">
                  <c:v>2184</c:v>
                </c:pt>
                <c:pt idx="35">
                  <c:v>2188</c:v>
                </c:pt>
              </c:numCache>
            </c:numRef>
          </c:yVal>
          <c:smooth val="1"/>
        </c:ser>
        <c:axId val="11694941"/>
        <c:axId val="93830141"/>
      </c:scatterChart>
      <c:valAx>
        <c:axId val="11694941"/>
        <c:scaling>
          <c:orientation val="minMax"/>
          <c:max val="6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Belastning på vægten [g]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830141"/>
        <c:crosses val="autoZero"/>
        <c:crossBetween val="midCat"/>
      </c:valAx>
      <c:valAx>
        <c:axId val="93830141"/>
        <c:scaling>
          <c:orientation val="minMax"/>
          <c:min val="1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Analog måling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69494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Liniaritet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Liniaritet!$B$2</c:f>
              <c:strCache>
                <c:ptCount val="1"/>
                <c:pt idx="0">
                  <c:v>Måling 1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Liniaritet!$A$3:$A$14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Liniaritet!$B$3:$B$14</c:f>
              <c:numCache>
                <c:formatCode>General</c:formatCode>
                <c:ptCount val="12"/>
                <c:pt idx="0">
                  <c:v>-26.06</c:v>
                </c:pt>
                <c:pt idx="1">
                  <c:v>491.7</c:v>
                </c:pt>
                <c:pt idx="2">
                  <c:v>1014.39</c:v>
                </c:pt>
                <c:pt idx="3">
                  <c:v>1517.35</c:v>
                </c:pt>
                <c:pt idx="4">
                  <c:v>1990.72</c:v>
                </c:pt>
                <c:pt idx="5">
                  <c:v>2508.48</c:v>
                </c:pt>
                <c:pt idx="6">
                  <c:v>2996.65</c:v>
                </c:pt>
                <c:pt idx="7">
                  <c:v>3509.47</c:v>
                </c:pt>
                <c:pt idx="8">
                  <c:v>4032.16</c:v>
                </c:pt>
                <c:pt idx="9">
                  <c:v>4564.71</c:v>
                </c:pt>
                <c:pt idx="10">
                  <c:v>5062.74</c:v>
                </c:pt>
                <c:pt idx="11">
                  <c:v>5279.7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Liniaritet!$C$2</c:f>
              <c:strCache>
                <c:ptCount val="1"/>
                <c:pt idx="0">
                  <c:v>Måling 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Liniaritet!$A$3:$A$14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Liniaritet!$C$3:$C$14</c:f>
              <c:numCache>
                <c:formatCode>General</c:formatCode>
                <c:ptCount val="12"/>
                <c:pt idx="0">
                  <c:v>-21.12</c:v>
                </c:pt>
                <c:pt idx="1">
                  <c:v>481.83</c:v>
                </c:pt>
                <c:pt idx="2">
                  <c:v>1024.25</c:v>
                </c:pt>
                <c:pt idx="3">
                  <c:v>1507.49</c:v>
                </c:pt>
                <c:pt idx="4">
                  <c:v>1985.79</c:v>
                </c:pt>
                <c:pt idx="5">
                  <c:v>2518.34</c:v>
                </c:pt>
                <c:pt idx="6">
                  <c:v>3006.51</c:v>
                </c:pt>
                <c:pt idx="7">
                  <c:v>3504.54</c:v>
                </c:pt>
                <c:pt idx="8">
                  <c:v>3997.64</c:v>
                </c:pt>
                <c:pt idx="9">
                  <c:v>4554.84</c:v>
                </c:pt>
                <c:pt idx="10">
                  <c:v>5028.22</c:v>
                </c:pt>
                <c:pt idx="11">
                  <c:v>5284.63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Liniaritet!$D$2</c:f>
              <c:strCache>
                <c:ptCount val="1"/>
                <c:pt idx="0">
                  <c:v>Måling 3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Liniaritet!$A$3:$A$14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Liniaritet!$D$3:$D$14</c:f>
              <c:numCache>
                <c:formatCode>General</c:formatCode>
                <c:ptCount val="12"/>
                <c:pt idx="0">
                  <c:v>-16.19</c:v>
                </c:pt>
                <c:pt idx="1">
                  <c:v>486.769</c:v>
                </c:pt>
                <c:pt idx="2">
                  <c:v>1014.39</c:v>
                </c:pt>
                <c:pt idx="3">
                  <c:v>1512.42</c:v>
                </c:pt>
                <c:pt idx="4">
                  <c:v>1980.86</c:v>
                </c:pt>
                <c:pt idx="5">
                  <c:v>2498.62</c:v>
                </c:pt>
                <c:pt idx="6">
                  <c:v>2996.65</c:v>
                </c:pt>
                <c:pt idx="7">
                  <c:v>3504.54</c:v>
                </c:pt>
                <c:pt idx="8">
                  <c:v>4027.23</c:v>
                </c:pt>
                <c:pt idx="9">
                  <c:v>4530.19</c:v>
                </c:pt>
                <c:pt idx="10">
                  <c:v>5052.88</c:v>
                </c:pt>
                <c:pt idx="11">
                  <c:v>5289.56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Liniaritet!$E$2</c:f>
              <c:strCache>
                <c:ptCount val="1"/>
                <c:pt idx="0">
                  <c:v>Liniær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Liniaritet!$E$3:$E$14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Liniaritet!$E$3:$E$14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yVal>
          <c:smooth val="1"/>
        </c:ser>
        <c:axId val="41416916"/>
        <c:axId val="95386236"/>
      </c:scatterChart>
      <c:valAx>
        <c:axId val="414169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386236"/>
        <c:crosses val="autoZero"/>
        <c:crossBetween val="midCat"/>
      </c:valAx>
      <c:valAx>
        <c:axId val="9538623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416916"/>
        <c:crossesAt val="0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Graf for præcisionen af vægten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Præcision!$S$1</c:f>
              <c:strCache>
                <c:ptCount val="1"/>
                <c:pt idx="0">
                  <c:v>Spænd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Præcision!$A$2:$A$6</c:f>
              <c:strCach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strCache>
            </c:strRef>
          </c:cat>
          <c:val>
            <c:numRef>
              <c:f>Præcision!$S$2:$S$6</c:f>
              <c:numCache>
                <c:formatCode>General</c:formatCode>
                <c:ptCount val="5"/>
                <c:pt idx="0">
                  <c:v>29.58</c:v>
                </c:pt>
                <c:pt idx="1">
                  <c:v>19.72</c:v>
                </c:pt>
                <c:pt idx="2">
                  <c:v>19.7199999999998</c:v>
                </c:pt>
                <c:pt idx="3">
                  <c:v>103.549999999999</c:v>
                </c:pt>
                <c:pt idx="4">
                  <c:v>34.5199999999995</c:v>
                </c:pt>
              </c:numCache>
            </c:numRef>
          </c:val>
        </c:ser>
        <c:gapWidth val="219"/>
        <c:overlap val="0"/>
        <c:axId val="23868701"/>
        <c:axId val="40676369"/>
      </c:barChart>
      <c:lineChart>
        <c:grouping val="standard"/>
        <c:varyColors val="0"/>
        <c:ser>
          <c:idx val="1"/>
          <c:order val="1"/>
          <c:tx>
            <c:strRef>
              <c:f>Præcision!$T$1</c:f>
              <c:strCache>
                <c:ptCount val="1"/>
                <c:pt idx="0">
                  <c:v>Spænd i procent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Præcision!$A$2:$A$6</c:f>
              <c:strCach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strCache>
            </c:strRef>
          </c:cat>
          <c:val>
            <c:numRef>
              <c:f>Præcision!$T$2:$T$6</c:f>
              <c:numCache>
                <c:formatCode>General</c:formatCode>
                <c:ptCount val="5"/>
                <c:pt idx="0">
                  <c:v>2.958</c:v>
                </c:pt>
                <c:pt idx="1">
                  <c:v>0.986000000000001</c:v>
                </c:pt>
                <c:pt idx="2">
                  <c:v>0.657333333333327</c:v>
                </c:pt>
                <c:pt idx="3">
                  <c:v>2.58874999999998</c:v>
                </c:pt>
                <c:pt idx="4">
                  <c:v>0.69039999999999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582903"/>
        <c:axId val="75094358"/>
      </c:lineChart>
      <c:catAx>
        <c:axId val="238687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Vægt [g]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676369"/>
        <c:crosses val="autoZero"/>
        <c:auto val="1"/>
        <c:lblAlgn val="ctr"/>
        <c:lblOffset val="100"/>
      </c:catAx>
      <c:valAx>
        <c:axId val="406763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Spænd fra højeste til laveste [g]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868701"/>
        <c:crosses val="autoZero"/>
      </c:valAx>
      <c:catAx>
        <c:axId val="255829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094358"/>
        <c:crosses val="autoZero"/>
        <c:auto val="1"/>
        <c:lblAlgn val="ctr"/>
        <c:lblOffset val="100"/>
      </c:catAx>
      <c:valAx>
        <c:axId val="75094358"/>
        <c:scaling>
          <c:orientation val="minMax"/>
          <c:max val="5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Spænd [%/g]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582903"/>
        <c:crosses val="max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Udregnet Zero-drift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'Cirka 30 min efter '!$L$1</c:f>
              <c:strCache>
                <c:ptCount val="1"/>
                <c:pt idx="0">
                  <c:v>Udregnet Zero-drift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'Cirka 30 min efter '!$A$2:$A$7</c:f>
              <c:strCach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strCache>
            </c:strRef>
          </c:cat>
          <c:val>
            <c:numRef>
              <c:f>'Cirka 30 min efter '!$L$2:$L$7</c:f>
              <c:numCache>
                <c:formatCode>General</c:formatCode>
                <c:ptCount val="6"/>
                <c:pt idx="0">
                  <c:v>-44.38</c:v>
                </c:pt>
                <c:pt idx="1">
                  <c:v>-39.45</c:v>
                </c:pt>
                <c:pt idx="2">
                  <c:v>44.3800000000001</c:v>
                </c:pt>
                <c:pt idx="3">
                  <c:v>62.4566666666669</c:v>
                </c:pt>
                <c:pt idx="4">
                  <c:v>103.553333333333</c:v>
                </c:pt>
                <c:pt idx="5">
                  <c:v>85.4666666666672</c:v>
                </c:pt>
              </c:numCache>
            </c:numRef>
          </c:val>
        </c:ser>
        <c:gapWidth val="100"/>
        <c:overlap val="0"/>
        <c:axId val="60194013"/>
        <c:axId val="9359571"/>
      </c:barChart>
      <c:catAx>
        <c:axId val="601940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59571"/>
        <c:crosses val="autoZero"/>
        <c:auto val="1"/>
        <c:lblAlgn val="ctr"/>
        <c:lblOffset val="100"/>
      </c:catAx>
      <c:valAx>
        <c:axId val="93595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19401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ZD i proc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'Cirka 30 min efter '!$M$1</c:f>
              <c:strCache>
                <c:ptCount val="1"/>
                <c:pt idx="0">
                  <c:v>ZD i proc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'Cirka 30 min efter '!$A$2:$A$7</c:f>
              <c:strCach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strCache>
            </c:strRef>
          </c:cat>
          <c:val>
            <c:numRef>
              <c:f>'Cirka 30 min efter '!$M$2:$M$7</c:f>
              <c:numCache>
                <c:formatCode>General</c:formatCode>
                <c:ptCount val="6"/>
                <c:pt idx="0">
                  <c:v>210.099416127505</c:v>
                </c:pt>
                <c:pt idx="1">
                  <c:v>3.87647681156096</c:v>
                </c:pt>
                <c:pt idx="2">
                  <c:v>2.23487881397329</c:v>
                </c:pt>
                <c:pt idx="3">
                  <c:v>2.08193284080443</c:v>
                </c:pt>
                <c:pt idx="4">
                  <c:v>2.5765880983957</c:v>
                </c:pt>
                <c:pt idx="5">
                  <c:v>1.6930976555484</c:v>
                </c:pt>
              </c:numCache>
            </c:numRef>
          </c:val>
        </c:ser>
        <c:gapWidth val="100"/>
        <c:overlap val="0"/>
        <c:axId val="2221742"/>
        <c:axId val="51168195"/>
      </c:barChart>
      <c:catAx>
        <c:axId val="22217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168195"/>
        <c:crosses val="autoZero"/>
        <c:auto val="1"/>
        <c:lblAlgn val="ctr"/>
        <c:lblOffset val="100"/>
      </c:catAx>
      <c:valAx>
        <c:axId val="511681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21742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38</xdr:row>
      <xdr:rowOff>9360</xdr:rowOff>
    </xdr:from>
    <xdr:to>
      <xdr:col>8</xdr:col>
      <xdr:colOff>580320</xdr:colOff>
      <xdr:row>55</xdr:row>
      <xdr:rowOff>141840</xdr:rowOff>
    </xdr:to>
    <xdr:graphicFrame>
      <xdr:nvGraphicFramePr>
        <xdr:cNvPr id="0" name="Diagram 1"/>
        <xdr:cNvGraphicFramePr/>
      </xdr:nvGraphicFramePr>
      <xdr:xfrm>
        <a:off x="0" y="7248240"/>
        <a:ext cx="6650640" cy="337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38160</xdr:colOff>
      <xdr:row>1</xdr:row>
      <xdr:rowOff>138240</xdr:rowOff>
    </xdr:from>
    <xdr:to>
      <xdr:col>23</xdr:col>
      <xdr:colOff>332640</xdr:colOff>
      <xdr:row>33</xdr:row>
      <xdr:rowOff>171000</xdr:rowOff>
    </xdr:to>
    <xdr:graphicFrame>
      <xdr:nvGraphicFramePr>
        <xdr:cNvPr id="1" name="Diagram 4"/>
        <xdr:cNvGraphicFramePr/>
      </xdr:nvGraphicFramePr>
      <xdr:xfrm>
        <a:off x="4591080" y="328680"/>
        <a:ext cx="13194360" cy="612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528480</xdr:colOff>
      <xdr:row>8</xdr:row>
      <xdr:rowOff>128520</xdr:rowOff>
    </xdr:from>
    <xdr:to>
      <xdr:col>20</xdr:col>
      <xdr:colOff>84960</xdr:colOff>
      <xdr:row>33</xdr:row>
      <xdr:rowOff>104040</xdr:rowOff>
    </xdr:to>
    <xdr:graphicFrame>
      <xdr:nvGraphicFramePr>
        <xdr:cNvPr id="2" name="Diagram 2"/>
        <xdr:cNvGraphicFramePr/>
      </xdr:nvGraphicFramePr>
      <xdr:xfrm>
        <a:off x="3563640" y="1652400"/>
        <a:ext cx="13001760" cy="473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252360</xdr:colOff>
      <xdr:row>9</xdr:row>
      <xdr:rowOff>119160</xdr:rowOff>
    </xdr:from>
    <xdr:to>
      <xdr:col>9</xdr:col>
      <xdr:colOff>151560</xdr:colOff>
      <xdr:row>29</xdr:row>
      <xdr:rowOff>84960</xdr:rowOff>
    </xdr:to>
    <xdr:graphicFrame>
      <xdr:nvGraphicFramePr>
        <xdr:cNvPr id="3" name="Diagram 1"/>
        <xdr:cNvGraphicFramePr/>
      </xdr:nvGraphicFramePr>
      <xdr:xfrm>
        <a:off x="252360" y="1833480"/>
        <a:ext cx="7483320" cy="377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552600</xdr:colOff>
      <xdr:row>9</xdr:row>
      <xdr:rowOff>162000</xdr:rowOff>
    </xdr:from>
    <xdr:to>
      <xdr:col>19</xdr:col>
      <xdr:colOff>190080</xdr:colOff>
      <xdr:row>29</xdr:row>
      <xdr:rowOff>142200</xdr:rowOff>
    </xdr:to>
    <xdr:graphicFrame>
      <xdr:nvGraphicFramePr>
        <xdr:cNvPr id="4" name="Diagram 2"/>
        <xdr:cNvGraphicFramePr/>
      </xdr:nvGraphicFramePr>
      <xdr:xfrm>
        <a:off x="8136720" y="1876320"/>
        <a:ext cx="8451360" cy="37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tr">
        <f aca="false">CONCATENATE(A1," &amp; ",B1, " \\ \hline")</f>
        <v>Belastning på vægten [g] &amp; Analog måling \\ \hline</v>
      </c>
    </row>
    <row r="2" customFormat="false" ht="15" hidden="false" customHeight="false" outlineLevel="0" collapsed="false">
      <c r="A2" s="0" t="n">
        <v>0</v>
      </c>
      <c r="B2" s="1" t="n">
        <f aca="false">HEX2DEC(C2)</f>
        <v>1091</v>
      </c>
      <c r="C2" s="2" t="n">
        <v>443</v>
      </c>
      <c r="D2" s="0" t="str">
        <f aca="false">CONCATENATE(A2," &amp; ",B2, " \\ \hline")</f>
        <v>0 &amp; 1091 \\ \hline</v>
      </c>
    </row>
    <row r="3" customFormat="false" ht="15" hidden="false" customHeight="false" outlineLevel="0" collapsed="false">
      <c r="A3" s="0" t="n">
        <v>151</v>
      </c>
      <c r="B3" s="1" t="n">
        <f aca="false">HEX2DEC(C3)</f>
        <v>1119</v>
      </c>
      <c r="C3" s="2" t="s">
        <v>3</v>
      </c>
      <c r="D3" s="0" t="str">
        <f aca="false">CONCATENATE(A3," &amp; ",B3, " \\ \hline")</f>
        <v>151 &amp; 1119 \\ \hline</v>
      </c>
    </row>
    <row r="4" customFormat="false" ht="15" hidden="false" customHeight="false" outlineLevel="0" collapsed="false">
      <c r="A4" s="0" t="n">
        <v>302</v>
      </c>
      <c r="B4" s="1" t="n">
        <f aca="false">HEX2DEC(C4)</f>
        <v>1155</v>
      </c>
      <c r="C4" s="2" t="n">
        <v>483</v>
      </c>
      <c r="D4" s="0" t="str">
        <f aca="false">CONCATENATE(A4," &amp; ",B4, " \\ \hline")</f>
        <v>302 &amp; 1155 \\ \hline</v>
      </c>
    </row>
    <row r="5" customFormat="false" ht="15" hidden="false" customHeight="false" outlineLevel="0" collapsed="false">
      <c r="A5" s="0" t="n">
        <v>453</v>
      </c>
      <c r="B5" s="1" t="n">
        <f aca="false">HEX2DEC(C5)</f>
        <v>1189</v>
      </c>
      <c r="C5" s="2" t="s">
        <v>4</v>
      </c>
      <c r="D5" s="0" t="str">
        <f aca="false">CONCATENATE(A5," &amp; ",B5, " \\ \hline")</f>
        <v>453 &amp; 1189 \\ \hline</v>
      </c>
    </row>
    <row r="6" customFormat="false" ht="15" hidden="false" customHeight="false" outlineLevel="0" collapsed="false">
      <c r="A6" s="0" t="n">
        <v>604</v>
      </c>
      <c r="B6" s="1" t="n">
        <f aca="false">HEX2DEC(C6)</f>
        <v>1222</v>
      </c>
      <c r="C6" s="2" t="s">
        <v>5</v>
      </c>
      <c r="D6" s="0" t="str">
        <f aca="false">CONCATENATE(A6," &amp; ",B6, " \\ \hline")</f>
        <v>604 &amp; 1222 \\ \hline</v>
      </c>
    </row>
    <row r="7" customFormat="false" ht="15" hidden="false" customHeight="false" outlineLevel="0" collapsed="false">
      <c r="A7" s="0" t="n">
        <v>755</v>
      </c>
      <c r="B7" s="1" t="n">
        <f aca="false">HEX2DEC(C7)</f>
        <v>1252</v>
      </c>
      <c r="C7" s="2" t="s">
        <v>6</v>
      </c>
      <c r="D7" s="0" t="str">
        <f aca="false">CONCATENATE(A7," &amp; ",B7, " \\ \hline")</f>
        <v>755 &amp; 1252 \\ \hline</v>
      </c>
    </row>
    <row r="8" customFormat="false" ht="15" hidden="false" customHeight="false" outlineLevel="0" collapsed="false">
      <c r="A8" s="0" t="n">
        <v>1000</v>
      </c>
      <c r="B8" s="1" t="n">
        <f aca="false">HEX2DEC(C8)</f>
        <v>1297</v>
      </c>
      <c r="C8" s="2" t="s">
        <v>7</v>
      </c>
      <c r="D8" s="0" t="str">
        <f aca="false">CONCATENATE(A8," &amp; ",B8, " \\ \hline")</f>
        <v>1000 &amp; 1297 \\ \hline</v>
      </c>
    </row>
    <row r="9" customFormat="false" ht="15" hidden="false" customHeight="false" outlineLevel="0" collapsed="false">
      <c r="A9" s="0" t="n">
        <v>1151</v>
      </c>
      <c r="B9" s="1" t="n">
        <f aca="false">HEX2DEC(C9)</f>
        <v>1325</v>
      </c>
      <c r="C9" s="2" t="s">
        <v>8</v>
      </c>
      <c r="D9" s="0" t="str">
        <f aca="false">CONCATENATE(A9," &amp; ",B9, " \\ \hline")</f>
        <v>1151 &amp; 1325 \\ \hline</v>
      </c>
    </row>
    <row r="10" customFormat="false" ht="15" hidden="false" customHeight="false" outlineLevel="0" collapsed="false">
      <c r="A10" s="0" t="n">
        <v>1302</v>
      </c>
      <c r="B10" s="1" t="n">
        <f aca="false">HEX2DEC(C10)</f>
        <v>1356</v>
      </c>
      <c r="C10" s="2" t="s">
        <v>9</v>
      </c>
      <c r="D10" s="0" t="str">
        <f aca="false">CONCATENATE(A10," &amp; ",B10, " \\ \hline")</f>
        <v>1302 &amp; 1356 \\ \hline</v>
      </c>
    </row>
    <row r="11" customFormat="false" ht="15" hidden="false" customHeight="false" outlineLevel="0" collapsed="false">
      <c r="A11" s="0" t="n">
        <v>1453</v>
      </c>
      <c r="B11" s="1" t="n">
        <f aca="false">HEX2DEC(C11)</f>
        <v>1383</v>
      </c>
      <c r="C11" s="2" t="s">
        <v>10</v>
      </c>
      <c r="D11" s="0" t="str">
        <f aca="false">CONCATENATE(A11," &amp; ",B11, " \\ \hline")</f>
        <v>1453 &amp; 1383 \\ \hline</v>
      </c>
    </row>
    <row r="12" customFormat="false" ht="15" hidden="false" customHeight="false" outlineLevel="0" collapsed="false">
      <c r="A12" s="0" t="n">
        <v>1604</v>
      </c>
      <c r="B12" s="1" t="n">
        <f aca="false">HEX2DEC(C12)</f>
        <v>1408</v>
      </c>
      <c r="C12" s="2" t="s">
        <v>11</v>
      </c>
      <c r="D12" s="0" t="str">
        <f aca="false">CONCATENATE(A12," &amp; ",B12, " \\ \hline")</f>
        <v>1604 &amp; 1408 \\ \hline</v>
      </c>
    </row>
    <row r="13" customFormat="false" ht="15" hidden="false" customHeight="false" outlineLevel="0" collapsed="false">
      <c r="A13" s="0" t="n">
        <v>1755</v>
      </c>
      <c r="B13" s="1" t="n">
        <f aca="false">HEX2DEC(C13)</f>
        <v>1469</v>
      </c>
      <c r="C13" s="2" t="s">
        <v>12</v>
      </c>
      <c r="D13" s="0" t="str">
        <f aca="false">CONCATENATE(A13," &amp; ",B13, " \\ \hline")</f>
        <v>1755 &amp; 1469 \\ \hline</v>
      </c>
    </row>
    <row r="14" customFormat="false" ht="15" hidden="false" customHeight="false" outlineLevel="0" collapsed="false">
      <c r="A14" s="0" t="n">
        <v>2000</v>
      </c>
      <c r="B14" s="1" t="n">
        <f aca="false">HEX2DEC(C14)</f>
        <v>1510</v>
      </c>
      <c r="C14" s="2" t="s">
        <v>13</v>
      </c>
      <c r="D14" s="0" t="str">
        <f aca="false">CONCATENATE(A14," &amp; ",B14, " \\ \hline")</f>
        <v>2000 &amp; 1510 \\ \hline</v>
      </c>
    </row>
    <row r="15" customFormat="false" ht="15" hidden="false" customHeight="false" outlineLevel="0" collapsed="false">
      <c r="A15" s="0" t="n">
        <v>2151</v>
      </c>
      <c r="B15" s="1" t="n">
        <f aca="false">HEX2DEC(C15)</f>
        <v>1539</v>
      </c>
      <c r="C15" s="2" t="s">
        <v>14</v>
      </c>
      <c r="D15" s="0" t="str">
        <f aca="false">CONCATENATE(A15," &amp; ",B15, " \\ \hline")</f>
        <v>2151 &amp; 1539 \\ \hline</v>
      </c>
    </row>
    <row r="16" customFormat="false" ht="15" hidden="false" customHeight="false" outlineLevel="0" collapsed="false">
      <c r="A16" s="0" t="n">
        <v>2302</v>
      </c>
      <c r="B16" s="1" t="n">
        <f aca="false">HEX2DEC(C16)</f>
        <v>1571</v>
      </c>
      <c r="C16" s="2" t="s">
        <v>15</v>
      </c>
      <c r="D16" s="0" t="str">
        <f aca="false">CONCATENATE(A16," &amp; ",B16, " \\ \hline")</f>
        <v>2302 &amp; 1571 \\ \hline</v>
      </c>
    </row>
    <row r="17" customFormat="false" ht="15" hidden="false" customHeight="false" outlineLevel="0" collapsed="false">
      <c r="A17" s="0" t="n">
        <v>2453</v>
      </c>
      <c r="B17" s="1" t="n">
        <f aca="false">HEX2DEC(C17)</f>
        <v>1594</v>
      </c>
      <c r="C17" s="2" t="s">
        <v>16</v>
      </c>
      <c r="D17" s="0" t="str">
        <f aca="false">CONCATENATE(A17," &amp; ",B17, " \\ \hline")</f>
        <v>2453 &amp; 1594 \\ \hline</v>
      </c>
    </row>
    <row r="18" customFormat="false" ht="15" hidden="false" customHeight="false" outlineLevel="0" collapsed="false">
      <c r="A18" s="0" t="n">
        <v>2604</v>
      </c>
      <c r="B18" s="1" t="n">
        <f aca="false">HEX2DEC(C18)</f>
        <v>1630</v>
      </c>
      <c r="C18" s="2" t="s">
        <v>17</v>
      </c>
      <c r="D18" s="0" t="str">
        <f aca="false">CONCATENATE(A18," &amp; ",B18, " \\ \hline")</f>
        <v>2604 &amp; 1630 \\ \hline</v>
      </c>
    </row>
    <row r="19" customFormat="false" ht="15" hidden="false" customHeight="false" outlineLevel="0" collapsed="false">
      <c r="A19" s="0" t="n">
        <v>2755</v>
      </c>
      <c r="B19" s="1" t="n">
        <f aca="false">HEX2DEC(C19)</f>
        <v>1657</v>
      </c>
      <c r="C19" s="2" t="s">
        <v>18</v>
      </c>
      <c r="D19" s="0" t="str">
        <f aca="false">CONCATENATE(A19," &amp; ",B19, " \\ \hline")</f>
        <v>2755 &amp; 1657 \\ \hline</v>
      </c>
    </row>
    <row r="20" customFormat="false" ht="15" hidden="false" customHeight="false" outlineLevel="0" collapsed="false">
      <c r="A20" s="0" t="n">
        <v>3000</v>
      </c>
      <c r="B20" s="1" t="n">
        <f aca="false">HEX2DEC(C20)</f>
        <v>1718</v>
      </c>
      <c r="C20" s="2" t="s">
        <v>19</v>
      </c>
      <c r="D20" s="0" t="str">
        <f aca="false">CONCATENATE(A20," &amp; ",B20, " \\ \hline")</f>
        <v>3000 &amp; 1718 \\ \hline</v>
      </c>
    </row>
    <row r="21" customFormat="false" ht="15" hidden="false" customHeight="false" outlineLevel="0" collapsed="false">
      <c r="A21" s="0" t="n">
        <v>3151</v>
      </c>
      <c r="B21" s="1" t="n">
        <f aca="false">HEX2DEC(C21)</f>
        <v>1753</v>
      </c>
      <c r="C21" s="2" t="s">
        <v>20</v>
      </c>
      <c r="D21" s="0" t="str">
        <f aca="false">CONCATENATE(A21," &amp; ",B21, " \\ \hline")</f>
        <v>3151 &amp; 1753 \\ \hline</v>
      </c>
    </row>
    <row r="22" customFormat="false" ht="15" hidden="false" customHeight="false" outlineLevel="0" collapsed="false">
      <c r="A22" s="0" t="n">
        <v>3302</v>
      </c>
      <c r="B22" s="1" t="n">
        <f aca="false">HEX2DEC(C22)</f>
        <v>1777</v>
      </c>
      <c r="C22" s="2" t="s">
        <v>21</v>
      </c>
      <c r="D22" s="0" t="str">
        <f aca="false">CONCATENATE(A22," &amp; ",B22, " \\ \hline")</f>
        <v>3302 &amp; 1777 \\ \hline</v>
      </c>
    </row>
    <row r="23" customFormat="false" ht="15" hidden="false" customHeight="false" outlineLevel="0" collapsed="false">
      <c r="A23" s="0" t="n">
        <v>3453</v>
      </c>
      <c r="B23" s="1" t="n">
        <f aca="false">HEX2DEC(C23)</f>
        <v>1811</v>
      </c>
      <c r="C23" s="2" t="s">
        <v>22</v>
      </c>
      <c r="D23" s="0" t="str">
        <f aca="false">CONCATENATE(A23," &amp; ",B23, " \\ \hline")</f>
        <v>3453 &amp; 1811 \\ \hline</v>
      </c>
    </row>
    <row r="24" customFormat="false" ht="15" hidden="false" customHeight="false" outlineLevel="0" collapsed="false">
      <c r="A24" s="0" t="n">
        <v>3604</v>
      </c>
      <c r="B24" s="1" t="n">
        <f aca="false">HEX2DEC(C24)</f>
        <v>1842</v>
      </c>
      <c r="C24" s="2" t="s">
        <v>23</v>
      </c>
      <c r="D24" s="0" t="str">
        <f aca="false">CONCATENATE(A24," &amp; ",B24, " \\ \hline")</f>
        <v>3604 &amp; 1842 \\ \hline</v>
      </c>
    </row>
    <row r="25" customFormat="false" ht="15" hidden="false" customHeight="false" outlineLevel="0" collapsed="false">
      <c r="A25" s="0" t="n">
        <v>3755</v>
      </c>
      <c r="B25" s="1" t="n">
        <f aca="false">HEX2DEC(C25)</f>
        <v>1873</v>
      </c>
      <c r="C25" s="2" t="s">
        <v>24</v>
      </c>
      <c r="D25" s="0" t="str">
        <f aca="false">CONCATENATE(A25," &amp; ",B25, " \\ \hline")</f>
        <v>3755 &amp; 1873 \\ \hline</v>
      </c>
    </row>
    <row r="26" customFormat="false" ht="15" hidden="false" customHeight="false" outlineLevel="0" collapsed="false">
      <c r="A26" s="0" t="n">
        <v>4000</v>
      </c>
      <c r="B26" s="1" t="n">
        <f aca="false">HEX2DEC(C26)</f>
        <v>1929</v>
      </c>
      <c r="C26" s="2" t="s">
        <v>25</v>
      </c>
      <c r="D26" s="0" t="str">
        <f aca="false">CONCATENATE(A26," &amp; ",B26, " \\ \hline")</f>
        <v>4000 &amp; 1929 \\ \hline</v>
      </c>
    </row>
    <row r="27" customFormat="false" ht="15" hidden="false" customHeight="false" outlineLevel="0" collapsed="false">
      <c r="A27" s="0" t="n">
        <v>4151</v>
      </c>
      <c r="B27" s="1" t="n">
        <f aca="false">HEX2DEC(C27)</f>
        <v>1959</v>
      </c>
      <c r="C27" s="2" t="s">
        <v>26</v>
      </c>
      <c r="D27" s="0" t="str">
        <f aca="false">CONCATENATE(A27," &amp; ",B27, " \\ \hline")</f>
        <v>4151 &amp; 1959 \\ \hline</v>
      </c>
    </row>
    <row r="28" customFormat="false" ht="15" hidden="false" customHeight="false" outlineLevel="0" collapsed="false">
      <c r="A28" s="0" t="n">
        <v>4302</v>
      </c>
      <c r="B28" s="1" t="n">
        <f aca="false">HEX2DEC(C28)</f>
        <v>1996</v>
      </c>
      <c r="C28" s="2" t="s">
        <v>27</v>
      </c>
      <c r="D28" s="0" t="str">
        <f aca="false">CONCATENATE(A28," &amp; ",B28, " \\ \hline")</f>
        <v>4302 &amp; 1996 \\ \hline</v>
      </c>
    </row>
    <row r="29" customFormat="false" ht="15" hidden="false" customHeight="false" outlineLevel="0" collapsed="false">
      <c r="A29" s="0" t="n">
        <v>4453</v>
      </c>
      <c r="B29" s="1" t="n">
        <f aca="false">HEX2DEC(C29)</f>
        <v>2025</v>
      </c>
      <c r="C29" s="2" t="s">
        <v>28</v>
      </c>
      <c r="D29" s="0" t="str">
        <f aca="false">CONCATENATE(A29," &amp; ",B29, " \\ \hline")</f>
        <v>4453 &amp; 2025 \\ \hline</v>
      </c>
    </row>
    <row r="30" customFormat="false" ht="15" hidden="false" customHeight="false" outlineLevel="0" collapsed="false">
      <c r="A30" s="0" t="n">
        <v>4604</v>
      </c>
      <c r="B30" s="1" t="n">
        <f aca="false">HEX2DEC(C30)</f>
        <v>2057</v>
      </c>
      <c r="C30" s="2" t="s">
        <v>29</v>
      </c>
      <c r="D30" s="0" t="str">
        <f aca="false">CONCATENATE(A30," &amp; ",B30, " \\ \hline")</f>
        <v>4604 &amp; 2057 \\ \hline</v>
      </c>
    </row>
    <row r="31" customFormat="false" ht="15" hidden="false" customHeight="false" outlineLevel="0" collapsed="false">
      <c r="A31" s="0" t="n">
        <v>4755</v>
      </c>
      <c r="B31" s="1" t="n">
        <f aca="false">HEX2DEC(C31)</f>
        <v>2094</v>
      </c>
      <c r="C31" s="2" t="s">
        <v>30</v>
      </c>
      <c r="D31" s="0" t="str">
        <f aca="false">CONCATENATE(A31," &amp; ",B31, " \\ \hline")</f>
        <v>4755 &amp; 2094 \\ \hline</v>
      </c>
    </row>
    <row r="32" customFormat="false" ht="15" hidden="false" customHeight="false" outlineLevel="0" collapsed="false">
      <c r="A32" s="0" t="n">
        <v>5000</v>
      </c>
      <c r="B32" s="1" t="n">
        <f aca="false">HEX2DEC(C32)</f>
        <v>2141</v>
      </c>
      <c r="C32" s="2" t="s">
        <v>31</v>
      </c>
      <c r="D32" s="0" t="str">
        <f aca="false">CONCATENATE(A32," &amp; ",B32, " \\ \hline")</f>
        <v>5000 &amp; 2141 \\ \hline</v>
      </c>
    </row>
    <row r="33" customFormat="false" ht="15" hidden="false" customHeight="false" outlineLevel="0" collapsed="false">
      <c r="A33" s="0" t="n">
        <v>5151</v>
      </c>
      <c r="B33" s="1" t="n">
        <f aca="false">HEX2DEC(C33)</f>
        <v>2156</v>
      </c>
      <c r="C33" s="2" t="s">
        <v>32</v>
      </c>
      <c r="D33" s="0" t="str">
        <f aca="false">CONCATENATE(A33," &amp; ",B33, " \\ \hline")</f>
        <v>5151 &amp; 2156 \\ \hline</v>
      </c>
    </row>
    <row r="34" customFormat="false" ht="15" hidden="false" customHeight="false" outlineLevel="0" collapsed="false">
      <c r="A34" s="0" t="n">
        <v>5302</v>
      </c>
      <c r="B34" s="1" t="n">
        <f aca="false">HEX2DEC(C34)</f>
        <v>2167</v>
      </c>
      <c r="C34" s="2" t="s">
        <v>33</v>
      </c>
      <c r="D34" s="0" t="str">
        <f aca="false">CONCATENATE(A34," &amp; ",B34, " \\ \hline")</f>
        <v>5302 &amp; 2167 \\ \hline</v>
      </c>
    </row>
    <row r="35" customFormat="false" ht="15" hidden="false" customHeight="false" outlineLevel="0" collapsed="false">
      <c r="A35" s="0" t="n">
        <v>5453</v>
      </c>
      <c r="B35" s="1" t="n">
        <f aca="false">HEX2DEC(C35)</f>
        <v>2177</v>
      </c>
      <c r="C35" s="2" t="s">
        <v>34</v>
      </c>
      <c r="D35" s="0" t="str">
        <f aca="false">CONCATENATE(A35," &amp; ",B35, " \\ \hline")</f>
        <v>5453 &amp; 2177 \\ \hline</v>
      </c>
    </row>
    <row r="36" customFormat="false" ht="15" hidden="false" customHeight="false" outlineLevel="0" collapsed="false">
      <c r="A36" s="0" t="n">
        <v>5604</v>
      </c>
      <c r="B36" s="1" t="n">
        <f aca="false">HEX2DEC(C36)</f>
        <v>2184</v>
      </c>
      <c r="C36" s="2" t="s">
        <v>35</v>
      </c>
      <c r="D36" s="0" t="str">
        <f aca="false">CONCATENATE(A36," &amp; ",B36, " \\ \hline")</f>
        <v>5604 &amp; 2184 \\ \hline</v>
      </c>
    </row>
    <row r="37" customFormat="false" ht="15" hidden="false" customHeight="false" outlineLevel="0" collapsed="false">
      <c r="A37" s="0" t="n">
        <v>5755</v>
      </c>
      <c r="B37" s="1" t="n">
        <f aca="false">HEX2DEC(C37)</f>
        <v>2188</v>
      </c>
      <c r="C37" s="2" t="s">
        <v>36</v>
      </c>
      <c r="D37" s="0" t="str">
        <f aca="false">CONCATENATE(A37," &amp; ",B37, " \\ \hline")</f>
        <v>5755 &amp; 2188 \\ \hline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2" customFormat="false" ht="15" hidden="false" customHeight="false" outlineLevel="0" collapsed="false">
      <c r="A2" s="0" t="s">
        <v>37</v>
      </c>
      <c r="B2" s="0" t="s">
        <v>38</v>
      </c>
      <c r="C2" s="0" t="s">
        <v>39</v>
      </c>
      <c r="D2" s="0" t="s">
        <v>40</v>
      </c>
      <c r="E2" s="0" t="s">
        <v>41</v>
      </c>
    </row>
    <row r="3" customFormat="false" ht="15" hidden="false" customHeight="false" outlineLevel="0" collapsed="false">
      <c r="A3" s="0" t="n">
        <v>0</v>
      </c>
      <c r="B3" s="1" t="n">
        <v>-26.06</v>
      </c>
      <c r="C3" s="1" t="n">
        <v>-21.12</v>
      </c>
      <c r="D3" s="1" t="n">
        <v>-16.19</v>
      </c>
      <c r="E3" s="1" t="n">
        <f aca="false">A3</f>
        <v>0</v>
      </c>
    </row>
    <row r="4" customFormat="false" ht="15" hidden="false" customHeight="false" outlineLevel="0" collapsed="false">
      <c r="A4" s="0" t="n">
        <v>486</v>
      </c>
      <c r="B4" s="1" t="n">
        <v>491.7</v>
      </c>
      <c r="C4" s="1" t="n">
        <v>481.83</v>
      </c>
      <c r="D4" s="1" t="n">
        <v>486.769</v>
      </c>
      <c r="E4" s="1" t="n">
        <f aca="false">A4</f>
        <v>486</v>
      </c>
    </row>
    <row r="5" customFormat="false" ht="15" hidden="false" customHeight="false" outlineLevel="0" collapsed="false">
      <c r="A5" s="0" t="n">
        <v>1000</v>
      </c>
      <c r="B5" s="1" t="n">
        <v>1014.39</v>
      </c>
      <c r="C5" s="1" t="n">
        <v>1024.25</v>
      </c>
      <c r="D5" s="1" t="n">
        <v>1014.39</v>
      </c>
      <c r="E5" s="1" t="n">
        <f aca="false">A5</f>
        <v>1000</v>
      </c>
    </row>
    <row r="6" customFormat="false" ht="15" hidden="false" customHeight="false" outlineLevel="0" collapsed="false">
      <c r="A6" s="0" t="n">
        <v>1486</v>
      </c>
      <c r="B6" s="1" t="n">
        <v>1517.35</v>
      </c>
      <c r="C6" s="1" t="n">
        <v>1507.49</v>
      </c>
      <c r="D6" s="1" t="n">
        <v>1512.42</v>
      </c>
      <c r="E6" s="1" t="n">
        <f aca="false">A6</f>
        <v>1486</v>
      </c>
    </row>
    <row r="7" customFormat="false" ht="15" hidden="false" customHeight="false" outlineLevel="0" collapsed="false">
      <c r="A7" s="0" t="n">
        <v>2000</v>
      </c>
      <c r="B7" s="1" t="n">
        <v>1990.72</v>
      </c>
      <c r="C7" s="1" t="n">
        <v>1985.79</v>
      </c>
      <c r="D7" s="1" t="n">
        <v>1980.86</v>
      </c>
      <c r="E7" s="1" t="n">
        <f aca="false">A7</f>
        <v>2000</v>
      </c>
    </row>
    <row r="8" customFormat="false" ht="15" hidden="false" customHeight="false" outlineLevel="0" collapsed="false">
      <c r="A8" s="0" t="n">
        <v>2486</v>
      </c>
      <c r="B8" s="1" t="n">
        <v>2508.48</v>
      </c>
      <c r="C8" s="1" t="n">
        <v>2518.34</v>
      </c>
      <c r="D8" s="1" t="n">
        <v>2498.62</v>
      </c>
      <c r="E8" s="1" t="n">
        <f aca="false">A8</f>
        <v>2486</v>
      </c>
    </row>
    <row r="9" customFormat="false" ht="15" hidden="false" customHeight="false" outlineLevel="0" collapsed="false">
      <c r="A9" s="0" t="n">
        <v>3000</v>
      </c>
      <c r="B9" s="1" t="n">
        <v>2996.65</v>
      </c>
      <c r="C9" s="0" t="n">
        <v>3006.51</v>
      </c>
      <c r="D9" s="1" t="n">
        <v>2996.65</v>
      </c>
      <c r="E9" s="1" t="n">
        <f aca="false">A9</f>
        <v>3000</v>
      </c>
    </row>
    <row r="10" customFormat="false" ht="15" hidden="false" customHeight="false" outlineLevel="0" collapsed="false">
      <c r="A10" s="0" t="n">
        <v>3486</v>
      </c>
      <c r="B10" s="1" t="n">
        <v>3509.47</v>
      </c>
      <c r="C10" s="1" t="n">
        <v>3504.54</v>
      </c>
      <c r="D10" s="1" t="n">
        <v>3504.54</v>
      </c>
      <c r="E10" s="1" t="n">
        <f aca="false">A10</f>
        <v>3486</v>
      </c>
    </row>
    <row r="11" customFormat="false" ht="15" hidden="false" customHeight="false" outlineLevel="0" collapsed="false">
      <c r="A11" s="0" t="n">
        <v>4000</v>
      </c>
      <c r="B11" s="1" t="n">
        <v>4032.16</v>
      </c>
      <c r="C11" s="1" t="n">
        <v>3997.64</v>
      </c>
      <c r="D11" s="1" t="n">
        <v>4027.23</v>
      </c>
      <c r="E11" s="1" t="n">
        <f aca="false">A11</f>
        <v>4000</v>
      </c>
    </row>
    <row r="12" customFormat="false" ht="15" hidden="false" customHeight="false" outlineLevel="0" collapsed="false">
      <c r="A12" s="0" t="n">
        <v>4486</v>
      </c>
      <c r="B12" s="1" t="n">
        <v>4564.71</v>
      </c>
      <c r="C12" s="1" t="n">
        <v>4554.84</v>
      </c>
      <c r="D12" s="1" t="n">
        <v>4530.19</v>
      </c>
      <c r="E12" s="1" t="n">
        <f aca="false">A12</f>
        <v>4486</v>
      </c>
    </row>
    <row r="13" customFormat="false" ht="15" hidden="false" customHeight="false" outlineLevel="0" collapsed="false">
      <c r="A13" s="0" t="n">
        <v>5000</v>
      </c>
      <c r="B13" s="1" t="n">
        <v>5062.74</v>
      </c>
      <c r="C13" s="1" t="n">
        <v>5028.22</v>
      </c>
      <c r="D13" s="1" t="n">
        <v>5052.88</v>
      </c>
      <c r="E13" s="1" t="n">
        <f aca="false">A13</f>
        <v>5000</v>
      </c>
    </row>
    <row r="14" customFormat="false" ht="15" hidden="false" customHeight="false" outlineLevel="0" collapsed="false">
      <c r="A14" s="0" t="n">
        <v>5486</v>
      </c>
      <c r="B14" s="1" t="n">
        <v>5279.7</v>
      </c>
      <c r="C14" s="1" t="n">
        <v>5284.63</v>
      </c>
      <c r="D14" s="1" t="n">
        <v>5289.56</v>
      </c>
      <c r="E14" s="1" t="n">
        <f aca="false">A14</f>
        <v>5486</v>
      </c>
      <c r="G1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36" activeCellId="0" sqref="R36"/>
    </sheetView>
  </sheetViews>
  <sheetFormatPr defaultRowHeight="15" zeroHeight="false" outlineLevelRow="0" outlineLevelCol="0"/>
  <cols>
    <col collapsed="false" customWidth="true" hidden="false" outlineLevel="0" max="13" min="1" style="0" width="8.53"/>
    <col collapsed="false" customWidth="true" hidden="false" outlineLevel="0" max="14" min="14" style="0" width="11.85"/>
    <col collapsed="false" customWidth="true" hidden="false" outlineLevel="0" max="16" min="15" style="0" width="8.53"/>
    <col collapsed="false" customWidth="true" hidden="false" outlineLevel="0" max="17" min="17" style="0" width="15.14"/>
    <col collapsed="false" customWidth="true" hidden="false" outlineLevel="0" max="18" min="18" style="0" width="13.28"/>
    <col collapsed="false" customWidth="true" hidden="false" outlineLevel="0" max="1025" min="19" style="0" width="8.53"/>
  </cols>
  <sheetData>
    <row r="1" customFormat="false" ht="15" hidden="false" customHeight="false" outlineLevel="0" collapsed="false">
      <c r="A1" s="0" t="s">
        <v>42</v>
      </c>
      <c r="B1" s="0" t="s">
        <v>43</v>
      </c>
      <c r="C1" s="0" t="s">
        <v>44</v>
      </c>
      <c r="D1" s="0" t="s">
        <v>45</v>
      </c>
      <c r="E1" s="0" t="s">
        <v>46</v>
      </c>
      <c r="F1" s="0" t="s">
        <v>47</v>
      </c>
      <c r="G1" s="0" t="s">
        <v>48</v>
      </c>
      <c r="H1" s="0" t="s">
        <v>49</v>
      </c>
      <c r="I1" s="0" t="s">
        <v>50</v>
      </c>
      <c r="J1" s="0" t="s">
        <v>51</v>
      </c>
      <c r="K1" s="0" t="s">
        <v>52</v>
      </c>
      <c r="M1" s="0" t="s">
        <v>53</v>
      </c>
      <c r="N1" s="0" t="s">
        <v>54</v>
      </c>
      <c r="O1" s="0" t="s">
        <v>55</v>
      </c>
      <c r="Q1" s="0" t="s">
        <v>56</v>
      </c>
      <c r="R1" s="0" t="s">
        <v>57</v>
      </c>
      <c r="S1" s="0" t="s">
        <v>58</v>
      </c>
      <c r="T1" s="0" t="s">
        <v>59</v>
      </c>
    </row>
    <row r="2" customFormat="false" ht="15" hidden="false" customHeight="false" outlineLevel="0" collapsed="false">
      <c r="A2" s="0" t="n">
        <v>1000</v>
      </c>
      <c r="B2" s="0" t="n">
        <v>984.8</v>
      </c>
      <c r="C2" s="0" t="n">
        <v>989.73</v>
      </c>
      <c r="D2" s="0" t="n">
        <v>994.66</v>
      </c>
      <c r="E2" s="0" t="n">
        <v>994.66</v>
      </c>
      <c r="F2" s="0" t="n">
        <v>999.59</v>
      </c>
      <c r="G2" s="0" t="n">
        <v>994.66</v>
      </c>
      <c r="H2" s="0" t="n">
        <v>999.59</v>
      </c>
      <c r="I2" s="0" t="n">
        <v>989.73</v>
      </c>
      <c r="J2" s="0" t="n">
        <v>984.8</v>
      </c>
      <c r="K2" s="0" t="n">
        <v>970.01</v>
      </c>
      <c r="M2" s="0" t="n">
        <f aca="false">MAX(B2:K2)</f>
        <v>999.59</v>
      </c>
      <c r="N2" s="0" t="n">
        <f aca="false">AVERAGE(B2:K2)</f>
        <v>990.223</v>
      </c>
      <c r="O2" s="0" t="n">
        <f aca="false">MIN(B2:K2)</f>
        <v>970.01</v>
      </c>
      <c r="Q2" s="0" t="n">
        <f aca="false">(M2-N2)</f>
        <v>9.36700000000008</v>
      </c>
      <c r="R2" s="0" t="n">
        <f aca="false">(N2-O2)</f>
        <v>20.213</v>
      </c>
      <c r="S2" s="0" t="n">
        <f aca="false">Q2+R2</f>
        <v>29.58</v>
      </c>
      <c r="T2" s="0" t="n">
        <f aca="false">(S2/A2)*100</f>
        <v>2.958</v>
      </c>
    </row>
    <row r="3" customFormat="false" ht="15" hidden="false" customHeight="false" outlineLevel="0" collapsed="false">
      <c r="A3" s="0" t="n">
        <v>2000</v>
      </c>
      <c r="B3" s="0" t="n">
        <v>1985.79</v>
      </c>
      <c r="C3" s="0" t="n">
        <v>1980.86</v>
      </c>
      <c r="D3" s="0" t="n">
        <v>1980.86</v>
      </c>
      <c r="E3" s="0" t="n">
        <v>1975.93</v>
      </c>
      <c r="F3" s="0" t="n">
        <v>1975.93</v>
      </c>
      <c r="G3" s="0" t="n">
        <v>1971</v>
      </c>
      <c r="H3" s="0" t="n">
        <v>1966.07</v>
      </c>
      <c r="I3" s="0" t="n">
        <v>1971</v>
      </c>
      <c r="J3" s="0" t="n">
        <v>1975.93</v>
      </c>
      <c r="K3" s="0" t="n">
        <v>1975.93</v>
      </c>
      <c r="M3" s="0" t="n">
        <f aca="false">MAX(B3:K3)</f>
        <v>1985.79</v>
      </c>
      <c r="N3" s="0" t="n">
        <f aca="false">AVERAGE(B3:K3)</f>
        <v>1975.93</v>
      </c>
      <c r="O3" s="0" t="n">
        <f aca="false">MIN(B3:K3)</f>
        <v>1966.07</v>
      </c>
      <c r="Q3" s="0" t="n">
        <f aca="false">(M3-N3)</f>
        <v>9.86000000000013</v>
      </c>
      <c r="R3" s="0" t="n">
        <f aca="false">(N3-O3)</f>
        <v>9.8599999999999</v>
      </c>
      <c r="S3" s="0" t="n">
        <f aca="false">Q3+R3</f>
        <v>19.72</v>
      </c>
      <c r="T3" s="0" t="n">
        <f aca="false">(S3/A3)*100</f>
        <v>0.986000000000001</v>
      </c>
    </row>
    <row r="4" customFormat="false" ht="15" hidden="false" customHeight="false" outlineLevel="0" collapsed="false">
      <c r="A4" s="0" t="n">
        <v>3000</v>
      </c>
      <c r="B4" s="0" t="n">
        <v>3105.13</v>
      </c>
      <c r="C4" s="0" t="n">
        <v>3100.2</v>
      </c>
      <c r="D4" s="0" t="n">
        <v>3095.27</v>
      </c>
      <c r="E4" s="0" t="n">
        <v>3105.13</v>
      </c>
      <c r="F4" s="0" t="n">
        <v>3105.13</v>
      </c>
      <c r="G4" s="0" t="n">
        <v>3095.27</v>
      </c>
      <c r="H4" s="0" t="n">
        <v>3105.13</v>
      </c>
      <c r="I4" s="0" t="n">
        <v>3105.13</v>
      </c>
      <c r="J4" s="0" t="n">
        <v>3114.99</v>
      </c>
      <c r="K4" s="0" t="n">
        <v>3105.13</v>
      </c>
      <c r="M4" s="0" t="n">
        <f aca="false">MAX(B4:K4)</f>
        <v>3114.99</v>
      </c>
      <c r="N4" s="0" t="n">
        <f aca="false">AVERAGE(B4:K4)</f>
        <v>3103.651</v>
      </c>
      <c r="O4" s="0" t="n">
        <f aca="false">MIN(B4:K4)</f>
        <v>3095.27</v>
      </c>
      <c r="Q4" s="0" t="n">
        <f aca="false">(M4-N4)</f>
        <v>11.3389999999995</v>
      </c>
      <c r="R4" s="0" t="n">
        <f aca="false">(N4-O4)</f>
        <v>8.38100000000031</v>
      </c>
      <c r="S4" s="0" t="n">
        <f aca="false">Q4+R4</f>
        <v>19.7199999999998</v>
      </c>
      <c r="T4" s="0" t="n">
        <f aca="false">(S4/A4)*100</f>
        <v>0.657333333333327</v>
      </c>
    </row>
    <row r="5" customFormat="false" ht="15" hidden="false" customHeight="false" outlineLevel="0" collapsed="false">
      <c r="A5" s="0" t="n">
        <v>4000</v>
      </c>
      <c r="B5" s="0" t="n">
        <v>4189.95</v>
      </c>
      <c r="C5" s="0" t="n">
        <v>4194.88</v>
      </c>
      <c r="D5" s="0" t="n">
        <v>4140.64</v>
      </c>
      <c r="E5" s="0" t="n">
        <v>4185.02</v>
      </c>
      <c r="F5" s="0" t="n">
        <v>4189.95</v>
      </c>
      <c r="G5" s="0" t="n">
        <v>4185.02</v>
      </c>
      <c r="H5" s="0" t="n">
        <v>4244.19</v>
      </c>
      <c r="I5" s="0" t="n">
        <v>4170.23</v>
      </c>
      <c r="J5" s="0" t="n">
        <v>4175.16</v>
      </c>
      <c r="K5" s="0" t="n">
        <v>4175.16</v>
      </c>
      <c r="M5" s="0" t="n">
        <f aca="false">MAX(B5:K5)</f>
        <v>4244.19</v>
      </c>
      <c r="N5" s="0" t="n">
        <f aca="false">AVERAGE(B5:K5)</f>
        <v>4185.02</v>
      </c>
      <c r="O5" s="0" t="n">
        <f aca="false">MIN(B5:K5)</f>
        <v>4140.64</v>
      </c>
      <c r="Q5" s="0" t="n">
        <f aca="false">(M5-N5)</f>
        <v>59.1700000000001</v>
      </c>
      <c r="R5" s="0" t="n">
        <f aca="false">(N5-O5)</f>
        <v>44.3799999999992</v>
      </c>
      <c r="S5" s="0" t="n">
        <f aca="false">Q5+R5</f>
        <v>103.549999999999</v>
      </c>
      <c r="T5" s="0" t="n">
        <f aca="false">(S5/A5)*100</f>
        <v>2.58874999999998</v>
      </c>
    </row>
    <row r="6" customFormat="false" ht="15" hidden="false" customHeight="false" outlineLevel="0" collapsed="false">
      <c r="A6" s="0" t="n">
        <v>5000</v>
      </c>
      <c r="B6" s="0" t="n">
        <v>5181.08</v>
      </c>
      <c r="C6" s="0" t="n">
        <v>5205.74</v>
      </c>
      <c r="D6" s="0" t="n">
        <v>5200.81</v>
      </c>
      <c r="E6" s="0" t="n">
        <v>5200.81</v>
      </c>
      <c r="F6" s="0" t="n">
        <v>5181.08</v>
      </c>
      <c r="G6" s="0" t="n">
        <v>5171.22</v>
      </c>
      <c r="H6" s="0" t="n">
        <v>5186.01</v>
      </c>
      <c r="I6" s="0" t="n">
        <v>5200.81</v>
      </c>
      <c r="J6" s="0" t="n">
        <v>5195.87</v>
      </c>
      <c r="K6" s="0" t="n">
        <v>5190.94</v>
      </c>
      <c r="M6" s="0" t="n">
        <f aca="false">MAX(B6:K6)</f>
        <v>5205.74</v>
      </c>
      <c r="N6" s="0" t="n">
        <f aca="false">AVERAGE(B6:K6)</f>
        <v>5191.437</v>
      </c>
      <c r="O6" s="0" t="n">
        <f aca="false">MIN(B6:K6)</f>
        <v>5171.22</v>
      </c>
      <c r="Q6" s="0" t="n">
        <f aca="false">(M6-N6)</f>
        <v>14.302999999999</v>
      </c>
      <c r="R6" s="0" t="n">
        <f aca="false">(N6-O6)</f>
        <v>20.2170000000006</v>
      </c>
      <c r="S6" s="0" t="n">
        <f aca="false">Q6+R6</f>
        <v>34.5199999999995</v>
      </c>
      <c r="T6" s="0" t="n">
        <f aca="false">(S6/A6)*100</f>
        <v>0.69039999999999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3" activeCellId="0" sqref="R33"/>
    </sheetView>
  </sheetViews>
  <sheetFormatPr defaultRowHeight="1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2.71"/>
    <col collapsed="false" customWidth="true" hidden="false" outlineLevel="0" max="6" min="6" style="0" width="12.85"/>
    <col collapsed="false" customWidth="true" hidden="false" outlineLevel="0" max="11" min="7" style="0" width="8.53"/>
    <col collapsed="false" customWidth="true" hidden="false" outlineLevel="0" max="12" min="12" style="0" width="18.14"/>
    <col collapsed="false" customWidth="true" hidden="false" outlineLevel="0" max="13" min="13" style="0" width="12.71"/>
    <col collapsed="false" customWidth="true" hidden="false" outlineLevel="0" max="1025" min="14" style="0" width="8.53"/>
  </cols>
  <sheetData>
    <row r="1" customFormat="false" ht="15" hidden="false" customHeight="false" outlineLevel="0" collapsed="false">
      <c r="A1" s="0" t="s">
        <v>37</v>
      </c>
      <c r="B1" s="0" t="s">
        <v>38</v>
      </c>
      <c r="C1" s="0" t="s">
        <v>39</v>
      </c>
      <c r="D1" s="0" t="s">
        <v>40</v>
      </c>
      <c r="E1" s="0" t="s">
        <v>60</v>
      </c>
      <c r="F1" s="0" t="s">
        <v>61</v>
      </c>
      <c r="G1" s="0" t="s">
        <v>62</v>
      </c>
      <c r="H1" s="0" t="s">
        <v>39</v>
      </c>
      <c r="I1" s="0" t="s">
        <v>40</v>
      </c>
      <c r="L1" s="0" t="s">
        <v>63</v>
      </c>
      <c r="M1" s="0" t="s">
        <v>64</v>
      </c>
    </row>
    <row r="2" customFormat="false" ht="15" hidden="false" customHeight="false" outlineLevel="0" collapsed="false">
      <c r="A2" s="0" t="n">
        <v>0</v>
      </c>
      <c r="B2" s="2" t="n">
        <v>-60.57</v>
      </c>
      <c r="C2" s="2" t="n">
        <v>-80.3</v>
      </c>
      <c r="D2" s="2" t="n">
        <v>-55.64</v>
      </c>
      <c r="E2" s="1" t="n">
        <f aca="false">AVERAGE(B2:D2)</f>
        <v>-65.5033333333333</v>
      </c>
      <c r="G2" s="1" t="n">
        <f aca="false">Liniaritet!B3</f>
        <v>-26.06</v>
      </c>
      <c r="H2" s="1" t="n">
        <f aca="false">Liniaritet!C3</f>
        <v>-21.12</v>
      </c>
      <c r="I2" s="1" t="n">
        <f aca="false">Liniaritet!D3</f>
        <v>-16.19</v>
      </c>
      <c r="J2" s="1" t="n">
        <f aca="false">AVERAGE(G2:I2)</f>
        <v>-21.1233333333333</v>
      </c>
      <c r="L2" s="1" t="n">
        <f aca="false">E2-J2</f>
        <v>-44.38</v>
      </c>
      <c r="M2" s="0" t="n">
        <f aca="false">L2/J2*100</f>
        <v>210.099416127505</v>
      </c>
    </row>
    <row r="3" customFormat="false" ht="15" hidden="false" customHeight="false" outlineLevel="0" collapsed="false">
      <c r="A3" s="0" t="n">
        <v>1000</v>
      </c>
      <c r="B3" s="2" t="n">
        <v>989.73</v>
      </c>
      <c r="C3" s="2" t="n">
        <v>960.15</v>
      </c>
      <c r="D3" s="2" t="n">
        <v>984.8</v>
      </c>
      <c r="E3" s="1" t="n">
        <f aca="false">AVERAGE(B3:D3)</f>
        <v>978.226666666667</v>
      </c>
      <c r="G3" s="1" t="n">
        <f aca="false">Liniaritet!B5</f>
        <v>1014.39</v>
      </c>
      <c r="H3" s="1" t="n">
        <f aca="false">Liniaritet!C5</f>
        <v>1024.25</v>
      </c>
      <c r="I3" s="1" t="n">
        <f aca="false">Liniaritet!D5</f>
        <v>1014.39</v>
      </c>
      <c r="J3" s="1" t="n">
        <f aca="false">AVERAGE(G3:I3)</f>
        <v>1017.67666666667</v>
      </c>
      <c r="L3" s="1" t="n">
        <f aca="false">E3-J3</f>
        <v>-39.45</v>
      </c>
      <c r="M3" s="0" t="n">
        <f aca="false">ABS(L3/J3*100)</f>
        <v>3.87647681156096</v>
      </c>
    </row>
    <row r="4" customFormat="false" ht="15" hidden="false" customHeight="false" outlineLevel="0" collapsed="false">
      <c r="A4" s="0" t="n">
        <v>2000</v>
      </c>
      <c r="B4" s="2" t="n">
        <v>2035.1</v>
      </c>
      <c r="C4" s="2" t="n">
        <v>2015.38</v>
      </c>
      <c r="D4" s="2" t="n">
        <v>2040.03</v>
      </c>
      <c r="E4" s="1" t="n">
        <f aca="false">AVERAGE(B4:D4)</f>
        <v>2030.17</v>
      </c>
      <c r="G4" s="1" t="n">
        <f aca="false">Liniaritet!B7</f>
        <v>1990.72</v>
      </c>
      <c r="H4" s="1" t="n">
        <f aca="false">Liniaritet!C7</f>
        <v>1985.79</v>
      </c>
      <c r="I4" s="1" t="n">
        <f aca="false">Liniaritet!D7</f>
        <v>1980.86</v>
      </c>
      <c r="J4" s="1" t="n">
        <f aca="false">AVERAGE(G4:I4)</f>
        <v>1985.79</v>
      </c>
      <c r="L4" s="1" t="n">
        <f aca="false">E4-J4</f>
        <v>44.3800000000001</v>
      </c>
      <c r="M4" s="0" t="n">
        <f aca="false">L4/J4*100</f>
        <v>2.23487881397329</v>
      </c>
    </row>
    <row r="5" customFormat="false" ht="15" hidden="false" customHeight="false" outlineLevel="0" collapsed="false">
      <c r="A5" s="0" t="n">
        <v>3000</v>
      </c>
      <c r="B5" s="2" t="n">
        <v>3060.75</v>
      </c>
      <c r="C5" s="2" t="n">
        <v>3065.68</v>
      </c>
      <c r="D5" s="2" t="n">
        <v>3060.75</v>
      </c>
      <c r="E5" s="1" t="n">
        <f aca="false">AVERAGE(B5:D5)</f>
        <v>3062.39333333333</v>
      </c>
      <c r="G5" s="1" t="n">
        <f aca="false">Liniaritet!B9</f>
        <v>2996.65</v>
      </c>
      <c r="H5" s="1" t="n">
        <f aca="false">Liniaritet!C9</f>
        <v>3006.51</v>
      </c>
      <c r="I5" s="1" t="n">
        <f aca="false">Liniaritet!D9</f>
        <v>2996.65</v>
      </c>
      <c r="J5" s="1" t="n">
        <f aca="false">AVERAGE(G5:I5)</f>
        <v>2999.93666666667</v>
      </c>
      <c r="L5" s="1" t="n">
        <f aca="false">E5-J5</f>
        <v>62.4566666666669</v>
      </c>
      <c r="M5" s="0" t="n">
        <f aca="false">L5/J5*100</f>
        <v>2.08193284080443</v>
      </c>
    </row>
    <row r="6" customFormat="false" ht="15" hidden="false" customHeight="false" outlineLevel="0" collapsed="false">
      <c r="A6" s="0" t="n">
        <v>4000</v>
      </c>
      <c r="B6" s="2" t="n">
        <v>4135.71</v>
      </c>
      <c r="C6" s="2" t="n">
        <v>4115.99</v>
      </c>
      <c r="D6" s="2" t="n">
        <v>4115.99</v>
      </c>
      <c r="E6" s="1" t="n">
        <f aca="false">AVERAGE(B6:D6)</f>
        <v>4122.56333333333</v>
      </c>
      <c r="G6" s="1" t="n">
        <f aca="false">Liniaritet!B11</f>
        <v>4032.16</v>
      </c>
      <c r="H6" s="1" t="n">
        <f aca="false">Liniaritet!C11</f>
        <v>3997.64</v>
      </c>
      <c r="I6" s="1" t="n">
        <f aca="false">Liniaritet!D11</f>
        <v>4027.23</v>
      </c>
      <c r="J6" s="1" t="n">
        <f aca="false">AVERAGE(G6:I6)</f>
        <v>4019.01</v>
      </c>
      <c r="L6" s="1" t="n">
        <f aca="false">E6-J6</f>
        <v>103.553333333333</v>
      </c>
      <c r="M6" s="0" t="n">
        <f aca="false">L6/J6*100</f>
        <v>2.5765880983957</v>
      </c>
    </row>
    <row r="7" customFormat="false" ht="15" hidden="false" customHeight="false" outlineLevel="0" collapsed="false">
      <c r="A7" s="0" t="n">
        <v>5000</v>
      </c>
      <c r="B7" s="2" t="n">
        <v>5131.77</v>
      </c>
      <c r="C7" s="2" t="n">
        <v>5131.77</v>
      </c>
      <c r="D7" s="2" t="n">
        <v>5136.7</v>
      </c>
      <c r="E7" s="1" t="n">
        <f aca="false">AVERAGE(B7:D7)</f>
        <v>5133.41333333333</v>
      </c>
      <c r="G7" s="1" t="n">
        <f aca="false">Liniaritet!B13</f>
        <v>5062.74</v>
      </c>
      <c r="H7" s="1" t="n">
        <f aca="false">Liniaritet!C13</f>
        <v>5028.22</v>
      </c>
      <c r="I7" s="1" t="n">
        <f aca="false">Liniaritet!D13</f>
        <v>5052.88</v>
      </c>
      <c r="J7" s="1" t="n">
        <f aca="false">AVERAGE(G7:I7)</f>
        <v>5047.94666666667</v>
      </c>
      <c r="L7" s="1" t="n">
        <f aca="false">E7-J7</f>
        <v>85.4666666666672</v>
      </c>
      <c r="M7" s="0" t="n">
        <f aca="false">L7/J7*100</f>
        <v>1.6930976555484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2019-11-06T13:09:10Z</dcterms:created>
  <dc:creator>Viktor</dc:creator>
  <dc:description/>
  <dc:language>en-US</dc:language>
  <cp:lastModifiedBy/>
  <cp:lastPrinted>2019-11-11T13:16:44Z</cp:lastPrinted>
  <dcterms:modified xsi:type="dcterms:W3CDTF">2019-11-11T14:57:29Z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