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MAIN DRIVE/PROJECTS/youtube_channel/machine learning/development/bayesian statistics/"/>
    </mc:Choice>
  </mc:AlternateContent>
  <xr:revisionPtr revIDLastSave="0" documentId="13_ncr:1_{F3F6D48D-AB60-124F-979E-0541FDFA8A14}" xr6:coauthVersionLast="47" xr6:coauthVersionMax="47" xr10:uidLastSave="{00000000-0000-0000-0000-000000000000}"/>
  <bookViews>
    <workbookView xWindow="30240" yWindow="0" windowWidth="38400" windowHeight="21600" activeTab="1" xr2:uid="{ADFE1280-C40C-2240-88B7-1B75123FDE28}"/>
  </bookViews>
  <sheets>
    <sheet name="bayes theorem" sheetId="1" r:id="rId1"/>
    <sheet name="review classific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2" l="1"/>
  <c r="C62" i="2"/>
  <c r="C60" i="2"/>
  <c r="K42" i="2"/>
  <c r="L24" i="2"/>
  <c r="L25" i="2"/>
  <c r="L29" i="2"/>
  <c r="I42" i="2" s="1"/>
  <c r="L30" i="2"/>
  <c r="J42" i="2" s="1"/>
  <c r="L31" i="2"/>
  <c r="L32" i="2"/>
  <c r="L23" i="2"/>
  <c r="K28" i="2"/>
  <c r="K29" i="2"/>
  <c r="C42" i="2" s="1"/>
  <c r="K30" i="2"/>
  <c r="D42" i="2" s="1"/>
  <c r="K31" i="2"/>
  <c r="J34" i="2"/>
  <c r="L26" i="2" s="1"/>
  <c r="I34" i="2"/>
  <c r="K24" i="2" s="1"/>
  <c r="P6" i="2"/>
  <c r="P5" i="2"/>
  <c r="K46" i="2" s="1"/>
  <c r="O16" i="2"/>
  <c r="N16" i="2"/>
  <c r="P8" i="2" s="1"/>
  <c r="J16" i="2"/>
  <c r="I16" i="2"/>
  <c r="N18" i="1"/>
  <c r="Q15" i="1" s="1"/>
  <c r="H10" i="1"/>
  <c r="G10" i="1"/>
  <c r="I10" i="1" s="1"/>
  <c r="L42" i="2" l="1"/>
  <c r="K27" i="2"/>
  <c r="K26" i="2"/>
  <c r="L28" i="2"/>
  <c r="K23" i="2"/>
  <c r="E42" i="2" s="1"/>
  <c r="F42" i="2" s="1"/>
  <c r="K25" i="2"/>
  <c r="L27" i="2"/>
  <c r="K32" i="2"/>
  <c r="P14" i="2"/>
  <c r="P7" i="2"/>
  <c r="P13" i="2"/>
  <c r="P12" i="2"/>
  <c r="P11" i="2"/>
  <c r="P10" i="2"/>
  <c r="P9" i="2"/>
  <c r="E46" i="2"/>
  <c r="C50" i="2"/>
  <c r="I50" i="2"/>
  <c r="N10" i="1"/>
  <c r="M10" i="1"/>
  <c r="O8" i="1"/>
  <c r="O7" i="1"/>
  <c r="O6" i="1"/>
  <c r="I46" i="2" l="1"/>
  <c r="C46" i="2"/>
  <c r="J46" i="2"/>
  <c r="D46" i="2"/>
  <c r="F46" i="2" l="1"/>
  <c r="C54" i="2" s="1"/>
  <c r="L46" i="2"/>
  <c r="I54" i="2" s="1"/>
</calcChain>
</file>

<file path=xl/sharedStrings.xml><?xml version="1.0" encoding="utf-8"?>
<sst xmlns="http://schemas.openxmlformats.org/spreadsheetml/2006/main" count="151" uniqueCount="69">
  <si>
    <t>Weather</t>
  </si>
  <si>
    <t>Play</t>
  </si>
  <si>
    <t>Sunny</t>
  </si>
  <si>
    <t>No</t>
  </si>
  <si>
    <t>Overcast</t>
  </si>
  <si>
    <t>Yes</t>
  </si>
  <si>
    <t>Rainy</t>
  </si>
  <si>
    <t>Frequency Table</t>
  </si>
  <si>
    <t>Total</t>
  </si>
  <si>
    <t>Likelihood table</t>
  </si>
  <si>
    <t>P(Yes | Sunny)</t>
  </si>
  <si>
    <t>P(Sunny | Yes) * P(Yes) / P(Sunny)</t>
  </si>
  <si>
    <t>P(Sunny | Yes)</t>
  </si>
  <si>
    <t xml:space="preserve">P(Yes) </t>
  </si>
  <si>
    <t xml:space="preserve"> P(Sunny)</t>
  </si>
  <si>
    <t>Sentiment</t>
  </si>
  <si>
    <t>It was great</t>
  </si>
  <si>
    <t>It sucks</t>
  </si>
  <si>
    <t>Worst service</t>
  </si>
  <si>
    <t>I loved it</t>
  </si>
  <si>
    <t>I hated it</t>
  </si>
  <si>
    <t>I recommend it</t>
  </si>
  <si>
    <t>Positive</t>
  </si>
  <si>
    <t>Negative</t>
  </si>
  <si>
    <t>Sample space</t>
  </si>
  <si>
    <t>review</t>
  </si>
  <si>
    <t>word</t>
  </si>
  <si>
    <t>It</t>
  </si>
  <si>
    <t>was</t>
  </si>
  <si>
    <t>great</t>
  </si>
  <si>
    <t>Sucks</t>
  </si>
  <si>
    <t>Worst</t>
  </si>
  <si>
    <t>Service</t>
  </si>
  <si>
    <t>I</t>
  </si>
  <si>
    <t>Loved</t>
  </si>
  <si>
    <t>Hated</t>
  </si>
  <si>
    <t>Recommend</t>
  </si>
  <si>
    <t>Frequency table</t>
  </si>
  <si>
    <t>Probability</t>
  </si>
  <si>
    <t>Excample:</t>
  </si>
  <si>
    <t>What is the sentiment of the review:</t>
  </si>
  <si>
    <t>I loved it.</t>
  </si>
  <si>
    <t>P(+|"I loved it")</t>
  </si>
  <si>
    <t>P("I loved it"| +)P(+)</t>
  </si>
  <si>
    <t>P("I loved it")</t>
  </si>
  <si>
    <t>Decomposing the formula</t>
  </si>
  <si>
    <t>P("I")*P("loved")*P("it")</t>
  </si>
  <si>
    <t>P("I loved it" | +)</t>
  </si>
  <si>
    <t>P("I"|+)*P("loved"|+)*P("it"|+)</t>
  </si>
  <si>
    <t>Posterior probability P(word|+)</t>
  </si>
  <si>
    <t>Posterior probability P(word|-)</t>
  </si>
  <si>
    <t xml:space="preserve">Total </t>
  </si>
  <si>
    <t>P("I loved it"|+)</t>
  </si>
  <si>
    <t>P("I"|+)</t>
  </si>
  <si>
    <t>P("loved"|+)</t>
  </si>
  <si>
    <t>P("it"|+)</t>
  </si>
  <si>
    <t>result</t>
  </si>
  <si>
    <t>P("I")</t>
  </si>
  <si>
    <t>P("loved")</t>
  </si>
  <si>
    <t>P("it)</t>
  </si>
  <si>
    <t>P("+")</t>
  </si>
  <si>
    <t>P("I loved it"|-)</t>
  </si>
  <si>
    <t>P("I"|-)</t>
  </si>
  <si>
    <t>P("loved"|-)</t>
  </si>
  <si>
    <t>P("it"|-)</t>
  </si>
  <si>
    <t>P("-")</t>
  </si>
  <si>
    <t>P(-|"I loved it")</t>
  </si>
  <si>
    <t>Normalize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</si>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</sst>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2" fontId="0" fillId="0" borderId="0" xfId="0" applyNumberFormat="1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736600</xdr:colOff>
      <xdr:row>2</xdr:row>
      <xdr:rowOff>101600</xdr:rowOff>
    </xdr:from>
    <xdr:to>
      <xdr:col>27</xdr:col>
      <xdr:colOff>254000</xdr:colOff>
      <xdr:row>35</xdr:row>
      <xdr:rowOff>136071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FC587-4D1B-FF8C-86BD-CE42DB397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71700" y="508000"/>
          <a:ext cx="7772400" cy="7184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459B-855F-0C43-B262-4B77B6C94AC0}">
  <dimension ref="B2:R20"/>
  <sheetViews>
    <sheetView workbookViewId="0">
      <selection activeCell="H6" sqref="H6"/>
    </sheetView>
  </sheetViews>
  <sheetFormatPr baseColWidth="10" defaultRowHeight="16" x14ac:dyDescent="0.2"/>
  <sheetData>
    <row r="2" spans="2:18" x14ac:dyDescent="0.2">
      <c r="B2" s="2" t="s">
        <v>0</v>
      </c>
      <c r="C2" s="2" t="s">
        <v>1</v>
      </c>
    </row>
    <row r="3" spans="2:18" x14ac:dyDescent="0.2">
      <c r="B3" s="3" t="s">
        <v>2</v>
      </c>
      <c r="C3" s="3" t="s">
        <v>3</v>
      </c>
    </row>
    <row r="4" spans="2:18" x14ac:dyDescent="0.2">
      <c r="B4" s="3" t="s">
        <v>4</v>
      </c>
      <c r="C4" s="3" t="s">
        <v>5</v>
      </c>
      <c r="F4" s="4" t="s">
        <v>7</v>
      </c>
      <c r="L4" t="s">
        <v>9</v>
      </c>
    </row>
    <row r="5" spans="2:18" x14ac:dyDescent="0.2">
      <c r="B5" s="3" t="s">
        <v>6</v>
      </c>
      <c r="C5" s="3" t="s">
        <v>5</v>
      </c>
      <c r="F5" s="1" t="s">
        <v>0</v>
      </c>
      <c r="G5" s="1" t="s">
        <v>3</v>
      </c>
      <c r="H5" s="1" t="s">
        <v>5</v>
      </c>
      <c r="L5" s="1" t="s">
        <v>0</v>
      </c>
      <c r="M5" s="1" t="s">
        <v>3</v>
      </c>
      <c r="N5" s="1" t="s">
        <v>5</v>
      </c>
    </row>
    <row r="6" spans="2:18" x14ac:dyDescent="0.2">
      <c r="B6" s="3" t="s">
        <v>2</v>
      </c>
      <c r="C6" s="3" t="s">
        <v>5</v>
      </c>
      <c r="F6" t="s">
        <v>4</v>
      </c>
      <c r="H6">
        <v>4</v>
      </c>
      <c r="L6" t="s">
        <v>4</v>
      </c>
      <c r="N6">
        <v>4</v>
      </c>
      <c r="O6">
        <f>(M6+N6)/I10</f>
        <v>0.2857142857142857</v>
      </c>
    </row>
    <row r="7" spans="2:18" x14ac:dyDescent="0.2">
      <c r="B7" s="3" t="s">
        <v>2</v>
      </c>
      <c r="C7" s="3" t="s">
        <v>5</v>
      </c>
      <c r="F7" t="s">
        <v>6</v>
      </c>
      <c r="G7">
        <v>3</v>
      </c>
      <c r="H7">
        <v>2</v>
      </c>
      <c r="L7" t="s">
        <v>6</v>
      </c>
      <c r="M7">
        <v>3</v>
      </c>
      <c r="N7">
        <v>2</v>
      </c>
      <c r="O7">
        <f>(M7+N7)/I10</f>
        <v>0.35714285714285715</v>
      </c>
    </row>
    <row r="8" spans="2:18" x14ac:dyDescent="0.2">
      <c r="B8" s="3" t="s">
        <v>4</v>
      </c>
      <c r="C8" s="3" t="s">
        <v>5</v>
      </c>
      <c r="F8" t="s">
        <v>2</v>
      </c>
      <c r="G8">
        <v>2</v>
      </c>
      <c r="H8">
        <v>3</v>
      </c>
      <c r="L8" t="s">
        <v>2</v>
      </c>
      <c r="M8">
        <v>2</v>
      </c>
      <c r="N8">
        <v>3</v>
      </c>
      <c r="O8">
        <f>(M8+N8)/I10</f>
        <v>0.35714285714285715</v>
      </c>
      <c r="R8" s="5"/>
    </row>
    <row r="9" spans="2:18" x14ac:dyDescent="0.2">
      <c r="B9" s="3" t="s">
        <v>6</v>
      </c>
      <c r="C9" s="3" t="s">
        <v>3</v>
      </c>
    </row>
    <row r="10" spans="2:18" x14ac:dyDescent="0.2">
      <c r="B10" s="3" t="s">
        <v>6</v>
      </c>
      <c r="C10" s="3" t="s">
        <v>3</v>
      </c>
      <c r="F10" t="s">
        <v>8</v>
      </c>
      <c r="G10">
        <f>SUM(G6:G8)</f>
        <v>5</v>
      </c>
      <c r="H10">
        <f>SUM(H6:H8)</f>
        <v>9</v>
      </c>
      <c r="I10">
        <f>G10+H10</f>
        <v>14</v>
      </c>
      <c r="M10">
        <f>(M6+M7+M8)/I10</f>
        <v>0.35714285714285715</v>
      </c>
      <c r="N10">
        <f>(N6+N7+N8)/I10</f>
        <v>0.6428571428571429</v>
      </c>
    </row>
    <row r="11" spans="2:18" x14ac:dyDescent="0.2">
      <c r="B11" s="3" t="s">
        <v>2</v>
      </c>
      <c r="C11" s="3" t="s">
        <v>5</v>
      </c>
    </row>
    <row r="12" spans="2:18" x14ac:dyDescent="0.2">
      <c r="B12" s="3" t="s">
        <v>6</v>
      </c>
      <c r="C12" s="3" t="s">
        <v>5</v>
      </c>
    </row>
    <row r="13" spans="2:18" x14ac:dyDescent="0.2">
      <c r="B13" s="3" t="s">
        <v>2</v>
      </c>
      <c r="C13" s="3" t="s">
        <v>3</v>
      </c>
    </row>
    <row r="14" spans="2:18" x14ac:dyDescent="0.2">
      <c r="B14" s="3" t="s">
        <v>4</v>
      </c>
      <c r="C14" s="3" t="s">
        <v>5</v>
      </c>
    </row>
    <row r="15" spans="2:18" x14ac:dyDescent="0.2">
      <c r="B15" s="3" t="s">
        <v>4</v>
      </c>
      <c r="C15" s="3" t="s">
        <v>5</v>
      </c>
      <c r="L15" t="s">
        <v>10</v>
      </c>
      <c r="N15" t="s">
        <v>11</v>
      </c>
      <c r="Q15">
        <f>N18*N19/N20</f>
        <v>0.59927191262951562</v>
      </c>
    </row>
    <row r="16" spans="2:18" x14ac:dyDescent="0.2">
      <c r="B16" s="3" t="s">
        <v>6</v>
      </c>
      <c r="C16" s="3" t="s">
        <v>3</v>
      </c>
    </row>
    <row r="18" spans="12:14" x14ac:dyDescent="0.2">
      <c r="L18" t="s">
        <v>12</v>
      </c>
      <c r="N18">
        <f>3/9</f>
        <v>0.33333333333333331</v>
      </c>
    </row>
    <row r="19" spans="12:14" x14ac:dyDescent="0.2">
      <c r="L19" t="s">
        <v>13</v>
      </c>
      <c r="N19">
        <v>0.64200000000000002</v>
      </c>
    </row>
    <row r="20" spans="12:14" x14ac:dyDescent="0.2">
      <c r="L20" t="s">
        <v>14</v>
      </c>
      <c r="N20">
        <v>0.35709999999999997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CED5-BF7E-6744-948D-F0C849545B99}">
  <dimension ref="B3:P62"/>
  <sheetViews>
    <sheetView tabSelected="1" workbookViewId="0">
      <selection activeCell="B13" sqref="B13"/>
    </sheetView>
  </sheetViews>
  <sheetFormatPr baseColWidth="10" defaultRowHeight="16" x14ac:dyDescent="0.2"/>
  <cols>
    <col min="2" max="2" width="13.5" bestFit="1" customWidth="1"/>
    <col min="3" max="3" width="9.5" bestFit="1" customWidth="1"/>
    <col min="11" max="11" width="15" customWidth="1"/>
  </cols>
  <sheetData>
    <row r="3" spans="2:16" x14ac:dyDescent="0.2">
      <c r="B3" s="8" t="s">
        <v>24</v>
      </c>
      <c r="C3" s="8"/>
      <c r="H3" s="12" t="s">
        <v>37</v>
      </c>
      <c r="I3" s="12"/>
      <c r="J3" s="12"/>
      <c r="M3" s="12" t="s">
        <v>9</v>
      </c>
      <c r="N3" s="12"/>
      <c r="O3" s="12"/>
    </row>
    <row r="4" spans="2:16" x14ac:dyDescent="0.2">
      <c r="B4" s="9" t="s">
        <v>25</v>
      </c>
      <c r="C4" s="10" t="s">
        <v>15</v>
      </c>
      <c r="H4" s="6" t="s">
        <v>26</v>
      </c>
      <c r="I4" t="s">
        <v>22</v>
      </c>
      <c r="J4" t="s">
        <v>23</v>
      </c>
      <c r="M4" s="6" t="s">
        <v>26</v>
      </c>
      <c r="N4" t="s">
        <v>22</v>
      </c>
      <c r="O4" t="s">
        <v>23</v>
      </c>
      <c r="P4" t="s">
        <v>38</v>
      </c>
    </row>
    <row r="5" spans="2:16" x14ac:dyDescent="0.2">
      <c r="B5" s="11" t="s">
        <v>16</v>
      </c>
      <c r="C5" s="11" t="s">
        <v>22</v>
      </c>
      <c r="H5" s="7" t="s">
        <v>27</v>
      </c>
      <c r="I5">
        <v>4</v>
      </c>
      <c r="J5">
        <v>3</v>
      </c>
      <c r="M5" s="7" t="s">
        <v>27</v>
      </c>
      <c r="N5">
        <v>4</v>
      </c>
      <c r="O5">
        <v>3</v>
      </c>
      <c r="P5">
        <f>SUM(N5:O5)/SUM($N$16:$O$16)</f>
        <v>0.19444444444444445</v>
      </c>
    </row>
    <row r="6" spans="2:16" x14ac:dyDescent="0.2">
      <c r="B6" s="11" t="s">
        <v>17</v>
      </c>
      <c r="C6" s="11" t="s">
        <v>23</v>
      </c>
      <c r="H6" s="7" t="s">
        <v>28</v>
      </c>
      <c r="I6">
        <v>2</v>
      </c>
      <c r="J6">
        <v>1</v>
      </c>
      <c r="M6" s="7" t="s">
        <v>28</v>
      </c>
      <c r="N6">
        <v>2</v>
      </c>
      <c r="O6">
        <v>1</v>
      </c>
      <c r="P6">
        <f>SUM(N6:O6)/SUM($N$16:$O$16)</f>
        <v>8.3333333333333329E-2</v>
      </c>
    </row>
    <row r="7" spans="2:16" x14ac:dyDescent="0.2">
      <c r="B7" s="11" t="s">
        <v>18</v>
      </c>
      <c r="C7" s="11" t="s">
        <v>23</v>
      </c>
      <c r="H7" s="7" t="s">
        <v>29</v>
      </c>
      <c r="I7" s="7">
        <v>2</v>
      </c>
      <c r="J7" s="7">
        <v>1</v>
      </c>
      <c r="M7" s="7" t="s">
        <v>29</v>
      </c>
      <c r="N7" s="7">
        <v>2</v>
      </c>
      <c r="O7" s="7">
        <v>1</v>
      </c>
      <c r="P7">
        <f>SUM(N7:O7)/SUM($N$16:$O$16)</f>
        <v>8.3333333333333329E-2</v>
      </c>
    </row>
    <row r="8" spans="2:16" x14ac:dyDescent="0.2">
      <c r="B8" s="11" t="s">
        <v>19</v>
      </c>
      <c r="C8" s="11" t="s">
        <v>22</v>
      </c>
      <c r="H8" s="7" t="s">
        <v>30</v>
      </c>
      <c r="I8" s="7">
        <v>1</v>
      </c>
      <c r="J8" s="7">
        <v>2</v>
      </c>
      <c r="M8" s="7" t="s">
        <v>30</v>
      </c>
      <c r="N8" s="7">
        <v>1</v>
      </c>
      <c r="O8" s="7">
        <v>2</v>
      </c>
      <c r="P8">
        <f t="shared" ref="P6:P14" si="0">SUM(N8:O8)/SUM($N$16:$O$16)</f>
        <v>8.3333333333333329E-2</v>
      </c>
    </row>
    <row r="9" spans="2:16" x14ac:dyDescent="0.2">
      <c r="B9" s="11" t="s">
        <v>20</v>
      </c>
      <c r="C9" s="11" t="s">
        <v>23</v>
      </c>
      <c r="H9" s="7" t="s">
        <v>31</v>
      </c>
      <c r="I9" s="7">
        <v>1</v>
      </c>
      <c r="J9" s="7">
        <v>2</v>
      </c>
      <c r="M9" s="7" t="s">
        <v>31</v>
      </c>
      <c r="N9" s="7">
        <v>1</v>
      </c>
      <c r="O9" s="7">
        <v>2</v>
      </c>
      <c r="P9">
        <f t="shared" si="0"/>
        <v>8.3333333333333329E-2</v>
      </c>
    </row>
    <row r="10" spans="2:16" x14ac:dyDescent="0.2">
      <c r="B10" s="11" t="s">
        <v>21</v>
      </c>
      <c r="C10" s="11" t="s">
        <v>22</v>
      </c>
      <c r="H10" s="7" t="s">
        <v>32</v>
      </c>
      <c r="I10" s="7">
        <v>1</v>
      </c>
      <c r="J10" s="7">
        <v>2</v>
      </c>
      <c r="M10" s="7" t="s">
        <v>32</v>
      </c>
      <c r="N10" s="7">
        <v>1</v>
      </c>
      <c r="O10" s="7">
        <v>2</v>
      </c>
      <c r="P10">
        <f t="shared" si="0"/>
        <v>8.3333333333333329E-2</v>
      </c>
    </row>
    <row r="11" spans="2:16" x14ac:dyDescent="0.2">
      <c r="H11" s="7" t="s">
        <v>33</v>
      </c>
      <c r="I11" s="7">
        <v>3</v>
      </c>
      <c r="J11" s="7">
        <v>2</v>
      </c>
      <c r="M11" s="7" t="s">
        <v>33</v>
      </c>
      <c r="N11" s="7">
        <v>3</v>
      </c>
      <c r="O11" s="7">
        <v>2</v>
      </c>
      <c r="P11">
        <f t="shared" si="0"/>
        <v>0.1388888888888889</v>
      </c>
    </row>
    <row r="12" spans="2:16" x14ac:dyDescent="0.2">
      <c r="H12" s="7" t="s">
        <v>34</v>
      </c>
      <c r="I12" s="7">
        <v>2</v>
      </c>
      <c r="J12" s="7">
        <v>1</v>
      </c>
      <c r="M12" s="7" t="s">
        <v>34</v>
      </c>
      <c r="N12" s="7">
        <v>2</v>
      </c>
      <c r="O12" s="7">
        <v>1</v>
      </c>
      <c r="P12">
        <f t="shared" si="0"/>
        <v>8.3333333333333329E-2</v>
      </c>
    </row>
    <row r="13" spans="2:16" x14ac:dyDescent="0.2">
      <c r="H13" s="7" t="s">
        <v>35</v>
      </c>
      <c r="I13" s="7">
        <v>1</v>
      </c>
      <c r="J13" s="7">
        <v>2</v>
      </c>
      <c r="M13" s="7" t="s">
        <v>35</v>
      </c>
      <c r="N13" s="7">
        <v>1</v>
      </c>
      <c r="O13" s="7">
        <v>2</v>
      </c>
      <c r="P13">
        <f t="shared" si="0"/>
        <v>8.3333333333333329E-2</v>
      </c>
    </row>
    <row r="14" spans="2:16" x14ac:dyDescent="0.2">
      <c r="H14" s="7" t="s">
        <v>36</v>
      </c>
      <c r="I14" s="7">
        <v>2</v>
      </c>
      <c r="J14" s="7">
        <v>1</v>
      </c>
      <c r="M14" s="7" t="s">
        <v>36</v>
      </c>
      <c r="N14" s="7">
        <v>2</v>
      </c>
      <c r="O14" s="7">
        <v>1</v>
      </c>
      <c r="P14">
        <f t="shared" si="0"/>
        <v>8.3333333333333329E-2</v>
      </c>
    </row>
    <row r="16" spans="2:16" x14ac:dyDescent="0.2">
      <c r="H16" s="7" t="s">
        <v>8</v>
      </c>
      <c r="I16">
        <f>SUM(I5:I14)</f>
        <v>19</v>
      </c>
      <c r="J16">
        <f>SUM(J5:J14)</f>
        <v>17</v>
      </c>
      <c r="M16" s="7" t="s">
        <v>8</v>
      </c>
      <c r="N16">
        <f>SUM(N5:N14)</f>
        <v>19</v>
      </c>
      <c r="O16">
        <f>SUM(O5:O14)</f>
        <v>17</v>
      </c>
    </row>
    <row r="21" spans="2:12" x14ac:dyDescent="0.2">
      <c r="B21" t="s">
        <v>39</v>
      </c>
    </row>
    <row r="22" spans="2:12" ht="51" x14ac:dyDescent="0.2">
      <c r="B22" t="s">
        <v>40</v>
      </c>
      <c r="H22" s="6" t="s">
        <v>26</v>
      </c>
      <c r="I22" t="s">
        <v>22</v>
      </c>
      <c r="J22" t="s">
        <v>23</v>
      </c>
      <c r="K22" s="13" t="s">
        <v>49</v>
      </c>
      <c r="L22" s="13" t="s">
        <v>50</v>
      </c>
    </row>
    <row r="23" spans="2:12" x14ac:dyDescent="0.2">
      <c r="B23" t="s">
        <v>41</v>
      </c>
      <c r="H23" s="7" t="s">
        <v>27</v>
      </c>
      <c r="I23">
        <v>4</v>
      </c>
      <c r="J23">
        <v>3</v>
      </c>
      <c r="K23">
        <f>I23/$I$34</f>
        <v>0.21052631578947367</v>
      </c>
      <c r="L23">
        <f>J23/$J$34</f>
        <v>0.17647058823529413</v>
      </c>
    </row>
    <row r="24" spans="2:12" x14ac:dyDescent="0.2">
      <c r="H24" s="7" t="s">
        <v>28</v>
      </c>
      <c r="I24">
        <v>2</v>
      </c>
      <c r="J24">
        <v>1</v>
      </c>
      <c r="K24">
        <f>I24/$I$34</f>
        <v>0.10526315789473684</v>
      </c>
      <c r="L24">
        <f t="shared" ref="L24:L32" si="1">J24/$J$34</f>
        <v>5.8823529411764705E-2</v>
      </c>
    </row>
    <row r="25" spans="2:12" x14ac:dyDescent="0.2">
      <c r="B25" t="s">
        <v>42</v>
      </c>
      <c r="C25" t="s">
        <v>43</v>
      </c>
      <c r="H25" s="7" t="s">
        <v>29</v>
      </c>
      <c r="I25" s="7">
        <v>2</v>
      </c>
      <c r="J25" s="7">
        <v>1</v>
      </c>
      <c r="K25">
        <f t="shared" ref="K24:K32" si="2">I25/$I$34</f>
        <v>0.10526315789473684</v>
      </c>
      <c r="L25">
        <f t="shared" si="1"/>
        <v>5.8823529411764705E-2</v>
      </c>
    </row>
    <row r="26" spans="2:12" x14ac:dyDescent="0.2">
      <c r="C26" t="s">
        <v>44</v>
      </c>
      <c r="H26" s="7" t="s">
        <v>30</v>
      </c>
      <c r="I26" s="7">
        <v>1</v>
      </c>
      <c r="J26" s="7">
        <v>2</v>
      </c>
      <c r="K26">
        <f t="shared" si="2"/>
        <v>5.2631578947368418E-2</v>
      </c>
      <c r="L26">
        <f t="shared" si="1"/>
        <v>0.11764705882352941</v>
      </c>
    </row>
    <row r="27" spans="2:12" x14ac:dyDescent="0.2">
      <c r="H27" s="7" t="s">
        <v>31</v>
      </c>
      <c r="I27" s="7">
        <v>1</v>
      </c>
      <c r="J27" s="7">
        <v>2</v>
      </c>
      <c r="K27">
        <f t="shared" si="2"/>
        <v>5.2631578947368418E-2</v>
      </c>
      <c r="L27">
        <f t="shared" si="1"/>
        <v>0.11764705882352941</v>
      </c>
    </row>
    <row r="28" spans="2:12" x14ac:dyDescent="0.2">
      <c r="H28" s="7" t="s">
        <v>32</v>
      </c>
      <c r="I28" s="7">
        <v>1</v>
      </c>
      <c r="J28" s="7">
        <v>2</v>
      </c>
      <c r="K28">
        <f t="shared" si="2"/>
        <v>5.2631578947368418E-2</v>
      </c>
      <c r="L28">
        <f t="shared" si="1"/>
        <v>0.11764705882352941</v>
      </c>
    </row>
    <row r="29" spans="2:12" x14ac:dyDescent="0.2">
      <c r="H29" s="7" t="s">
        <v>33</v>
      </c>
      <c r="I29" s="7">
        <v>3</v>
      </c>
      <c r="J29" s="7">
        <v>2</v>
      </c>
      <c r="K29">
        <f t="shared" si="2"/>
        <v>0.15789473684210525</v>
      </c>
      <c r="L29">
        <f t="shared" si="1"/>
        <v>0.11764705882352941</v>
      </c>
    </row>
    <row r="30" spans="2:12" x14ac:dyDescent="0.2">
      <c r="H30" s="7" t="s">
        <v>34</v>
      </c>
      <c r="I30" s="7">
        <v>2</v>
      </c>
      <c r="J30" s="7">
        <v>1</v>
      </c>
      <c r="K30">
        <f t="shared" si="2"/>
        <v>0.10526315789473684</v>
      </c>
      <c r="L30">
        <f t="shared" si="1"/>
        <v>5.8823529411764705E-2</v>
      </c>
    </row>
    <row r="31" spans="2:12" x14ac:dyDescent="0.2">
      <c r="B31" t="s">
        <v>45</v>
      </c>
      <c r="H31" s="7" t="s">
        <v>35</v>
      </c>
      <c r="I31" s="7">
        <v>1</v>
      </c>
      <c r="J31" s="7">
        <v>2</v>
      </c>
      <c r="K31">
        <f t="shared" si="2"/>
        <v>5.2631578947368418E-2</v>
      </c>
      <c r="L31">
        <f t="shared" si="1"/>
        <v>0.11764705882352941</v>
      </c>
    </row>
    <row r="32" spans="2:12" x14ac:dyDescent="0.2">
      <c r="B32" t="s">
        <v>44</v>
      </c>
      <c r="C32" t="s">
        <v>46</v>
      </c>
      <c r="H32" s="7" t="s">
        <v>36</v>
      </c>
      <c r="I32" s="7">
        <v>2</v>
      </c>
      <c r="J32" s="7">
        <v>1</v>
      </c>
      <c r="K32">
        <f t="shared" si="2"/>
        <v>0.10526315789473684</v>
      </c>
      <c r="L32">
        <f t="shared" si="1"/>
        <v>5.8823529411764705E-2</v>
      </c>
    </row>
    <row r="34" spans="2:12" x14ac:dyDescent="0.2">
      <c r="B34" t="s">
        <v>47</v>
      </c>
      <c r="C34" t="s">
        <v>48</v>
      </c>
      <c r="H34" s="7" t="s">
        <v>51</v>
      </c>
      <c r="I34">
        <f>SUM(I23:I32)</f>
        <v>19</v>
      </c>
      <c r="J34">
        <f>SUM(J23:J32)</f>
        <v>17</v>
      </c>
    </row>
    <row r="41" spans="2:12" x14ac:dyDescent="0.2">
      <c r="C41" t="s">
        <v>53</v>
      </c>
      <c r="D41" t="s">
        <v>54</v>
      </c>
      <c r="E41" t="s">
        <v>55</v>
      </c>
      <c r="F41" t="s">
        <v>56</v>
      </c>
      <c r="I41" t="s">
        <v>62</v>
      </c>
      <c r="J41" t="s">
        <v>63</v>
      </c>
      <c r="K41" t="s">
        <v>64</v>
      </c>
      <c r="L41" t="s">
        <v>56</v>
      </c>
    </row>
    <row r="42" spans="2:12" x14ac:dyDescent="0.2">
      <c r="B42" t="s">
        <v>52</v>
      </c>
      <c r="C42">
        <f>K29</f>
        <v>0.15789473684210525</v>
      </c>
      <c r="D42">
        <f>K30</f>
        <v>0.10526315789473684</v>
      </c>
      <c r="E42">
        <f>K23</f>
        <v>0.21052631578947367</v>
      </c>
      <c r="F42">
        <f>C42*D42*E42</f>
        <v>3.4990523399912516E-3</v>
      </c>
      <c r="H42" t="s">
        <v>61</v>
      </c>
      <c r="I42">
        <f>L29</f>
        <v>0.11764705882352941</v>
      </c>
      <c r="J42">
        <f>L30</f>
        <v>5.8823529411764705E-2</v>
      </c>
      <c r="K42">
        <f>L23</f>
        <v>0.17647058823529413</v>
      </c>
      <c r="L42">
        <f>I42*J42*K42</f>
        <v>1.2212497455729699E-3</v>
      </c>
    </row>
    <row r="45" spans="2:12" x14ac:dyDescent="0.2">
      <c r="B45" t="s">
        <v>44</v>
      </c>
      <c r="C45" t="s">
        <v>57</v>
      </c>
      <c r="D45" t="s">
        <v>58</v>
      </c>
      <c r="E45" t="s">
        <v>59</v>
      </c>
      <c r="F45" t="s">
        <v>56</v>
      </c>
      <c r="H45" t="s">
        <v>44</v>
      </c>
      <c r="I45" t="s">
        <v>57</v>
      </c>
      <c r="J45" t="s">
        <v>58</v>
      </c>
      <c r="K45" t="s">
        <v>59</v>
      </c>
      <c r="L45" t="s">
        <v>56</v>
      </c>
    </row>
    <row r="46" spans="2:12" x14ac:dyDescent="0.2">
      <c r="C46">
        <f>P11</f>
        <v>0.1388888888888889</v>
      </c>
      <c r="D46">
        <f>P12</f>
        <v>8.3333333333333329E-2</v>
      </c>
      <c r="E46">
        <f>P5</f>
        <v>0.19444444444444445</v>
      </c>
      <c r="F46">
        <f>C46*D46*E46</f>
        <v>2.2505144032921808E-3</v>
      </c>
      <c r="I46">
        <f>P11</f>
        <v>0.1388888888888889</v>
      </c>
      <c r="J46">
        <f>P12</f>
        <v>8.3333333333333329E-2</v>
      </c>
      <c r="K46">
        <f>P5</f>
        <v>0.19444444444444445</v>
      </c>
      <c r="L46">
        <f>I46*J46*K46</f>
        <v>2.2505144032921808E-3</v>
      </c>
    </row>
    <row r="50" spans="2:9" x14ac:dyDescent="0.2">
      <c r="B50" t="s">
        <v>60</v>
      </c>
      <c r="C50">
        <f>I16/(I16+J16)</f>
        <v>0.52777777777777779</v>
      </c>
      <c r="H50" t="s">
        <v>65</v>
      </c>
      <c r="I50">
        <f>J16/(I16+J16)</f>
        <v>0.47222222222222221</v>
      </c>
    </row>
    <row r="54" spans="2:9" x14ac:dyDescent="0.2">
      <c r="B54" t="s">
        <v>42</v>
      </c>
      <c r="C54">
        <f>F42*C50/F46</f>
        <v>0.82057776018994855</v>
      </c>
      <c r="H54" t="s">
        <v>66</v>
      </c>
      <c r="I54">
        <f>L42*I50/L46</f>
        <v>0.25625308947108266</v>
      </c>
    </row>
    <row r="58" spans="2:9" x14ac:dyDescent="0.2">
      <c r="B58" t="s">
        <v>67</v>
      </c>
    </row>
    <row r="59" spans="2:9" x14ac:dyDescent="0.2">
      <c r="B59" t="s">
        <v>22</v>
      </c>
      <c r="C59">
        <f>C54/(C54+I54)</f>
        <v>0.76203032300593265</v>
      </c>
    </row>
    <row r="60" spans="2:9" x14ac:dyDescent="0.2">
      <c r="B60" t="s">
        <v>23</v>
      </c>
      <c r="C60">
        <f>I54/(C54+I54)</f>
        <v>0.23796967699406732</v>
      </c>
    </row>
    <row r="62" spans="2:9" x14ac:dyDescent="0.2">
      <c r="B62" t="s">
        <v>68</v>
      </c>
      <c r="C62">
        <f>C59+C60</f>
        <v>1</v>
      </c>
    </row>
  </sheetData>
  <mergeCells count="3">
    <mergeCell ref="B3:C3"/>
    <mergeCell ref="H3:J3"/>
    <mergeCell ref="M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bayes theorem</vt:lpstr>
      <vt:lpstr>review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Ortega Vela</dc:creator>
  <cp:lastModifiedBy>Rodolfo Ortega Vela</cp:lastModifiedBy>
  <dcterms:created xsi:type="dcterms:W3CDTF">2024-09-26T16:04:30Z</dcterms:created>
  <dcterms:modified xsi:type="dcterms:W3CDTF">2024-09-30T21:03:32Z</dcterms:modified>
</cp:coreProperties>
</file>