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purilla\Desktop\"/>
    </mc:Choice>
  </mc:AlternateContent>
  <bookViews>
    <workbookView xWindow="0" yWindow="0" windowWidth="28800" windowHeight="12135"/>
  </bookViews>
  <sheets>
    <sheet name="EVA TRANS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F44" i="1"/>
  <c r="E44" i="1"/>
  <c r="D44" i="1"/>
  <c r="H43" i="1"/>
  <c r="D43" i="1"/>
  <c r="G42" i="1"/>
  <c r="L38" i="1"/>
  <c r="H44" i="1" s="1"/>
  <c r="L37" i="1"/>
  <c r="L36" i="1"/>
  <c r="H42" i="1" s="1"/>
  <c r="L32" i="1"/>
  <c r="L31" i="1"/>
  <c r="G43" i="1" s="1"/>
  <c r="L30" i="1"/>
  <c r="L26" i="1"/>
  <c r="L25" i="1"/>
  <c r="F43" i="1" s="1"/>
  <c r="L24" i="1"/>
  <c r="F42" i="1" s="1"/>
  <c r="L20" i="1"/>
  <c r="L19" i="1"/>
  <c r="E43" i="1" s="1"/>
  <c r="L18" i="1"/>
  <c r="E42" i="1" s="1"/>
  <c r="L13" i="1"/>
  <c r="L12" i="1"/>
  <c r="L11" i="1"/>
  <c r="D42" i="1" s="1"/>
  <c r="K6" i="1"/>
  <c r="L6" i="1" s="1"/>
  <c r="C44" i="1" s="1"/>
  <c r="I44" i="1" s="1"/>
  <c r="K5" i="1"/>
  <c r="L5" i="1" s="1"/>
  <c r="C43" i="1" s="1"/>
  <c r="L4" i="1"/>
  <c r="C42" i="1" s="1"/>
  <c r="I42" i="1" s="1"/>
  <c r="K4" i="1"/>
  <c r="I43" i="1" l="1"/>
</calcChain>
</file>

<file path=xl/sharedStrings.xml><?xml version="1.0" encoding="utf-8"?>
<sst xmlns="http://schemas.openxmlformats.org/spreadsheetml/2006/main" count="55" uniqueCount="19">
  <si>
    <t>Nª PEDIDOS LIMA</t>
  </si>
  <si>
    <t xml:space="preserve"> (Pedidos Minimos Mensual)</t>
  </si>
  <si>
    <t>PROMEDIO</t>
  </si>
  <si>
    <t>EFICIENCIA</t>
  </si>
  <si>
    <t>FILTROS LYS S.A. 1</t>
  </si>
  <si>
    <t>FILTROS LYS S.A. 2</t>
  </si>
  <si>
    <t>FILTROS LYS S.A. 3</t>
  </si>
  <si>
    <t>Nª PEDIDOS PROVINCIA</t>
  </si>
  <si>
    <t>Nª SKU - LIMA</t>
  </si>
  <si>
    <t xml:space="preserve"> (Numero Minimo de SKU a distribuir mensual)</t>
  </si>
  <si>
    <t>Nª PESO</t>
  </si>
  <si>
    <t xml:space="preserve"> (Kilos trasladados a destino mensual)</t>
  </si>
  <si>
    <t>Nª BULTOS</t>
  </si>
  <si>
    <t xml:space="preserve"> (Nº Bultos entregados)</t>
  </si>
  <si>
    <t>Nª FILTROS LIMA</t>
  </si>
  <si>
    <t xml:space="preserve"> (Nº Filtros Entregados directo al PDV)</t>
  </si>
  <si>
    <t>RESUMEN DE EFICIENCIAS POR FACTORES</t>
  </si>
  <si>
    <t>ERRORES DESPACHO</t>
  </si>
  <si>
    <t>VALORACIÓN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</si>
</sst>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9" fontId="0" fillId="2" borderId="0" xfId="1" applyFont="1" applyFill="1"/>
    <xf numFmtId="17" fontId="2" fillId="0" borderId="0" xfId="0" applyNumberFormat="1" applyFont="1"/>
    <xf numFmtId="0" fontId="2" fillId="2" borderId="0" xfId="0" applyFont="1" applyFill="1"/>
    <xf numFmtId="9" fontId="2" fillId="2" borderId="0" xfId="1" applyFont="1" applyFill="1"/>
    <xf numFmtId="1" fontId="0" fillId="2" borderId="0" xfId="0" applyNumberFormat="1" applyFill="1"/>
    <xf numFmtId="44" fontId="0" fillId="0" borderId="1" xfId="0" applyNumberFormat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45"/>
  <sheetViews>
    <sheetView showGridLines="0" tabSelected="1" topLeftCell="A19" workbookViewId="0">
      <selection activeCell="J42" sqref="J42"/>
    </sheetView>
  </sheetViews>
  <sheetFormatPr baseColWidth="10" defaultRowHeight="15" x14ac:dyDescent="0.25"/>
  <cols>
    <col min="2" max="2" width="17.7109375" customWidth="1"/>
    <col min="10" max="10" width="11" customWidth="1"/>
    <col min="11" max="11" width="10.85546875" style="3" bestFit="1" customWidth="1"/>
    <col min="12" max="12" width="10.7109375" style="4" bestFit="1" customWidth="1"/>
  </cols>
  <sheetData>
    <row r="2" spans="1:12" x14ac:dyDescent="0.25">
      <c r="A2" s="1">
        <v>1</v>
      </c>
      <c r="B2" s="1" t="s">
        <v>0</v>
      </c>
      <c r="D2" s="2">
        <v>150</v>
      </c>
      <c r="E2" s="2" t="s">
        <v>1</v>
      </c>
    </row>
    <row r="3" spans="1:12" x14ac:dyDescent="0.25">
      <c r="C3" s="5">
        <v>42370</v>
      </c>
      <c r="D3" s="5">
        <v>42401</v>
      </c>
      <c r="E3" s="5">
        <v>42430</v>
      </c>
      <c r="F3" s="5">
        <v>42461</v>
      </c>
      <c r="G3" s="5">
        <v>42491</v>
      </c>
      <c r="H3" s="5">
        <v>42522</v>
      </c>
      <c r="I3" s="5">
        <v>42552</v>
      </c>
      <c r="J3" s="5">
        <v>42583</v>
      </c>
      <c r="K3" s="6" t="s">
        <v>2</v>
      </c>
      <c r="L3" s="7" t="s">
        <v>3</v>
      </c>
    </row>
    <row r="4" spans="1:12" x14ac:dyDescent="0.25">
      <c r="B4" t="s">
        <v>4</v>
      </c>
      <c r="C4">
        <v>63</v>
      </c>
      <c r="D4">
        <v>35</v>
      </c>
      <c r="E4">
        <v>49</v>
      </c>
      <c r="F4">
        <v>59</v>
      </c>
      <c r="G4">
        <v>56</v>
      </c>
      <c r="H4">
        <v>66</v>
      </c>
      <c r="I4">
        <v>61</v>
      </c>
      <c r="J4">
        <v>78</v>
      </c>
      <c r="K4" s="8">
        <f>+AVERAGE(E4:J4)</f>
        <v>61.5</v>
      </c>
      <c r="L4" s="4">
        <f>+K4/$D$2</f>
        <v>0.41</v>
      </c>
    </row>
    <row r="5" spans="1:12" x14ac:dyDescent="0.25">
      <c r="B5" t="s">
        <v>5</v>
      </c>
      <c r="C5">
        <v>178</v>
      </c>
      <c r="D5">
        <v>146</v>
      </c>
      <c r="E5">
        <v>153</v>
      </c>
      <c r="F5">
        <v>148</v>
      </c>
      <c r="G5">
        <v>183</v>
      </c>
      <c r="H5">
        <v>167</v>
      </c>
      <c r="I5">
        <v>183</v>
      </c>
      <c r="J5">
        <v>154</v>
      </c>
      <c r="K5" s="8">
        <f t="shared" ref="K5:K6" si="0">+AVERAGE(E5:J5)</f>
        <v>164.66666666666666</v>
      </c>
      <c r="L5" s="4">
        <f t="shared" ref="L5:L6" si="1">+K5/$D$2</f>
        <v>1.0977777777777777</v>
      </c>
    </row>
    <row r="6" spans="1:12" x14ac:dyDescent="0.25">
      <c r="B6" t="s">
        <v>6</v>
      </c>
      <c r="C6">
        <v>169</v>
      </c>
      <c r="D6">
        <v>133</v>
      </c>
      <c r="E6">
        <v>157</v>
      </c>
      <c r="F6">
        <v>125</v>
      </c>
      <c r="G6">
        <v>129</v>
      </c>
      <c r="H6">
        <v>151</v>
      </c>
      <c r="I6">
        <v>150</v>
      </c>
      <c r="J6">
        <v>130</v>
      </c>
      <c r="K6" s="8">
        <f t="shared" si="0"/>
        <v>140.33333333333334</v>
      </c>
      <c r="L6" s="4">
        <f t="shared" si="1"/>
        <v>0.93555555555555558</v>
      </c>
    </row>
    <row r="7" spans="1:12" x14ac:dyDescent="0.25">
      <c r="K7" s="8"/>
    </row>
    <row r="8" spans="1:12" x14ac:dyDescent="0.25">
      <c r="K8" s="8"/>
    </row>
    <row r="9" spans="1:12" x14ac:dyDescent="0.25">
      <c r="A9" s="1">
        <v>2</v>
      </c>
      <c r="B9" s="1" t="s">
        <v>7</v>
      </c>
      <c r="D9" s="2">
        <v>250</v>
      </c>
      <c r="E9" s="2" t="s">
        <v>1</v>
      </c>
      <c r="K9" s="8"/>
    </row>
    <row r="10" spans="1:12" x14ac:dyDescent="0.25">
      <c r="C10" s="5">
        <v>42370</v>
      </c>
      <c r="D10" s="5">
        <v>42401</v>
      </c>
      <c r="E10" s="5">
        <v>42430</v>
      </c>
      <c r="F10" s="5">
        <v>42461</v>
      </c>
      <c r="G10" s="5">
        <v>42491</v>
      </c>
      <c r="H10" s="5">
        <v>42522</v>
      </c>
      <c r="I10" s="5">
        <v>42552</v>
      </c>
      <c r="J10" s="5">
        <v>42583</v>
      </c>
      <c r="K10" s="6" t="s">
        <v>2</v>
      </c>
      <c r="L10" s="7" t="s">
        <v>3</v>
      </c>
    </row>
    <row r="11" spans="1:12" x14ac:dyDescent="0.25">
      <c r="B11" t="s">
        <v>4</v>
      </c>
      <c r="C11">
        <v>393</v>
      </c>
      <c r="D11">
        <v>284</v>
      </c>
      <c r="E11">
        <v>297</v>
      </c>
      <c r="F11">
        <v>324</v>
      </c>
      <c r="G11">
        <v>253</v>
      </c>
      <c r="H11">
        <v>307</v>
      </c>
      <c r="I11">
        <v>323</v>
      </c>
      <c r="J11">
        <v>316</v>
      </c>
      <c r="K11" s="8">
        <v>303.33333333333331</v>
      </c>
      <c r="L11" s="4">
        <f>+K11/$D$9</f>
        <v>1.2133333333333332</v>
      </c>
    </row>
    <row r="12" spans="1:12" x14ac:dyDescent="0.25">
      <c r="B12" t="s">
        <v>5</v>
      </c>
      <c r="C12">
        <v>22</v>
      </c>
      <c r="D12">
        <v>55</v>
      </c>
      <c r="E12">
        <v>20</v>
      </c>
      <c r="F12">
        <v>42</v>
      </c>
      <c r="G12">
        <v>48</v>
      </c>
      <c r="H12">
        <v>68</v>
      </c>
      <c r="I12">
        <v>34</v>
      </c>
      <c r="J12">
        <v>59</v>
      </c>
      <c r="K12" s="8">
        <v>45.166666666666664</v>
      </c>
      <c r="L12" s="4">
        <f t="shared" ref="L12:L13" si="2">+K12/$D$9</f>
        <v>0.18066666666666667</v>
      </c>
    </row>
    <row r="13" spans="1:12" x14ac:dyDescent="0.25">
      <c r="B13" t="s">
        <v>6</v>
      </c>
      <c r="C13">
        <v>63</v>
      </c>
      <c r="D13">
        <v>52</v>
      </c>
      <c r="E13">
        <v>51</v>
      </c>
      <c r="F13">
        <v>59</v>
      </c>
      <c r="G13">
        <v>29</v>
      </c>
      <c r="H13">
        <v>39</v>
      </c>
      <c r="I13">
        <v>75</v>
      </c>
      <c r="J13">
        <v>106</v>
      </c>
      <c r="K13" s="8">
        <v>59.833333333333336</v>
      </c>
      <c r="L13" s="4">
        <f t="shared" si="2"/>
        <v>0.23933333333333334</v>
      </c>
    </row>
    <row r="14" spans="1:12" x14ac:dyDescent="0.25">
      <c r="K14" s="8"/>
    </row>
    <row r="15" spans="1:12" x14ac:dyDescent="0.25">
      <c r="K15" s="8"/>
    </row>
    <row r="16" spans="1:12" x14ac:dyDescent="0.25">
      <c r="A16" s="1">
        <v>3</v>
      </c>
      <c r="B16" s="1" t="s">
        <v>8</v>
      </c>
      <c r="D16" s="2">
        <v>1800</v>
      </c>
      <c r="E16" s="2" t="s">
        <v>9</v>
      </c>
      <c r="K16" s="8"/>
    </row>
    <row r="17" spans="1:12" x14ac:dyDescent="0.25">
      <c r="C17" s="5">
        <v>42370</v>
      </c>
      <c r="D17" s="5">
        <v>42401</v>
      </c>
      <c r="E17" s="5">
        <v>42430</v>
      </c>
      <c r="F17" s="5">
        <v>42461</v>
      </c>
      <c r="G17" s="5">
        <v>42491</v>
      </c>
      <c r="H17" s="5">
        <v>42522</v>
      </c>
      <c r="I17" s="5">
        <v>42552</v>
      </c>
      <c r="J17" s="5">
        <v>42583</v>
      </c>
      <c r="K17" s="6" t="s">
        <v>2</v>
      </c>
      <c r="L17" s="7" t="s">
        <v>3</v>
      </c>
    </row>
    <row r="18" spans="1:12" x14ac:dyDescent="0.25">
      <c r="B18" t="s">
        <v>4</v>
      </c>
      <c r="C18">
        <v>539</v>
      </c>
      <c r="D18">
        <v>345</v>
      </c>
      <c r="E18">
        <v>691</v>
      </c>
      <c r="F18">
        <v>744</v>
      </c>
      <c r="G18">
        <v>616</v>
      </c>
      <c r="H18">
        <v>903</v>
      </c>
      <c r="I18">
        <v>886</v>
      </c>
      <c r="J18">
        <v>810</v>
      </c>
      <c r="K18" s="8">
        <v>775</v>
      </c>
      <c r="L18" s="4">
        <f>+K18/$D$16</f>
        <v>0.43055555555555558</v>
      </c>
    </row>
    <row r="19" spans="1:12" x14ac:dyDescent="0.25">
      <c r="B19" t="s">
        <v>5</v>
      </c>
      <c r="C19">
        <v>1643</v>
      </c>
      <c r="D19">
        <v>1718</v>
      </c>
      <c r="E19">
        <v>1935</v>
      </c>
      <c r="F19">
        <v>1731</v>
      </c>
      <c r="G19">
        <v>2183</v>
      </c>
      <c r="H19">
        <v>2202</v>
      </c>
      <c r="I19">
        <v>2111</v>
      </c>
      <c r="J19">
        <v>1608</v>
      </c>
      <c r="K19" s="8">
        <v>1961.6666666666667</v>
      </c>
      <c r="L19" s="4">
        <f>+K19/$D$16</f>
        <v>1.0898148148148148</v>
      </c>
    </row>
    <row r="20" spans="1:12" x14ac:dyDescent="0.25">
      <c r="B20" t="s">
        <v>6</v>
      </c>
      <c r="C20">
        <v>1503</v>
      </c>
      <c r="D20">
        <v>1372</v>
      </c>
      <c r="E20">
        <v>2031</v>
      </c>
      <c r="F20">
        <v>1595</v>
      </c>
      <c r="G20">
        <v>1477</v>
      </c>
      <c r="H20">
        <v>1735</v>
      </c>
      <c r="I20">
        <v>1846</v>
      </c>
      <c r="J20">
        <v>1750</v>
      </c>
      <c r="K20" s="8">
        <v>1739</v>
      </c>
      <c r="L20" s="4">
        <f>+K20/$D$16</f>
        <v>0.96611111111111114</v>
      </c>
    </row>
    <row r="21" spans="1:12" x14ac:dyDescent="0.25">
      <c r="K21" s="8"/>
    </row>
    <row r="22" spans="1:12" x14ac:dyDescent="0.25">
      <c r="A22" s="1">
        <v>4</v>
      </c>
      <c r="B22" s="1" t="s">
        <v>10</v>
      </c>
      <c r="D22" s="2">
        <v>50000</v>
      </c>
      <c r="E22" s="2" t="s">
        <v>11</v>
      </c>
      <c r="K22" s="8"/>
    </row>
    <row r="23" spans="1:12" x14ac:dyDescent="0.25">
      <c r="C23" s="5">
        <v>42370</v>
      </c>
      <c r="D23" s="5">
        <v>42401</v>
      </c>
      <c r="E23" s="5">
        <v>42430</v>
      </c>
      <c r="F23" s="5">
        <v>42461</v>
      </c>
      <c r="G23" s="5">
        <v>42491</v>
      </c>
      <c r="H23" s="5">
        <v>42522</v>
      </c>
      <c r="I23" s="5">
        <v>42552</v>
      </c>
      <c r="J23" s="5">
        <v>42583</v>
      </c>
      <c r="K23" s="6" t="s">
        <v>2</v>
      </c>
      <c r="L23" s="7" t="s">
        <v>3</v>
      </c>
    </row>
    <row r="24" spans="1:12" x14ac:dyDescent="0.25">
      <c r="B24" t="s">
        <v>4</v>
      </c>
      <c r="C24">
        <v>40691.570000000014</v>
      </c>
      <c r="D24">
        <v>41202.959999999992</v>
      </c>
      <c r="E24">
        <v>51078.559999999983</v>
      </c>
      <c r="F24">
        <v>57606.739999999976</v>
      </c>
      <c r="G24">
        <v>45446.979999999981</v>
      </c>
      <c r="H24">
        <v>53569.299999999974</v>
      </c>
      <c r="I24">
        <v>67820.460000000006</v>
      </c>
      <c r="J24">
        <v>65575.259999999966</v>
      </c>
      <c r="K24" s="8">
        <v>56849.549999999981</v>
      </c>
      <c r="L24" s="4">
        <f>+K24/$D$22</f>
        <v>1.1369909999999996</v>
      </c>
    </row>
    <row r="25" spans="1:12" x14ac:dyDescent="0.25">
      <c r="B25" t="s">
        <v>5</v>
      </c>
      <c r="C25">
        <v>11099.579999999996</v>
      </c>
      <c r="D25">
        <v>15555.98</v>
      </c>
      <c r="E25">
        <v>13289.5</v>
      </c>
      <c r="F25">
        <v>15876.420000000011</v>
      </c>
      <c r="G25">
        <v>16486.310000000001</v>
      </c>
      <c r="H25">
        <v>19784.789999999994</v>
      </c>
      <c r="I25">
        <v>17034.040000000005</v>
      </c>
      <c r="J25">
        <v>16342.079999999998</v>
      </c>
      <c r="K25" s="8">
        <v>16468.85666666667</v>
      </c>
      <c r="L25" s="4">
        <f>+K25/$D$22</f>
        <v>0.32937713333333341</v>
      </c>
    </row>
    <row r="26" spans="1:12" x14ac:dyDescent="0.25">
      <c r="B26" t="s">
        <v>6</v>
      </c>
      <c r="C26">
        <v>11780.199999999995</v>
      </c>
      <c r="D26">
        <v>12165.339999999998</v>
      </c>
      <c r="E26">
        <v>20299.700000000004</v>
      </c>
      <c r="F26">
        <v>16515.39</v>
      </c>
      <c r="G26">
        <v>17003.399999999998</v>
      </c>
      <c r="H26">
        <v>15121.8</v>
      </c>
      <c r="I26">
        <v>24155.89</v>
      </c>
      <c r="J26">
        <v>26968.400000000001</v>
      </c>
      <c r="K26" s="8">
        <v>20010.763333333336</v>
      </c>
      <c r="L26" s="4">
        <f>+K26/$D$22</f>
        <v>0.40021526666666674</v>
      </c>
    </row>
    <row r="27" spans="1:12" x14ac:dyDescent="0.25">
      <c r="K27" s="8"/>
    </row>
    <row r="28" spans="1:12" x14ac:dyDescent="0.25">
      <c r="A28" s="1">
        <v>5</v>
      </c>
      <c r="B28" s="1" t="s">
        <v>12</v>
      </c>
      <c r="D28" s="2">
        <v>3500</v>
      </c>
      <c r="E28" s="2" t="s">
        <v>13</v>
      </c>
      <c r="K28" s="8"/>
    </row>
    <row r="29" spans="1:12" x14ac:dyDescent="0.25">
      <c r="C29" s="5">
        <v>42370</v>
      </c>
      <c r="D29" s="5">
        <v>42401</v>
      </c>
      <c r="E29" s="5">
        <v>42430</v>
      </c>
      <c r="F29" s="5">
        <v>42461</v>
      </c>
      <c r="G29" s="5">
        <v>42491</v>
      </c>
      <c r="H29" s="5">
        <v>42522</v>
      </c>
      <c r="I29" s="5">
        <v>42552</v>
      </c>
      <c r="J29" s="5">
        <v>42583</v>
      </c>
      <c r="K29" s="6" t="s">
        <v>2</v>
      </c>
      <c r="L29" s="7" t="s">
        <v>3</v>
      </c>
    </row>
    <row r="30" spans="1:12" x14ac:dyDescent="0.25">
      <c r="B30" t="s">
        <v>4</v>
      </c>
      <c r="C30">
        <v>3227</v>
      </c>
      <c r="D30">
        <v>2497</v>
      </c>
      <c r="E30">
        <v>3245</v>
      </c>
      <c r="F30">
        <v>3790</v>
      </c>
      <c r="G30">
        <v>3026</v>
      </c>
      <c r="H30">
        <v>3695</v>
      </c>
      <c r="I30">
        <v>4317</v>
      </c>
      <c r="J30">
        <v>4138</v>
      </c>
      <c r="K30" s="8">
        <v>3701.8333333333335</v>
      </c>
      <c r="L30" s="4">
        <f>+K30/$D$28</f>
        <v>1.0576666666666668</v>
      </c>
    </row>
    <row r="31" spans="1:12" x14ac:dyDescent="0.25">
      <c r="B31" t="s">
        <v>5</v>
      </c>
      <c r="C31">
        <v>1583</v>
      </c>
      <c r="D31">
        <v>1792</v>
      </c>
      <c r="E31">
        <v>1990</v>
      </c>
      <c r="F31">
        <v>2058</v>
      </c>
      <c r="G31">
        <v>2288</v>
      </c>
      <c r="H31">
        <v>2544</v>
      </c>
      <c r="I31">
        <v>2311</v>
      </c>
      <c r="J31">
        <v>1983</v>
      </c>
      <c r="K31" s="8">
        <v>2195.6666666666665</v>
      </c>
      <c r="L31" s="4">
        <f t="shared" ref="L31:L32" si="3">+K31/$D$28</f>
        <v>0.6273333333333333</v>
      </c>
    </row>
    <row r="32" spans="1:12" x14ac:dyDescent="0.25">
      <c r="B32" t="s">
        <v>6</v>
      </c>
      <c r="C32">
        <v>1450</v>
      </c>
      <c r="D32">
        <v>1490</v>
      </c>
      <c r="E32">
        <v>2503</v>
      </c>
      <c r="F32">
        <v>2031</v>
      </c>
      <c r="G32">
        <v>2641</v>
      </c>
      <c r="H32">
        <v>2000</v>
      </c>
      <c r="I32">
        <v>2947</v>
      </c>
      <c r="J32">
        <v>3509</v>
      </c>
      <c r="K32" s="8">
        <v>2605.1666666666665</v>
      </c>
      <c r="L32" s="4">
        <f t="shared" si="3"/>
        <v>0.74433333333333329</v>
      </c>
    </row>
    <row r="33" spans="1:12" x14ac:dyDescent="0.25">
      <c r="K33" s="8"/>
    </row>
    <row r="34" spans="1:12" x14ac:dyDescent="0.25">
      <c r="A34" s="1">
        <v>6</v>
      </c>
      <c r="B34" s="1" t="s">
        <v>14</v>
      </c>
      <c r="D34" s="2">
        <v>39000</v>
      </c>
      <c r="E34" s="2" t="s">
        <v>15</v>
      </c>
      <c r="K34" s="8"/>
    </row>
    <row r="35" spans="1:12" x14ac:dyDescent="0.25">
      <c r="C35" s="5">
        <v>42370</v>
      </c>
      <c r="D35" s="5">
        <v>42401</v>
      </c>
      <c r="E35" s="5">
        <v>42430</v>
      </c>
      <c r="F35" s="5">
        <v>42461</v>
      </c>
      <c r="G35" s="5">
        <v>42491</v>
      </c>
      <c r="H35" s="5">
        <v>42522</v>
      </c>
      <c r="I35" s="5">
        <v>42552</v>
      </c>
      <c r="J35" s="5">
        <v>42583</v>
      </c>
      <c r="K35" s="6" t="s">
        <v>2</v>
      </c>
      <c r="L35" s="7" t="s">
        <v>3</v>
      </c>
    </row>
    <row r="36" spans="1:12" x14ac:dyDescent="0.25">
      <c r="B36" t="s">
        <v>4</v>
      </c>
      <c r="C36">
        <v>9728</v>
      </c>
      <c r="D36">
        <v>4962</v>
      </c>
      <c r="E36">
        <v>15067</v>
      </c>
      <c r="F36">
        <v>23684</v>
      </c>
      <c r="G36">
        <v>14252</v>
      </c>
      <c r="H36">
        <v>20176</v>
      </c>
      <c r="I36">
        <v>22855</v>
      </c>
      <c r="J36">
        <v>28627</v>
      </c>
      <c r="K36" s="8">
        <v>20776.833333333332</v>
      </c>
      <c r="L36" s="4">
        <f>+K36/$D$34</f>
        <v>0.53273931623931625</v>
      </c>
    </row>
    <row r="37" spans="1:12" x14ac:dyDescent="0.25">
      <c r="B37" t="s">
        <v>5</v>
      </c>
      <c r="C37">
        <v>28883</v>
      </c>
      <c r="D37">
        <v>25872</v>
      </c>
      <c r="E37">
        <v>36763</v>
      </c>
      <c r="F37">
        <v>32651</v>
      </c>
      <c r="G37">
        <v>35148</v>
      </c>
      <c r="H37">
        <v>39653</v>
      </c>
      <c r="I37">
        <v>38021</v>
      </c>
      <c r="J37">
        <v>26995</v>
      </c>
      <c r="K37" s="8">
        <v>34871.833333333336</v>
      </c>
      <c r="L37" s="4">
        <f t="shared" ref="L37:L38" si="4">+K37/$D$34</f>
        <v>0.89414957264957273</v>
      </c>
    </row>
    <row r="38" spans="1:12" x14ac:dyDescent="0.25">
      <c r="B38" t="s">
        <v>6</v>
      </c>
      <c r="C38">
        <v>21399</v>
      </c>
      <c r="D38">
        <v>21794</v>
      </c>
      <c r="E38">
        <v>38677</v>
      </c>
      <c r="F38">
        <v>30073</v>
      </c>
      <c r="G38">
        <v>41575</v>
      </c>
      <c r="H38">
        <v>34737</v>
      </c>
      <c r="I38">
        <v>42720</v>
      </c>
      <c r="J38">
        <v>48207</v>
      </c>
      <c r="K38" s="8">
        <v>39331.5</v>
      </c>
      <c r="L38" s="4">
        <f t="shared" si="4"/>
        <v>1.0085</v>
      </c>
    </row>
    <row r="40" spans="1:12" x14ac:dyDescent="0.25">
      <c r="B40" s="1" t="s">
        <v>16</v>
      </c>
    </row>
    <row r="41" spans="1:12" ht="30" customHeight="1" x14ac:dyDescent="0.25">
      <c r="C41" s="9" t="s">
        <v>0</v>
      </c>
      <c r="D41" s="9" t="s">
        <v>7</v>
      </c>
      <c r="E41" s="9" t="s">
        <v>8</v>
      </c>
      <c r="F41" s="9" t="s">
        <v>10</v>
      </c>
      <c r="G41" s="9" t="s">
        <v>12</v>
      </c>
      <c r="H41" s="9" t="s">
        <v>14</v>
      </c>
      <c r="I41" s="10" t="s">
        <v>2</v>
      </c>
      <c r="J41" s="10" t="s">
        <v>17</v>
      </c>
    </row>
    <row r="42" spans="1:12" x14ac:dyDescent="0.25">
      <c r="B42" s="11" t="s">
        <v>4</v>
      </c>
      <c r="C42" s="12">
        <f>+L4</f>
        <v>0.41</v>
      </c>
      <c r="D42" s="12">
        <f>+L11</f>
        <v>1.2133333333333332</v>
      </c>
      <c r="E42" s="12">
        <f>+L18</f>
        <v>0.43055555555555558</v>
      </c>
      <c r="F42" s="12">
        <f>+L24</f>
        <v>1.1369909999999996</v>
      </c>
      <c r="G42" s="12">
        <f>+L30</f>
        <v>1.0576666666666668</v>
      </c>
      <c r="H42" s="12">
        <f>+L36</f>
        <v>0.53273931623931625</v>
      </c>
      <c r="I42" s="13">
        <f>SUMPRODUCT(C42:H42,$C$45:$H$45)/SUM($C$45:$H$45)*1.2</f>
        <v>0.96765242820512809</v>
      </c>
      <c r="J42" s="14">
        <v>3</v>
      </c>
    </row>
    <row r="43" spans="1:12" x14ac:dyDescent="0.25">
      <c r="B43" s="11" t="s">
        <v>5</v>
      </c>
      <c r="C43" s="12">
        <f t="shared" ref="C43:C44" si="5">+L5</f>
        <v>1.0977777777777777</v>
      </c>
      <c r="D43" s="12">
        <f t="shared" ref="D43:D44" si="6">+L12</f>
        <v>0.18066666666666667</v>
      </c>
      <c r="E43" s="12">
        <f t="shared" ref="E43:E44" si="7">+L19</f>
        <v>1.0898148148148148</v>
      </c>
      <c r="F43" s="12">
        <f t="shared" ref="F43:F44" si="8">+L25</f>
        <v>0.32937713333333341</v>
      </c>
      <c r="G43" s="12">
        <f t="shared" ref="G43:G44" si="9">+L31</f>
        <v>0.6273333333333333</v>
      </c>
      <c r="H43" s="12">
        <f t="shared" ref="H43:H44" si="10">+L37</f>
        <v>0.89414957264957273</v>
      </c>
      <c r="I43" s="13">
        <f t="shared" ref="I43:I44" si="11">SUMPRODUCT(C43:H43,$C$45:$H$45)/SUM($C$45:$H$45)*1.2</f>
        <v>0.8163969006837607</v>
      </c>
      <c r="J43" s="14">
        <v>0</v>
      </c>
    </row>
    <row r="44" spans="1:12" x14ac:dyDescent="0.25">
      <c r="B44" s="11" t="s">
        <v>6</v>
      </c>
      <c r="C44" s="12">
        <f t="shared" si="5"/>
        <v>0.93555555555555558</v>
      </c>
      <c r="D44" s="12">
        <f t="shared" si="6"/>
        <v>0.23933333333333334</v>
      </c>
      <c r="E44" s="12">
        <f t="shared" si="7"/>
        <v>0.96611111111111114</v>
      </c>
      <c r="F44" s="12">
        <f t="shared" si="8"/>
        <v>0.40021526666666674</v>
      </c>
      <c r="G44" s="12">
        <f t="shared" si="9"/>
        <v>0.74433333333333329</v>
      </c>
      <c r="H44" s="12">
        <f t="shared" si="10"/>
        <v>1.0085</v>
      </c>
      <c r="I44" s="13">
        <f t="shared" si="11"/>
        <v>0.85541457999999992</v>
      </c>
      <c r="J44" s="14">
        <v>2</v>
      </c>
    </row>
    <row r="45" spans="1:12" x14ac:dyDescent="0.25">
      <c r="B45" s="15" t="s">
        <v>18</v>
      </c>
      <c r="C45" s="16">
        <v>1</v>
      </c>
      <c r="D45" s="16">
        <v>1</v>
      </c>
      <c r="E45" s="16">
        <v>1</v>
      </c>
      <c r="F45" s="16">
        <v>2</v>
      </c>
      <c r="G45" s="16">
        <v>1</v>
      </c>
      <c r="H45" s="16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 TRANSP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Purilla</dc:creator>
  <cp:lastModifiedBy>Pedro Purilla</cp:lastModifiedBy>
  <dcterms:created xsi:type="dcterms:W3CDTF">2016-12-15T16:04:41Z</dcterms:created>
  <dcterms:modified xsi:type="dcterms:W3CDTF">2016-12-15T16:04:53Z</dcterms:modified>
</cp:coreProperties>
</file>