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6221"/>
  <workbookPr date1904="1" showInkAnnotation="0" autoCompressPictures="0"/>
  <bookViews>
    <workbookView xWindow="8600" yWindow="1800" windowWidth="29180" windowHeight="17020" tabRatio="500"/>
  </bookViews>
  <sheets>
    <sheet name="banding data" sheetId="1" r:id="rId1"/>
    <sheet name="site description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U547" i="1" l="1"/>
  <c r="AU546" i="1"/>
  <c r="AU545" i="1"/>
  <c r="AU544" i="1"/>
  <c r="AU543" i="1"/>
  <c r="AU542" i="1"/>
  <c r="AU541" i="1"/>
  <c r="AU540" i="1"/>
  <c r="AU539" i="1"/>
  <c r="AU538" i="1"/>
  <c r="AU537" i="1"/>
  <c r="AU536" i="1"/>
  <c r="AU535" i="1"/>
  <c r="AU534" i="1"/>
  <c r="AU533" i="1"/>
  <c r="AU532" i="1"/>
  <c r="AU531" i="1"/>
  <c r="AU530" i="1"/>
  <c r="AU529" i="1"/>
  <c r="AU528" i="1"/>
  <c r="AU527" i="1"/>
  <c r="AU526" i="1"/>
  <c r="AU525" i="1"/>
  <c r="AU524" i="1"/>
  <c r="AU523" i="1"/>
  <c r="AU522" i="1"/>
  <c r="AU521" i="1"/>
  <c r="AU520" i="1"/>
  <c r="AU519" i="1"/>
  <c r="AU518" i="1"/>
  <c r="AU517" i="1"/>
  <c r="AU516" i="1"/>
  <c r="AU515" i="1"/>
  <c r="AU514" i="1"/>
  <c r="AU513" i="1"/>
  <c r="AU512" i="1"/>
  <c r="AU511" i="1"/>
  <c r="AU510" i="1"/>
  <c r="AU509" i="1"/>
  <c r="AU508" i="1"/>
  <c r="AU507" i="1"/>
  <c r="AU506" i="1"/>
  <c r="AU505" i="1"/>
  <c r="AU504" i="1"/>
  <c r="AU503" i="1"/>
  <c r="AU502" i="1"/>
  <c r="AU501" i="1"/>
  <c r="AU500" i="1"/>
  <c r="AU499" i="1"/>
  <c r="AU498" i="1"/>
  <c r="AU497" i="1"/>
  <c r="AU496" i="1"/>
  <c r="AU495" i="1"/>
  <c r="AU494" i="1"/>
  <c r="AU493" i="1"/>
  <c r="AU492" i="1"/>
  <c r="AU491" i="1"/>
  <c r="AU490" i="1"/>
  <c r="AU489" i="1"/>
  <c r="AU488" i="1"/>
  <c r="AU487" i="1"/>
  <c r="AU486" i="1"/>
  <c r="AU485" i="1"/>
  <c r="AU484" i="1"/>
  <c r="AU483" i="1"/>
  <c r="AU482" i="1"/>
  <c r="AU481" i="1"/>
  <c r="AU480" i="1"/>
  <c r="AU479" i="1"/>
  <c r="AU478" i="1"/>
  <c r="AU477" i="1"/>
  <c r="AU476" i="1"/>
  <c r="AU475" i="1"/>
  <c r="AU474" i="1"/>
  <c r="AU473" i="1"/>
  <c r="AU472" i="1"/>
  <c r="AU471" i="1"/>
  <c r="AU470" i="1"/>
  <c r="AU469" i="1"/>
  <c r="AU468" i="1"/>
  <c r="AU467" i="1"/>
  <c r="AU466" i="1"/>
  <c r="AU465" i="1"/>
  <c r="AU464" i="1"/>
  <c r="AU463" i="1"/>
  <c r="AU462" i="1"/>
  <c r="AU461" i="1"/>
  <c r="AU460" i="1"/>
  <c r="AU459" i="1"/>
  <c r="AU458" i="1"/>
  <c r="AU457" i="1"/>
  <c r="AU456" i="1"/>
  <c r="AU455" i="1"/>
  <c r="AU454" i="1"/>
  <c r="AU453" i="1"/>
  <c r="AU452" i="1"/>
  <c r="AU451" i="1"/>
  <c r="AU450" i="1"/>
  <c r="AU449" i="1"/>
  <c r="AU448" i="1"/>
  <c r="AU447" i="1"/>
  <c r="AU446" i="1"/>
  <c r="AU445" i="1"/>
  <c r="AU444" i="1"/>
  <c r="AU443" i="1"/>
  <c r="AU442" i="1"/>
  <c r="AU441" i="1"/>
  <c r="AU440" i="1"/>
  <c r="AU439" i="1"/>
  <c r="AU438" i="1"/>
  <c r="AU437" i="1"/>
  <c r="AU436" i="1"/>
  <c r="AU435" i="1"/>
  <c r="AU434" i="1"/>
  <c r="AU433" i="1"/>
  <c r="AU432" i="1"/>
  <c r="AU431" i="1"/>
  <c r="AU430" i="1"/>
  <c r="AU429" i="1"/>
  <c r="AU428" i="1"/>
  <c r="AU427" i="1"/>
  <c r="AU426" i="1"/>
  <c r="AU425" i="1"/>
  <c r="AU424" i="1"/>
  <c r="AU423" i="1"/>
  <c r="AU422" i="1"/>
  <c r="AU421" i="1"/>
  <c r="AU420" i="1"/>
  <c r="AU419" i="1"/>
  <c r="AU418" i="1"/>
  <c r="AU417" i="1"/>
  <c r="AU416" i="1"/>
  <c r="AU415" i="1"/>
  <c r="AU414" i="1"/>
  <c r="AU413" i="1"/>
  <c r="AU412" i="1"/>
  <c r="AU411" i="1"/>
  <c r="AU410" i="1"/>
  <c r="AU409" i="1"/>
  <c r="AU408" i="1"/>
  <c r="AU407" i="1"/>
  <c r="AU406" i="1"/>
  <c r="AU405" i="1"/>
  <c r="AU404" i="1"/>
  <c r="AU403" i="1"/>
  <c r="AU402" i="1"/>
  <c r="AU401" i="1"/>
  <c r="AU400" i="1"/>
  <c r="AU399" i="1"/>
  <c r="AU398" i="1"/>
  <c r="AU397" i="1"/>
  <c r="AU396" i="1"/>
  <c r="AU395" i="1"/>
  <c r="AU394" i="1"/>
  <c r="AU393" i="1"/>
  <c r="AU392" i="1"/>
  <c r="AU391" i="1"/>
  <c r="AU390" i="1"/>
  <c r="AU389" i="1"/>
  <c r="AU388" i="1"/>
  <c r="AU387" i="1"/>
  <c r="AU386" i="1"/>
  <c r="AU385" i="1"/>
  <c r="AU384" i="1"/>
  <c r="AU383" i="1"/>
  <c r="AU382" i="1"/>
  <c r="AU381" i="1"/>
  <c r="AU380" i="1"/>
  <c r="AU379" i="1"/>
  <c r="AU378" i="1"/>
  <c r="AU377" i="1"/>
  <c r="AU376" i="1"/>
  <c r="AU375" i="1"/>
  <c r="AU374" i="1"/>
  <c r="AU373" i="1"/>
  <c r="AU372" i="1"/>
  <c r="AU371" i="1"/>
  <c r="AU370" i="1"/>
  <c r="AU369" i="1"/>
  <c r="AU368" i="1"/>
  <c r="AU367" i="1"/>
  <c r="AU366" i="1"/>
  <c r="AU365" i="1"/>
  <c r="AU364" i="1"/>
  <c r="AU363" i="1"/>
  <c r="AU362" i="1"/>
  <c r="AU361" i="1"/>
  <c r="AU360" i="1"/>
  <c r="AU359" i="1"/>
  <c r="AU358" i="1"/>
  <c r="AU357" i="1"/>
  <c r="AU356" i="1"/>
  <c r="AU355" i="1"/>
  <c r="AU354" i="1"/>
  <c r="AU353" i="1"/>
  <c r="AU352" i="1"/>
  <c r="AU351" i="1"/>
  <c r="AU350" i="1"/>
  <c r="AU349" i="1"/>
  <c r="AU348" i="1"/>
  <c r="AU347" i="1"/>
  <c r="AU346" i="1"/>
  <c r="AU345" i="1"/>
  <c r="AU344" i="1"/>
  <c r="AU343" i="1"/>
  <c r="AU342" i="1"/>
  <c r="AU341" i="1"/>
  <c r="AU340" i="1"/>
  <c r="AU339" i="1"/>
  <c r="AU338" i="1"/>
  <c r="AU337" i="1"/>
  <c r="AU336" i="1"/>
  <c r="AU335" i="1"/>
  <c r="AU334" i="1"/>
  <c r="AU333" i="1"/>
  <c r="AU332" i="1"/>
  <c r="AU331" i="1"/>
  <c r="AU330" i="1"/>
  <c r="AU329" i="1"/>
  <c r="AU328" i="1"/>
  <c r="AU327" i="1"/>
  <c r="AU326" i="1"/>
  <c r="AU325" i="1"/>
  <c r="AU324" i="1"/>
  <c r="AU323" i="1"/>
  <c r="AU322" i="1"/>
  <c r="AU321" i="1"/>
  <c r="AU320" i="1"/>
  <c r="AU319" i="1"/>
  <c r="AU318" i="1"/>
  <c r="AU317" i="1"/>
  <c r="AU316" i="1"/>
  <c r="AU315" i="1"/>
  <c r="AU314" i="1"/>
  <c r="AU313" i="1"/>
  <c r="AU312" i="1"/>
  <c r="AU311" i="1"/>
  <c r="AU310" i="1"/>
  <c r="AU309" i="1"/>
  <c r="AU308" i="1"/>
  <c r="AU307" i="1"/>
  <c r="AU306" i="1"/>
  <c r="AU305" i="1"/>
  <c r="AU304" i="1"/>
  <c r="AU303" i="1"/>
  <c r="AU302" i="1"/>
  <c r="AU301" i="1"/>
  <c r="AU300" i="1"/>
  <c r="AU299" i="1"/>
  <c r="AU298" i="1"/>
  <c r="AU297" i="1"/>
  <c r="AU296" i="1"/>
  <c r="AU295" i="1"/>
  <c r="AU294" i="1"/>
  <c r="AU293" i="1"/>
  <c r="AU292" i="1"/>
  <c r="AU291" i="1"/>
  <c r="AU290" i="1"/>
  <c r="AU289" i="1"/>
  <c r="AU288" i="1"/>
  <c r="AU287" i="1"/>
  <c r="AU286" i="1"/>
  <c r="AU285" i="1"/>
  <c r="AU284" i="1"/>
  <c r="AU283" i="1"/>
  <c r="AU282" i="1"/>
  <c r="AU281" i="1"/>
  <c r="AU280" i="1"/>
  <c r="AU279" i="1"/>
  <c r="AU278" i="1"/>
  <c r="AU277" i="1"/>
  <c r="AU276" i="1"/>
  <c r="AU275" i="1"/>
  <c r="AU274" i="1"/>
  <c r="AU273" i="1"/>
  <c r="AU272" i="1"/>
  <c r="AU271" i="1"/>
  <c r="AU270" i="1"/>
  <c r="AU269" i="1"/>
  <c r="AU268" i="1"/>
  <c r="AU267" i="1"/>
  <c r="AU266" i="1"/>
  <c r="AU265" i="1"/>
  <c r="AU264" i="1"/>
  <c r="AU263" i="1"/>
  <c r="AU262" i="1"/>
  <c r="AU261" i="1"/>
  <c r="AU260" i="1"/>
  <c r="AU259" i="1"/>
  <c r="AU258" i="1"/>
  <c r="AU257" i="1"/>
  <c r="AU256" i="1"/>
  <c r="AU255" i="1"/>
  <c r="AU254" i="1"/>
  <c r="AU253" i="1"/>
  <c r="AU252" i="1"/>
  <c r="AU251" i="1"/>
  <c r="AU250" i="1"/>
  <c r="AU249" i="1"/>
  <c r="AU248" i="1"/>
  <c r="AU247" i="1"/>
  <c r="AU246" i="1"/>
  <c r="AU245" i="1"/>
  <c r="AU244" i="1"/>
  <c r="AU243" i="1"/>
  <c r="AU242" i="1"/>
  <c r="AU241" i="1"/>
  <c r="AU240" i="1"/>
  <c r="AU239" i="1"/>
  <c r="AU238" i="1"/>
  <c r="AU237" i="1"/>
  <c r="AU236" i="1"/>
  <c r="AU235" i="1"/>
  <c r="AU234" i="1"/>
  <c r="AU233" i="1"/>
  <c r="AU232" i="1"/>
  <c r="AU231" i="1"/>
  <c r="AU230" i="1"/>
  <c r="AU229" i="1"/>
  <c r="AU228" i="1"/>
  <c r="AU227" i="1"/>
  <c r="AU226" i="1"/>
  <c r="AU225" i="1"/>
  <c r="AU224" i="1"/>
  <c r="AU223" i="1"/>
  <c r="AU222" i="1"/>
  <c r="AU221" i="1"/>
  <c r="AU220" i="1"/>
  <c r="AU219" i="1"/>
  <c r="AU218" i="1"/>
  <c r="AU217" i="1"/>
  <c r="AU216" i="1"/>
  <c r="AU215" i="1"/>
  <c r="AU214" i="1"/>
  <c r="AU213" i="1"/>
  <c r="AU212" i="1"/>
  <c r="AU211" i="1"/>
  <c r="AU210" i="1"/>
  <c r="AU209" i="1"/>
  <c r="AU208" i="1"/>
  <c r="AU207" i="1"/>
  <c r="AU206" i="1"/>
  <c r="AU205" i="1"/>
  <c r="AU204" i="1"/>
  <c r="AU203" i="1"/>
  <c r="AU202" i="1"/>
  <c r="AU201" i="1"/>
  <c r="AU200" i="1"/>
  <c r="AU199" i="1"/>
  <c r="AU198" i="1"/>
  <c r="AU197" i="1"/>
  <c r="AU196" i="1"/>
  <c r="AU195" i="1"/>
  <c r="AU194" i="1"/>
  <c r="AU193" i="1"/>
  <c r="AU192" i="1"/>
  <c r="AU191" i="1"/>
  <c r="AU190" i="1"/>
  <c r="AU189" i="1"/>
  <c r="AU188" i="1"/>
  <c r="AU187" i="1"/>
  <c r="AU186" i="1"/>
  <c r="AU185" i="1"/>
  <c r="AU184" i="1"/>
  <c r="AU183" i="1"/>
  <c r="AU182" i="1"/>
  <c r="AU181" i="1"/>
  <c r="AU180" i="1"/>
  <c r="AU179" i="1"/>
  <c r="AU178" i="1"/>
  <c r="AU177" i="1"/>
  <c r="AU176" i="1"/>
  <c r="AU175" i="1"/>
  <c r="AU174" i="1"/>
  <c r="AU173" i="1"/>
  <c r="AU172" i="1"/>
  <c r="AU171" i="1"/>
  <c r="AU170" i="1"/>
  <c r="AU169" i="1"/>
  <c r="AU168" i="1"/>
  <c r="AU167" i="1"/>
  <c r="AU166" i="1"/>
  <c r="AU165" i="1"/>
  <c r="AU164" i="1"/>
  <c r="AU163" i="1"/>
  <c r="AU162" i="1"/>
  <c r="AU161" i="1"/>
  <c r="AU160" i="1"/>
  <c r="AU159" i="1"/>
  <c r="AU158" i="1"/>
  <c r="AU157" i="1"/>
  <c r="AU156" i="1"/>
  <c r="AU155" i="1"/>
  <c r="AU154" i="1"/>
  <c r="AU153" i="1"/>
  <c r="AU152" i="1"/>
  <c r="AU151" i="1"/>
  <c r="AU150" i="1"/>
  <c r="AU149" i="1"/>
  <c r="AU148" i="1"/>
  <c r="AU147" i="1"/>
  <c r="AU146" i="1"/>
  <c r="AU145" i="1"/>
  <c r="AU144" i="1"/>
  <c r="AU143" i="1"/>
  <c r="AU142" i="1"/>
  <c r="AU141" i="1"/>
  <c r="AU140" i="1"/>
  <c r="AU139" i="1"/>
  <c r="AU138" i="1"/>
  <c r="AU137" i="1"/>
  <c r="AU136" i="1"/>
  <c r="AU135" i="1"/>
  <c r="AU134" i="1"/>
  <c r="AU133" i="1"/>
  <c r="AU132" i="1"/>
  <c r="AU131" i="1"/>
  <c r="AU130" i="1"/>
  <c r="AU129" i="1"/>
  <c r="AU128" i="1"/>
  <c r="AU127" i="1"/>
  <c r="AU126" i="1"/>
  <c r="AU125" i="1"/>
  <c r="AU124" i="1"/>
  <c r="AU123" i="1"/>
  <c r="AU122" i="1"/>
  <c r="AU121" i="1"/>
  <c r="AU120" i="1"/>
  <c r="AU119" i="1"/>
  <c r="AU118" i="1"/>
  <c r="AU117" i="1"/>
  <c r="AU116" i="1"/>
  <c r="AU115" i="1"/>
  <c r="AU114" i="1"/>
  <c r="AU113" i="1"/>
  <c r="AU112" i="1"/>
  <c r="AU111" i="1"/>
  <c r="AU110" i="1"/>
  <c r="AU109" i="1"/>
  <c r="AU108" i="1"/>
  <c r="AU107" i="1"/>
  <c r="AU106" i="1"/>
  <c r="AU105" i="1"/>
  <c r="AU104" i="1"/>
  <c r="AU103" i="1"/>
  <c r="AU102" i="1"/>
  <c r="AU101" i="1"/>
  <c r="AU100" i="1"/>
  <c r="AU99" i="1"/>
  <c r="AU98" i="1"/>
  <c r="AU97" i="1"/>
  <c r="AU96" i="1"/>
  <c r="AU95" i="1"/>
  <c r="AU94" i="1"/>
  <c r="AU93" i="1"/>
  <c r="AU92" i="1"/>
  <c r="AU91" i="1"/>
  <c r="AU90" i="1"/>
  <c r="AU89" i="1"/>
  <c r="AU88" i="1"/>
  <c r="AU87" i="1"/>
  <c r="AU86" i="1"/>
  <c r="AU85" i="1"/>
  <c r="AU84" i="1"/>
  <c r="AU83" i="1"/>
  <c r="AU82" i="1"/>
  <c r="AU81" i="1"/>
  <c r="AU80" i="1"/>
  <c r="AU79" i="1"/>
  <c r="AU78" i="1"/>
  <c r="AU77" i="1"/>
  <c r="AU76" i="1"/>
  <c r="AU75" i="1"/>
  <c r="AU74" i="1"/>
  <c r="AU73" i="1"/>
  <c r="AU72" i="1"/>
  <c r="AU71" i="1"/>
  <c r="AU70" i="1"/>
  <c r="AU69" i="1"/>
  <c r="AU68" i="1"/>
  <c r="AU67" i="1"/>
  <c r="AU66" i="1"/>
  <c r="AU65" i="1"/>
  <c r="AU64" i="1"/>
  <c r="AU63" i="1"/>
  <c r="AU62" i="1"/>
  <c r="AU61" i="1"/>
  <c r="AU60" i="1"/>
  <c r="AU59" i="1"/>
  <c r="AU58" i="1"/>
  <c r="AU57" i="1"/>
  <c r="AU56" i="1"/>
  <c r="AU55" i="1"/>
  <c r="AU54" i="1"/>
  <c r="AU53" i="1"/>
  <c r="AU52" i="1"/>
  <c r="AU51" i="1"/>
  <c r="AU50" i="1"/>
  <c r="AU49" i="1"/>
  <c r="AU48" i="1"/>
  <c r="AU47" i="1"/>
  <c r="AU46" i="1"/>
  <c r="AU45" i="1"/>
  <c r="AU44" i="1"/>
  <c r="AU43" i="1"/>
  <c r="AU42" i="1"/>
  <c r="AU41" i="1"/>
  <c r="AU40" i="1"/>
  <c r="AU39" i="1"/>
  <c r="AU38" i="1"/>
  <c r="AU37" i="1"/>
  <c r="AU36" i="1"/>
  <c r="AU35" i="1"/>
  <c r="AU34" i="1"/>
  <c r="AU33" i="1"/>
  <c r="AU32" i="1"/>
  <c r="AU31" i="1"/>
  <c r="AU30" i="1"/>
  <c r="AU29" i="1"/>
  <c r="AU28" i="1"/>
  <c r="AU27" i="1"/>
  <c r="AU26" i="1"/>
  <c r="AU25" i="1"/>
  <c r="AU24" i="1"/>
  <c r="AU23" i="1"/>
  <c r="AU22" i="1"/>
  <c r="AU21" i="1"/>
  <c r="AU20" i="1"/>
  <c r="AU19" i="1"/>
  <c r="AU18" i="1"/>
  <c r="AU17" i="1"/>
  <c r="AU16" i="1"/>
  <c r="AU15" i="1"/>
  <c r="AU14" i="1"/>
  <c r="AU13" i="1"/>
  <c r="AU12" i="1"/>
  <c r="AU11" i="1"/>
  <c r="AU10" i="1"/>
  <c r="AU9" i="1"/>
  <c r="AU8" i="1"/>
  <c r="AU7" i="1"/>
  <c r="AU6" i="1"/>
  <c r="AU5" i="1"/>
  <c r="AU4" i="1"/>
  <c r="AU3" i="1"/>
  <c r="AU2" i="1"/>
  <c r="AQ547" i="1"/>
  <c r="AQ546" i="1"/>
  <c r="AQ545" i="1"/>
  <c r="AQ544" i="1"/>
  <c r="AQ543" i="1"/>
  <c r="AQ542" i="1"/>
  <c r="AQ541" i="1"/>
  <c r="AQ540" i="1"/>
  <c r="AQ539" i="1"/>
  <c r="AQ538" i="1"/>
  <c r="AQ537" i="1"/>
  <c r="AQ536" i="1"/>
  <c r="AQ535" i="1"/>
  <c r="AQ534" i="1"/>
  <c r="AQ533" i="1"/>
  <c r="AQ532" i="1"/>
  <c r="AQ531" i="1"/>
  <c r="AQ530" i="1"/>
  <c r="AQ529" i="1"/>
  <c r="AQ528" i="1"/>
  <c r="AQ527" i="1"/>
  <c r="AQ526" i="1"/>
  <c r="AQ525" i="1"/>
  <c r="AQ524" i="1"/>
  <c r="AQ523" i="1"/>
  <c r="AQ522" i="1"/>
  <c r="AQ521" i="1"/>
  <c r="AQ520" i="1"/>
  <c r="AQ519" i="1"/>
  <c r="AQ518" i="1"/>
  <c r="AQ517" i="1"/>
  <c r="AQ516" i="1"/>
  <c r="AQ515" i="1"/>
  <c r="AQ514" i="1"/>
  <c r="AQ513" i="1"/>
  <c r="AQ512" i="1"/>
  <c r="AQ511" i="1"/>
  <c r="AQ510" i="1"/>
  <c r="AQ509" i="1"/>
  <c r="AQ508" i="1"/>
  <c r="AQ507" i="1"/>
  <c r="AQ506" i="1"/>
  <c r="AQ505" i="1"/>
  <c r="AQ504" i="1"/>
  <c r="AQ503" i="1"/>
  <c r="AQ502" i="1"/>
  <c r="AQ501" i="1"/>
  <c r="AQ500" i="1"/>
  <c r="AQ499" i="1"/>
  <c r="AQ498" i="1"/>
  <c r="AQ497" i="1"/>
  <c r="AQ496" i="1"/>
  <c r="AQ495" i="1"/>
  <c r="AQ494" i="1"/>
  <c r="AQ493" i="1"/>
  <c r="AQ492" i="1"/>
  <c r="AQ491" i="1"/>
  <c r="AQ490" i="1"/>
  <c r="AQ489" i="1"/>
  <c r="AQ488" i="1"/>
  <c r="AQ487" i="1"/>
  <c r="AQ486" i="1"/>
  <c r="AQ485" i="1"/>
  <c r="AQ484" i="1"/>
  <c r="AQ483" i="1"/>
  <c r="AQ482" i="1"/>
  <c r="AQ481" i="1"/>
  <c r="AQ480" i="1"/>
  <c r="AQ479" i="1"/>
  <c r="AQ478" i="1"/>
  <c r="AQ477" i="1"/>
  <c r="AQ476" i="1"/>
  <c r="AQ475" i="1"/>
  <c r="AQ474" i="1"/>
  <c r="AQ473" i="1"/>
  <c r="AQ472" i="1"/>
  <c r="AQ471" i="1"/>
  <c r="AQ470" i="1"/>
  <c r="AQ469" i="1"/>
  <c r="AQ468" i="1"/>
  <c r="AQ467" i="1"/>
  <c r="AQ466" i="1"/>
  <c r="AQ465" i="1"/>
  <c r="AQ464" i="1"/>
  <c r="AQ463" i="1"/>
  <c r="AQ462" i="1"/>
  <c r="AQ461" i="1"/>
  <c r="AQ460" i="1"/>
  <c r="AQ459" i="1"/>
  <c r="AQ458" i="1"/>
  <c r="AQ457" i="1"/>
  <c r="AQ456" i="1"/>
  <c r="AQ455" i="1"/>
  <c r="AQ454" i="1"/>
  <c r="AQ453" i="1"/>
  <c r="AQ452" i="1"/>
  <c r="AQ451" i="1"/>
  <c r="AQ450" i="1"/>
  <c r="AQ449" i="1"/>
  <c r="AQ448" i="1"/>
  <c r="AQ447" i="1"/>
  <c r="AQ446" i="1"/>
  <c r="AQ445" i="1"/>
  <c r="AQ444" i="1"/>
  <c r="AQ443" i="1"/>
  <c r="AQ442" i="1"/>
  <c r="AQ441" i="1"/>
  <c r="AQ440" i="1"/>
  <c r="AQ439" i="1"/>
  <c r="AQ438" i="1"/>
  <c r="AQ437" i="1"/>
  <c r="AQ436" i="1"/>
  <c r="AQ435" i="1"/>
  <c r="AQ434" i="1"/>
  <c r="AQ433" i="1"/>
  <c r="AQ432" i="1"/>
  <c r="AQ431" i="1"/>
  <c r="AQ430" i="1"/>
  <c r="AQ429" i="1"/>
  <c r="AQ428" i="1"/>
  <c r="AQ427" i="1"/>
  <c r="AQ426" i="1"/>
  <c r="AQ425" i="1"/>
  <c r="AQ424" i="1"/>
  <c r="AQ423" i="1"/>
  <c r="AQ422" i="1"/>
  <c r="AQ421" i="1"/>
  <c r="AQ420" i="1"/>
  <c r="AQ419" i="1"/>
  <c r="AQ418" i="1"/>
  <c r="AQ417" i="1"/>
  <c r="AQ416" i="1"/>
  <c r="AQ415" i="1"/>
  <c r="AQ414" i="1"/>
  <c r="AQ413" i="1"/>
  <c r="AQ412" i="1"/>
  <c r="AQ411" i="1"/>
  <c r="AQ410" i="1"/>
  <c r="AQ409" i="1"/>
  <c r="AQ408" i="1"/>
  <c r="AQ407" i="1"/>
  <c r="AQ406" i="1"/>
  <c r="AQ405" i="1"/>
  <c r="AQ404" i="1"/>
  <c r="AQ403" i="1"/>
  <c r="AQ402" i="1"/>
  <c r="AQ401" i="1"/>
  <c r="AQ400" i="1"/>
  <c r="AQ399" i="1"/>
  <c r="AQ398" i="1"/>
  <c r="AQ397" i="1"/>
  <c r="AQ396" i="1"/>
  <c r="AQ395" i="1"/>
  <c r="AQ394" i="1"/>
  <c r="AQ393" i="1"/>
  <c r="AQ392" i="1"/>
  <c r="AQ391" i="1"/>
  <c r="AQ390" i="1"/>
  <c r="AQ389" i="1"/>
  <c r="AQ388" i="1"/>
  <c r="AQ387" i="1"/>
  <c r="AQ386" i="1"/>
  <c r="AQ385" i="1"/>
  <c r="AQ384" i="1"/>
  <c r="AQ383" i="1"/>
  <c r="AQ382" i="1"/>
  <c r="AQ381" i="1"/>
  <c r="AQ380" i="1"/>
  <c r="AQ379" i="1"/>
  <c r="AQ378" i="1"/>
  <c r="AQ377" i="1"/>
  <c r="AQ376" i="1"/>
  <c r="AQ375" i="1"/>
  <c r="AQ374" i="1"/>
  <c r="AQ373" i="1"/>
  <c r="AQ372" i="1"/>
  <c r="AQ371" i="1"/>
  <c r="AQ370" i="1"/>
  <c r="AQ369" i="1"/>
  <c r="AQ368" i="1"/>
  <c r="AQ367" i="1"/>
  <c r="AQ366" i="1"/>
  <c r="AQ365" i="1"/>
  <c r="AQ364" i="1"/>
  <c r="AQ363" i="1"/>
  <c r="AQ362" i="1"/>
  <c r="AQ361" i="1"/>
  <c r="AQ360" i="1"/>
  <c r="AQ359" i="1"/>
  <c r="AQ358" i="1"/>
  <c r="AQ357" i="1"/>
  <c r="AQ356" i="1"/>
  <c r="AQ355" i="1"/>
  <c r="AQ354" i="1"/>
  <c r="AQ353" i="1"/>
  <c r="AQ352" i="1"/>
  <c r="AQ351" i="1"/>
  <c r="AQ350" i="1"/>
  <c r="AQ349" i="1"/>
  <c r="AQ348" i="1"/>
  <c r="AQ347" i="1"/>
  <c r="AQ346" i="1"/>
  <c r="AQ345" i="1"/>
  <c r="AQ344" i="1"/>
  <c r="AQ343" i="1"/>
  <c r="AQ342" i="1"/>
  <c r="AQ341" i="1"/>
  <c r="AQ340" i="1"/>
  <c r="AQ339" i="1"/>
  <c r="AQ338" i="1"/>
  <c r="AQ337" i="1"/>
  <c r="AQ336" i="1"/>
  <c r="AQ335" i="1"/>
  <c r="AQ334" i="1"/>
  <c r="AQ333" i="1"/>
  <c r="AQ332" i="1"/>
  <c r="AQ331" i="1"/>
  <c r="AQ330" i="1"/>
  <c r="AQ329" i="1"/>
  <c r="AQ328" i="1"/>
  <c r="AQ327" i="1"/>
  <c r="AQ326" i="1"/>
  <c r="AQ325" i="1"/>
  <c r="AQ324" i="1"/>
  <c r="AQ323" i="1"/>
  <c r="AQ322" i="1"/>
  <c r="AQ321" i="1"/>
  <c r="AQ320" i="1"/>
  <c r="AQ319" i="1"/>
  <c r="AQ318" i="1"/>
  <c r="AQ317" i="1"/>
  <c r="AQ316" i="1"/>
  <c r="AQ315" i="1"/>
  <c r="AQ314" i="1"/>
  <c r="AQ313" i="1"/>
  <c r="AQ312" i="1"/>
  <c r="AQ311" i="1"/>
  <c r="AQ310" i="1"/>
  <c r="AQ309" i="1"/>
  <c r="AQ308" i="1"/>
  <c r="AQ307" i="1"/>
  <c r="AQ306" i="1"/>
  <c r="AQ305" i="1"/>
  <c r="AQ304" i="1"/>
  <c r="AQ303" i="1"/>
  <c r="AQ302" i="1"/>
  <c r="AQ301" i="1"/>
  <c r="AQ300" i="1"/>
  <c r="AQ299" i="1"/>
  <c r="AQ298" i="1"/>
  <c r="AQ297" i="1"/>
  <c r="AQ296" i="1"/>
  <c r="AQ295" i="1"/>
  <c r="AQ294" i="1"/>
  <c r="AQ293" i="1"/>
  <c r="AQ292" i="1"/>
  <c r="AQ291" i="1"/>
  <c r="AQ290" i="1"/>
  <c r="AQ289" i="1"/>
  <c r="AQ288" i="1"/>
  <c r="AQ287" i="1"/>
  <c r="AQ286" i="1"/>
  <c r="AQ285" i="1"/>
  <c r="AQ284" i="1"/>
  <c r="AQ283" i="1"/>
  <c r="AQ282" i="1"/>
  <c r="AQ281" i="1"/>
  <c r="AQ280" i="1"/>
  <c r="AQ279" i="1"/>
  <c r="AQ278" i="1"/>
  <c r="AQ277" i="1"/>
  <c r="AQ276" i="1"/>
  <c r="AQ275" i="1"/>
  <c r="AQ274" i="1"/>
  <c r="AQ273" i="1"/>
  <c r="AQ272" i="1"/>
  <c r="AQ271" i="1"/>
  <c r="AQ270" i="1"/>
  <c r="AQ269" i="1"/>
  <c r="AQ268" i="1"/>
  <c r="AQ267" i="1"/>
  <c r="AQ266" i="1"/>
  <c r="AQ265" i="1"/>
  <c r="AQ264" i="1"/>
  <c r="AQ263" i="1"/>
  <c r="AQ262" i="1"/>
  <c r="AQ261" i="1"/>
  <c r="AQ260" i="1"/>
  <c r="AQ259" i="1"/>
  <c r="AQ258" i="1"/>
  <c r="AQ257" i="1"/>
  <c r="AQ256" i="1"/>
  <c r="AQ255" i="1"/>
  <c r="AQ254" i="1"/>
  <c r="AQ253" i="1"/>
  <c r="AQ252" i="1"/>
  <c r="AQ251" i="1"/>
  <c r="AQ250" i="1"/>
  <c r="AQ249" i="1"/>
  <c r="AQ248" i="1"/>
  <c r="AQ247" i="1"/>
  <c r="AQ246" i="1"/>
  <c r="AQ245" i="1"/>
  <c r="AQ244" i="1"/>
  <c r="AQ243" i="1"/>
  <c r="AQ242" i="1"/>
  <c r="AQ241" i="1"/>
  <c r="AQ240" i="1"/>
  <c r="AQ239" i="1"/>
  <c r="AQ238" i="1"/>
  <c r="AQ237" i="1"/>
  <c r="AQ236" i="1"/>
  <c r="AQ235" i="1"/>
  <c r="AQ234" i="1"/>
  <c r="AQ233" i="1"/>
  <c r="AQ232" i="1"/>
  <c r="AQ231" i="1"/>
  <c r="AQ230" i="1"/>
  <c r="AQ229" i="1"/>
  <c r="AQ228" i="1"/>
  <c r="AQ227" i="1"/>
  <c r="AQ226" i="1"/>
  <c r="AQ225" i="1"/>
  <c r="AQ224" i="1"/>
  <c r="AQ223" i="1"/>
  <c r="AQ222" i="1"/>
  <c r="AQ221" i="1"/>
  <c r="AQ220" i="1"/>
  <c r="AQ219" i="1"/>
  <c r="AQ218" i="1"/>
  <c r="AQ217" i="1"/>
  <c r="AQ216" i="1"/>
  <c r="AQ215" i="1"/>
  <c r="AQ214" i="1"/>
  <c r="AQ213" i="1"/>
  <c r="AQ212" i="1"/>
  <c r="AQ211" i="1"/>
  <c r="AQ210" i="1"/>
  <c r="AQ209" i="1"/>
  <c r="AQ208" i="1"/>
  <c r="AQ207" i="1"/>
  <c r="AQ206" i="1"/>
  <c r="AQ205" i="1"/>
  <c r="AQ204" i="1"/>
  <c r="AQ203" i="1"/>
  <c r="AQ202" i="1"/>
  <c r="AQ201" i="1"/>
  <c r="AQ200" i="1"/>
  <c r="AQ199" i="1"/>
  <c r="AQ198" i="1"/>
  <c r="AQ197" i="1"/>
  <c r="AQ196" i="1"/>
  <c r="AQ195" i="1"/>
  <c r="AQ194" i="1"/>
  <c r="AQ193" i="1"/>
  <c r="AQ192" i="1"/>
  <c r="AQ191" i="1"/>
  <c r="AQ190" i="1"/>
  <c r="AQ189" i="1"/>
  <c r="AQ188" i="1"/>
  <c r="AQ187" i="1"/>
  <c r="AQ186" i="1"/>
  <c r="AQ185" i="1"/>
  <c r="AQ184" i="1"/>
  <c r="AQ183" i="1"/>
  <c r="AQ182" i="1"/>
  <c r="AQ181" i="1"/>
  <c r="AQ180" i="1"/>
  <c r="AQ179" i="1"/>
  <c r="AQ178" i="1"/>
  <c r="AQ177" i="1"/>
  <c r="AQ176" i="1"/>
  <c r="AQ175" i="1"/>
  <c r="AQ174" i="1"/>
  <c r="AQ173" i="1"/>
  <c r="AQ172" i="1"/>
  <c r="AQ171" i="1"/>
  <c r="AQ170" i="1"/>
  <c r="AQ169" i="1"/>
  <c r="AQ168" i="1"/>
  <c r="AQ167" i="1"/>
  <c r="AQ166" i="1"/>
  <c r="AQ165" i="1"/>
  <c r="AQ164" i="1"/>
  <c r="AQ163" i="1"/>
  <c r="AQ162" i="1"/>
  <c r="AQ161" i="1"/>
  <c r="AQ160" i="1"/>
  <c r="AQ159" i="1"/>
  <c r="AQ158" i="1"/>
  <c r="AQ157" i="1"/>
  <c r="AQ156" i="1"/>
  <c r="AQ155" i="1"/>
  <c r="AQ154" i="1"/>
  <c r="AQ153" i="1"/>
  <c r="AQ152" i="1"/>
  <c r="AQ151" i="1"/>
  <c r="AQ150" i="1"/>
  <c r="AQ149" i="1"/>
  <c r="AQ148" i="1"/>
  <c r="AQ147" i="1"/>
  <c r="AQ146" i="1"/>
  <c r="AQ145" i="1"/>
  <c r="AQ144" i="1"/>
  <c r="AQ143" i="1"/>
  <c r="AQ142" i="1"/>
  <c r="AQ141" i="1"/>
  <c r="AQ140" i="1"/>
  <c r="AQ139" i="1"/>
  <c r="AQ138" i="1"/>
  <c r="AQ137" i="1"/>
  <c r="AQ136" i="1"/>
  <c r="AQ135" i="1"/>
  <c r="AQ134" i="1"/>
  <c r="AQ133" i="1"/>
  <c r="AQ132" i="1"/>
  <c r="AQ131" i="1"/>
  <c r="AQ130" i="1"/>
  <c r="AQ129" i="1"/>
  <c r="AQ128" i="1"/>
  <c r="AQ127" i="1"/>
  <c r="AQ126" i="1"/>
  <c r="AQ125" i="1"/>
  <c r="AQ124" i="1"/>
  <c r="AQ123" i="1"/>
  <c r="AQ122" i="1"/>
  <c r="AQ121" i="1"/>
  <c r="AQ120" i="1"/>
  <c r="AQ119" i="1"/>
  <c r="AQ118" i="1"/>
  <c r="AQ117" i="1"/>
  <c r="AQ116" i="1"/>
  <c r="AQ115" i="1"/>
  <c r="AQ114" i="1"/>
  <c r="AQ113" i="1"/>
  <c r="AQ112" i="1"/>
  <c r="AQ111" i="1"/>
  <c r="AQ110" i="1"/>
  <c r="AQ109" i="1"/>
  <c r="AQ108" i="1"/>
  <c r="AQ107" i="1"/>
  <c r="AQ106" i="1"/>
  <c r="AQ105" i="1"/>
  <c r="AQ104" i="1"/>
  <c r="AQ103" i="1"/>
  <c r="AQ102" i="1"/>
  <c r="AQ101" i="1"/>
  <c r="AQ100" i="1"/>
  <c r="AQ99" i="1"/>
  <c r="AQ98" i="1"/>
  <c r="AQ97" i="1"/>
  <c r="AQ96" i="1"/>
  <c r="AQ95" i="1"/>
  <c r="AQ94" i="1"/>
  <c r="AQ93" i="1"/>
  <c r="AQ92" i="1"/>
  <c r="AQ91" i="1"/>
  <c r="AQ90" i="1"/>
  <c r="AQ89" i="1"/>
  <c r="AQ88" i="1"/>
  <c r="AQ87"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17" i="1"/>
  <c r="AQ16" i="1"/>
  <c r="AQ15" i="1"/>
  <c r="AQ14" i="1"/>
  <c r="AQ13" i="1"/>
  <c r="AQ12" i="1"/>
  <c r="AQ11" i="1"/>
  <c r="AQ10" i="1"/>
  <c r="AQ9" i="1"/>
  <c r="AQ8" i="1"/>
  <c r="AQ7" i="1"/>
  <c r="AQ6" i="1"/>
  <c r="AQ5" i="1"/>
  <c r="AQ4" i="1"/>
  <c r="AQ3" i="1"/>
  <c r="AQ2" i="1"/>
  <c r="AM547" i="1"/>
  <c r="AM546" i="1"/>
  <c r="AM545" i="1"/>
  <c r="AM544" i="1"/>
  <c r="AM543" i="1"/>
  <c r="AM542" i="1"/>
  <c r="AM541" i="1"/>
  <c r="AM540" i="1"/>
  <c r="AM539" i="1"/>
  <c r="AM538" i="1"/>
  <c r="AM537" i="1"/>
  <c r="AM536" i="1"/>
  <c r="AM535" i="1"/>
  <c r="AM534" i="1"/>
  <c r="AM533" i="1"/>
  <c r="AM532" i="1"/>
  <c r="AM531" i="1"/>
  <c r="AM530" i="1"/>
  <c r="AM529" i="1"/>
  <c r="AM528" i="1"/>
  <c r="AM527" i="1"/>
  <c r="AM526" i="1"/>
  <c r="AM525" i="1"/>
  <c r="AM524" i="1"/>
  <c r="AM523" i="1"/>
  <c r="AM522" i="1"/>
  <c r="AM521" i="1"/>
  <c r="AM520" i="1"/>
  <c r="AM519" i="1"/>
  <c r="AM518" i="1"/>
  <c r="AM517" i="1"/>
  <c r="AM516" i="1"/>
  <c r="AM515" i="1"/>
  <c r="AM514" i="1"/>
  <c r="AM513" i="1"/>
  <c r="AM512" i="1"/>
  <c r="AM511" i="1"/>
  <c r="AM510" i="1"/>
  <c r="AM509" i="1"/>
  <c r="AM508" i="1"/>
  <c r="AM507" i="1"/>
  <c r="AM506" i="1"/>
  <c r="AM505" i="1"/>
  <c r="AM504" i="1"/>
  <c r="AM503" i="1"/>
  <c r="AM502" i="1"/>
  <c r="AM501" i="1"/>
  <c r="AM500" i="1"/>
  <c r="AM499" i="1"/>
  <c r="AM498" i="1"/>
  <c r="AM497" i="1"/>
  <c r="AM496" i="1"/>
  <c r="AM495" i="1"/>
  <c r="AM494" i="1"/>
  <c r="AM493" i="1"/>
  <c r="AM492" i="1"/>
  <c r="AM491" i="1"/>
  <c r="AM490" i="1"/>
  <c r="AM489" i="1"/>
  <c r="AM488" i="1"/>
  <c r="AM487" i="1"/>
  <c r="AM486" i="1"/>
  <c r="AM485" i="1"/>
  <c r="AM484" i="1"/>
  <c r="AM483" i="1"/>
  <c r="AM482" i="1"/>
  <c r="AM481" i="1"/>
  <c r="AM480" i="1"/>
  <c r="AM479" i="1"/>
  <c r="AM478" i="1"/>
  <c r="AM477" i="1"/>
  <c r="AM476" i="1"/>
  <c r="AM475" i="1"/>
  <c r="AM474" i="1"/>
  <c r="AM473" i="1"/>
  <c r="AM472" i="1"/>
  <c r="AM471" i="1"/>
  <c r="AM470" i="1"/>
  <c r="AM469" i="1"/>
  <c r="AM468" i="1"/>
  <c r="AM467" i="1"/>
  <c r="AM466" i="1"/>
  <c r="AM465" i="1"/>
  <c r="AM464" i="1"/>
  <c r="AM463" i="1"/>
  <c r="AM462" i="1"/>
  <c r="AM461" i="1"/>
  <c r="AM460" i="1"/>
  <c r="AM459" i="1"/>
  <c r="AM458" i="1"/>
  <c r="AM457" i="1"/>
  <c r="AM456" i="1"/>
  <c r="AM455" i="1"/>
  <c r="AM454" i="1"/>
  <c r="AM453" i="1"/>
  <c r="AM452" i="1"/>
  <c r="AM451" i="1"/>
  <c r="AM450" i="1"/>
  <c r="AM449" i="1"/>
  <c r="AM448" i="1"/>
  <c r="AM447" i="1"/>
  <c r="AM446" i="1"/>
  <c r="AM445" i="1"/>
  <c r="AM444" i="1"/>
  <c r="AM443" i="1"/>
  <c r="AM442" i="1"/>
  <c r="AM441" i="1"/>
  <c r="AM440" i="1"/>
  <c r="AM439" i="1"/>
  <c r="AM438" i="1"/>
  <c r="AM437" i="1"/>
  <c r="AM436" i="1"/>
  <c r="AM435" i="1"/>
  <c r="AM434" i="1"/>
  <c r="AM433" i="1"/>
  <c r="AM432" i="1"/>
  <c r="AM431" i="1"/>
  <c r="AM430" i="1"/>
  <c r="AM429" i="1"/>
  <c r="AM428" i="1"/>
  <c r="AM427" i="1"/>
  <c r="AM426" i="1"/>
  <c r="AM425" i="1"/>
  <c r="AM424" i="1"/>
  <c r="AM423" i="1"/>
  <c r="AM422" i="1"/>
  <c r="AM421" i="1"/>
  <c r="AM420" i="1"/>
  <c r="AM419" i="1"/>
  <c r="AM418" i="1"/>
  <c r="AM417" i="1"/>
  <c r="AM416" i="1"/>
  <c r="AM415" i="1"/>
  <c r="AM414" i="1"/>
  <c r="AM413" i="1"/>
  <c r="AM412" i="1"/>
  <c r="AM411" i="1"/>
  <c r="AM410" i="1"/>
  <c r="AM409" i="1"/>
  <c r="AM408" i="1"/>
  <c r="AM407" i="1"/>
  <c r="AM406" i="1"/>
  <c r="AM405" i="1"/>
  <c r="AM404" i="1"/>
  <c r="AM403" i="1"/>
  <c r="AM402" i="1"/>
  <c r="AM401" i="1"/>
  <c r="AM400" i="1"/>
  <c r="AM399" i="1"/>
  <c r="AM398" i="1"/>
  <c r="AM397" i="1"/>
  <c r="AM396" i="1"/>
  <c r="AM395" i="1"/>
  <c r="AM394" i="1"/>
  <c r="AM393" i="1"/>
  <c r="AM392" i="1"/>
  <c r="AM391" i="1"/>
  <c r="AM390" i="1"/>
  <c r="AM389" i="1"/>
  <c r="AM388" i="1"/>
  <c r="AM387" i="1"/>
  <c r="AM386" i="1"/>
  <c r="AM385" i="1"/>
  <c r="AM384" i="1"/>
  <c r="AM383" i="1"/>
  <c r="AM382" i="1"/>
  <c r="AM381" i="1"/>
  <c r="AM380" i="1"/>
  <c r="AM379" i="1"/>
  <c r="AM378" i="1"/>
  <c r="AM377" i="1"/>
  <c r="AM376" i="1"/>
  <c r="AM375" i="1"/>
  <c r="AM374" i="1"/>
  <c r="AM373" i="1"/>
  <c r="AM372" i="1"/>
  <c r="AM371" i="1"/>
  <c r="AM370" i="1"/>
  <c r="AM369" i="1"/>
  <c r="AM368" i="1"/>
  <c r="AM367" i="1"/>
  <c r="AM366" i="1"/>
  <c r="AM365" i="1"/>
  <c r="AM364" i="1"/>
  <c r="AM363" i="1"/>
  <c r="AM362" i="1"/>
  <c r="AM361" i="1"/>
  <c r="AM360" i="1"/>
  <c r="AM359" i="1"/>
  <c r="AM358" i="1"/>
  <c r="AM357" i="1"/>
  <c r="AM356" i="1"/>
  <c r="AM355" i="1"/>
  <c r="AM354" i="1"/>
  <c r="AM353" i="1"/>
  <c r="AM352" i="1"/>
  <c r="AM351" i="1"/>
  <c r="AM350" i="1"/>
  <c r="AM349" i="1"/>
  <c r="AM348" i="1"/>
  <c r="AM347" i="1"/>
  <c r="AM346" i="1"/>
  <c r="AM345" i="1"/>
  <c r="AM344" i="1"/>
  <c r="AM343" i="1"/>
  <c r="AM342" i="1"/>
  <c r="AM341" i="1"/>
  <c r="AM340" i="1"/>
  <c r="AM339" i="1"/>
  <c r="AM338" i="1"/>
  <c r="AM337" i="1"/>
  <c r="AM336" i="1"/>
  <c r="AM335" i="1"/>
  <c r="AM334" i="1"/>
  <c r="AM333" i="1"/>
  <c r="AM332" i="1"/>
  <c r="AM331" i="1"/>
  <c r="AM330" i="1"/>
  <c r="AM329" i="1"/>
  <c r="AM328" i="1"/>
  <c r="AM327" i="1"/>
  <c r="AM326" i="1"/>
  <c r="AM325" i="1"/>
  <c r="AM324" i="1"/>
  <c r="AM323" i="1"/>
  <c r="AM322" i="1"/>
  <c r="AM321" i="1"/>
  <c r="AM320" i="1"/>
  <c r="AM319" i="1"/>
  <c r="AM318" i="1"/>
  <c r="AM317" i="1"/>
  <c r="AM316" i="1"/>
  <c r="AM315" i="1"/>
  <c r="AM314" i="1"/>
  <c r="AM313" i="1"/>
  <c r="AM312" i="1"/>
  <c r="AM311" i="1"/>
  <c r="AM310" i="1"/>
  <c r="AM309" i="1"/>
  <c r="AM308" i="1"/>
  <c r="AM307" i="1"/>
  <c r="AM306" i="1"/>
  <c r="AM305" i="1"/>
  <c r="AM304" i="1"/>
  <c r="AM303" i="1"/>
  <c r="AM302" i="1"/>
  <c r="AM301" i="1"/>
  <c r="AM300" i="1"/>
  <c r="AM299" i="1"/>
  <c r="AM298" i="1"/>
  <c r="AM297" i="1"/>
  <c r="AM296" i="1"/>
  <c r="AM295" i="1"/>
  <c r="AM294" i="1"/>
  <c r="AM293" i="1"/>
  <c r="AM292" i="1"/>
  <c r="AM291" i="1"/>
  <c r="AM290" i="1"/>
  <c r="AM289" i="1"/>
  <c r="AM288" i="1"/>
  <c r="AM287" i="1"/>
  <c r="AM286" i="1"/>
  <c r="AM285" i="1"/>
  <c r="AM284" i="1"/>
  <c r="AM283" i="1"/>
  <c r="AM282" i="1"/>
  <c r="AM281" i="1"/>
  <c r="AM280" i="1"/>
  <c r="AM279" i="1"/>
  <c r="AM278" i="1"/>
  <c r="AM277" i="1"/>
  <c r="AM276" i="1"/>
  <c r="AM275" i="1"/>
  <c r="AM274" i="1"/>
  <c r="AM273" i="1"/>
  <c r="AM272" i="1"/>
  <c r="AM271" i="1"/>
  <c r="AM270" i="1"/>
  <c r="AM269" i="1"/>
  <c r="AM268" i="1"/>
  <c r="AM267" i="1"/>
  <c r="AM266" i="1"/>
  <c r="AM265" i="1"/>
  <c r="AM264" i="1"/>
  <c r="AM263" i="1"/>
  <c r="AM262" i="1"/>
  <c r="AM261" i="1"/>
  <c r="AM260" i="1"/>
  <c r="AM259" i="1"/>
  <c r="AM258" i="1"/>
  <c r="AM257" i="1"/>
  <c r="AM256" i="1"/>
  <c r="AM255" i="1"/>
  <c r="AM254" i="1"/>
  <c r="AM253" i="1"/>
  <c r="AM252" i="1"/>
  <c r="AM251" i="1"/>
  <c r="AM250" i="1"/>
  <c r="AM249" i="1"/>
  <c r="AM248" i="1"/>
  <c r="AM247" i="1"/>
  <c r="AM246" i="1"/>
  <c r="AM245" i="1"/>
  <c r="AM244" i="1"/>
  <c r="AM243" i="1"/>
  <c r="AM242" i="1"/>
  <c r="AM241" i="1"/>
  <c r="AM240" i="1"/>
  <c r="AM239" i="1"/>
  <c r="AM238" i="1"/>
  <c r="AM237" i="1"/>
  <c r="AM236" i="1"/>
  <c r="AM235" i="1"/>
  <c r="AM234" i="1"/>
  <c r="AM233" i="1"/>
  <c r="AM232" i="1"/>
  <c r="AM231" i="1"/>
  <c r="AM230" i="1"/>
  <c r="AM229" i="1"/>
  <c r="AM228" i="1"/>
  <c r="AM227" i="1"/>
  <c r="AM226" i="1"/>
  <c r="AM225" i="1"/>
  <c r="AM224" i="1"/>
  <c r="AM223" i="1"/>
  <c r="AM222" i="1"/>
  <c r="AM221" i="1"/>
  <c r="AM220" i="1"/>
  <c r="AM219" i="1"/>
  <c r="AM218" i="1"/>
  <c r="AM217" i="1"/>
  <c r="AM216" i="1"/>
  <c r="AM215" i="1"/>
  <c r="AM214" i="1"/>
  <c r="AM213" i="1"/>
  <c r="AM212" i="1"/>
  <c r="AM211" i="1"/>
  <c r="AM210" i="1"/>
  <c r="AM209" i="1"/>
  <c r="AM208" i="1"/>
  <c r="AM207" i="1"/>
  <c r="AM206" i="1"/>
  <c r="AM205" i="1"/>
  <c r="AM204" i="1"/>
  <c r="AM203" i="1"/>
  <c r="AM202" i="1"/>
  <c r="AM201" i="1"/>
  <c r="AM200" i="1"/>
  <c r="AM199" i="1"/>
  <c r="AM198" i="1"/>
  <c r="AM197" i="1"/>
  <c r="AM196" i="1"/>
  <c r="AM195" i="1"/>
  <c r="AM194" i="1"/>
  <c r="AM193" i="1"/>
  <c r="AM192" i="1"/>
  <c r="AM191" i="1"/>
  <c r="AM190" i="1"/>
  <c r="AM189" i="1"/>
  <c r="AM188" i="1"/>
  <c r="AM187" i="1"/>
  <c r="AM186" i="1"/>
  <c r="AM185" i="1"/>
  <c r="AM184" i="1"/>
  <c r="AM183" i="1"/>
  <c r="AM182" i="1"/>
  <c r="AM181" i="1"/>
  <c r="AM180" i="1"/>
  <c r="AM179" i="1"/>
  <c r="AM178" i="1"/>
  <c r="AM177" i="1"/>
  <c r="AM176" i="1"/>
  <c r="AM175" i="1"/>
  <c r="AM174" i="1"/>
  <c r="AM173" i="1"/>
  <c r="AM172" i="1"/>
  <c r="AM171" i="1"/>
  <c r="AM170" i="1"/>
  <c r="AM169" i="1"/>
  <c r="AM168" i="1"/>
  <c r="AM167" i="1"/>
  <c r="AM166" i="1"/>
  <c r="AM165" i="1"/>
  <c r="AM164" i="1"/>
  <c r="AM163" i="1"/>
  <c r="AM162" i="1"/>
  <c r="AM161" i="1"/>
  <c r="AM160" i="1"/>
  <c r="AM159" i="1"/>
  <c r="AM158" i="1"/>
  <c r="AM157" i="1"/>
  <c r="AM156" i="1"/>
  <c r="AM155" i="1"/>
  <c r="AM154" i="1"/>
  <c r="AM153" i="1"/>
  <c r="AM152" i="1"/>
  <c r="AM151" i="1"/>
  <c r="AM150" i="1"/>
  <c r="AM149" i="1"/>
  <c r="AM148" i="1"/>
  <c r="AM147" i="1"/>
  <c r="AM146" i="1"/>
  <c r="AM145" i="1"/>
  <c r="AM144" i="1"/>
  <c r="AM143" i="1"/>
  <c r="AM142" i="1"/>
  <c r="AM141" i="1"/>
  <c r="AM140" i="1"/>
  <c r="AM139" i="1"/>
  <c r="AM138" i="1"/>
  <c r="AM137" i="1"/>
  <c r="AM136" i="1"/>
  <c r="AM135" i="1"/>
  <c r="AM134" i="1"/>
  <c r="AM133" i="1"/>
  <c r="AM132" i="1"/>
  <c r="AM131" i="1"/>
  <c r="AM130" i="1"/>
  <c r="AM129" i="1"/>
  <c r="AM128" i="1"/>
  <c r="AM127" i="1"/>
  <c r="AM126" i="1"/>
  <c r="AM125" i="1"/>
  <c r="AM124" i="1"/>
  <c r="AM123" i="1"/>
  <c r="AM122" i="1"/>
  <c r="AM121" i="1"/>
  <c r="AM120" i="1"/>
  <c r="AM119" i="1"/>
  <c r="AM118" i="1"/>
  <c r="AM117" i="1"/>
  <c r="AM116" i="1"/>
  <c r="AM115" i="1"/>
  <c r="AM114" i="1"/>
  <c r="AM113" i="1"/>
  <c r="AM112" i="1"/>
  <c r="AM111" i="1"/>
  <c r="AM110" i="1"/>
  <c r="AM109" i="1"/>
  <c r="AM108" i="1"/>
  <c r="AM107" i="1"/>
  <c r="AM106" i="1"/>
  <c r="AM105" i="1"/>
  <c r="AM104" i="1"/>
  <c r="AM103" i="1"/>
  <c r="AM102" i="1"/>
  <c r="AM101" i="1"/>
  <c r="AM100" i="1"/>
  <c r="AM99" i="1"/>
  <c r="AM98" i="1"/>
  <c r="AM97" i="1"/>
  <c r="AM96" i="1"/>
  <c r="AM95" i="1"/>
  <c r="AM94" i="1"/>
  <c r="AM93" i="1"/>
  <c r="AM92" i="1"/>
  <c r="AM91" i="1"/>
  <c r="AM90" i="1"/>
  <c r="AM89" i="1"/>
  <c r="AM88" i="1"/>
  <c r="AM87" i="1"/>
  <c r="AM86" i="1"/>
  <c r="AM85" i="1"/>
  <c r="AM84" i="1"/>
  <c r="AM83" i="1"/>
  <c r="AM82" i="1"/>
  <c r="AM81" i="1"/>
  <c r="AM80" i="1"/>
  <c r="AM79" i="1"/>
  <c r="AM78" i="1"/>
  <c r="AM77" i="1"/>
  <c r="AM76" i="1"/>
  <c r="AM75" i="1"/>
  <c r="AM74" i="1"/>
  <c r="AM73" i="1"/>
  <c r="AM72" i="1"/>
  <c r="AM71" i="1"/>
  <c r="AM70" i="1"/>
  <c r="AM69" i="1"/>
  <c r="AM68" i="1"/>
  <c r="AM67" i="1"/>
  <c r="AM66" i="1"/>
  <c r="AM65" i="1"/>
  <c r="AM64" i="1"/>
  <c r="AM63" i="1"/>
  <c r="AM62" i="1"/>
  <c r="AM61" i="1"/>
  <c r="AM60" i="1"/>
  <c r="AM59" i="1"/>
  <c r="AM58" i="1"/>
  <c r="AM57" i="1"/>
  <c r="AM56" i="1"/>
  <c r="AM55" i="1"/>
  <c r="AM54" i="1"/>
  <c r="AM53" i="1"/>
  <c r="AM52" i="1"/>
  <c r="AM51" i="1"/>
  <c r="AM50" i="1"/>
  <c r="AM49" i="1"/>
  <c r="AM48" i="1"/>
  <c r="AM47" i="1"/>
  <c r="AM46" i="1"/>
  <c r="AM45" i="1"/>
  <c r="AM44" i="1"/>
  <c r="AM43" i="1"/>
  <c r="AM42" i="1"/>
  <c r="AM41" i="1"/>
  <c r="AM40" i="1"/>
  <c r="AM39" i="1"/>
  <c r="AM38" i="1"/>
  <c r="AM37" i="1"/>
  <c r="AM36" i="1"/>
  <c r="AM35" i="1"/>
  <c r="AM34" i="1"/>
  <c r="AM33" i="1"/>
  <c r="AM32" i="1"/>
  <c r="AM31" i="1"/>
  <c r="AM30" i="1"/>
  <c r="AM29" i="1"/>
  <c r="AM28" i="1"/>
  <c r="AM27" i="1"/>
  <c r="AM26" i="1"/>
  <c r="AM25" i="1"/>
  <c r="AM24" i="1"/>
  <c r="AM23" i="1"/>
  <c r="AM22" i="1"/>
  <c r="AM21" i="1"/>
  <c r="AM20" i="1"/>
  <c r="AM19" i="1"/>
  <c r="AM18" i="1"/>
  <c r="AM17" i="1"/>
  <c r="AM16" i="1"/>
  <c r="AM15" i="1"/>
  <c r="AM14" i="1"/>
  <c r="AM13" i="1"/>
  <c r="AM12" i="1"/>
  <c r="AM11" i="1"/>
  <c r="AM10" i="1"/>
  <c r="AM9" i="1"/>
  <c r="AM8" i="1"/>
  <c r="AM7" i="1"/>
  <c r="AM6" i="1"/>
  <c r="AM5" i="1"/>
  <c r="AM4" i="1"/>
  <c r="AM3" i="1"/>
  <c r="AM2"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38" i="1"/>
  <c r="AE337" i="1"/>
  <c r="AE336" i="1"/>
  <c r="AE335" i="1"/>
  <c r="AE334" i="1"/>
  <c r="AE333" i="1"/>
  <c r="AE332" i="1"/>
  <c r="AE331" i="1"/>
  <c r="AE330" i="1"/>
  <c r="AE329" i="1"/>
  <c r="AE328" i="1"/>
  <c r="AE327" i="1"/>
  <c r="AE326" i="1"/>
  <c r="AE325" i="1"/>
  <c r="AE324" i="1"/>
  <c r="AE323" i="1"/>
  <c r="AE322" i="1"/>
  <c r="AE321" i="1"/>
  <c r="AE320" i="1"/>
  <c r="AE319" i="1"/>
  <c r="AE318" i="1"/>
  <c r="AE317" i="1"/>
  <c r="AE316" i="1"/>
  <c r="AE315" i="1"/>
  <c r="AE314" i="1"/>
  <c r="AE313" i="1"/>
  <c r="AE312" i="1"/>
  <c r="AE311" i="1"/>
  <c r="AE310" i="1"/>
  <c r="AE30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36" i="1"/>
  <c r="AE235" i="1"/>
  <c r="AE234" i="1"/>
  <c r="AE233" i="1"/>
  <c r="AE232" i="1"/>
  <c r="AE231" i="1"/>
  <c r="AE230" i="1"/>
  <c r="AE229" i="1"/>
  <c r="AE228" i="1"/>
  <c r="AE22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3" i="1"/>
  <c r="W4" i="1"/>
  <c r="W5" i="1"/>
  <c r="W6" i="1"/>
  <c r="W7" i="1"/>
  <c r="W8" i="1"/>
  <c r="W9" i="1"/>
  <c r="W10" i="1"/>
  <c r="W11" i="1"/>
  <c r="W12" i="1"/>
  <c r="W13" i="1"/>
  <c r="W14" i="1"/>
  <c r="W15" i="1"/>
  <c r="W16" i="1"/>
  <c r="W17" i="1"/>
  <c r="W18" i="1"/>
  <c r="W19" i="1"/>
  <c r="W20" i="1"/>
  <c r="W21" i="1"/>
  <c r="W22" i="1"/>
  <c r="W23" i="1"/>
  <c r="W24" i="1"/>
  <c r="W25" i="1"/>
  <c r="W2" i="1"/>
  <c r="BR142" i="1"/>
  <c r="BR139" i="1"/>
  <c r="BR79" i="1"/>
  <c r="BR78" i="1"/>
  <c r="BT76" i="1"/>
  <c r="BR76" i="1"/>
  <c r="BR73" i="1"/>
  <c r="BR61" i="1"/>
  <c r="BR56" i="1"/>
  <c r="BR55" i="1"/>
  <c r="BT51" i="1"/>
  <c r="BR51" i="1"/>
  <c r="BR49" i="1"/>
  <c r="BR48" i="1"/>
  <c r="BT47" i="1"/>
  <c r="BR44" i="1"/>
  <c r="BR19" i="1"/>
  <c r="BT23" i="1"/>
  <c r="BR23" i="1"/>
  <c r="BR27" i="1"/>
  <c r="BR28" i="1"/>
  <c r="BT4" i="1"/>
  <c r="BT13" i="1"/>
  <c r="BT15" i="1"/>
  <c r="BT2" i="1"/>
</calcChain>
</file>

<file path=xl/sharedStrings.xml><?xml version="1.0" encoding="utf-8"?>
<sst xmlns="http://schemas.openxmlformats.org/spreadsheetml/2006/main" count="7009" uniqueCount="1561">
  <si>
    <t>broken</t>
    <phoneticPr fontId="9" type="noConversion"/>
  </si>
  <si>
    <t>y</t>
    <phoneticPr fontId="9" type="noConversion"/>
  </si>
  <si>
    <t>m</t>
    <phoneticPr fontId="9" type="noConversion"/>
  </si>
  <si>
    <t>m</t>
    <phoneticPr fontId="9" type="noConversion"/>
  </si>
  <si>
    <t>y</t>
    <phoneticPr fontId="9" type="noConversion"/>
  </si>
  <si>
    <t>f</t>
    <phoneticPr fontId="9" type="noConversion"/>
  </si>
  <si>
    <t>y</t>
    <phoneticPr fontId="9" type="noConversion"/>
  </si>
  <si>
    <t>regrowing</t>
    <phoneticPr fontId="9" type="noConversion"/>
  </si>
  <si>
    <t>?</t>
    <phoneticPr fontId="9" type="noConversion"/>
  </si>
  <si>
    <t>m</t>
    <phoneticPr fontId="9" type="noConversion"/>
  </si>
  <si>
    <t>liz</t>
    <phoneticPr fontId="9" type="noConversion"/>
  </si>
  <si>
    <t>y</t>
    <phoneticPr fontId="9" type="noConversion"/>
  </si>
  <si>
    <t>118.left</t>
    <phoneticPr fontId="9" type="noConversion"/>
  </si>
  <si>
    <t>117.left</t>
    <phoneticPr fontId="9" type="noConversion"/>
  </si>
  <si>
    <t>118.left</t>
    <phoneticPr fontId="9" type="noConversion"/>
  </si>
  <si>
    <t>y</t>
    <phoneticPr fontId="9" type="noConversion"/>
  </si>
  <si>
    <t>regrowing</t>
    <phoneticPr fontId="9" type="noConversion"/>
  </si>
  <si>
    <t>missing</t>
    <phoneticPr fontId="9" type="noConversion"/>
  </si>
  <si>
    <t>y</t>
    <phoneticPr fontId="9" type="noConversion"/>
  </si>
  <si>
    <t>f</t>
    <phoneticPr fontId="9" type="noConversion"/>
  </si>
  <si>
    <t>NB100</t>
    <phoneticPr fontId="9" type="noConversion"/>
  </si>
  <si>
    <t>NB099</t>
    <phoneticPr fontId="9" type="noConversion"/>
  </si>
  <si>
    <t>fell out</t>
    <phoneticPr fontId="9" type="noConversion"/>
  </si>
  <si>
    <t>n</t>
    <phoneticPr fontId="9" type="noConversion"/>
  </si>
  <si>
    <t>y</t>
    <phoneticPr fontId="9" type="noConversion"/>
  </si>
  <si>
    <t>y</t>
    <phoneticPr fontId="9" type="noConversion"/>
  </si>
  <si>
    <t>m</t>
    <phoneticPr fontId="9" type="noConversion"/>
  </si>
  <si>
    <t>m</t>
    <phoneticPr fontId="9" type="noConversion"/>
  </si>
  <si>
    <t>missing</t>
    <phoneticPr fontId="9" type="noConversion"/>
  </si>
  <si>
    <t>f</t>
    <phoneticPr fontId="9" type="noConversion"/>
  </si>
  <si>
    <t>f</t>
    <phoneticPr fontId="9" type="noConversion"/>
  </si>
  <si>
    <t>y</t>
    <phoneticPr fontId="9" type="noConversion"/>
  </si>
  <si>
    <t>m</t>
    <phoneticPr fontId="9" type="noConversion"/>
  </si>
  <si>
    <t>y</t>
    <phoneticPr fontId="9" type="noConversion"/>
  </si>
  <si>
    <t>skipped number</t>
    <phoneticPr fontId="9" type="noConversion"/>
  </si>
  <si>
    <t>m</t>
    <phoneticPr fontId="9" type="noConversion"/>
  </si>
  <si>
    <t>f</t>
    <phoneticPr fontId="9" type="noConversion"/>
  </si>
  <si>
    <t>missing</t>
    <phoneticPr fontId="9" type="noConversion"/>
  </si>
  <si>
    <t>m</t>
    <phoneticPr fontId="9" type="noConversion"/>
  </si>
  <si>
    <t xml:space="preserve">pair in barn, one other male nearby, possible paired. Female not incubating. </t>
    <phoneticPr fontId="9" type="noConversion"/>
  </si>
  <si>
    <t>white fang</t>
    <phoneticPr fontId="9" type="noConversion"/>
  </si>
  <si>
    <t>both</t>
    <phoneticPr fontId="9" type="noConversion"/>
  </si>
  <si>
    <t>y</t>
    <phoneticPr fontId="9" type="noConversion"/>
  </si>
  <si>
    <t>y</t>
    <phoneticPr fontId="9" type="noConversion"/>
  </si>
  <si>
    <t xml:space="preserve">red </t>
    <phoneticPr fontId="9" type="noConversion"/>
  </si>
  <si>
    <t>liz</t>
    <phoneticPr fontId="9" type="noConversion"/>
  </si>
  <si>
    <t>pink</t>
    <phoneticPr fontId="9" type="noConversion"/>
  </si>
  <si>
    <t>pink</t>
    <phoneticPr fontId="9" type="noConversion"/>
  </si>
  <si>
    <t>y</t>
    <phoneticPr fontId="9" type="noConversion"/>
  </si>
  <si>
    <t>y</t>
    <phoneticPr fontId="9" type="noConversion"/>
  </si>
  <si>
    <t>green</t>
    <phoneticPr fontId="9" type="noConversion"/>
  </si>
  <si>
    <t>yellow</t>
    <phoneticPr fontId="9" type="noConversion"/>
  </si>
  <si>
    <t>yellow</t>
    <phoneticPr fontId="9" type="noConversion"/>
  </si>
  <si>
    <t>broken</t>
    <phoneticPr fontId="9" type="noConversion"/>
  </si>
  <si>
    <t>y</t>
    <phoneticPr fontId="9" type="noConversion"/>
  </si>
  <si>
    <t>y</t>
    <phoneticPr fontId="9" type="noConversion"/>
  </si>
  <si>
    <t>VN96170</t>
    <phoneticPr fontId="9" type="noConversion"/>
  </si>
  <si>
    <t>y</t>
    <phoneticPr fontId="9" type="noConversion"/>
  </si>
  <si>
    <t>VN96169</t>
    <phoneticPr fontId="9" type="noConversion"/>
  </si>
  <si>
    <t>VN96172</t>
    <phoneticPr fontId="9" type="noConversion"/>
  </si>
  <si>
    <t>y</t>
    <phoneticPr fontId="9" type="noConversion"/>
  </si>
  <si>
    <t>VN96171</t>
    <phoneticPr fontId="9" type="noConversion"/>
  </si>
  <si>
    <t>red</t>
    <phoneticPr fontId="9" type="noConversion"/>
  </si>
  <si>
    <t>red</t>
    <phoneticPr fontId="9" type="noConversion"/>
  </si>
  <si>
    <t>VN96175</t>
    <phoneticPr fontId="9" type="noConversion"/>
  </si>
  <si>
    <t>y</t>
    <phoneticPr fontId="9" type="noConversion"/>
  </si>
  <si>
    <t>VN96174</t>
    <phoneticPr fontId="9" type="noConversion"/>
  </si>
  <si>
    <t>y</t>
    <phoneticPr fontId="9" type="noConversion"/>
  </si>
  <si>
    <t>na</t>
    <phoneticPr fontId="9" type="noConversion"/>
  </si>
  <si>
    <t>blue</t>
    <phoneticPr fontId="9" type="noConversion"/>
  </si>
  <si>
    <t>y</t>
    <phoneticPr fontId="9" type="noConversion"/>
  </si>
  <si>
    <t>yellow</t>
    <phoneticPr fontId="9" type="noConversion"/>
  </si>
  <si>
    <t>liz</t>
    <phoneticPr fontId="9" type="noConversion"/>
  </si>
  <si>
    <t>m</t>
    <phoneticPr fontId="9" type="noConversion"/>
  </si>
  <si>
    <t>liz</t>
    <phoneticPr fontId="9" type="noConversion"/>
  </si>
  <si>
    <t>purple</t>
    <phoneticPr fontId="9" type="noConversion"/>
  </si>
  <si>
    <t>green</t>
    <phoneticPr fontId="9" type="noConversion"/>
  </si>
  <si>
    <t>green</t>
    <phoneticPr fontId="9" type="noConversion"/>
  </si>
  <si>
    <t>orange</t>
    <phoneticPr fontId="9" type="noConversion"/>
  </si>
  <si>
    <t>y</t>
    <phoneticPr fontId="9" type="noConversion"/>
  </si>
  <si>
    <t>Yekaterinburg</t>
    <phoneticPr fontId="9" type="noConversion"/>
  </si>
  <si>
    <t>Liz</t>
    <phoneticPr fontId="9" type="noConversion"/>
  </si>
  <si>
    <t>f</t>
    <phoneticPr fontId="9" type="noConversion"/>
  </si>
  <si>
    <t>m</t>
    <phoneticPr fontId="9" type="noConversion"/>
  </si>
  <si>
    <t>missing</t>
    <phoneticPr fontId="9" type="noConversion"/>
  </si>
  <si>
    <t>n</t>
    <phoneticPr fontId="9" type="noConversion"/>
  </si>
  <si>
    <t>m</t>
    <phoneticPr fontId="9" type="noConversion"/>
  </si>
  <si>
    <t>f</t>
    <phoneticPr fontId="9" type="noConversion"/>
  </si>
  <si>
    <t>broken</t>
    <phoneticPr fontId="9" type="noConversion"/>
  </si>
  <si>
    <t>y</t>
    <phoneticPr fontId="9" type="noConversion"/>
  </si>
  <si>
    <t>f</t>
    <phoneticPr fontId="9" type="noConversion"/>
  </si>
  <si>
    <t>y</t>
    <phoneticPr fontId="9" type="noConversion"/>
  </si>
  <si>
    <t>VN96063</t>
    <phoneticPr fontId="9" type="noConversion"/>
  </si>
  <si>
    <t>VN96062</t>
    <phoneticPr fontId="9" type="noConversion"/>
  </si>
  <si>
    <t>y</t>
    <phoneticPr fontId="9" type="noConversion"/>
  </si>
  <si>
    <t>y</t>
    <phoneticPr fontId="9" type="noConversion"/>
  </si>
  <si>
    <t>liz</t>
    <phoneticPr fontId="9" type="noConversion"/>
  </si>
  <si>
    <t>VN96061</t>
    <phoneticPr fontId="9" type="noConversion"/>
  </si>
  <si>
    <t>y</t>
    <phoneticPr fontId="9" type="noConversion"/>
  </si>
  <si>
    <t>.5</t>
    <phoneticPr fontId="9" type="noConversion"/>
  </si>
  <si>
    <t>White bird</t>
    <phoneticPr fontId="9" type="noConversion"/>
  </si>
  <si>
    <t>hingui village</t>
    <phoneticPr fontId="9" type="noConversion"/>
  </si>
  <si>
    <t>burhan provides</t>
    <phoneticPr fontId="9" type="noConversion"/>
  </si>
  <si>
    <t>y</t>
    <phoneticPr fontId="9" type="noConversion"/>
  </si>
  <si>
    <t>y</t>
    <phoneticPr fontId="9" type="noConversion"/>
  </si>
  <si>
    <t>y</t>
    <phoneticPr fontId="9" type="noConversion"/>
  </si>
  <si>
    <t>y</t>
    <phoneticPr fontId="9" type="noConversion"/>
  </si>
  <si>
    <t>growing back</t>
    <phoneticPr fontId="9" type="noConversion"/>
  </si>
  <si>
    <t>y</t>
    <phoneticPr fontId="9" type="noConversion"/>
  </si>
  <si>
    <t>n</t>
    <phoneticPr fontId="9" type="noConversion"/>
  </si>
  <si>
    <t>y</t>
    <phoneticPr fontId="9" type="noConversion"/>
  </si>
  <si>
    <t>VN96087</t>
    <phoneticPr fontId="9" type="noConversion"/>
  </si>
  <si>
    <t>y</t>
    <phoneticPr fontId="9" type="noConversion"/>
  </si>
  <si>
    <t>yellow</t>
    <phoneticPr fontId="9" type="noConversion"/>
  </si>
  <si>
    <t>yellow</t>
    <phoneticPr fontId="9" type="noConversion"/>
  </si>
  <si>
    <t>y</t>
    <phoneticPr fontId="9" type="noConversion"/>
  </si>
  <si>
    <t>VN96086</t>
    <phoneticPr fontId="9" type="noConversion"/>
  </si>
  <si>
    <t>blue</t>
    <phoneticPr fontId="9" type="noConversion"/>
  </si>
  <si>
    <t>blue</t>
    <phoneticPr fontId="9" type="noConversion"/>
  </si>
  <si>
    <t>missing</t>
    <phoneticPr fontId="9" type="noConversion"/>
  </si>
  <si>
    <t>1.25</t>
    <phoneticPr fontId="9" type="noConversion"/>
  </si>
  <si>
    <t>VN96092</t>
    <phoneticPr fontId="9" type="noConversion"/>
  </si>
  <si>
    <t>VN96093</t>
    <phoneticPr fontId="9" type="noConversion"/>
  </si>
  <si>
    <t>VN96095</t>
    <phoneticPr fontId="9" type="noConversion"/>
  </si>
  <si>
    <t>VN96094</t>
    <phoneticPr fontId="9" type="noConversion"/>
  </si>
  <si>
    <t>.5</t>
    <phoneticPr fontId="9" type="noConversion"/>
  </si>
  <si>
    <t>y</t>
    <phoneticPr fontId="9" type="noConversion"/>
  </si>
  <si>
    <t>y</t>
    <phoneticPr fontId="9" type="noConversion"/>
  </si>
  <si>
    <t>regrowing</t>
    <phoneticPr fontId="9" type="noConversion"/>
  </si>
  <si>
    <t>n</t>
    <phoneticPr fontId="9" type="noConversion"/>
  </si>
  <si>
    <t>y</t>
    <phoneticPr fontId="9" type="noConversion"/>
  </si>
  <si>
    <t>f</t>
    <phoneticPr fontId="9" type="noConversion"/>
  </si>
  <si>
    <t>liz</t>
    <phoneticPr fontId="9" type="noConversion"/>
  </si>
  <si>
    <t>y</t>
    <phoneticPr fontId="9" type="noConversion"/>
  </si>
  <si>
    <t>f</t>
    <phoneticPr fontId="9" type="noConversion"/>
  </si>
  <si>
    <t>liz</t>
    <phoneticPr fontId="9" type="noConversion"/>
  </si>
  <si>
    <t>y</t>
    <phoneticPr fontId="9" type="noConversion"/>
  </si>
  <si>
    <t>y</t>
    <phoneticPr fontId="9" type="noConversion"/>
  </si>
  <si>
    <t>y</t>
    <phoneticPr fontId="9" type="noConversion"/>
  </si>
  <si>
    <t>y</t>
    <phoneticPr fontId="9" type="noConversion"/>
  </si>
  <si>
    <t>f</t>
    <phoneticPr fontId="9" type="noConversion"/>
  </si>
  <si>
    <t>liz</t>
    <phoneticPr fontId="9" type="noConversion"/>
  </si>
  <si>
    <t>NB058</t>
    <phoneticPr fontId="9" type="noConversion"/>
  </si>
  <si>
    <t>y</t>
    <phoneticPr fontId="9" type="noConversion"/>
  </si>
  <si>
    <t>NB057</t>
    <phoneticPr fontId="9" type="noConversion"/>
  </si>
  <si>
    <t>regrowing</t>
    <phoneticPr fontId="9" type="noConversion"/>
  </si>
  <si>
    <t>n</t>
    <phoneticPr fontId="9" type="noConversion"/>
  </si>
  <si>
    <t>y</t>
    <phoneticPr fontId="9" type="noConversion"/>
  </si>
  <si>
    <t>f</t>
    <phoneticPr fontId="9" type="noConversion"/>
  </si>
  <si>
    <t>broken</t>
    <phoneticPr fontId="9" type="noConversion"/>
  </si>
  <si>
    <t>n</t>
    <phoneticPr fontId="9" type="noConversion"/>
  </si>
  <si>
    <t>.5</t>
    <phoneticPr fontId="9" type="noConversion"/>
  </si>
  <si>
    <t>purple</t>
    <phoneticPr fontId="9" type="noConversion"/>
  </si>
  <si>
    <t>no brood patch</t>
    <phoneticPr fontId="9" type="noConversion"/>
  </si>
  <si>
    <t>.33</t>
    <phoneticPr fontId="9" type="noConversion"/>
  </si>
  <si>
    <t>1</t>
    <phoneticPr fontId="9" type="noConversion"/>
  </si>
  <si>
    <t>2</t>
    <phoneticPr fontId="9" type="noConversion"/>
  </si>
  <si>
    <t>y</t>
    <phoneticPr fontId="9" type="noConversion"/>
  </si>
  <si>
    <t>Karasuk</t>
    <phoneticPr fontId="9" type="noConversion"/>
  </si>
  <si>
    <t>Happy Bird</t>
    <phoneticPr fontId="9" type="noConversion"/>
  </si>
  <si>
    <t>n</t>
    <phoneticPr fontId="9" type="noConversion"/>
  </si>
  <si>
    <t>VN96283</t>
    <phoneticPr fontId="9" type="noConversion"/>
  </si>
  <si>
    <t>just starting BP</t>
    <phoneticPr fontId="9" type="noConversion"/>
  </si>
  <si>
    <t>VN96282</t>
    <phoneticPr fontId="9" type="noConversion"/>
  </si>
  <si>
    <t>Karasuk</t>
    <phoneticPr fontId="9" type="noConversion"/>
  </si>
  <si>
    <t>Duck Hunt</t>
    <phoneticPr fontId="9" type="noConversion"/>
  </si>
  <si>
    <t>1+</t>
    <phoneticPr fontId="9" type="noConversion"/>
  </si>
  <si>
    <t>VN96285</t>
    <phoneticPr fontId="9" type="noConversion"/>
  </si>
  <si>
    <t>VN96284</t>
    <phoneticPr fontId="9" type="noConversion"/>
  </si>
  <si>
    <t>VN96287</t>
    <phoneticPr fontId="9" type="noConversion"/>
  </si>
  <si>
    <t>f</t>
    <phoneticPr fontId="9" type="noConversion"/>
  </si>
  <si>
    <t>m</t>
    <phoneticPr fontId="9" type="noConversion"/>
  </si>
  <si>
    <t>m</t>
    <phoneticPr fontId="9" type="noConversion"/>
  </si>
  <si>
    <t>Mad Chickens</t>
    <phoneticPr fontId="9" type="noConversion"/>
  </si>
  <si>
    <t>liz</t>
    <phoneticPr fontId="9" type="noConversion"/>
  </si>
  <si>
    <t>VN96290</t>
    <phoneticPr fontId="9" type="noConversion"/>
  </si>
  <si>
    <t>incubating</t>
    <phoneticPr fontId="9" type="noConversion"/>
  </si>
  <si>
    <t>1.5</t>
    <phoneticPr fontId="9" type="noConversion"/>
  </si>
  <si>
    <t>gravid?</t>
    <phoneticPr fontId="9" type="noConversion"/>
  </si>
  <si>
    <t>1.5</t>
    <phoneticPr fontId="9" type="noConversion"/>
  </si>
  <si>
    <t>gravid?</t>
    <phoneticPr fontId="9" type="noConversion"/>
  </si>
  <si>
    <t>pink</t>
    <phoneticPr fontId="9" type="noConversion"/>
  </si>
  <si>
    <t>gravid?</t>
    <phoneticPr fontId="9" type="noConversion"/>
  </si>
  <si>
    <t>pink</t>
    <phoneticPr fontId="9" type="noConversion"/>
  </si>
  <si>
    <t>.75</t>
    <phoneticPr fontId="9" type="noConversion"/>
  </si>
  <si>
    <t>yellow</t>
    <phoneticPr fontId="9" type="noConversion"/>
  </si>
  <si>
    <t>yellow</t>
    <phoneticPr fontId="9" type="noConversion"/>
  </si>
  <si>
    <t>VN96286</t>
    <phoneticPr fontId="9" type="noConversion"/>
  </si>
  <si>
    <t>m</t>
    <phoneticPr fontId="9" type="noConversion"/>
  </si>
  <si>
    <t>not measured</t>
    <phoneticPr fontId="9" type="noConversion"/>
  </si>
  <si>
    <t>released</t>
    <phoneticPr fontId="9" type="noConversion"/>
  </si>
  <si>
    <t>f</t>
    <phoneticPr fontId="9" type="noConversion"/>
  </si>
  <si>
    <t>y</t>
    <phoneticPr fontId="9" type="noConversion"/>
  </si>
  <si>
    <t>f</t>
    <phoneticPr fontId="9" type="noConversion"/>
  </si>
  <si>
    <t>m</t>
    <phoneticPr fontId="9" type="noConversion"/>
  </si>
  <si>
    <t>f</t>
    <phoneticPr fontId="9" type="noConversion"/>
  </si>
  <si>
    <t>1.3</t>
    <phoneticPr fontId="9" type="noConversion"/>
  </si>
  <si>
    <t>1</t>
    <phoneticPr fontId="9" type="noConversion"/>
  </si>
  <si>
    <t>liz</t>
    <phoneticPr fontId="9" type="noConversion"/>
  </si>
  <si>
    <t>green</t>
    <phoneticPr fontId="9" type="noConversion"/>
  </si>
  <si>
    <t>NA</t>
    <phoneticPr fontId="9" type="noConversion"/>
  </si>
  <si>
    <t>lat</t>
    <phoneticPr fontId="9" type="noConversion"/>
  </si>
  <si>
    <t>long</t>
    <phoneticPr fontId="9" type="noConversion"/>
  </si>
  <si>
    <t>rts.mean</t>
    <phoneticPr fontId="9" type="noConversion"/>
  </si>
  <si>
    <t>boxcar</t>
    <phoneticPr fontId="9" type="noConversion"/>
  </si>
  <si>
    <t>horsebarn</t>
    <phoneticPr fontId="9" type="noConversion"/>
  </si>
  <si>
    <t>boxcar</t>
    <phoneticPr fontId="9" type="noConversion"/>
  </si>
  <si>
    <t>thunderdome</t>
    <phoneticPr fontId="9" type="noConversion"/>
  </si>
  <si>
    <t>horsebarn</t>
    <phoneticPr fontId="9" type="noConversion"/>
  </si>
  <si>
    <t>whitefang</t>
    <phoneticPr fontId="9" type="noConversion"/>
  </si>
  <si>
    <t>dont panic</t>
    <phoneticPr fontId="9" type="noConversion"/>
  </si>
  <si>
    <t>fieldstation</t>
    <phoneticPr fontId="9" type="noConversion"/>
  </si>
  <si>
    <t>olegs garage</t>
    <phoneticPr fontId="9" type="noConversion"/>
  </si>
  <si>
    <t>big luck</t>
    <phoneticPr fontId="9" type="noConversion"/>
  </si>
  <si>
    <t>big luck</t>
    <phoneticPr fontId="9" type="noConversion"/>
  </si>
  <si>
    <t>construction</t>
    <phoneticPr fontId="9" type="noConversion"/>
  </si>
  <si>
    <t>dexter's lab</t>
    <phoneticPr fontId="9" type="noConversion"/>
  </si>
  <si>
    <t>rise n shine</t>
    <phoneticPr fontId="9" type="noConversion"/>
  </si>
  <si>
    <t>three.bears</t>
    <phoneticPr fontId="9" type="noConversion"/>
  </si>
  <si>
    <t>f</t>
  </si>
  <si>
    <t>f?</t>
  </si>
  <si>
    <t>m</t>
  </si>
  <si>
    <t>m?</t>
  </si>
  <si>
    <t xml:space="preserve">m </t>
  </si>
  <si>
    <t>up n at em</t>
    <phoneticPr fontId="9" type="noConversion"/>
  </si>
  <si>
    <t>up n at em</t>
    <phoneticPr fontId="9" type="noConversion"/>
  </si>
  <si>
    <t>pair in crane research station, same village as boxcar. Female incubating. 8-10 pairs in village</t>
    <phoneticPr fontId="9" type="noConversion"/>
  </si>
  <si>
    <t>bbq</t>
    <phoneticPr fontId="9" type="noConversion"/>
  </si>
  <si>
    <t>yellow</t>
    <phoneticPr fontId="9" type="noConversion"/>
  </si>
  <si>
    <t>VN96298</t>
    <phoneticPr fontId="9" type="noConversion"/>
  </si>
  <si>
    <t>Dog's Garage</t>
    <phoneticPr fontId="9" type="noConversion"/>
  </si>
  <si>
    <t>VN96102</t>
    <phoneticPr fontId="9" type="noConversion"/>
  </si>
  <si>
    <t>f</t>
    <phoneticPr fontId="9" type="noConversion"/>
  </si>
  <si>
    <t>malamolevo</t>
    <phoneticPr fontId="9" type="noConversion"/>
  </si>
  <si>
    <t>skeletons</t>
    <phoneticPr fontId="9" type="noConversion"/>
  </si>
  <si>
    <t>liz</t>
    <phoneticPr fontId="9" type="noConversion"/>
  </si>
  <si>
    <t>y</t>
    <phoneticPr fontId="9" type="noConversion"/>
  </si>
  <si>
    <t>yellow</t>
    <phoneticPr fontId="9" type="noConversion"/>
  </si>
  <si>
    <t>blue</t>
    <phoneticPr fontId="9" type="noConversion"/>
  </si>
  <si>
    <t>y</t>
    <phoneticPr fontId="9" type="noConversion"/>
  </si>
  <si>
    <t>blue</t>
    <phoneticPr fontId="9" type="noConversion"/>
  </si>
  <si>
    <t>purple</t>
    <phoneticPr fontId="9" type="noConversion"/>
  </si>
  <si>
    <t>VN96297</t>
    <phoneticPr fontId="9" type="noConversion"/>
  </si>
  <si>
    <t>blue</t>
    <phoneticPr fontId="9" type="noConversion"/>
  </si>
  <si>
    <t>VN96296</t>
    <phoneticPr fontId="9" type="noConversion"/>
  </si>
  <si>
    <t>Lucky Morning</t>
    <phoneticPr fontId="9" type="noConversion"/>
  </si>
  <si>
    <t>VN96299</t>
    <phoneticPr fontId="9" type="noConversion"/>
  </si>
  <si>
    <t>VN96287</t>
  </si>
  <si>
    <t>VN96288</t>
  </si>
  <si>
    <t>VN96289</t>
  </si>
  <si>
    <t>VN96290</t>
  </si>
  <si>
    <t>VN96291</t>
  </si>
  <si>
    <t>VN96292</t>
  </si>
  <si>
    <t>VN96293</t>
  </si>
  <si>
    <t>VN96294</t>
  </si>
  <si>
    <t>VN96295</t>
  </si>
  <si>
    <t>VN96296</t>
  </si>
  <si>
    <t>VN96297</t>
  </si>
  <si>
    <t>VN96298</t>
  </si>
  <si>
    <t>VN96299</t>
  </si>
  <si>
    <t>VN96300</t>
  </si>
  <si>
    <t>VN96101</t>
    <phoneticPr fontId="9" type="noConversion"/>
  </si>
  <si>
    <t>VN96102</t>
    <phoneticPr fontId="9" type="noConversion"/>
  </si>
  <si>
    <t>VN96103</t>
  </si>
  <si>
    <t>VN96104</t>
  </si>
  <si>
    <t>VN96105</t>
  </si>
  <si>
    <t>VN96106</t>
  </si>
  <si>
    <t>VN96107</t>
  </si>
  <si>
    <t>VN96108</t>
  </si>
  <si>
    <t>y</t>
    <phoneticPr fontId="9" type="noConversion"/>
  </si>
  <si>
    <t>1</t>
    <phoneticPr fontId="9" type="noConversion"/>
  </si>
  <si>
    <t>VN96255</t>
    <phoneticPr fontId="9" type="noConversion"/>
  </si>
  <si>
    <t>brood patch</t>
    <phoneticPr fontId="9" type="noConversion"/>
  </si>
  <si>
    <t>Dairy</t>
    <phoneticPr fontId="9" type="noConversion"/>
  </si>
  <si>
    <t>pink</t>
    <phoneticPr fontId="9" type="noConversion"/>
  </si>
  <si>
    <t>y</t>
    <phoneticPr fontId="9" type="noConversion"/>
  </si>
  <si>
    <t>y</t>
    <phoneticPr fontId="9" type="noConversion"/>
  </si>
  <si>
    <t>VN96273</t>
  </si>
  <si>
    <t>VN96274</t>
  </si>
  <si>
    <t>VN96275</t>
  </si>
  <si>
    <t>VN96276</t>
  </si>
  <si>
    <t>VN96277</t>
  </si>
  <si>
    <t>VN96278</t>
  </si>
  <si>
    <t>VN96279</t>
  </si>
  <si>
    <t>VN96240</t>
  </si>
  <si>
    <t>VN96241</t>
  </si>
  <si>
    <t>pink</t>
    <phoneticPr fontId="9" type="noConversion"/>
  </si>
  <si>
    <t>y</t>
    <phoneticPr fontId="9" type="noConversion"/>
  </si>
  <si>
    <t>Yekaterinburg</t>
    <phoneticPr fontId="9" type="noConversion"/>
  </si>
  <si>
    <t>Gennady</t>
    <phoneticPr fontId="9" type="noConversion"/>
  </si>
  <si>
    <t>yellow</t>
    <phoneticPr fontId="9" type="noConversion"/>
  </si>
  <si>
    <t>frayed</t>
    <phoneticPr fontId="9" type="noConversion"/>
  </si>
  <si>
    <t>y</t>
    <phoneticPr fontId="9" type="noConversion"/>
  </si>
  <si>
    <t>number pairs</t>
    <phoneticPr fontId="9" type="noConversion"/>
  </si>
  <si>
    <t>1.25</t>
    <phoneticPr fontId="9" type="noConversion"/>
  </si>
  <si>
    <t>Yekaterinburg</t>
    <phoneticPr fontId="9" type="noConversion"/>
  </si>
  <si>
    <t>y</t>
    <phoneticPr fontId="9" type="noConversion"/>
  </si>
  <si>
    <t>NA</t>
    <phoneticPr fontId="9" type="noConversion"/>
  </si>
  <si>
    <t>Rainbow Fence</t>
    <phoneticPr fontId="9" type="noConversion"/>
  </si>
  <si>
    <t>n</t>
    <phoneticPr fontId="9" type="noConversion"/>
  </si>
  <si>
    <t>y</t>
    <phoneticPr fontId="9" type="noConversion"/>
  </si>
  <si>
    <t>NB158</t>
    <phoneticPr fontId="9" type="noConversion"/>
  </si>
  <si>
    <t>NB157</t>
    <phoneticPr fontId="9" type="noConversion"/>
  </si>
  <si>
    <t>y</t>
    <phoneticPr fontId="9" type="noConversion"/>
  </si>
  <si>
    <t>NB160</t>
    <phoneticPr fontId="9" type="noConversion"/>
  </si>
  <si>
    <t>NB159</t>
    <phoneticPr fontId="9" type="noConversion"/>
  </si>
  <si>
    <t>NB162</t>
    <phoneticPr fontId="9" type="noConversion"/>
  </si>
  <si>
    <t>Gravid?</t>
    <phoneticPr fontId="9" type="noConversion"/>
  </si>
  <si>
    <t>NB161</t>
    <phoneticPr fontId="9" type="noConversion"/>
  </si>
  <si>
    <t>f</t>
    <phoneticPr fontId="9" type="noConversion"/>
  </si>
  <si>
    <t>both</t>
    <phoneticPr fontId="9" type="noConversion"/>
  </si>
  <si>
    <t>both</t>
    <phoneticPr fontId="9" type="noConversion"/>
  </si>
  <si>
    <t>purple</t>
    <phoneticPr fontId="9" type="noConversion"/>
  </si>
  <si>
    <t>fancy fence 2</t>
    <phoneticPr fontId="9" type="noConversion"/>
  </si>
  <si>
    <t>purple</t>
    <phoneticPr fontId="9" type="noConversion"/>
  </si>
  <si>
    <t>fancy fence 2</t>
    <phoneticPr fontId="9" type="noConversion"/>
  </si>
  <si>
    <t>VN96190</t>
    <phoneticPr fontId="9" type="noConversion"/>
  </si>
  <si>
    <t>VN96189</t>
    <phoneticPr fontId="9" type="noConversion"/>
  </si>
  <si>
    <t>green</t>
    <phoneticPr fontId="9" type="noConversion"/>
  </si>
  <si>
    <t>y</t>
    <phoneticPr fontId="9" type="noConversion"/>
  </si>
  <si>
    <t>Cows</t>
    <phoneticPr fontId="9" type="noConversion"/>
  </si>
  <si>
    <t>Y</t>
    <phoneticPr fontId="9" type="noConversion"/>
  </si>
  <si>
    <t>Y</t>
    <phoneticPr fontId="9" type="noConversion"/>
  </si>
  <si>
    <t>.25</t>
    <phoneticPr fontId="9" type="noConversion"/>
  </si>
  <si>
    <t>.5</t>
    <phoneticPr fontId="9" type="noConversion"/>
  </si>
  <si>
    <t>Cows</t>
    <phoneticPr fontId="9" type="noConversion"/>
  </si>
  <si>
    <t>gravid?</t>
    <phoneticPr fontId="9" type="noConversion"/>
  </si>
  <si>
    <t>y</t>
    <phoneticPr fontId="9" type="noConversion"/>
  </si>
  <si>
    <t>n</t>
    <phoneticPr fontId="9" type="noConversion"/>
  </si>
  <si>
    <t>blood.mites</t>
    <phoneticPr fontId="9" type="noConversion"/>
  </si>
  <si>
    <t>na</t>
    <phoneticPr fontId="9" type="noConversion"/>
  </si>
  <si>
    <t>n</t>
    <phoneticPr fontId="9" type="noConversion"/>
  </si>
  <si>
    <t>notes</t>
    <phoneticPr fontId="9" type="noConversion"/>
  </si>
  <si>
    <t>gravid</t>
    <phoneticPr fontId="9" type="noConversion"/>
  </si>
  <si>
    <t>green</t>
    <phoneticPr fontId="9" type="noConversion"/>
  </si>
  <si>
    <t>y</t>
    <phoneticPr fontId="9" type="noConversion"/>
  </si>
  <si>
    <t>red</t>
    <phoneticPr fontId="9" type="noConversion"/>
  </si>
  <si>
    <t>red</t>
    <phoneticPr fontId="9" type="noConversion"/>
  </si>
  <si>
    <t>yellow</t>
    <phoneticPr fontId="9" type="noConversion"/>
  </si>
  <si>
    <t>pink</t>
    <phoneticPr fontId="9" type="noConversion"/>
  </si>
  <si>
    <t>y</t>
    <phoneticPr fontId="9" type="noConversion"/>
  </si>
  <si>
    <t>y</t>
    <phoneticPr fontId="9" type="noConversion"/>
  </si>
  <si>
    <t>y</t>
    <phoneticPr fontId="9" type="noConversion"/>
  </si>
  <si>
    <t>D2</t>
    <phoneticPr fontId="9" type="noConversion"/>
  </si>
  <si>
    <t>y</t>
    <phoneticPr fontId="9" type="noConversion"/>
  </si>
  <si>
    <t>n</t>
    <phoneticPr fontId="9" type="noConversion"/>
  </si>
  <si>
    <t>y</t>
    <phoneticPr fontId="9" type="noConversion"/>
  </si>
  <si>
    <t>y</t>
    <phoneticPr fontId="9" type="noConversion"/>
  </si>
  <si>
    <t>y</t>
    <phoneticPr fontId="9" type="noConversion"/>
  </si>
  <si>
    <t>y</t>
    <phoneticPr fontId="9" type="noConversion"/>
  </si>
  <si>
    <t>y</t>
    <phoneticPr fontId="9" type="noConversion"/>
  </si>
  <si>
    <t>VN96141</t>
    <phoneticPr fontId="9" type="noConversion"/>
  </si>
  <si>
    <t>purple</t>
    <phoneticPr fontId="9" type="noConversion"/>
  </si>
  <si>
    <t>VN96139</t>
    <phoneticPr fontId="9" type="noConversion"/>
  </si>
  <si>
    <t>VN96107</t>
    <phoneticPr fontId="9" type="noConversion"/>
  </si>
  <si>
    <t>start of brood patch</t>
    <phoneticPr fontId="9" type="noConversion"/>
  </si>
  <si>
    <t>n</t>
    <phoneticPr fontId="9" type="noConversion"/>
  </si>
  <si>
    <t>Yekaterinburg</t>
    <phoneticPr fontId="9" type="noConversion"/>
  </si>
  <si>
    <t>y</t>
    <phoneticPr fontId="9" type="noConversion"/>
  </si>
  <si>
    <t>purple</t>
    <phoneticPr fontId="9" type="noConversion"/>
  </si>
  <si>
    <t>VN96103</t>
    <phoneticPr fontId="9" type="noConversion"/>
  </si>
  <si>
    <t>VN96106</t>
    <phoneticPr fontId="9" type="noConversion"/>
  </si>
  <si>
    <t>VN96105</t>
    <phoneticPr fontId="9" type="noConversion"/>
  </si>
  <si>
    <t>fix photo numba (file name)</t>
    <phoneticPr fontId="9" type="noConversion"/>
  </si>
  <si>
    <t>10 on vent</t>
    <phoneticPr fontId="9" type="noConversion"/>
  </si>
  <si>
    <t>gravid?</t>
    <phoneticPr fontId="9" type="noConversion"/>
  </si>
  <si>
    <t>purple</t>
    <phoneticPr fontId="9" type="noConversion"/>
  </si>
  <si>
    <t>Sharp Tooth</t>
    <phoneticPr fontId="9" type="noConversion"/>
  </si>
  <si>
    <t>VN96108</t>
    <phoneticPr fontId="9" type="noConversion"/>
  </si>
  <si>
    <t>both</t>
    <phoneticPr fontId="9" type="noConversion"/>
  </si>
  <si>
    <t>y</t>
    <phoneticPr fontId="9" type="noConversion"/>
  </si>
  <si>
    <t>1.25</t>
    <phoneticPr fontId="9" type="noConversion"/>
  </si>
  <si>
    <t>y</t>
    <phoneticPr fontId="9" type="noConversion"/>
  </si>
  <si>
    <t>0.5+</t>
    <phoneticPr fontId="9" type="noConversion"/>
  </si>
  <si>
    <t>gravid?</t>
    <phoneticPr fontId="9" type="noConversion"/>
  </si>
  <si>
    <t>green</t>
    <phoneticPr fontId="9" type="noConversion"/>
  </si>
  <si>
    <t>weird curved tips on primaries</t>
    <phoneticPr fontId="9" type="noConversion"/>
  </si>
  <si>
    <t>nest</t>
    <phoneticPr fontId="9" type="noConversion"/>
  </si>
  <si>
    <t>lice</t>
    <phoneticPr fontId="9" type="noConversion"/>
  </si>
  <si>
    <t>parsites.nest</t>
    <phoneticPr fontId="9" type="noConversion"/>
  </si>
  <si>
    <t>parasites.other</t>
    <phoneticPr fontId="9" type="noConversion"/>
  </si>
  <si>
    <t>primary.1</t>
    <phoneticPr fontId="9" type="noConversion"/>
  </si>
  <si>
    <t>primary.2</t>
    <phoneticPr fontId="9" type="noConversion"/>
  </si>
  <si>
    <t>primary.3</t>
    <phoneticPr fontId="9" type="noConversion"/>
  </si>
  <si>
    <t>filter.paper</t>
    <phoneticPr fontId="9" type="noConversion"/>
  </si>
  <si>
    <t>tissue</t>
    <phoneticPr fontId="9" type="noConversion"/>
  </si>
  <si>
    <t>paired</t>
    <phoneticPr fontId="9" type="noConversion"/>
  </si>
  <si>
    <t>mate.id</t>
    <phoneticPr fontId="9" type="noConversion"/>
  </si>
  <si>
    <t>centennial</t>
    <phoneticPr fontId="9" type="noConversion"/>
  </si>
  <si>
    <t>krasnoyarsk</t>
    <phoneticPr fontId="9" type="noConversion"/>
  </si>
  <si>
    <t>pig farm</t>
    <phoneticPr fontId="9" type="noConversion"/>
  </si>
  <si>
    <t>D1</t>
    <phoneticPr fontId="9" type="noConversion"/>
  </si>
  <si>
    <t>krasnoyarsk</t>
    <phoneticPr fontId="9" type="noConversion"/>
  </si>
  <si>
    <t>last shot in the west</t>
    <phoneticPr fontId="9" type="noConversion"/>
  </si>
  <si>
    <t>kansk</t>
    <phoneticPr fontId="9" type="noConversion"/>
  </si>
  <si>
    <t>die another day</t>
    <phoneticPr fontId="9" type="noConversion"/>
  </si>
  <si>
    <t>kansk</t>
    <phoneticPr fontId="9" type="noConversion"/>
  </si>
  <si>
    <t>m</t>
    <phoneticPr fontId="9" type="noConversion"/>
  </si>
  <si>
    <t>m</t>
    <phoneticPr fontId="9" type="noConversion"/>
  </si>
  <si>
    <t>unb</t>
    <phoneticPr fontId="9" type="noConversion"/>
  </si>
  <si>
    <t>Turkey Lady</t>
    <phoneticPr fontId="9" type="noConversion"/>
  </si>
  <si>
    <t>VN96289</t>
    <phoneticPr fontId="9" type="noConversion"/>
  </si>
  <si>
    <t>Hail No</t>
    <phoneticPr fontId="9" type="noConversion"/>
  </si>
  <si>
    <t>VN96292</t>
    <phoneticPr fontId="9" type="noConversion"/>
  </si>
  <si>
    <t>Hail No</t>
    <phoneticPr fontId="9" type="noConversion"/>
  </si>
  <si>
    <t>y, tattered</t>
    <phoneticPr fontId="9" type="noConversion"/>
  </si>
  <si>
    <t>VN96291</t>
    <phoneticPr fontId="9" type="noConversion"/>
  </si>
  <si>
    <t>new-ish horse farm- lots of birds flying in and out and foraging in fields. Pairs just beginning to form, no gravid females. Three clear nests being built, but more pairs than that. Fewer parasites</t>
    <phoneticPr fontId="9" type="noConversion"/>
  </si>
  <si>
    <t>crane</t>
    <phoneticPr fontId="9" type="noConversion"/>
  </si>
  <si>
    <t>at least 3</t>
    <phoneticPr fontId="9" type="noConversion"/>
  </si>
  <si>
    <t>eggs</t>
    <phoneticPr fontId="9" type="noConversion"/>
  </si>
  <si>
    <t>numb.chicks</t>
    <phoneticPr fontId="9" type="noConversion"/>
  </si>
  <si>
    <t>age.chicks</t>
    <phoneticPr fontId="9" type="noConversion"/>
  </si>
  <si>
    <t>chicks.banded</t>
    <phoneticPr fontId="9" type="noConversion"/>
  </si>
  <si>
    <t>Single Lady</t>
    <phoneticPr fontId="9" type="noConversion"/>
  </si>
  <si>
    <t>y</t>
    <phoneticPr fontId="9" type="noConversion"/>
  </si>
  <si>
    <t>unb</t>
    <phoneticPr fontId="9" type="noConversion"/>
  </si>
  <si>
    <t>incubating</t>
    <phoneticPr fontId="9" type="noConversion"/>
  </si>
  <si>
    <t>blue</t>
    <phoneticPr fontId="9" type="noConversion"/>
  </si>
  <si>
    <t>na</t>
    <phoneticPr fontId="9" type="noConversion"/>
  </si>
  <si>
    <t>VN96300</t>
    <phoneticPr fontId="9" type="noConversion"/>
  </si>
  <si>
    <t>Ginger Cat</t>
    <phoneticPr fontId="9" type="noConversion"/>
  </si>
  <si>
    <t>0.5</t>
    <phoneticPr fontId="9" type="noConversion"/>
  </si>
  <si>
    <t>VN96104</t>
    <phoneticPr fontId="9" type="noConversion"/>
  </si>
  <si>
    <t>y</t>
    <phoneticPr fontId="9" type="noConversion"/>
  </si>
  <si>
    <t>y</t>
    <phoneticPr fontId="9" type="noConversion"/>
  </si>
  <si>
    <t>pink</t>
    <phoneticPr fontId="9" type="noConversion"/>
  </si>
  <si>
    <t>pink</t>
    <phoneticPr fontId="9" type="noConversion"/>
  </si>
  <si>
    <t>green</t>
    <phoneticPr fontId="9" type="noConversion"/>
  </si>
  <si>
    <t>green</t>
    <phoneticPr fontId="9" type="noConversion"/>
  </si>
  <si>
    <t>purple</t>
    <phoneticPr fontId="9" type="noConversion"/>
  </si>
  <si>
    <t>yellow</t>
    <phoneticPr fontId="9" type="noConversion"/>
  </si>
  <si>
    <t>y</t>
    <phoneticPr fontId="9" type="noConversion"/>
  </si>
  <si>
    <t>VN96268</t>
  </si>
  <si>
    <t>VN96269</t>
  </si>
  <si>
    <t>VN96270</t>
  </si>
  <si>
    <t>VN96271</t>
  </si>
  <si>
    <t>VN96272</t>
  </si>
  <si>
    <t>both</t>
    <phoneticPr fontId="9" type="noConversion"/>
  </si>
  <si>
    <t>VN96280</t>
  </si>
  <si>
    <t>VN96281</t>
  </si>
  <si>
    <t>VN96282</t>
  </si>
  <si>
    <t>VN96283</t>
  </si>
  <si>
    <t>VN96284</t>
  </si>
  <si>
    <t>VN96285</t>
  </si>
  <si>
    <t>VN96286</t>
  </si>
  <si>
    <t>VN96265</t>
  </si>
  <si>
    <t>VN96266</t>
  </si>
  <si>
    <t>VN96267</t>
  </si>
  <si>
    <t>y</t>
    <phoneticPr fontId="9" type="noConversion"/>
  </si>
  <si>
    <t>VN96262</t>
  </si>
  <si>
    <t>VN96262</t>
    <phoneticPr fontId="9" type="noConversion"/>
  </si>
  <si>
    <t>VN96256</t>
  </si>
  <si>
    <t>pink</t>
    <phoneticPr fontId="9" type="noConversion"/>
  </si>
  <si>
    <t>2/3</t>
    <phoneticPr fontId="9" type="noConversion"/>
  </si>
  <si>
    <t>n</t>
    <phoneticPr fontId="9" type="noConversion"/>
  </si>
  <si>
    <t>1/2</t>
    <phoneticPr fontId="9" type="noConversion"/>
  </si>
  <si>
    <t>mud on beak</t>
    <phoneticPr fontId="9" type="noConversion"/>
  </si>
  <si>
    <t>blue</t>
    <phoneticPr fontId="9" type="noConversion"/>
  </si>
  <si>
    <t>both</t>
    <phoneticPr fontId="9" type="noConversion"/>
  </si>
  <si>
    <t>missing</t>
    <phoneticPr fontId="9" type="noConversion"/>
  </si>
  <si>
    <t>red</t>
    <phoneticPr fontId="9" type="noConversion"/>
  </si>
  <si>
    <t>purple</t>
    <phoneticPr fontId="9" type="noConversion"/>
  </si>
  <si>
    <t>VN96256</t>
    <phoneticPr fontId="9" type="noConversion"/>
  </si>
  <si>
    <t>VN96261</t>
  </si>
  <si>
    <t>VN96263</t>
  </si>
  <si>
    <t>VN96264</t>
  </si>
  <si>
    <t>y</t>
    <phoneticPr fontId="9" type="noConversion"/>
  </si>
  <si>
    <t>n, ~2uL</t>
    <phoneticPr fontId="9" type="noConversion"/>
  </si>
  <si>
    <t>gravid</t>
    <phoneticPr fontId="9" type="noConversion"/>
  </si>
  <si>
    <t>VN96201</t>
    <phoneticPr fontId="9" type="noConversion"/>
  </si>
  <si>
    <t>both</t>
    <phoneticPr fontId="9" type="noConversion"/>
  </si>
  <si>
    <t>y</t>
    <phoneticPr fontId="9" type="noConversion"/>
  </si>
  <si>
    <t>VN96235</t>
    <phoneticPr fontId="9" type="noConversion"/>
  </si>
  <si>
    <t>gravid</t>
    <phoneticPr fontId="9" type="noConversion"/>
  </si>
  <si>
    <t>VN96234</t>
    <phoneticPr fontId="9" type="noConversion"/>
  </si>
  <si>
    <t>site</t>
    <phoneticPr fontId="9" type="noConversion"/>
  </si>
  <si>
    <t>gps</t>
    <phoneticPr fontId="9" type="noConversion"/>
  </si>
  <si>
    <t>VN96113</t>
  </si>
  <si>
    <t>VN96114</t>
  </si>
  <si>
    <t>VN96115</t>
  </si>
  <si>
    <t>VN96116</t>
  </si>
  <si>
    <t>VN96117</t>
  </si>
  <si>
    <t>VN96118</t>
  </si>
  <si>
    <t>NB062</t>
  </si>
  <si>
    <t>NB063</t>
  </si>
  <si>
    <t>NB064</t>
  </si>
  <si>
    <t>NB065</t>
  </si>
  <si>
    <t>NB066</t>
  </si>
  <si>
    <t>NB067</t>
  </si>
  <si>
    <t>NB068</t>
  </si>
  <si>
    <t>NB069</t>
  </si>
  <si>
    <t>NB070</t>
  </si>
  <si>
    <t>NB071</t>
  </si>
  <si>
    <t>NB072</t>
  </si>
  <si>
    <t>NB073</t>
  </si>
  <si>
    <t>NB074</t>
  </si>
  <si>
    <t>NB075</t>
  </si>
  <si>
    <t>NB076</t>
  </si>
  <si>
    <t>NB077</t>
  </si>
  <si>
    <t>NB078</t>
  </si>
  <si>
    <t>NB079</t>
  </si>
  <si>
    <t>NB080</t>
  </si>
  <si>
    <t>NB081</t>
  </si>
  <si>
    <t>NB082</t>
  </si>
  <si>
    <t>yadrina</t>
    <phoneticPr fontId="9" type="noConversion"/>
  </si>
  <si>
    <t>blackwater</t>
    <phoneticPr fontId="9" type="noConversion"/>
  </si>
  <si>
    <t>magelevka</t>
    <phoneticPr fontId="9" type="noConversion"/>
  </si>
  <si>
    <t>richnoy</t>
    <phoneticPr fontId="9" type="noConversion"/>
  </si>
  <si>
    <t>School</t>
    <phoneticPr fontId="9" type="noConversion"/>
  </si>
  <si>
    <t>y</t>
    <phoneticPr fontId="9" type="noConversion"/>
  </si>
  <si>
    <t>VN96254</t>
    <phoneticPr fontId="9" type="noConversion"/>
  </si>
  <si>
    <t>Garage</t>
    <phoneticPr fontId="9" type="noConversion"/>
  </si>
  <si>
    <t>VN96264</t>
    <phoneticPr fontId="9" type="noConversion"/>
  </si>
  <si>
    <t>y</t>
    <phoneticPr fontId="9" type="noConversion"/>
  </si>
  <si>
    <t>1</t>
    <phoneticPr fontId="9" type="noConversion"/>
  </si>
  <si>
    <t>VN96263</t>
    <phoneticPr fontId="9" type="noConversion"/>
  </si>
  <si>
    <t>notes</t>
    <phoneticPr fontId="9" type="noConversion"/>
  </si>
  <si>
    <t>unclear- ~20-30 birds</t>
    <phoneticPr fontId="9" type="noConversion"/>
  </si>
  <si>
    <t>VN96203</t>
  </si>
  <si>
    <t>VN96204</t>
  </si>
  <si>
    <t>VN96201</t>
  </si>
  <si>
    <t>both</t>
    <phoneticPr fontId="9" type="noConversion"/>
  </si>
  <si>
    <t>both</t>
    <phoneticPr fontId="9" type="noConversion"/>
  </si>
  <si>
    <t>VN96123</t>
  </si>
  <si>
    <t>VN96124</t>
  </si>
  <si>
    <t>VN96125</t>
  </si>
  <si>
    <t>VN96126</t>
  </si>
  <si>
    <t>VN96127</t>
  </si>
  <si>
    <t>VN96128</t>
  </si>
  <si>
    <t>VN96129</t>
  </si>
  <si>
    <t>VN96130</t>
  </si>
  <si>
    <t>VN96131</t>
  </si>
  <si>
    <t>Moscow</t>
    <phoneticPr fontId="9" type="noConversion"/>
  </si>
  <si>
    <t>box car</t>
    <phoneticPr fontId="9" type="noConversion"/>
  </si>
  <si>
    <t>red</t>
    <phoneticPr fontId="9" type="noConversion"/>
  </si>
  <si>
    <t>blue</t>
    <phoneticPr fontId="9" type="noConversion"/>
  </si>
  <si>
    <t>y</t>
    <phoneticPr fontId="9" type="noConversion"/>
  </si>
  <si>
    <t>building</t>
    <phoneticPr fontId="9" type="noConversion"/>
  </si>
  <si>
    <t>pair in old boxcar in village; female gravid, built a new nest. About 8-10 pairs in village</t>
    <phoneticPr fontId="9" type="noConversion"/>
  </si>
  <si>
    <t>purple</t>
    <phoneticPr fontId="9" type="noConversion"/>
  </si>
  <si>
    <t>50?</t>
    <phoneticPr fontId="9" type="noConversion"/>
  </si>
  <si>
    <t>n</t>
    <phoneticPr fontId="9" type="noConversion"/>
  </si>
  <si>
    <t>f</t>
    <phoneticPr fontId="9" type="noConversion"/>
  </si>
  <si>
    <t>f</t>
    <phoneticPr fontId="9" type="noConversion"/>
  </si>
  <si>
    <t>m</t>
    <phoneticPr fontId="9" type="noConversion"/>
  </si>
  <si>
    <t>m</t>
    <phoneticPr fontId="9" type="noConversion"/>
  </si>
  <si>
    <t>f</t>
    <phoneticPr fontId="9" type="noConversion"/>
  </si>
  <si>
    <t>m</t>
    <phoneticPr fontId="9" type="noConversion"/>
  </si>
  <si>
    <t>na</t>
    <phoneticPr fontId="9" type="noConversion"/>
  </si>
  <si>
    <t>VN96135</t>
    <phoneticPr fontId="9" type="noConversion"/>
  </si>
  <si>
    <t>y</t>
    <phoneticPr fontId="9" type="noConversion"/>
  </si>
  <si>
    <t>2</t>
    <phoneticPr fontId="9" type="noConversion"/>
  </si>
  <si>
    <t>Dark vent</t>
    <phoneticPr fontId="9" type="noConversion"/>
  </si>
  <si>
    <t>kontorskaya</t>
    <phoneticPr fontId="9" type="noConversion"/>
  </si>
  <si>
    <t>many tiny dogs</t>
    <phoneticPr fontId="9" type="noConversion"/>
  </si>
  <si>
    <t>dairy</t>
    <phoneticPr fontId="9" type="noConversion"/>
  </si>
  <si>
    <t>dairy</t>
    <phoneticPr fontId="9" type="noConversion"/>
  </si>
  <si>
    <t>did not get band</t>
    <phoneticPr fontId="9" type="noConversion"/>
  </si>
  <si>
    <t>Bird escaped</t>
    <phoneticPr fontId="9" type="noConversion"/>
  </si>
  <si>
    <t>y</t>
    <phoneticPr fontId="9" type="noConversion"/>
  </si>
  <si>
    <t>VN96136</t>
    <phoneticPr fontId="9" type="noConversion"/>
  </si>
  <si>
    <t>y</t>
    <phoneticPr fontId="9" type="noConversion"/>
  </si>
  <si>
    <t>4 on back</t>
    <phoneticPr fontId="9" type="noConversion"/>
  </si>
  <si>
    <t>dis bird is whack! (much darker vent)</t>
    <phoneticPr fontId="9" type="noConversion"/>
  </si>
  <si>
    <t>both</t>
    <phoneticPr fontId="9" type="noConversion"/>
  </si>
  <si>
    <t>3/4</t>
    <phoneticPr fontId="9" type="noConversion"/>
  </si>
  <si>
    <t>both</t>
    <phoneticPr fontId="9" type="noConversion"/>
  </si>
  <si>
    <t>yellow</t>
    <phoneticPr fontId="9" type="noConversion"/>
  </si>
  <si>
    <t>ethanol</t>
    <phoneticPr fontId="9" type="noConversion"/>
  </si>
  <si>
    <t>mites.wing</t>
    <phoneticPr fontId="9" type="noConversion"/>
  </si>
  <si>
    <t>mites.other</t>
    <phoneticPr fontId="9" type="noConversion"/>
  </si>
  <si>
    <t>holes</t>
    <phoneticPr fontId="9" type="noConversion"/>
  </si>
  <si>
    <t>primary.6</t>
    <phoneticPr fontId="9" type="noConversion"/>
  </si>
  <si>
    <t>primary.7</t>
    <phoneticPr fontId="9" type="noConversion"/>
  </si>
  <si>
    <t>primary.8</t>
    <phoneticPr fontId="9" type="noConversion"/>
  </si>
  <si>
    <t>primary.9</t>
    <phoneticPr fontId="9" type="noConversion"/>
  </si>
  <si>
    <t>transect</t>
    <phoneticPr fontId="9" type="noConversion"/>
  </si>
  <si>
    <t>tail</t>
    <phoneticPr fontId="9" type="noConversion"/>
  </si>
  <si>
    <t>blood</t>
    <phoneticPr fontId="9" type="noConversion"/>
  </si>
  <si>
    <t>rugs</t>
    <phoneticPr fontId="9" type="noConversion"/>
  </si>
  <si>
    <t>junkyard</t>
    <phoneticPr fontId="9" type="noConversion"/>
  </si>
  <si>
    <t>dirty butt</t>
    <phoneticPr fontId="9" type="noConversion"/>
  </si>
  <si>
    <t>NB191</t>
  </si>
  <si>
    <t>NB192</t>
  </si>
  <si>
    <t>NB193</t>
  </si>
  <si>
    <t>NB194</t>
  </si>
  <si>
    <t>NB195</t>
  </si>
  <si>
    <t>NB196</t>
  </si>
  <si>
    <t>NB197</t>
  </si>
  <si>
    <t>NB198</t>
  </si>
  <si>
    <t>NB199</t>
  </si>
  <si>
    <t>NB200</t>
  </si>
  <si>
    <t>NB201</t>
  </si>
  <si>
    <t>NB202</t>
  </si>
  <si>
    <t>NB203</t>
  </si>
  <si>
    <t>NB204</t>
  </si>
  <si>
    <t>NB205</t>
  </si>
  <si>
    <t>NB206</t>
  </si>
  <si>
    <t>NB207</t>
  </si>
  <si>
    <t>NB208</t>
  </si>
  <si>
    <t>NB209</t>
  </si>
  <si>
    <t>NB210</t>
  </si>
  <si>
    <t>NB211</t>
  </si>
  <si>
    <t>NB212</t>
  </si>
  <si>
    <t>yellow</t>
    <phoneticPr fontId="9" type="noConversion"/>
  </si>
  <si>
    <t>VN96149</t>
    <phoneticPr fontId="9" type="noConversion"/>
  </si>
  <si>
    <t>VN96148</t>
    <phoneticPr fontId="9" type="noConversion"/>
  </si>
  <si>
    <t>n</t>
    <phoneticPr fontId="9" type="noConversion"/>
  </si>
  <si>
    <t>VN96151</t>
    <phoneticPr fontId="9" type="noConversion"/>
  </si>
  <si>
    <t>orange</t>
    <phoneticPr fontId="9" type="noConversion"/>
  </si>
  <si>
    <t>NB231</t>
  </si>
  <si>
    <t>NB225</t>
  </si>
  <si>
    <t>NB226</t>
  </si>
  <si>
    <t>NB227</t>
  </si>
  <si>
    <t>NB228</t>
  </si>
  <si>
    <t>NB229</t>
  </si>
  <si>
    <t>NB230</t>
  </si>
  <si>
    <t>big abandoned metal warehouse in swampy area- tons of birds flying in and out, no gravid females, no clear pairs, didn't see any nests (but very igh ceiling made it hard to see). Lots of parasites- maybe recent migratory arrivals</t>
    <phoneticPr fontId="9" type="noConversion"/>
  </si>
  <si>
    <t>horse barn</t>
    <phoneticPr fontId="9" type="noConversion"/>
  </si>
  <si>
    <t>~10</t>
    <phoneticPr fontId="9" type="noConversion"/>
  </si>
  <si>
    <t>kontorskaya</t>
    <phoneticPr fontId="9" type="noConversion"/>
  </si>
  <si>
    <t>diamond fence</t>
    <phoneticPr fontId="9" type="noConversion"/>
  </si>
  <si>
    <t>bob barker</t>
    <phoneticPr fontId="9" type="noConversion"/>
  </si>
  <si>
    <t>neighbor</t>
    <phoneticPr fontId="9" type="noConversion"/>
  </si>
  <si>
    <t>alzamay</t>
    <phoneticPr fontId="9" type="noConversion"/>
  </si>
  <si>
    <t>temperature</t>
    <phoneticPr fontId="9" type="noConversion"/>
  </si>
  <si>
    <t>weather</t>
    <phoneticPr fontId="9" type="noConversion"/>
  </si>
  <si>
    <t>numb.nests</t>
    <phoneticPr fontId="9" type="noConversion"/>
  </si>
  <si>
    <t>nests.with.eggs</t>
    <phoneticPr fontId="9" type="noConversion"/>
  </si>
  <si>
    <t>nests.with.chicks</t>
    <phoneticPr fontId="9" type="noConversion"/>
  </si>
  <si>
    <t>VN96205</t>
    <phoneticPr fontId="9" type="noConversion"/>
  </si>
  <si>
    <t>VN96206</t>
  </si>
  <si>
    <t>VN96207</t>
  </si>
  <si>
    <t>VN96208</t>
  </si>
  <si>
    <t>VN96209</t>
  </si>
  <si>
    <t>VN96210</t>
  </si>
  <si>
    <t>VN96211</t>
  </si>
  <si>
    <t>VN96212</t>
  </si>
  <si>
    <t>VN96213</t>
  </si>
  <si>
    <t>VN96214</t>
  </si>
  <si>
    <t>VN96215</t>
  </si>
  <si>
    <t>VN96216</t>
  </si>
  <si>
    <t>VN96217</t>
  </si>
  <si>
    <t>VN96218</t>
  </si>
  <si>
    <t>purple</t>
    <phoneticPr fontId="9" type="noConversion"/>
  </si>
  <si>
    <t>1.5</t>
    <phoneticPr fontId="9" type="noConversion"/>
  </si>
  <si>
    <t>~17</t>
    <phoneticPr fontId="9" type="noConversion"/>
  </si>
  <si>
    <t>Last Gasp</t>
    <phoneticPr fontId="9" type="noConversion"/>
  </si>
  <si>
    <t>Liz</t>
    <phoneticPr fontId="9" type="noConversion"/>
  </si>
  <si>
    <t>orange</t>
    <phoneticPr fontId="9" type="noConversion"/>
  </si>
  <si>
    <t>red</t>
    <phoneticPr fontId="9" type="noConversion"/>
  </si>
  <si>
    <t>red</t>
    <phoneticPr fontId="9" type="noConversion"/>
  </si>
  <si>
    <t>n</t>
    <phoneticPr fontId="9" type="noConversion"/>
  </si>
  <si>
    <t>VN96257</t>
  </si>
  <si>
    <t>VN96258</t>
  </si>
  <si>
    <t>VN96259</t>
  </si>
  <si>
    <t>VN96260</t>
  </si>
  <si>
    <t>Rainbow Fence</t>
    <phoneticPr fontId="9" type="noConversion"/>
  </si>
  <si>
    <t xml:space="preserve">pink </t>
    <phoneticPr fontId="9" type="noConversion"/>
  </si>
  <si>
    <t>n</t>
    <phoneticPr fontId="9" type="noConversion"/>
  </si>
  <si>
    <t>school</t>
    <phoneticPr fontId="9" type="noConversion"/>
  </si>
  <si>
    <t>wing.photo</t>
    <phoneticPr fontId="9" type="noConversion"/>
  </si>
  <si>
    <t>tail.photo</t>
    <phoneticPr fontId="9" type="noConversion"/>
  </si>
  <si>
    <t>sd.card</t>
    <phoneticPr fontId="9" type="noConversion"/>
  </si>
  <si>
    <t>mites.tail</t>
    <phoneticPr fontId="9" type="noConversion"/>
  </si>
  <si>
    <t>VN96109</t>
  </si>
  <si>
    <t>VN96110</t>
  </si>
  <si>
    <t>VN96111</t>
  </si>
  <si>
    <t>VN96112</t>
  </si>
  <si>
    <t>NB060</t>
  </si>
  <si>
    <t>NB061</t>
  </si>
  <si>
    <t>eager beavers</t>
    <phoneticPr fontId="9" type="noConversion"/>
  </si>
  <si>
    <t>mixed barns</t>
    <phoneticPr fontId="9" type="noConversion"/>
  </si>
  <si>
    <t>big show</t>
    <phoneticPr fontId="9" type="noConversion"/>
  </si>
  <si>
    <t>mogocha</t>
    <phoneticPr fontId="9" type="noConversion"/>
  </si>
  <si>
    <t>33 penguins</t>
    <phoneticPr fontId="9" type="noConversion"/>
  </si>
  <si>
    <t>daktuy</t>
    <phoneticPr fontId="9" type="noConversion"/>
  </si>
  <si>
    <t>desperation</t>
    <phoneticPr fontId="9" type="noConversion"/>
  </si>
  <si>
    <t>civaky</t>
    <phoneticPr fontId="9" type="noConversion"/>
  </si>
  <si>
    <t>KGB</t>
    <phoneticPr fontId="9" type="noConversion"/>
  </si>
  <si>
    <t>hangar</t>
    <phoneticPr fontId="9" type="noConversion"/>
  </si>
  <si>
    <t>vozhaevka</t>
    <phoneticPr fontId="9" type="noConversion"/>
  </si>
  <si>
    <t>kundor</t>
    <phoneticPr fontId="9" type="noConversion"/>
  </si>
  <si>
    <t>y</t>
    <phoneticPr fontId="9" type="noConversion"/>
  </si>
  <si>
    <t>y</t>
    <phoneticPr fontId="9" type="noConversion"/>
  </si>
  <si>
    <t>VN96158</t>
    <phoneticPr fontId="9" type="noConversion"/>
  </si>
  <si>
    <t>VN96157</t>
    <phoneticPr fontId="9" type="noConversion"/>
  </si>
  <si>
    <t>Nest building</t>
    <phoneticPr fontId="9" type="noConversion"/>
  </si>
  <si>
    <t>oblepiha</t>
    <phoneticPr fontId="9" type="noConversion"/>
  </si>
  <si>
    <t>gone in 60 seconds</t>
    <phoneticPr fontId="9" type="noConversion"/>
  </si>
  <si>
    <t>VN96017</t>
  </si>
  <si>
    <t>VN96018</t>
  </si>
  <si>
    <t>VN96019</t>
  </si>
  <si>
    <t>VN96020</t>
  </si>
  <si>
    <t>VN96021</t>
  </si>
  <si>
    <t>VN96022</t>
  </si>
  <si>
    <t>VN96023</t>
  </si>
  <si>
    <t>VN96024</t>
  </si>
  <si>
    <t>VN96025</t>
  </si>
  <si>
    <t>VN96026</t>
  </si>
  <si>
    <t>VN96027</t>
  </si>
  <si>
    <t>VN96028</t>
  </si>
  <si>
    <t>VN96029</t>
  </si>
  <si>
    <t>VN96030</t>
  </si>
  <si>
    <t>VN96031</t>
  </si>
  <si>
    <t>VN96032</t>
  </si>
  <si>
    <t>VN96033</t>
  </si>
  <si>
    <t>VN96034</t>
  </si>
  <si>
    <t>VN96035</t>
  </si>
  <si>
    <t>VN96036</t>
  </si>
  <si>
    <t>VN96037</t>
  </si>
  <si>
    <t>VN96038</t>
  </si>
  <si>
    <t>VN96039</t>
  </si>
  <si>
    <t>VN96040</t>
  </si>
  <si>
    <t>VN96041</t>
  </si>
  <si>
    <t>VN96011</t>
  </si>
  <si>
    <t>number active nests</t>
    <phoneticPr fontId="9" type="noConversion"/>
  </si>
  <si>
    <t>moscow</t>
    <phoneticPr fontId="9" type="noConversion"/>
  </si>
  <si>
    <t>thunderdome</t>
    <phoneticPr fontId="9" type="noConversion"/>
  </si>
  <si>
    <t>VN96119</t>
  </si>
  <si>
    <t>VN96120</t>
  </si>
  <si>
    <t>VN96121</t>
  </si>
  <si>
    <t>VN96122</t>
  </si>
  <si>
    <t>NB083</t>
  </si>
  <si>
    <t>NB084</t>
  </si>
  <si>
    <t>NB085</t>
  </si>
  <si>
    <t>VN96004</t>
  </si>
  <si>
    <t>VN96005</t>
  </si>
  <si>
    <t>VN96006</t>
  </si>
  <si>
    <t>VN96007</t>
  </si>
  <si>
    <t>VN96008</t>
  </si>
  <si>
    <t>VN96009</t>
  </si>
  <si>
    <t>VN96010</t>
  </si>
  <si>
    <t>VN96132</t>
  </si>
  <si>
    <t>VN96133</t>
  </si>
  <si>
    <t>VN96134</t>
  </si>
  <si>
    <t>VN96135</t>
  </si>
  <si>
    <t>VN96136</t>
  </si>
  <si>
    <t>VN96137</t>
  </si>
  <si>
    <t>VN96138</t>
  </si>
  <si>
    <t>VN96139</t>
  </si>
  <si>
    <t>VN96140</t>
  </si>
  <si>
    <t>VN96141</t>
  </si>
  <si>
    <t>VN96142</t>
  </si>
  <si>
    <t>VN96143</t>
  </si>
  <si>
    <t>VN96144</t>
  </si>
  <si>
    <t>VN96145</t>
  </si>
  <si>
    <t>VN96146</t>
  </si>
  <si>
    <t>VN96147</t>
  </si>
  <si>
    <t>VN96148</t>
  </si>
  <si>
    <t>VN96149</t>
  </si>
  <si>
    <t>bbq</t>
    <phoneticPr fontId="9" type="noConversion"/>
  </si>
  <si>
    <t>purple</t>
    <phoneticPr fontId="9" type="noConversion"/>
  </si>
  <si>
    <t>green</t>
    <phoneticPr fontId="9" type="noConversion"/>
  </si>
  <si>
    <t>Par Notes</t>
    <phoneticPr fontId="9" type="noConversion"/>
  </si>
  <si>
    <t>wings have lotsa crud, but mites have been preened off</t>
    <phoneticPr fontId="9" type="noConversion"/>
  </si>
  <si>
    <t>2/3</t>
    <phoneticPr fontId="9" type="noConversion"/>
  </si>
  <si>
    <t>n</t>
    <phoneticPr fontId="9" type="noConversion"/>
  </si>
  <si>
    <t>pair in house in village, female gravid. Many other pairs around- at least 3-4 nearby, village with ~20-30 houses, probably that many pairs of bars</t>
    <phoneticPr fontId="9" type="noConversion"/>
  </si>
  <si>
    <t>VN96242</t>
  </si>
  <si>
    <t>VN96243</t>
  </si>
  <si>
    <t>VN96131</t>
    <phoneticPr fontId="9" type="noConversion"/>
  </si>
  <si>
    <t>VN96130</t>
    <phoneticPr fontId="9" type="noConversion"/>
  </si>
  <si>
    <t>tissue</t>
    <phoneticPr fontId="9" type="noConversion"/>
  </si>
  <si>
    <t>na</t>
    <phoneticPr fontId="9" type="noConversion"/>
  </si>
  <si>
    <t>gravid?</t>
    <phoneticPr fontId="9" type="noConversion"/>
  </si>
  <si>
    <t>VN96238.2</t>
    <phoneticPr fontId="9" type="noConversion"/>
  </si>
  <si>
    <t xml:space="preserve">green </t>
    <phoneticPr fontId="9" type="noConversion"/>
  </si>
  <si>
    <t>surprisingly smooth</t>
    <phoneticPr fontId="9" type="noConversion"/>
  </si>
  <si>
    <t>big bull</t>
    <phoneticPr fontId="9" type="noConversion"/>
  </si>
  <si>
    <t>NB189</t>
  </si>
  <si>
    <t>NB190</t>
  </si>
  <si>
    <t>VN96144</t>
    <phoneticPr fontId="9" type="noConversion"/>
  </si>
  <si>
    <t>y</t>
    <phoneticPr fontId="9" type="noConversion"/>
  </si>
  <si>
    <t>VN96143</t>
    <phoneticPr fontId="9" type="noConversion"/>
  </si>
  <si>
    <t>Dark!</t>
    <phoneticPr fontId="9" type="noConversion"/>
  </si>
  <si>
    <t>alzamay</t>
    <phoneticPr fontId="9" type="noConversion"/>
  </si>
  <si>
    <t>y</t>
    <phoneticPr fontId="9" type="noConversion"/>
  </si>
  <si>
    <t>VN96146</t>
    <phoneticPr fontId="9" type="noConversion"/>
  </si>
  <si>
    <t>red</t>
    <phoneticPr fontId="9" type="noConversion"/>
  </si>
  <si>
    <t>blue</t>
    <phoneticPr fontId="9" type="noConversion"/>
  </si>
  <si>
    <t>VN96145</t>
    <phoneticPr fontId="9" type="noConversion"/>
  </si>
  <si>
    <t>tytleri</t>
    <phoneticPr fontId="9" type="noConversion"/>
  </si>
  <si>
    <t>hybrids</t>
    <phoneticPr fontId="9" type="noConversion"/>
  </si>
  <si>
    <t>n</t>
    <phoneticPr fontId="9" type="noConversion"/>
  </si>
  <si>
    <t>yellow</t>
    <phoneticPr fontId="9" type="noConversion"/>
  </si>
  <si>
    <t>red</t>
    <phoneticPr fontId="9" type="noConversion"/>
  </si>
  <si>
    <t>y</t>
    <phoneticPr fontId="9" type="noConversion"/>
  </si>
  <si>
    <t>y</t>
    <phoneticPr fontId="9" type="noConversion"/>
  </si>
  <si>
    <t>y</t>
    <phoneticPr fontId="9" type="noConversion"/>
  </si>
  <si>
    <t>NB232</t>
  </si>
  <si>
    <t>NB233</t>
  </si>
  <si>
    <t>NB234</t>
  </si>
  <si>
    <t>NB235</t>
  </si>
  <si>
    <t>NB236</t>
  </si>
  <si>
    <t>NB237</t>
  </si>
  <si>
    <t>NB238</t>
  </si>
  <si>
    <t>NB239</t>
  </si>
  <si>
    <t>NB240</t>
  </si>
  <si>
    <t>NB241</t>
  </si>
  <si>
    <t>NB242</t>
  </si>
  <si>
    <t>male kytyleek</t>
    <phoneticPr fontId="9" type="noConversion"/>
  </si>
  <si>
    <t>bigger on the inside</t>
    <phoneticPr fontId="9" type="noConversion"/>
  </si>
  <si>
    <t>zakaltoose</t>
    <phoneticPr fontId="9" type="noConversion"/>
  </si>
  <si>
    <t>missed female</t>
    <phoneticPr fontId="9" type="noConversion"/>
  </si>
  <si>
    <t>uk</t>
    <phoneticPr fontId="9" type="noConversion"/>
  </si>
  <si>
    <t>grab and go</t>
    <phoneticPr fontId="9" type="noConversion"/>
  </si>
  <si>
    <t>camo</t>
    <phoneticPr fontId="9" type="noConversion"/>
  </si>
  <si>
    <t>chaos</t>
    <phoneticPr fontId="9" type="noConversion"/>
  </si>
  <si>
    <t>ramshackle</t>
    <phoneticPr fontId="9" type="noConversion"/>
  </si>
  <si>
    <t>byronovka</t>
    <phoneticPr fontId="9" type="noConversion"/>
  </si>
  <si>
    <t>byronovka</t>
    <phoneticPr fontId="9" type="noConversion"/>
  </si>
  <si>
    <t>bridge</t>
    <phoneticPr fontId="9" type="noConversion"/>
  </si>
  <si>
    <t>sharpie.left</t>
    <phoneticPr fontId="9" type="noConversion"/>
  </si>
  <si>
    <t>sharpie.right</t>
    <phoneticPr fontId="9" type="noConversion"/>
  </si>
  <si>
    <t>tarsus.1</t>
    <phoneticPr fontId="9" type="noConversion"/>
  </si>
  <si>
    <t>tarsus.2</t>
    <phoneticPr fontId="9" type="noConversion"/>
  </si>
  <si>
    <t>second try</t>
    <phoneticPr fontId="9" type="noConversion"/>
  </si>
  <si>
    <t>steamboat</t>
    <phoneticPr fontId="9" type="noConversion"/>
  </si>
  <si>
    <t>NB213</t>
  </si>
  <si>
    <t>NB214</t>
  </si>
  <si>
    <t>NB215</t>
  </si>
  <si>
    <t>NB216</t>
  </si>
  <si>
    <t>NB217</t>
  </si>
  <si>
    <t>NB218</t>
  </si>
  <si>
    <t>NB219</t>
  </si>
  <si>
    <t>NB220</t>
  </si>
  <si>
    <t>NB221</t>
  </si>
  <si>
    <t>NB222</t>
  </si>
  <si>
    <t>NB223</t>
  </si>
  <si>
    <t>NB224</t>
  </si>
  <si>
    <t>hybrids</t>
    <phoneticPr fontId="9" type="noConversion"/>
  </si>
  <si>
    <t>geese</t>
    <phoneticPr fontId="9" type="noConversion"/>
  </si>
  <si>
    <t>VN96219</t>
  </si>
  <si>
    <t>VN96220</t>
  </si>
  <si>
    <t>VN96221</t>
  </si>
  <si>
    <t>Moscow</t>
    <phoneticPr fontId="9" type="noConversion"/>
  </si>
  <si>
    <t>time</t>
    <phoneticPr fontId="9" type="noConversion"/>
  </si>
  <si>
    <t>red</t>
    <phoneticPr fontId="9" type="noConversion"/>
  </si>
  <si>
    <t>red</t>
    <phoneticPr fontId="9" type="noConversion"/>
  </si>
  <si>
    <t>y</t>
    <phoneticPr fontId="9" type="noConversion"/>
  </si>
  <si>
    <t>y</t>
    <phoneticPr fontId="9" type="noConversion"/>
  </si>
  <si>
    <t>y</t>
    <phoneticPr fontId="9" type="noConversion"/>
  </si>
  <si>
    <t>na</t>
    <phoneticPr fontId="9" type="noConversion"/>
  </si>
  <si>
    <t>n</t>
    <phoneticPr fontId="9" type="noConversion"/>
  </si>
  <si>
    <t>VN96202</t>
  </si>
  <si>
    <t>band</t>
    <phoneticPr fontId="9" type="noConversion"/>
  </si>
  <si>
    <t>date</t>
    <phoneticPr fontId="9" type="noConversion"/>
  </si>
  <si>
    <t>location</t>
    <phoneticPr fontId="9" type="noConversion"/>
  </si>
  <si>
    <t>gps</t>
    <phoneticPr fontId="9" type="noConversion"/>
  </si>
  <si>
    <t>sex</t>
    <phoneticPr fontId="9" type="noConversion"/>
  </si>
  <si>
    <t>initials</t>
    <phoneticPr fontId="9" type="noConversion"/>
  </si>
  <si>
    <t>VN96236</t>
  </si>
  <si>
    <t>pair in shed of people's house. Female not incubating. At least two other pairs on street; fairly large village, lots of birds around (horsebarn on village outskirts). Lots of delichon urbica</t>
    <phoneticPr fontId="9" type="noConversion"/>
  </si>
  <si>
    <t>yekaterinburg</t>
    <phoneticPr fontId="9" type="noConversion"/>
  </si>
  <si>
    <t>gennady</t>
    <phoneticPr fontId="9" type="noConversion"/>
  </si>
  <si>
    <t>VN96227</t>
  </si>
  <si>
    <t>VN96228</t>
  </si>
  <si>
    <t>VN96229</t>
  </si>
  <si>
    <t>VN96230</t>
  </si>
  <si>
    <t>VN96231</t>
  </si>
  <si>
    <t>VN96232</t>
  </si>
  <si>
    <t>VN96233</t>
  </si>
  <si>
    <t>VN96234</t>
  </si>
  <si>
    <t>VN96235</t>
  </si>
  <si>
    <t>1.25</t>
    <phoneticPr fontId="9" type="noConversion"/>
  </si>
  <si>
    <t>gravid?</t>
    <phoneticPr fontId="9" type="noConversion"/>
  </si>
  <si>
    <t>lts.mean</t>
    <phoneticPr fontId="9" type="noConversion"/>
  </si>
  <si>
    <t>lts.intact</t>
    <phoneticPr fontId="9" type="noConversion"/>
  </si>
  <si>
    <t>rts.intact</t>
    <phoneticPr fontId="9" type="noConversion"/>
  </si>
  <si>
    <t>weight</t>
    <phoneticPr fontId="9" type="noConversion"/>
  </si>
  <si>
    <t>green</t>
    <phoneticPr fontId="9" type="noConversion"/>
  </si>
  <si>
    <t>purple</t>
    <phoneticPr fontId="9" type="noConversion"/>
  </si>
  <si>
    <t>purple</t>
    <phoneticPr fontId="9" type="noConversion"/>
  </si>
  <si>
    <t>n</t>
    <phoneticPr fontId="9" type="noConversion"/>
  </si>
  <si>
    <t>VN96153</t>
    <phoneticPr fontId="9" type="noConversion"/>
  </si>
  <si>
    <t>1.25</t>
    <phoneticPr fontId="9" type="noConversion"/>
  </si>
  <si>
    <t>VN96152</t>
    <phoneticPr fontId="9" type="noConversion"/>
  </si>
  <si>
    <t>Light, second male around</t>
    <phoneticPr fontId="9" type="noConversion"/>
  </si>
  <si>
    <t>swedish trio</t>
    <phoneticPr fontId="9" type="noConversion"/>
  </si>
  <si>
    <t>VN96155</t>
    <phoneticPr fontId="9" type="noConversion"/>
  </si>
  <si>
    <t>y</t>
    <phoneticPr fontId="9" type="noConversion"/>
  </si>
  <si>
    <t>VN96154</t>
    <phoneticPr fontId="9" type="noConversion"/>
  </si>
  <si>
    <t>VN96159</t>
    <phoneticPr fontId="9" type="noConversion"/>
  </si>
  <si>
    <t>VN96022</t>
    <phoneticPr fontId="9" type="noConversion"/>
  </si>
  <si>
    <t>blue</t>
    <phoneticPr fontId="9" type="noConversion"/>
  </si>
  <si>
    <t>blue</t>
    <phoneticPr fontId="9" type="noConversion"/>
  </si>
  <si>
    <t>Growing back</t>
    <phoneticPr fontId="9" type="noConversion"/>
  </si>
  <si>
    <t>n</t>
    <phoneticPr fontId="9" type="noConversion"/>
  </si>
  <si>
    <t>VN96021</t>
    <phoneticPr fontId="9" type="noConversion"/>
  </si>
  <si>
    <t>north pole</t>
    <phoneticPr fontId="9" type="noConversion"/>
  </si>
  <si>
    <t>VN96156</t>
    <phoneticPr fontId="9" type="noConversion"/>
  </si>
  <si>
    <t>Nest building</t>
    <phoneticPr fontId="9" type="noConversion"/>
  </si>
  <si>
    <t>VN96161</t>
    <phoneticPr fontId="9" type="noConversion"/>
  </si>
  <si>
    <t>VN96160</t>
    <phoneticPr fontId="9" type="noConversion"/>
  </si>
  <si>
    <t>1</t>
    <phoneticPr fontId="9" type="noConversion"/>
  </si>
  <si>
    <t>VN96163</t>
    <phoneticPr fontId="9" type="noConversion"/>
  </si>
  <si>
    <t>y</t>
    <phoneticPr fontId="9" type="noConversion"/>
  </si>
  <si>
    <t>1</t>
    <phoneticPr fontId="9" type="noConversion"/>
  </si>
  <si>
    <t>VN96162</t>
    <phoneticPr fontId="9" type="noConversion"/>
  </si>
  <si>
    <t>VN96166</t>
    <phoneticPr fontId="9" type="noConversion"/>
  </si>
  <si>
    <t>green</t>
    <phoneticPr fontId="9" type="noConversion"/>
  </si>
  <si>
    <t>y</t>
    <phoneticPr fontId="9" type="noConversion"/>
  </si>
  <si>
    <t>VN96165</t>
    <phoneticPr fontId="9" type="noConversion"/>
  </si>
  <si>
    <t>tissue</t>
    <phoneticPr fontId="9" type="noConversion"/>
  </si>
  <si>
    <t>chernaevka</t>
    <phoneticPr fontId="9" type="noConversion"/>
  </si>
  <si>
    <t>bad piggies</t>
    <phoneticPr fontId="9" type="noConversion"/>
  </si>
  <si>
    <t>VN96043</t>
  </si>
  <si>
    <t>VN96044</t>
  </si>
  <si>
    <t>VN96045</t>
  </si>
  <si>
    <t>VN96046</t>
  </si>
  <si>
    <t>VN96179</t>
  </si>
  <si>
    <t>VN96180</t>
  </si>
  <si>
    <t>VN96181</t>
  </si>
  <si>
    <t>VN96182</t>
  </si>
  <si>
    <t>VN96183</t>
  </si>
  <si>
    <t>VN96184</t>
  </si>
  <si>
    <t>VN96185</t>
  </si>
  <si>
    <t>VN96186</t>
  </si>
  <si>
    <t>VN96042</t>
  </si>
  <si>
    <t>VN96012</t>
  </si>
  <si>
    <t>VN96013</t>
  </si>
  <si>
    <t>VN96014</t>
  </si>
  <si>
    <t>VN96015</t>
  </si>
  <si>
    <t>VN96016</t>
  </si>
  <si>
    <t>VN96150</t>
  </si>
  <si>
    <t>VN96151</t>
  </si>
  <si>
    <t>VN96152</t>
  </si>
  <si>
    <t>VN96153</t>
  </si>
  <si>
    <t>VN96154</t>
  </si>
  <si>
    <t>VN96155</t>
  </si>
  <si>
    <t>VN96156</t>
  </si>
  <si>
    <t>VN96157</t>
  </si>
  <si>
    <t>VN96158</t>
  </si>
  <si>
    <t>VN96159</t>
  </si>
  <si>
    <t>VN96160</t>
  </si>
  <si>
    <t>VN96161</t>
  </si>
  <si>
    <t>VN96162</t>
  </si>
  <si>
    <t>VN96163</t>
  </si>
  <si>
    <t>VN96164</t>
  </si>
  <si>
    <t>VN96165</t>
  </si>
  <si>
    <t>VN96166</t>
  </si>
  <si>
    <t>VN96167</t>
  </si>
  <si>
    <t>VN96168</t>
  </si>
  <si>
    <t>VN96169</t>
  </si>
  <si>
    <t>VN96170</t>
  </si>
  <si>
    <t>VN96171</t>
  </si>
  <si>
    <t>VN96172</t>
  </si>
  <si>
    <t>VN96173</t>
  </si>
  <si>
    <t>VN96174</t>
  </si>
  <si>
    <t>liz</t>
    <phoneticPr fontId="9" type="noConversion"/>
  </si>
  <si>
    <t>blue</t>
    <phoneticPr fontId="9" type="noConversion"/>
  </si>
  <si>
    <t>~2:15</t>
    <phoneticPr fontId="9" type="noConversion"/>
  </si>
  <si>
    <t>both</t>
    <phoneticPr fontId="9" type="noConversion"/>
  </si>
  <si>
    <t>orange</t>
    <phoneticPr fontId="9" type="noConversion"/>
  </si>
  <si>
    <t>green</t>
    <phoneticPr fontId="9" type="noConversion"/>
  </si>
  <si>
    <t>green</t>
    <phoneticPr fontId="9" type="noConversion"/>
  </si>
  <si>
    <t>n; tattered</t>
    <phoneticPr fontId="9" type="noConversion"/>
  </si>
  <si>
    <t>dirty</t>
    <phoneticPr fontId="9" type="noConversion"/>
  </si>
  <si>
    <t>n</t>
    <phoneticPr fontId="9" type="noConversion"/>
  </si>
  <si>
    <t>3/4</t>
    <phoneticPr fontId="9" type="noConversion"/>
  </si>
  <si>
    <t>VN96244</t>
  </si>
  <si>
    <t>VN96245</t>
  </si>
  <si>
    <t>VN96246</t>
  </si>
  <si>
    <t>VN96247</t>
  </si>
  <si>
    <t>VN96248</t>
  </si>
  <si>
    <t>VN96249</t>
  </si>
  <si>
    <t>VN96250</t>
  </si>
  <si>
    <t>VN96251</t>
  </si>
  <si>
    <t>VN96252</t>
  </si>
  <si>
    <t>VN96253</t>
  </si>
  <si>
    <t>VN96254</t>
  </si>
  <si>
    <t>VN96255</t>
  </si>
  <si>
    <t>matt</t>
    <phoneticPr fontId="9" type="noConversion"/>
  </si>
  <si>
    <t>1</t>
    <phoneticPr fontId="9" type="noConversion"/>
  </si>
  <si>
    <t xml:space="preserve">red </t>
    <phoneticPr fontId="9" type="noConversion"/>
  </si>
  <si>
    <t>both</t>
    <phoneticPr fontId="9" type="noConversion"/>
  </si>
  <si>
    <t>na</t>
    <phoneticPr fontId="9" type="noConversion"/>
  </si>
  <si>
    <t>1/3</t>
    <phoneticPr fontId="9" type="noConversion"/>
  </si>
  <si>
    <t>y, frayed</t>
    <phoneticPr fontId="9" type="noConversion"/>
  </si>
  <si>
    <t>1/3</t>
    <phoneticPr fontId="9" type="noConversion"/>
  </si>
  <si>
    <t>regrowing</t>
    <phoneticPr fontId="9" type="noConversion"/>
  </si>
  <si>
    <t>empty house</t>
    <phoneticPr fontId="9" type="noConversion"/>
  </si>
  <si>
    <t>circus</t>
    <phoneticPr fontId="9" type="noConversion"/>
  </si>
  <si>
    <t>uk</t>
    <phoneticPr fontId="9" type="noConversion"/>
  </si>
  <si>
    <t>y</t>
    <phoneticPr fontId="9" type="noConversion"/>
  </si>
  <si>
    <t>.75</t>
    <phoneticPr fontId="9" type="noConversion"/>
  </si>
  <si>
    <t>y</t>
    <phoneticPr fontId="9" type="noConversion"/>
  </si>
  <si>
    <t>Dark</t>
    <phoneticPr fontId="9" type="noConversion"/>
  </si>
  <si>
    <t>kontorskaya</t>
    <phoneticPr fontId="9" type="noConversion"/>
  </si>
  <si>
    <t>end of the road</t>
    <phoneticPr fontId="9" type="noConversion"/>
  </si>
  <si>
    <t>both</t>
    <phoneticPr fontId="9" type="noConversion"/>
  </si>
  <si>
    <t>.5</t>
    <phoneticPr fontId="9" type="noConversion"/>
  </si>
  <si>
    <t>y</t>
    <phoneticPr fontId="9" type="noConversion"/>
  </si>
  <si>
    <t>both</t>
    <phoneticPr fontId="9" type="noConversion"/>
  </si>
  <si>
    <t>both</t>
    <phoneticPr fontId="9" type="noConversion"/>
  </si>
  <si>
    <t>purple</t>
    <phoneticPr fontId="9" type="noConversion"/>
  </si>
  <si>
    <t>y</t>
    <phoneticPr fontId="9" type="noConversion"/>
  </si>
  <si>
    <t>n</t>
    <phoneticPr fontId="9" type="noConversion"/>
  </si>
  <si>
    <t>y</t>
    <phoneticPr fontId="9" type="noConversion"/>
  </si>
  <si>
    <t>f</t>
    <phoneticPr fontId="9" type="noConversion"/>
  </si>
  <si>
    <t>liz</t>
    <phoneticPr fontId="9" type="noConversion"/>
  </si>
  <si>
    <t>y</t>
    <phoneticPr fontId="9" type="noConversion"/>
  </si>
  <si>
    <t>m</t>
    <phoneticPr fontId="9" type="noConversion"/>
  </si>
  <si>
    <t>n</t>
    <phoneticPr fontId="9" type="noConversion"/>
  </si>
  <si>
    <t>red</t>
    <phoneticPr fontId="9" type="noConversion"/>
  </si>
  <si>
    <t>blue</t>
    <phoneticPr fontId="9" type="noConversion"/>
  </si>
  <si>
    <t>1</t>
    <phoneticPr fontId="9" type="noConversion"/>
  </si>
  <si>
    <t>Hybrids at site</t>
    <phoneticPr fontId="9" type="noConversion"/>
  </si>
  <si>
    <t>kamenka</t>
    <phoneticPr fontId="9" type="noConversion"/>
  </si>
  <si>
    <t>green</t>
    <phoneticPr fontId="9" type="noConversion"/>
  </si>
  <si>
    <t>pink</t>
    <phoneticPr fontId="9" type="noConversion"/>
  </si>
  <si>
    <t>yellow</t>
    <phoneticPr fontId="9" type="noConversion"/>
  </si>
  <si>
    <t>yellow</t>
    <phoneticPr fontId="9" type="noConversion"/>
  </si>
  <si>
    <t>.5</t>
    <phoneticPr fontId="9" type="noConversion"/>
  </si>
  <si>
    <t>both frayed</t>
    <phoneticPr fontId="9" type="noConversion"/>
  </si>
  <si>
    <t>pink</t>
    <phoneticPr fontId="9" type="noConversion"/>
  </si>
  <si>
    <t>y</t>
    <phoneticPr fontId="9" type="noConversion"/>
  </si>
  <si>
    <t>y</t>
    <phoneticPr fontId="9" type="noConversion"/>
  </si>
  <si>
    <t>y</t>
    <phoneticPr fontId="9" type="noConversion"/>
  </si>
  <si>
    <t>VN96010</t>
    <phoneticPr fontId="9" type="noConversion"/>
  </si>
  <si>
    <t>end of the day</t>
    <phoneticPr fontId="9" type="noConversion"/>
  </si>
  <si>
    <t>st.hingui</t>
    <phoneticPr fontId="9" type="noConversion"/>
  </si>
  <si>
    <t>berezovka</t>
    <phoneticPr fontId="9" type="noConversion"/>
  </si>
  <si>
    <t>shit house</t>
    <phoneticPr fontId="9" type="noConversion"/>
  </si>
  <si>
    <t>nice garden</t>
    <phoneticPr fontId="9" type="noConversion"/>
  </si>
  <si>
    <t>alzamay</t>
    <phoneticPr fontId="9" type="noConversion"/>
  </si>
  <si>
    <t>super fast</t>
    <phoneticPr fontId="9" type="noConversion"/>
  </si>
  <si>
    <t>hingui village</t>
    <phoneticPr fontId="9" type="noConversion"/>
  </si>
  <si>
    <t>burhan provides</t>
    <phoneticPr fontId="9" type="noConversion"/>
  </si>
  <si>
    <t>umigan</t>
    <phoneticPr fontId="9" type="noConversion"/>
  </si>
  <si>
    <t>crazy calf</t>
    <phoneticPr fontId="9" type="noConversion"/>
  </si>
  <si>
    <t>tarsus.3</t>
    <phoneticPr fontId="9" type="noConversion"/>
  </si>
  <si>
    <t>tractor</t>
    <phoneticPr fontId="9" type="noConversion"/>
  </si>
  <si>
    <t>swedish trio</t>
    <phoneticPr fontId="9" type="noConversion"/>
  </si>
  <si>
    <t>berezovka</t>
    <phoneticPr fontId="9" type="noConversion"/>
  </si>
  <si>
    <t>berezovka</t>
    <phoneticPr fontId="9" type="noConversion"/>
  </si>
  <si>
    <t>oblepiha</t>
    <phoneticPr fontId="9" type="noConversion"/>
  </si>
  <si>
    <t>north pole</t>
    <phoneticPr fontId="9" type="noConversion"/>
  </si>
  <si>
    <t>aculshet</t>
    <phoneticPr fontId="9" type="noConversion"/>
  </si>
  <si>
    <t>byronovka</t>
    <phoneticPr fontId="9" type="noConversion"/>
  </si>
  <si>
    <t>byron</t>
    <phoneticPr fontId="9" type="noConversion"/>
  </si>
  <si>
    <t>D3</t>
    <phoneticPr fontId="9" type="noConversion"/>
  </si>
  <si>
    <t>tape.left</t>
    <phoneticPr fontId="9" type="noConversion"/>
  </si>
  <si>
    <t>tape.right</t>
    <phoneticPr fontId="9" type="noConversion"/>
  </si>
  <si>
    <t>na</t>
    <phoneticPr fontId="9" type="noConversion"/>
  </si>
  <si>
    <t>2/3</t>
    <phoneticPr fontId="9" type="noConversion"/>
  </si>
  <si>
    <t>1</t>
    <phoneticPr fontId="9" type="noConversion"/>
  </si>
  <si>
    <t>tarsus.mean</t>
    <phoneticPr fontId="9" type="noConversion"/>
  </si>
  <si>
    <t>rwl.1</t>
    <phoneticPr fontId="9" type="noConversion"/>
  </si>
  <si>
    <t>rwl.2</t>
    <phoneticPr fontId="9" type="noConversion"/>
  </si>
  <si>
    <t>rwl.3</t>
    <phoneticPr fontId="9" type="noConversion"/>
  </si>
  <si>
    <t>rwl.mean</t>
    <phoneticPr fontId="9" type="noConversion"/>
  </si>
  <si>
    <t>bill.length.1</t>
    <phoneticPr fontId="9" type="noConversion"/>
  </si>
  <si>
    <t>bill.length.2</t>
    <phoneticPr fontId="9" type="noConversion"/>
  </si>
  <si>
    <t>bill.length.3</t>
    <phoneticPr fontId="9" type="noConversion"/>
  </si>
  <si>
    <t>bill.length.mean</t>
    <phoneticPr fontId="9" type="noConversion"/>
  </si>
  <si>
    <t>3/4</t>
    <phoneticPr fontId="9" type="noConversion"/>
  </si>
  <si>
    <t>Crane</t>
    <phoneticPr fontId="9" type="noConversion"/>
  </si>
  <si>
    <t>incubating</t>
    <phoneticPr fontId="9" type="noConversion"/>
  </si>
  <si>
    <t>VN96215</t>
    <phoneticPr fontId="9" type="noConversion"/>
  </si>
  <si>
    <t>bill.depth.2</t>
    <phoneticPr fontId="9" type="noConversion"/>
  </si>
  <si>
    <t>bill.depth.3</t>
    <phoneticPr fontId="9" type="noConversion"/>
  </si>
  <si>
    <t>bill.depth.mean</t>
    <phoneticPr fontId="9" type="noConversion"/>
  </si>
  <si>
    <t>VN96217</t>
    <phoneticPr fontId="9" type="noConversion"/>
  </si>
  <si>
    <t>incubating</t>
    <phoneticPr fontId="9" type="noConversion"/>
  </si>
  <si>
    <t>VN96237</t>
  </si>
  <si>
    <t>VN96238</t>
  </si>
  <si>
    <t>VN96239</t>
  </si>
  <si>
    <t>bill.width.mean</t>
    <phoneticPr fontId="9" type="noConversion"/>
  </si>
  <si>
    <t>rts.1</t>
    <phoneticPr fontId="9" type="noConversion"/>
  </si>
  <si>
    <t>rts.2</t>
    <phoneticPr fontId="9" type="noConversion"/>
  </si>
  <si>
    <t>rts.3</t>
    <phoneticPr fontId="9" type="noConversion"/>
  </si>
  <si>
    <t>lts.1</t>
    <phoneticPr fontId="9" type="noConversion"/>
  </si>
  <si>
    <t>lts.2</t>
    <phoneticPr fontId="9" type="noConversion"/>
  </si>
  <si>
    <t>lts.3</t>
    <phoneticPr fontId="9" type="noConversion"/>
  </si>
  <si>
    <t>VN96150</t>
    <phoneticPr fontId="9" type="noConversion"/>
  </si>
  <si>
    <t>Pale</t>
    <phoneticPr fontId="9" type="noConversion"/>
  </si>
  <si>
    <t>tractor</t>
    <phoneticPr fontId="9" type="noConversion"/>
  </si>
  <si>
    <t>Feathers are marked NV96122</t>
    <phoneticPr fontId="9" type="noConversion"/>
  </si>
  <si>
    <t>Feathers are marked NV96123</t>
    <phoneticPr fontId="9" type="noConversion"/>
  </si>
  <si>
    <t>yellow</t>
    <phoneticPr fontId="9" type="noConversion"/>
  </si>
  <si>
    <t>VN96025</t>
    <phoneticPr fontId="9" type="noConversion"/>
  </si>
  <si>
    <t>n</t>
    <phoneticPr fontId="9" type="noConversion"/>
  </si>
  <si>
    <t>f</t>
    <phoneticPr fontId="9" type="noConversion"/>
  </si>
  <si>
    <t>n</t>
    <phoneticPr fontId="9" type="noConversion"/>
  </si>
  <si>
    <t>y</t>
    <phoneticPr fontId="9" type="noConversion"/>
  </si>
  <si>
    <t>y</t>
    <phoneticPr fontId="9" type="noConversion"/>
  </si>
  <si>
    <t>m</t>
    <phoneticPr fontId="9" type="noConversion"/>
  </si>
  <si>
    <t>y</t>
    <phoneticPr fontId="9" type="noConversion"/>
  </si>
  <si>
    <t>y</t>
    <phoneticPr fontId="9" type="noConversion"/>
  </si>
  <si>
    <t>VN96024</t>
    <phoneticPr fontId="9" type="noConversion"/>
  </si>
  <si>
    <t>y</t>
    <phoneticPr fontId="9" type="noConversion"/>
  </si>
  <si>
    <t>y</t>
    <phoneticPr fontId="9" type="noConversion"/>
  </si>
  <si>
    <t>VN96023</t>
    <phoneticPr fontId="9" type="noConversion"/>
  </si>
  <si>
    <t>VN96020</t>
    <phoneticPr fontId="9" type="noConversion"/>
  </si>
  <si>
    <t>red</t>
    <phoneticPr fontId="9" type="noConversion"/>
  </si>
  <si>
    <t>green</t>
    <phoneticPr fontId="9" type="noConversion"/>
  </si>
  <si>
    <t>VN96027</t>
    <phoneticPr fontId="9" type="noConversion"/>
  </si>
  <si>
    <t>VN96026</t>
    <phoneticPr fontId="9" type="noConversion"/>
  </si>
  <si>
    <t>purple</t>
    <phoneticPr fontId="9" type="noConversion"/>
  </si>
  <si>
    <t>blue</t>
    <phoneticPr fontId="9" type="noConversion"/>
  </si>
  <si>
    <t>VN96029</t>
    <phoneticPr fontId="9" type="noConversion"/>
  </si>
  <si>
    <t>VN96028</t>
    <phoneticPr fontId="9" type="noConversion"/>
  </si>
  <si>
    <t>red</t>
    <phoneticPr fontId="9" type="noConversion"/>
  </si>
  <si>
    <t>VN96031</t>
    <phoneticPr fontId="9" type="noConversion"/>
  </si>
  <si>
    <t>y</t>
    <phoneticPr fontId="9" type="noConversion"/>
  </si>
  <si>
    <t>VN96030</t>
    <phoneticPr fontId="9" type="noConversion"/>
  </si>
  <si>
    <t>VN96047</t>
  </si>
  <si>
    <t>VN96048</t>
  </si>
  <si>
    <t>VN96049</t>
  </si>
  <si>
    <t>VN96050</t>
  </si>
  <si>
    <t>VN96051</t>
  </si>
  <si>
    <t>VN96052</t>
  </si>
  <si>
    <t>VN96053</t>
  </si>
  <si>
    <t>VN96054</t>
  </si>
  <si>
    <t>VN96055</t>
  </si>
  <si>
    <t>VN96056</t>
  </si>
  <si>
    <t>VN96041</t>
    <phoneticPr fontId="9" type="noConversion"/>
  </si>
  <si>
    <t>VN96040</t>
    <phoneticPr fontId="9" type="noConversion"/>
  </si>
  <si>
    <t>Mixed pair</t>
    <phoneticPr fontId="9" type="noConversion"/>
  </si>
  <si>
    <t>both</t>
    <phoneticPr fontId="9" type="noConversion"/>
  </si>
  <si>
    <t>y</t>
    <phoneticPr fontId="9" type="noConversion"/>
  </si>
  <si>
    <t>y</t>
    <phoneticPr fontId="9" type="noConversion"/>
  </si>
  <si>
    <t>y</t>
    <phoneticPr fontId="9" type="noConversion"/>
  </si>
  <si>
    <t>n</t>
    <phoneticPr fontId="9" type="noConversion"/>
  </si>
  <si>
    <t>1</t>
    <phoneticPr fontId="9" type="noConversion"/>
  </si>
  <si>
    <t>red</t>
    <phoneticPr fontId="9" type="noConversion"/>
  </si>
  <si>
    <t>purple</t>
    <phoneticPr fontId="9" type="noConversion"/>
  </si>
  <si>
    <t>vn96109</t>
    <phoneticPr fontId="9" type="noConversion"/>
  </si>
  <si>
    <t>VN96187</t>
  </si>
  <si>
    <t>VN96175</t>
  </si>
  <si>
    <t>VN96176</t>
  </si>
  <si>
    <t>VN96177</t>
  </si>
  <si>
    <t>VN96178</t>
  </si>
  <si>
    <t>yellow</t>
    <phoneticPr fontId="9" type="noConversion"/>
  </si>
  <si>
    <t>forehead.photo</t>
    <phoneticPr fontId="9" type="noConversion"/>
  </si>
  <si>
    <t>92,93</t>
    <phoneticPr fontId="9" type="noConversion"/>
  </si>
  <si>
    <t>1 louse collected</t>
    <phoneticPr fontId="9" type="noConversion"/>
  </si>
  <si>
    <t>1/2</t>
    <phoneticPr fontId="9" type="noConversion"/>
  </si>
  <si>
    <t>VN96188</t>
  </si>
  <si>
    <t>VN96189</t>
  </si>
  <si>
    <t>VN96190</t>
  </si>
  <si>
    <t>VN96191</t>
  </si>
  <si>
    <t>VN96192</t>
  </si>
  <si>
    <t>VN96193</t>
  </si>
  <si>
    <t>VN96194</t>
  </si>
  <si>
    <t>VN96195</t>
  </si>
  <si>
    <t>VN96196</t>
  </si>
  <si>
    <t>VN96197</t>
  </si>
  <si>
    <t>VN96198</t>
  </si>
  <si>
    <t>VN96199</t>
  </si>
  <si>
    <t>Novosibirsk</t>
    <phoneticPr fontId="9" type="noConversion"/>
  </si>
  <si>
    <t>Krasny Yar</t>
    <phoneticPr fontId="9" type="noConversion"/>
  </si>
  <si>
    <t>y</t>
    <phoneticPr fontId="9" type="noConversion"/>
  </si>
  <si>
    <t>y</t>
    <phoneticPr fontId="9" type="noConversion"/>
  </si>
  <si>
    <t>broken</t>
    <phoneticPr fontId="9" type="noConversion"/>
  </si>
  <si>
    <t>1/3</t>
    <phoneticPr fontId="9" type="noConversion"/>
  </si>
  <si>
    <t>blue</t>
    <phoneticPr fontId="9" type="noConversion"/>
  </si>
  <si>
    <t>VN96076</t>
  </si>
  <si>
    <t>VN96077</t>
  </si>
  <si>
    <t>VN96078</t>
  </si>
  <si>
    <t>VN96079</t>
  </si>
  <si>
    <t>VN96080</t>
  </si>
  <si>
    <t>VN96081</t>
  </si>
  <si>
    <t>VN96222</t>
  </si>
  <si>
    <t>VN96223</t>
  </si>
  <si>
    <t>VN96224</t>
  </si>
  <si>
    <t>VN96225</t>
  </si>
  <si>
    <t>VN96226</t>
  </si>
  <si>
    <t>VN96088</t>
  </si>
  <si>
    <t>VN96089</t>
  </si>
  <si>
    <t>VN96090</t>
  </si>
  <si>
    <t>VN96091</t>
  </si>
  <si>
    <t>VN96092</t>
  </si>
  <si>
    <t>VN96093</t>
  </si>
  <si>
    <t>VN96094</t>
  </si>
  <si>
    <t>VN96095</t>
  </si>
  <si>
    <t>VN96096</t>
  </si>
  <si>
    <t>VN96097</t>
  </si>
  <si>
    <t>VN96098</t>
  </si>
  <si>
    <t>VN96099</t>
  </si>
  <si>
    <t>VN96100</t>
  </si>
  <si>
    <t>mara</t>
    <phoneticPr fontId="9" type="noConversion"/>
  </si>
  <si>
    <t>broken record</t>
    <phoneticPr fontId="9" type="noConversion"/>
  </si>
  <si>
    <t>mara</t>
    <phoneticPr fontId="9" type="noConversion"/>
  </si>
  <si>
    <t>big tear</t>
    <phoneticPr fontId="9" type="noConversion"/>
  </si>
  <si>
    <t>primary.4</t>
    <phoneticPr fontId="9" type="noConversion"/>
  </si>
  <si>
    <t>primary.5</t>
    <phoneticPr fontId="9" type="noConversion"/>
  </si>
  <si>
    <t>near miss</t>
    <phoneticPr fontId="9" type="noConversion"/>
  </si>
  <si>
    <t>NB143</t>
  </si>
  <si>
    <t>NB144</t>
  </si>
  <si>
    <t>liz</t>
    <phoneticPr fontId="9" type="noConversion"/>
  </si>
  <si>
    <t>y</t>
    <phoneticPr fontId="9" type="noConversion"/>
  </si>
  <si>
    <t>y</t>
    <phoneticPr fontId="9" type="noConversion"/>
  </si>
  <si>
    <t>f</t>
    <phoneticPr fontId="9" type="noConversion"/>
  </si>
  <si>
    <t>?</t>
    <phoneticPr fontId="9" type="noConversion"/>
  </si>
  <si>
    <t>f</t>
    <phoneticPr fontId="9" type="noConversion"/>
  </si>
  <si>
    <t>broken</t>
    <phoneticPr fontId="9" type="noConversion"/>
  </si>
  <si>
    <t>f</t>
    <phoneticPr fontId="9" type="noConversion"/>
  </si>
  <si>
    <t>m</t>
    <phoneticPr fontId="9" type="noConversion"/>
  </si>
  <si>
    <t>n</t>
    <phoneticPr fontId="9" type="noConversion"/>
  </si>
  <si>
    <t>f</t>
    <phoneticPr fontId="9" type="noConversion"/>
  </si>
  <si>
    <t>m</t>
    <phoneticPr fontId="9" type="noConversion"/>
  </si>
  <si>
    <t>y</t>
    <phoneticPr fontId="9" type="noConversion"/>
  </si>
  <si>
    <t>f</t>
    <phoneticPr fontId="9" type="noConversion"/>
  </si>
  <si>
    <t>n</t>
    <phoneticPr fontId="9" type="noConversion"/>
  </si>
  <si>
    <t>f</t>
    <phoneticPr fontId="9" type="noConversion"/>
  </si>
  <si>
    <t>y</t>
    <phoneticPr fontId="9" type="noConversion"/>
  </si>
  <si>
    <t>m</t>
    <phoneticPr fontId="9" type="noConversion"/>
  </si>
  <si>
    <t>y</t>
    <phoneticPr fontId="9" type="noConversion"/>
  </si>
  <si>
    <t>m</t>
    <phoneticPr fontId="9" type="noConversion"/>
  </si>
  <si>
    <t>NB053</t>
    <phoneticPr fontId="9" type="noConversion"/>
  </si>
  <si>
    <t>y</t>
    <phoneticPr fontId="9" type="noConversion"/>
  </si>
  <si>
    <t>NB052</t>
    <phoneticPr fontId="9" type="noConversion"/>
  </si>
  <si>
    <t>y</t>
    <phoneticPr fontId="9" type="noConversion"/>
  </si>
  <si>
    <t>NB055</t>
    <phoneticPr fontId="9" type="noConversion"/>
  </si>
  <si>
    <t>NB054</t>
    <phoneticPr fontId="9" type="noConversion"/>
  </si>
  <si>
    <t>NB117</t>
  </si>
  <si>
    <t>NB118</t>
  </si>
  <si>
    <t>NB119</t>
  </si>
  <si>
    <t>NB120</t>
  </si>
  <si>
    <t>NB121</t>
  </si>
  <si>
    <t>NB122</t>
  </si>
  <si>
    <t>NB123</t>
  </si>
  <si>
    <t>NB124</t>
  </si>
  <si>
    <t>NB125</t>
  </si>
  <si>
    <t>NB126</t>
  </si>
  <si>
    <t>NB127</t>
  </si>
  <si>
    <t>NB128</t>
  </si>
  <si>
    <t>NB129</t>
  </si>
  <si>
    <t>NB130</t>
  </si>
  <si>
    <t>NB138</t>
  </si>
  <si>
    <t>NB139</t>
  </si>
  <si>
    <t>NB140</t>
  </si>
  <si>
    <t>more pale birds</t>
    <phoneticPr fontId="9" type="noConversion"/>
  </si>
  <si>
    <t>abduction</t>
    <phoneticPr fontId="9" type="noConversion"/>
  </si>
  <si>
    <t>puppies</t>
    <phoneticPr fontId="9" type="noConversion"/>
  </si>
  <si>
    <t>three nests</t>
    <phoneticPr fontId="9" type="noConversion"/>
  </si>
  <si>
    <t>puppies</t>
    <phoneticPr fontId="9" type="noConversion"/>
  </si>
  <si>
    <t>junkyard</t>
    <phoneticPr fontId="9" type="noConversion"/>
  </si>
  <si>
    <t>VN96043</t>
    <phoneticPr fontId="9" type="noConversion"/>
  </si>
  <si>
    <t>VN96042</t>
    <phoneticPr fontId="9" type="noConversion"/>
  </si>
  <si>
    <t>VN96045</t>
    <phoneticPr fontId="9" type="noConversion"/>
  </si>
  <si>
    <t>red</t>
    <phoneticPr fontId="9" type="noConversion"/>
  </si>
  <si>
    <t>red</t>
    <phoneticPr fontId="9" type="noConversion"/>
  </si>
  <si>
    <t>VN96044</t>
    <phoneticPr fontId="9" type="noConversion"/>
  </si>
  <si>
    <t>missing</t>
    <phoneticPr fontId="9" type="noConversion"/>
  </si>
  <si>
    <t>y</t>
    <phoneticPr fontId="9" type="noConversion"/>
  </si>
  <si>
    <t>VN96049</t>
    <phoneticPr fontId="9" type="noConversion"/>
  </si>
  <si>
    <t>shit on wheels</t>
    <phoneticPr fontId="9" type="noConversion"/>
  </si>
  <si>
    <t>zamzor</t>
    <phoneticPr fontId="9" type="noConversion"/>
  </si>
  <si>
    <t>jackpot</t>
    <phoneticPr fontId="9" type="noConversion"/>
  </si>
  <si>
    <t>zamzor</t>
    <phoneticPr fontId="9" type="noConversion"/>
  </si>
  <si>
    <t>asshole male</t>
    <phoneticPr fontId="9" type="noConversion"/>
  </si>
  <si>
    <t>zamzor</t>
    <phoneticPr fontId="9" type="noConversion"/>
  </si>
  <si>
    <t>kamenka</t>
    <phoneticPr fontId="9" type="noConversion"/>
  </si>
  <si>
    <t>three stars</t>
    <phoneticPr fontId="9" type="noConversion"/>
  </si>
  <si>
    <t>VN96200</t>
  </si>
  <si>
    <t>VN96001</t>
    <phoneticPr fontId="9" type="noConversion"/>
  </si>
  <si>
    <t>VN96002</t>
    <phoneticPr fontId="9" type="noConversion"/>
  </si>
  <si>
    <t>VN96003</t>
  </si>
  <si>
    <t>bill.depth.1</t>
    <phoneticPr fontId="9" type="noConversion"/>
  </si>
  <si>
    <t>NB002</t>
    <phoneticPr fontId="9" type="noConversion"/>
  </si>
  <si>
    <t>NB003</t>
    <phoneticPr fontId="9" type="noConversion"/>
  </si>
  <si>
    <t>NB004</t>
  </si>
  <si>
    <t>NB005</t>
  </si>
  <si>
    <t>NB006</t>
  </si>
  <si>
    <t>NB007</t>
  </si>
  <si>
    <t>bill.width.1</t>
    <phoneticPr fontId="9" type="noConversion"/>
  </si>
  <si>
    <t>bill.width.2</t>
    <phoneticPr fontId="9" type="noConversion"/>
  </si>
  <si>
    <t>bill.width.3</t>
    <phoneticPr fontId="9" type="noConversion"/>
  </si>
  <si>
    <t>NB015</t>
  </si>
  <si>
    <t>NB016</t>
  </si>
  <si>
    <t>NB017</t>
  </si>
  <si>
    <t>NB018</t>
  </si>
  <si>
    <t>NB019</t>
  </si>
  <si>
    <t>NB020</t>
  </si>
  <si>
    <t>NB021</t>
  </si>
  <si>
    <t>NB022</t>
  </si>
  <si>
    <t>NB023</t>
  </si>
  <si>
    <t>NB024</t>
  </si>
  <si>
    <t>NB025</t>
  </si>
  <si>
    <t>NB026</t>
  </si>
  <si>
    <t>NB027</t>
  </si>
  <si>
    <t>NB028</t>
  </si>
  <si>
    <t>NB029</t>
  </si>
  <si>
    <t>NB030</t>
  </si>
  <si>
    <t>NB031</t>
  </si>
  <si>
    <t>NB032</t>
  </si>
  <si>
    <t>NB033</t>
  </si>
  <si>
    <t>NB034</t>
  </si>
  <si>
    <t>NB035</t>
  </si>
  <si>
    <t>NB036</t>
  </si>
  <si>
    <t>NB037</t>
  </si>
  <si>
    <t>NB038</t>
  </si>
  <si>
    <t>NB039</t>
  </si>
  <si>
    <t>NB040</t>
  </si>
  <si>
    <t>NB041</t>
  </si>
  <si>
    <t>NB042</t>
  </si>
  <si>
    <t>belly.photo</t>
    <phoneticPr fontId="9" type="noConversion"/>
  </si>
  <si>
    <t>throat.photo</t>
    <phoneticPr fontId="9" type="noConversion"/>
  </si>
  <si>
    <t>NB047</t>
  </si>
  <si>
    <t>NB048</t>
  </si>
  <si>
    <t>NB049</t>
  </si>
  <si>
    <t>NB050</t>
  </si>
  <si>
    <t>NB051</t>
  </si>
  <si>
    <t>NB052</t>
  </si>
  <si>
    <t>NB053</t>
  </si>
  <si>
    <t>NB054</t>
  </si>
  <si>
    <t>NB055</t>
  </si>
  <si>
    <t>NB056</t>
  </si>
  <si>
    <t>NB057</t>
  </si>
  <si>
    <t>NB058</t>
  </si>
  <si>
    <t>NB059</t>
  </si>
  <si>
    <t>billy goats</t>
    <phoneticPr fontId="9" type="noConversion"/>
  </si>
  <si>
    <t>Feathers are marked NV96121</t>
    <phoneticPr fontId="9" type="noConversion"/>
  </si>
  <si>
    <t>VN96048</t>
    <phoneticPr fontId="9" type="noConversion"/>
  </si>
  <si>
    <t>VN96051</t>
    <phoneticPr fontId="9" type="noConversion"/>
  </si>
  <si>
    <t>VN96050</t>
    <phoneticPr fontId="9" type="noConversion"/>
  </si>
  <si>
    <t>VN96053</t>
    <phoneticPr fontId="9" type="noConversion"/>
  </si>
  <si>
    <t>VN96052</t>
    <phoneticPr fontId="9" type="noConversion"/>
  </si>
  <si>
    <t>White male</t>
    <phoneticPr fontId="9" type="noConversion"/>
  </si>
  <si>
    <t>y</t>
    <phoneticPr fontId="9" type="noConversion"/>
  </si>
  <si>
    <t>White male</t>
    <phoneticPr fontId="9" type="noConversion"/>
  </si>
  <si>
    <t>missing</t>
    <phoneticPr fontId="9" type="noConversion"/>
  </si>
  <si>
    <t>y</t>
    <phoneticPr fontId="9" type="noConversion"/>
  </si>
  <si>
    <t>blue</t>
    <phoneticPr fontId="9" type="noConversion"/>
  </si>
  <si>
    <t>VN96060</t>
    <phoneticPr fontId="9" type="noConversion"/>
  </si>
  <si>
    <t>VN96059</t>
    <phoneticPr fontId="9" type="noConversion"/>
  </si>
  <si>
    <t>pink</t>
    <phoneticPr fontId="9" type="noConversion"/>
  </si>
  <si>
    <t>VN96065</t>
    <phoneticPr fontId="9" type="noConversion"/>
  </si>
  <si>
    <t>broken</t>
    <phoneticPr fontId="9" type="noConversion"/>
  </si>
  <si>
    <t>VN96009</t>
    <phoneticPr fontId="9" type="noConversion"/>
  </si>
  <si>
    <t>liz</t>
    <phoneticPr fontId="9" type="noConversion"/>
  </si>
  <si>
    <t>liz</t>
    <phoneticPr fontId="9" type="noConversion"/>
  </si>
  <si>
    <t>VN96013</t>
    <phoneticPr fontId="9" type="noConversion"/>
  </si>
  <si>
    <t>green</t>
    <phoneticPr fontId="9" type="noConversion"/>
  </si>
  <si>
    <t>shirtless joe</t>
    <phoneticPr fontId="9" type="noConversion"/>
  </si>
  <si>
    <t>narin-talacha</t>
    <phoneticPr fontId="9" type="noConversion"/>
  </si>
  <si>
    <t>m</t>
    <phoneticPr fontId="9" type="noConversion"/>
  </si>
  <si>
    <t>liz</t>
    <phoneticPr fontId="9" type="noConversion"/>
  </si>
  <si>
    <t>y</t>
    <phoneticPr fontId="9" type="noConversion"/>
  </si>
  <si>
    <t>f</t>
    <phoneticPr fontId="9" type="noConversion"/>
  </si>
  <si>
    <t>liz</t>
    <phoneticPr fontId="9" type="noConversion"/>
  </si>
  <si>
    <t>f</t>
    <phoneticPr fontId="9" type="noConversion"/>
  </si>
  <si>
    <t>y</t>
    <phoneticPr fontId="9" type="noConversion"/>
  </si>
  <si>
    <t>m</t>
    <phoneticPr fontId="9" type="noConversion"/>
  </si>
  <si>
    <t>f</t>
    <phoneticPr fontId="9" type="noConversion"/>
  </si>
  <si>
    <t>y</t>
    <phoneticPr fontId="9" type="noConversion"/>
  </si>
  <si>
    <t>y</t>
    <phoneticPr fontId="9" type="noConversion"/>
  </si>
  <si>
    <t>y</t>
    <phoneticPr fontId="9" type="noConversion"/>
  </si>
  <si>
    <t>f</t>
    <phoneticPr fontId="9" type="noConversion"/>
  </si>
  <si>
    <t>m</t>
    <phoneticPr fontId="9" type="noConversion"/>
  </si>
  <si>
    <t>missing</t>
    <phoneticPr fontId="9" type="noConversion"/>
  </si>
  <si>
    <t>n</t>
    <phoneticPr fontId="9" type="noConversion"/>
  </si>
  <si>
    <t>y</t>
    <phoneticPr fontId="9" type="noConversion"/>
  </si>
  <si>
    <t>m</t>
    <phoneticPr fontId="9" type="noConversion"/>
  </si>
  <si>
    <t>f</t>
    <phoneticPr fontId="9" type="noConversion"/>
  </si>
  <si>
    <t>m</t>
    <phoneticPr fontId="9" type="noConversion"/>
  </si>
  <si>
    <t>y</t>
    <phoneticPr fontId="9" type="noConversion"/>
  </si>
  <si>
    <t>y</t>
    <phoneticPr fontId="9" type="noConversion"/>
  </si>
  <si>
    <t>f</t>
    <phoneticPr fontId="9" type="noConversion"/>
  </si>
  <si>
    <t>m</t>
    <phoneticPr fontId="9" type="noConversion"/>
  </si>
  <si>
    <t>n</t>
    <phoneticPr fontId="9" type="noConversion"/>
  </si>
  <si>
    <t>escaped</t>
    <phoneticPr fontId="9" type="noConversion"/>
  </si>
  <si>
    <t>regrowing</t>
    <phoneticPr fontId="9" type="noConversion"/>
  </si>
  <si>
    <t>vn96110</t>
    <phoneticPr fontId="9" type="noConversion"/>
  </si>
  <si>
    <t>1+</t>
    <phoneticPr fontId="9" type="noConversion"/>
  </si>
  <si>
    <t>VN96057</t>
  </si>
  <si>
    <t>VN96058</t>
  </si>
  <si>
    <t>VN96059</t>
  </si>
  <si>
    <t>VN96060</t>
  </si>
  <si>
    <t>VN96061</t>
  </si>
  <si>
    <t>VN96062</t>
  </si>
  <si>
    <t>VN96063</t>
  </si>
  <si>
    <t>VN96064</t>
  </si>
  <si>
    <t>VN96065</t>
  </si>
  <si>
    <t>VN96066</t>
  </si>
  <si>
    <t>VN96067</t>
  </si>
  <si>
    <t>VN96068</t>
  </si>
  <si>
    <t>VN96069</t>
  </si>
  <si>
    <t>VN96070</t>
  </si>
  <si>
    <t>VN96071</t>
  </si>
  <si>
    <t>VN96072</t>
  </si>
  <si>
    <t>VN96073</t>
  </si>
  <si>
    <t>VN96074</t>
  </si>
  <si>
    <t>VN96075</t>
  </si>
  <si>
    <t>NB131</t>
  </si>
  <si>
    <t>NB132</t>
  </si>
  <si>
    <t>NB133</t>
  </si>
  <si>
    <t>NB134</t>
  </si>
  <si>
    <t>NB135</t>
  </si>
  <si>
    <t>NB136</t>
  </si>
  <si>
    <t>NB137</t>
  </si>
  <si>
    <t>VN96082</t>
  </si>
  <si>
    <t>VN96083</t>
  </si>
  <si>
    <t>VN96084</t>
  </si>
  <si>
    <t>VN96085</t>
  </si>
  <si>
    <t>VN96086</t>
  </si>
  <si>
    <t>VN96087</t>
  </si>
  <si>
    <t>NB145</t>
  </si>
  <si>
    <t>NB146</t>
  </si>
  <si>
    <t>NB147</t>
  </si>
  <si>
    <t>NB148</t>
  </si>
  <si>
    <t>NB149</t>
  </si>
  <si>
    <t>NB150</t>
  </si>
  <si>
    <t>NB151</t>
  </si>
  <si>
    <t>NB152</t>
  </si>
  <si>
    <t>NB153</t>
  </si>
  <si>
    <t>NB154</t>
  </si>
  <si>
    <t>NB155</t>
  </si>
  <si>
    <t>NB156</t>
  </si>
  <si>
    <t>NB157</t>
  </si>
  <si>
    <t>NB158</t>
  </si>
  <si>
    <t>NB159</t>
  </si>
  <si>
    <t>NB160</t>
  </si>
  <si>
    <t>NB161</t>
  </si>
  <si>
    <t>NB162</t>
  </si>
  <si>
    <t>NB163</t>
  </si>
  <si>
    <t>NB164</t>
  </si>
  <si>
    <t>NB165</t>
  </si>
  <si>
    <t>NB166</t>
  </si>
  <si>
    <t>NB167</t>
  </si>
  <si>
    <t>NB168</t>
  </si>
  <si>
    <t>NB169</t>
  </si>
  <si>
    <t>NB170</t>
  </si>
  <si>
    <t>NB171</t>
  </si>
  <si>
    <t>NB172</t>
  </si>
  <si>
    <t>old man</t>
    <phoneticPr fontId="9" type="noConversion"/>
  </si>
  <si>
    <t>crazy chickens</t>
    <phoneticPr fontId="9" type="noConversion"/>
  </si>
  <si>
    <t>NB176</t>
  </si>
  <si>
    <t>NB177</t>
  </si>
  <si>
    <t>NB178</t>
  </si>
  <si>
    <t>NB179</t>
  </si>
  <si>
    <t>NB180</t>
  </si>
  <si>
    <t>NB181</t>
  </si>
  <si>
    <t>NB182</t>
  </si>
  <si>
    <t>NB183</t>
  </si>
  <si>
    <t>NB184</t>
  </si>
  <si>
    <t>NB185</t>
  </si>
  <si>
    <t>NB186</t>
  </si>
  <si>
    <t>NB187</t>
  </si>
  <si>
    <t>NB188</t>
  </si>
  <si>
    <t>NB141</t>
  </si>
  <si>
    <t>NB142</t>
  </si>
  <si>
    <t>1.5</t>
    <phoneticPr fontId="9" type="noConversion"/>
  </si>
  <si>
    <t>Krasny Yar</t>
    <phoneticPr fontId="9" type="noConversion"/>
  </si>
  <si>
    <t>Krasny Yar</t>
    <phoneticPr fontId="9" type="noConversion"/>
  </si>
  <si>
    <t>NB086</t>
  </si>
  <si>
    <t>NB087</t>
  </si>
  <si>
    <t>NB088</t>
  </si>
  <si>
    <t>NB089</t>
  </si>
  <si>
    <t>NB090</t>
  </si>
  <si>
    <t>NB091</t>
  </si>
  <si>
    <t>NB092</t>
  </si>
  <si>
    <t>NB093</t>
  </si>
  <si>
    <t>NB094</t>
  </si>
  <si>
    <t>NB095</t>
  </si>
  <si>
    <t>NB096</t>
  </si>
  <si>
    <t>NB097</t>
  </si>
  <si>
    <t>NB098</t>
  </si>
  <si>
    <t>NB099</t>
  </si>
  <si>
    <t>NB100</t>
  </si>
  <si>
    <t>NB101</t>
  </si>
  <si>
    <t>NB102</t>
  </si>
  <si>
    <t>NB103</t>
  </si>
  <si>
    <t>NB104</t>
  </si>
  <si>
    <t>NB105</t>
  </si>
  <si>
    <t>NB106</t>
  </si>
  <si>
    <t>NB107</t>
  </si>
  <si>
    <t>NB108</t>
  </si>
  <si>
    <t>NB109</t>
  </si>
  <si>
    <t>NB110</t>
  </si>
  <si>
    <t>NB111</t>
  </si>
  <si>
    <t>NB112</t>
  </si>
  <si>
    <t>NB113</t>
  </si>
  <si>
    <t>NB114</t>
  </si>
  <si>
    <t>NB115</t>
  </si>
  <si>
    <t>NB116</t>
  </si>
  <si>
    <t>NB173</t>
  </si>
  <si>
    <t>NB174</t>
  </si>
  <si>
    <t>NB175</t>
  </si>
  <si>
    <t>VN96033</t>
    <phoneticPr fontId="9" type="noConversion"/>
  </si>
  <si>
    <t>y</t>
    <phoneticPr fontId="9" type="noConversion"/>
  </si>
  <si>
    <t>VN96032</t>
    <phoneticPr fontId="9" type="noConversion"/>
  </si>
  <si>
    <t>VN96035</t>
    <phoneticPr fontId="9" type="noConversion"/>
  </si>
  <si>
    <t>Responded to tytleri</t>
    <phoneticPr fontId="9" type="noConversion"/>
  </si>
  <si>
    <t>uk</t>
    <phoneticPr fontId="9" type="noConversion"/>
  </si>
  <si>
    <t>big bull</t>
    <phoneticPr fontId="9" type="noConversion"/>
  </si>
  <si>
    <t>VN96034</t>
    <phoneticPr fontId="9" type="noConversion"/>
  </si>
  <si>
    <t>weird foot</t>
    <phoneticPr fontId="9" type="noConversion"/>
  </si>
  <si>
    <t>VN96037</t>
    <phoneticPr fontId="9" type="noConversion"/>
  </si>
  <si>
    <t>y</t>
    <phoneticPr fontId="9" type="noConversion"/>
  </si>
  <si>
    <t>VN96036</t>
    <phoneticPr fontId="9" type="noConversion"/>
  </si>
  <si>
    <t>VN96039</t>
    <phoneticPr fontId="9" type="noConversion"/>
  </si>
  <si>
    <t>VN96038</t>
    <phoneticPr fontId="9" type="noConversion"/>
  </si>
  <si>
    <t>m</t>
    <phoneticPr fontId="9" type="noConversion"/>
  </si>
  <si>
    <t>liz</t>
    <phoneticPr fontId="9" type="noConversion"/>
  </si>
  <si>
    <t>red</t>
    <phoneticPr fontId="9" type="noConversion"/>
  </si>
  <si>
    <t>yellow</t>
    <phoneticPr fontId="9" type="noConversion"/>
  </si>
  <si>
    <t>y</t>
    <phoneticPr fontId="9" type="noConversion"/>
  </si>
  <si>
    <t>liz</t>
    <phoneticPr fontId="9" type="noConversion"/>
  </si>
  <si>
    <t>1.25</t>
    <phoneticPr fontId="9" type="noConversion"/>
  </si>
  <si>
    <t>n</t>
    <phoneticPr fontId="9" type="noConversion"/>
  </si>
  <si>
    <t>f</t>
    <phoneticPr fontId="9" type="noConversion"/>
  </si>
  <si>
    <t>y</t>
    <phoneticPr fontId="9" type="noConversion"/>
  </si>
  <si>
    <t>y</t>
    <phoneticPr fontId="9" type="noConversion"/>
  </si>
  <si>
    <t>n</t>
    <phoneticPr fontId="9" type="noConversion"/>
  </si>
  <si>
    <t>f</t>
    <phoneticPr fontId="9" type="noConversion"/>
  </si>
  <si>
    <t>y</t>
    <phoneticPr fontId="9" type="noConversion"/>
  </si>
  <si>
    <t>y</t>
    <phoneticPr fontId="9" type="noConversion"/>
  </si>
  <si>
    <t>gde mama</t>
    <phoneticPr fontId="9" type="noConversion"/>
  </si>
  <si>
    <t>pissed off guy</t>
    <phoneticPr fontId="9" type="noConversion"/>
  </si>
  <si>
    <t>malamolevo</t>
    <phoneticPr fontId="9" type="noConversion"/>
  </si>
  <si>
    <t>almost there</t>
    <phoneticPr fontId="9" type="noConversion"/>
  </si>
  <si>
    <t>skeletons</t>
    <phoneticPr fontId="9" type="noConversion"/>
  </si>
  <si>
    <t>NB001</t>
    <phoneticPr fontId="9" type="noConversion"/>
  </si>
  <si>
    <t>mislabeled as vn96111 in pics</t>
    <phoneticPr fontId="9" type="noConversion"/>
  </si>
  <si>
    <t>both</t>
    <phoneticPr fontId="9" type="noConversion"/>
  </si>
  <si>
    <t>NB008</t>
  </si>
  <si>
    <t>NB009</t>
  </si>
  <si>
    <t>NB010</t>
  </si>
  <si>
    <t>NB011</t>
  </si>
  <si>
    <t>NB012</t>
  </si>
  <si>
    <t>NB013</t>
  </si>
  <si>
    <t>NB014</t>
  </si>
  <si>
    <t>both</t>
    <phoneticPr fontId="9" type="noConversion"/>
  </si>
  <si>
    <t>y</t>
    <phoneticPr fontId="9" type="noConversion"/>
  </si>
  <si>
    <t>1.3</t>
    <phoneticPr fontId="9" type="noConversion"/>
  </si>
  <si>
    <t>.75</t>
    <phoneticPr fontId="9" type="noConversion"/>
  </si>
  <si>
    <t>y</t>
    <phoneticPr fontId="9" type="noConversion"/>
  </si>
  <si>
    <t>y</t>
    <phoneticPr fontId="9" type="noConversion"/>
  </si>
  <si>
    <t>too fast</t>
    <phoneticPr fontId="9" type="noConversion"/>
  </si>
  <si>
    <t>nikolaevska</t>
    <phoneticPr fontId="9" type="noConversion"/>
  </si>
  <si>
    <t>WTF</t>
    <phoneticPr fontId="9" type="noConversion"/>
  </si>
  <si>
    <t>tataurova</t>
  </si>
  <si>
    <t>tataurova</t>
    <phoneticPr fontId="9" type="noConversion"/>
  </si>
  <si>
    <t>gravy</t>
    <phoneticPr fontId="9" type="noConversion"/>
  </si>
  <si>
    <t>wet cement</t>
    <phoneticPr fontId="9" type="noConversion"/>
  </si>
  <si>
    <t>fancy feast</t>
    <phoneticPr fontId="9" type="noConversion"/>
  </si>
  <si>
    <t>NB043</t>
  </si>
  <si>
    <t>NB044</t>
  </si>
  <si>
    <t>NB045</t>
  </si>
  <si>
    <t>NB046</t>
  </si>
  <si>
    <t>PC</t>
    <phoneticPr fontId="9" type="noConversion"/>
  </si>
  <si>
    <t>narin-talacha</t>
    <phoneticPr fontId="9" type="noConversion"/>
  </si>
  <si>
    <t>plus 40</t>
    <phoneticPr fontId="9" type="noConversion"/>
  </si>
  <si>
    <t>narasun</t>
    <phoneticPr fontId="9" type="noConversion"/>
  </si>
  <si>
    <t>borderlands</t>
    <phoneticPr fontId="9" type="noConversion"/>
  </si>
  <si>
    <t>mixed barns</t>
    <phoneticPr fontId="9" type="noConversion"/>
  </si>
  <si>
    <t>VN96012</t>
    <phoneticPr fontId="9" type="noConversion"/>
  </si>
  <si>
    <t>pink</t>
    <phoneticPr fontId="9" type="noConversion"/>
  </si>
  <si>
    <t>Responded to rustica playback</t>
    <phoneticPr fontId="9" type="noConversion"/>
  </si>
  <si>
    <t>mara</t>
    <phoneticPr fontId="9" type="noConversion"/>
  </si>
  <si>
    <t>broken record</t>
    <phoneticPr fontId="9" type="noConversion"/>
  </si>
  <si>
    <t>green</t>
    <phoneticPr fontId="9" type="noConversion"/>
  </si>
  <si>
    <t>y</t>
    <phoneticPr fontId="9" type="noConversion"/>
  </si>
  <si>
    <t>liz</t>
    <phoneticPr fontId="9" type="noConversion"/>
  </si>
  <si>
    <t>Feathers are marked NV96120</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</si>
</sst>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2" x14ac:knownFonts="1">
    <font>
      <sz val="10"/>
      <name val="Verdana"/>
    </font>
    <font>
      <b/>
      <sz val="10"/>
      <name val="Verdana"/>
    </font>
    <font>
      <b/>
      <sz val="10"/>
      <name val="Verdana"/>
    </font>
    <font>
      <b/>
      <sz val="10"/>
      <name val="Verdana"/>
    </font>
    <font>
      <b/>
      <sz val="10"/>
      <name val="Verdana"/>
    </font>
    <font>
      <sz val="10"/>
      <name val="Verdana"/>
    </font>
    <font>
      <b/>
      <sz val="10"/>
      <name val="Verdana"/>
    </font>
    <font>
      <sz val="10"/>
      <name val="Verdana"/>
    </font>
    <font>
      <b/>
      <sz val="10"/>
      <name val="Verdana"/>
    </font>
    <font>
      <sz val="8"/>
      <name val="Verdana"/>
    </font>
    <font>
      <u/>
      <sz val="10"/>
      <color theme="10"/>
      <name val="Verdana"/>
    </font>
    <font>
      <u/>
      <sz val="10"/>
      <color theme="11"/>
      <name val="Verdana"/>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7">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30">
    <xf numFmtId="0" fontId="0" fillId="0" borderId="0" xfId="0"/>
    <xf numFmtId="20" fontId="0" fillId="0" borderId="0" xfId="0" applyNumberFormat="1"/>
    <xf numFmtId="0" fontId="0" fillId="0" borderId="0" xfId="0" applyAlignment="1">
      <alignment horizontal="right"/>
    </xf>
    <xf numFmtId="49" fontId="0" fillId="0" borderId="0" xfId="0" applyNumberFormat="1"/>
    <xf numFmtId="0" fontId="8" fillId="0" borderId="0" xfId="0" applyFont="1"/>
    <xf numFmtId="46" fontId="0" fillId="0" borderId="0" xfId="0" applyNumberFormat="1"/>
    <xf numFmtId="0" fontId="6" fillId="0" borderId="0" xfId="0" applyFont="1"/>
    <xf numFmtId="0" fontId="4" fillId="0" borderId="0" xfId="0" applyFont="1"/>
    <xf numFmtId="0" fontId="5" fillId="0" borderId="0" xfId="0" applyFont="1"/>
    <xf numFmtId="0" fontId="3" fillId="0" borderId="0" xfId="0" applyFont="1"/>
    <xf numFmtId="0" fontId="2" fillId="0" borderId="0" xfId="0" applyFont="1"/>
    <xf numFmtId="0" fontId="0" fillId="2" borderId="0" xfId="0" applyFill="1"/>
    <xf numFmtId="49" fontId="0" fillId="2" borderId="0" xfId="0" applyNumberFormat="1" applyFill="1"/>
    <xf numFmtId="0" fontId="0" fillId="0" borderId="0" xfId="0" applyFill="1"/>
    <xf numFmtId="49" fontId="0" fillId="0" borderId="0" xfId="0" applyNumberFormat="1" applyFill="1"/>
    <xf numFmtId="0" fontId="7" fillId="0" borderId="0" xfId="0" applyFont="1" applyFill="1"/>
    <xf numFmtId="0" fontId="5" fillId="0" borderId="0" xfId="0" applyFont="1" applyFill="1"/>
    <xf numFmtId="20" fontId="0" fillId="0" borderId="0" xfId="0" applyNumberFormat="1" applyFill="1"/>
    <xf numFmtId="0" fontId="2" fillId="0" borderId="0" xfId="0" applyFont="1" applyFill="1"/>
    <xf numFmtId="0" fontId="1" fillId="0" borderId="0" xfId="0" applyFont="1"/>
    <xf numFmtId="0" fontId="0" fillId="0" borderId="0" xfId="0" applyNumberFormat="1"/>
    <xf numFmtId="164" fontId="0" fillId="0" borderId="0" xfId="0" applyNumberFormat="1"/>
    <xf numFmtId="164" fontId="6" fillId="0" borderId="0" xfId="0" applyNumberFormat="1" applyFont="1"/>
    <xf numFmtId="164" fontId="4" fillId="0" borderId="0" xfId="0" applyNumberFormat="1" applyFont="1"/>
    <xf numFmtId="164" fontId="3" fillId="0" borderId="0" xfId="0" applyNumberFormat="1" applyFont="1"/>
    <xf numFmtId="164" fontId="2" fillId="0" borderId="0" xfId="0" applyNumberFormat="1" applyFont="1"/>
    <xf numFmtId="164" fontId="0" fillId="2" borderId="0" xfId="0" applyNumberFormat="1" applyFill="1"/>
    <xf numFmtId="164" fontId="0" fillId="0" borderId="0" xfId="0" applyNumberFormat="1" applyFill="1"/>
    <xf numFmtId="164" fontId="2" fillId="0" borderId="0" xfId="0" applyNumberFormat="1" applyFont="1" applyFill="1"/>
    <xf numFmtId="164" fontId="1" fillId="0" borderId="0" xfId="0" applyNumberFormat="1" applyFon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547"/>
  <sheetViews>
    <sheetView tabSelected="1" zoomScale="125" workbookViewId="0">
      <pane xSplit="4" ySplit="1" topLeftCell="R514" activePane="bottomRight" state="frozen"/>
      <selection pane="topRight" activeCell="E1" sqref="E1"/>
      <selection pane="bottomLeft" activeCell="A2" sqref="A2"/>
      <selection pane="bottomRight" activeCell="T532" sqref="T532"/>
    </sheetView>
  </sheetViews>
  <sheetFormatPr baseColWidth="10" defaultRowHeight="13" x14ac:dyDescent="0"/>
  <cols>
    <col min="1" max="1" width="9" customWidth="1"/>
    <col min="2" max="2" width="13.140625" style="21" customWidth="1"/>
    <col min="3" max="3" width="10.140625" customWidth="1"/>
    <col min="4" max="4" width="12.28515625" customWidth="1"/>
    <col min="5" max="6" width="10.140625" customWidth="1"/>
    <col min="8" max="9" width="10.7109375" style="13"/>
    <col min="10" max="19" width="10.7109375" customWidth="1"/>
    <col min="23" max="23" width="10.7109375" customWidth="1"/>
    <col min="27" max="27" width="10.7109375" customWidth="1"/>
    <col min="31" max="31" width="10.7109375" customWidth="1"/>
    <col min="35" max="35" width="10.7109375" customWidth="1"/>
    <col min="39" max="39" width="10.7109375" customWidth="1"/>
    <col min="43" max="43" width="10.7109375" customWidth="1"/>
    <col min="47" max="47" width="10.7109375" customWidth="1"/>
    <col min="62" max="62" width="10.7109375" style="3"/>
    <col min="73" max="73" width="10.7109375" customWidth="1"/>
    <col min="75" max="75" width="10.7109375" customWidth="1"/>
    <col min="78" max="86" width="10.7109375" customWidth="1"/>
  </cols>
  <sheetData>
    <row r="1" spans="1:87">
      <c r="A1" t="s">
        <v>847</v>
      </c>
      <c r="B1" s="21" t="s">
        <v>848</v>
      </c>
      <c r="C1" t="s">
        <v>849</v>
      </c>
      <c r="D1" t="s">
        <v>850</v>
      </c>
      <c r="E1" t="s">
        <v>201</v>
      </c>
      <c r="F1" t="s">
        <v>202</v>
      </c>
      <c r="G1" t="s">
        <v>838</v>
      </c>
      <c r="H1" s="13" t="s">
        <v>851</v>
      </c>
      <c r="I1" s="13" t="s">
        <v>852</v>
      </c>
      <c r="J1" t="s">
        <v>1044</v>
      </c>
      <c r="K1" t="s">
        <v>1045</v>
      </c>
      <c r="L1" t="s">
        <v>814</v>
      </c>
      <c r="M1" t="s">
        <v>815</v>
      </c>
      <c r="N1" t="s">
        <v>1301</v>
      </c>
      <c r="O1" t="s">
        <v>1302</v>
      </c>
      <c r="P1" t="s">
        <v>662</v>
      </c>
      <c r="Q1" t="s">
        <v>663</v>
      </c>
      <c r="R1" t="s">
        <v>1137</v>
      </c>
      <c r="S1" t="s">
        <v>664</v>
      </c>
      <c r="T1" t="s">
        <v>816</v>
      </c>
      <c r="U1" t="s">
        <v>817</v>
      </c>
      <c r="V1" t="s">
        <v>1033</v>
      </c>
      <c r="W1" t="s">
        <v>1049</v>
      </c>
      <c r="X1" t="s">
        <v>1050</v>
      </c>
      <c r="Y1" t="s">
        <v>1051</v>
      </c>
      <c r="Z1" t="s">
        <v>1052</v>
      </c>
      <c r="AA1" t="s">
        <v>1053</v>
      </c>
      <c r="AB1" t="s">
        <v>1054</v>
      </c>
      <c r="AC1" t="s">
        <v>1055</v>
      </c>
      <c r="AD1" t="s">
        <v>1056</v>
      </c>
      <c r="AE1" t="s">
        <v>1057</v>
      </c>
      <c r="AF1" t="s">
        <v>1263</v>
      </c>
      <c r="AG1" t="s">
        <v>1062</v>
      </c>
      <c r="AH1" t="s">
        <v>1063</v>
      </c>
      <c r="AI1" t="s">
        <v>1064</v>
      </c>
      <c r="AJ1" t="s">
        <v>1270</v>
      </c>
      <c r="AK1" t="s">
        <v>1271</v>
      </c>
      <c r="AL1" t="s">
        <v>1272</v>
      </c>
      <c r="AM1" t="s">
        <v>1070</v>
      </c>
      <c r="AN1" t="s">
        <v>1071</v>
      </c>
      <c r="AO1" t="s">
        <v>1072</v>
      </c>
      <c r="AP1" t="s">
        <v>1073</v>
      </c>
      <c r="AQ1" t="s">
        <v>203</v>
      </c>
      <c r="AR1" t="s">
        <v>1074</v>
      </c>
      <c r="AS1" t="s">
        <v>1075</v>
      </c>
      <c r="AT1" t="s">
        <v>1076</v>
      </c>
      <c r="AU1" t="s">
        <v>868</v>
      </c>
      <c r="AV1" t="s">
        <v>870</v>
      </c>
      <c r="AW1" t="s">
        <v>869</v>
      </c>
      <c r="AX1" t="s">
        <v>871</v>
      </c>
      <c r="AY1" t="s">
        <v>381</v>
      </c>
      <c r="AZ1" t="s">
        <v>382</v>
      </c>
      <c r="BA1" t="s">
        <v>383</v>
      </c>
      <c r="BB1" t="s">
        <v>1188</v>
      </c>
      <c r="BC1" t="s">
        <v>1189</v>
      </c>
      <c r="BD1" t="s">
        <v>573</v>
      </c>
      <c r="BE1" t="s">
        <v>574</v>
      </c>
      <c r="BF1" t="s">
        <v>575</v>
      </c>
      <c r="BG1" t="s">
        <v>576</v>
      </c>
      <c r="BH1" t="s">
        <v>577</v>
      </c>
      <c r="BI1" t="s">
        <v>578</v>
      </c>
      <c r="BJ1" s="3" t="s">
        <v>579</v>
      </c>
      <c r="BK1" t="s">
        <v>386</v>
      </c>
      <c r="BL1" t="s">
        <v>377</v>
      </c>
      <c r="BM1" t="s">
        <v>387</v>
      </c>
      <c r="BN1" t="s">
        <v>410</v>
      </c>
      <c r="BO1" t="s">
        <v>411</v>
      </c>
      <c r="BP1" t="s">
        <v>569</v>
      </c>
      <c r="BQ1" t="s">
        <v>665</v>
      </c>
      <c r="BR1" t="s">
        <v>570</v>
      </c>
      <c r="BS1" t="s">
        <v>571</v>
      </c>
      <c r="BT1" t="s">
        <v>572</v>
      </c>
      <c r="BU1" t="s">
        <v>329</v>
      </c>
      <c r="BV1" t="s">
        <v>378</v>
      </c>
      <c r="BW1" t="s">
        <v>379</v>
      </c>
      <c r="BX1" t="s">
        <v>380</v>
      </c>
      <c r="BY1" t="s">
        <v>755</v>
      </c>
      <c r="BZ1" t="s">
        <v>384</v>
      </c>
      <c r="CA1" t="s">
        <v>385</v>
      </c>
      <c r="CB1" t="s">
        <v>412</v>
      </c>
      <c r="CC1" t="s">
        <v>413</v>
      </c>
      <c r="CD1" t="s">
        <v>626</v>
      </c>
      <c r="CE1" t="s">
        <v>627</v>
      </c>
      <c r="CF1" t="s">
        <v>628</v>
      </c>
      <c r="CG1" t="s">
        <v>629</v>
      </c>
      <c r="CH1" t="s">
        <v>630</v>
      </c>
      <c r="CI1" t="s">
        <v>332</v>
      </c>
    </row>
    <row r="2" spans="1:87">
      <c r="A2" t="s">
        <v>521</v>
      </c>
      <c r="B2" s="21">
        <v>39951</v>
      </c>
      <c r="C2" t="s">
        <v>533</v>
      </c>
      <c r="D2" t="s">
        <v>204</v>
      </c>
      <c r="E2">
        <v>56.724300999999997</v>
      </c>
      <c r="F2">
        <v>37.774760999999998</v>
      </c>
      <c r="G2" s="1">
        <v>0.35416666666666669</v>
      </c>
      <c r="H2" s="13" t="s">
        <v>221</v>
      </c>
      <c r="I2" s="13" t="s">
        <v>523</v>
      </c>
      <c r="L2" t="s">
        <v>535</v>
      </c>
      <c r="M2" t="s">
        <v>536</v>
      </c>
      <c r="N2">
        <v>39</v>
      </c>
      <c r="O2">
        <v>38</v>
      </c>
      <c r="P2">
        <v>40</v>
      </c>
      <c r="Q2">
        <v>41</v>
      </c>
      <c r="S2">
        <v>1</v>
      </c>
      <c r="T2">
        <v>11.2</v>
      </c>
      <c r="U2">
        <v>11.2</v>
      </c>
      <c r="W2">
        <f>AVERAGE(T2:V2)</f>
        <v>11.2</v>
      </c>
      <c r="X2">
        <v>135.5</v>
      </c>
      <c r="Y2">
        <v>135</v>
      </c>
      <c r="Z2">
        <v>135</v>
      </c>
      <c r="AA2">
        <f>AVERAGE(X2:Z2)</f>
        <v>135.16666666666666</v>
      </c>
      <c r="AB2">
        <v>6.1</v>
      </c>
      <c r="AE2">
        <f>AVERAGE(AB2:AD2)</f>
        <v>6.1</v>
      </c>
      <c r="AF2">
        <v>3.6</v>
      </c>
      <c r="AI2">
        <f>AVERAGE(AF2:AH2)</f>
        <v>3.6</v>
      </c>
      <c r="AJ2">
        <v>5.3</v>
      </c>
      <c r="AM2">
        <f>AVERAGE(AJ2:AL2)</f>
        <v>5.3</v>
      </c>
      <c r="AN2">
        <v>119</v>
      </c>
      <c r="AO2">
        <v>120</v>
      </c>
      <c r="AP2">
        <v>120</v>
      </c>
      <c r="AQ2">
        <f>AVERAGE(AN2:AP2)</f>
        <v>119.66666666666667</v>
      </c>
      <c r="AR2">
        <v>120</v>
      </c>
      <c r="AS2">
        <v>120</v>
      </c>
      <c r="AT2">
        <v>120</v>
      </c>
      <c r="AU2">
        <f>AVERAGE(AR2:AT2)</f>
        <v>120</v>
      </c>
      <c r="AV2" t="s">
        <v>842</v>
      </c>
      <c r="AW2" t="s">
        <v>841</v>
      </c>
      <c r="AX2">
        <v>18.600000000000001</v>
      </c>
      <c r="AY2">
        <v>97</v>
      </c>
      <c r="AZ2">
        <v>96</v>
      </c>
      <c r="BA2">
        <v>90</v>
      </c>
      <c r="BB2">
        <v>83</v>
      </c>
      <c r="BC2">
        <v>76</v>
      </c>
      <c r="BD2">
        <v>70</v>
      </c>
      <c r="BE2">
        <v>62</v>
      </c>
      <c r="BF2">
        <v>58</v>
      </c>
      <c r="BG2">
        <v>51</v>
      </c>
      <c r="BH2" t="s">
        <v>843</v>
      </c>
      <c r="BI2" t="s">
        <v>843</v>
      </c>
      <c r="BJ2" s="3" t="s">
        <v>841</v>
      </c>
      <c r="BK2" t="s">
        <v>537</v>
      </c>
      <c r="BL2" t="s">
        <v>538</v>
      </c>
      <c r="BP2" t="s">
        <v>328</v>
      </c>
      <c r="BQ2">
        <v>0</v>
      </c>
      <c r="BR2">
        <v>14</v>
      </c>
      <c r="BS2">
        <v>0</v>
      </c>
      <c r="BT2">
        <f>8+14+10+24</f>
        <v>56</v>
      </c>
      <c r="BU2">
        <v>0</v>
      </c>
      <c r="BV2">
        <v>0</v>
      </c>
    </row>
    <row r="3" spans="1:87">
      <c r="A3" t="s">
        <v>846</v>
      </c>
      <c r="B3" s="21">
        <v>39951</v>
      </c>
      <c r="C3" t="s">
        <v>533</v>
      </c>
      <c r="D3" t="s">
        <v>752</v>
      </c>
      <c r="E3">
        <v>56.808213000000002</v>
      </c>
      <c r="F3">
        <v>37.818922000000001</v>
      </c>
      <c r="G3" s="1">
        <v>0.47222222222222227</v>
      </c>
      <c r="H3" s="13" t="s">
        <v>221</v>
      </c>
      <c r="I3" s="13" t="s">
        <v>523</v>
      </c>
      <c r="L3" t="s">
        <v>753</v>
      </c>
      <c r="M3" t="s">
        <v>754</v>
      </c>
      <c r="N3">
        <v>44</v>
      </c>
      <c r="O3">
        <v>43</v>
      </c>
      <c r="P3">
        <v>45</v>
      </c>
      <c r="Q3">
        <v>46</v>
      </c>
      <c r="S3">
        <v>1</v>
      </c>
      <c r="T3">
        <v>11</v>
      </c>
      <c r="U3">
        <v>10.9</v>
      </c>
      <c r="V3">
        <v>11.3</v>
      </c>
      <c r="W3">
        <f t="shared" ref="W3:W66" si="0">AVERAGE(T3:V3)</f>
        <v>11.066666666666668</v>
      </c>
      <c r="X3">
        <v>128</v>
      </c>
      <c r="Y3">
        <v>129</v>
      </c>
      <c r="Z3">
        <v>129</v>
      </c>
      <c r="AA3">
        <f t="shared" ref="AA3:AA66" si="1">AVERAGE(X3:Z3)</f>
        <v>128.66666666666666</v>
      </c>
      <c r="AB3">
        <v>5.8</v>
      </c>
      <c r="AC3">
        <v>5.6</v>
      </c>
      <c r="AD3">
        <v>5.7</v>
      </c>
      <c r="AE3">
        <f t="shared" ref="AE3:AE66" si="2">AVERAGE(AB3:AD3)</f>
        <v>5.6999999999999993</v>
      </c>
      <c r="AF3">
        <v>2.9</v>
      </c>
      <c r="AG3">
        <v>2.9</v>
      </c>
      <c r="AH3">
        <v>2.9</v>
      </c>
      <c r="AI3">
        <f t="shared" ref="AI3:AI66" si="3">AVERAGE(AF3:AH3)</f>
        <v>2.9</v>
      </c>
      <c r="AJ3">
        <v>4.9000000000000004</v>
      </c>
      <c r="AK3">
        <v>5.5</v>
      </c>
      <c r="AL3">
        <v>5.5</v>
      </c>
      <c r="AM3">
        <f t="shared" ref="AM3:AM66" si="4">AVERAGE(AJ3:AL3)</f>
        <v>5.3</v>
      </c>
      <c r="AN3">
        <v>141</v>
      </c>
      <c r="AO3">
        <v>141</v>
      </c>
      <c r="AP3">
        <v>141</v>
      </c>
      <c r="AQ3">
        <f t="shared" ref="AQ3:AQ66" si="5">AVERAGE(AN3:AP3)</f>
        <v>141</v>
      </c>
      <c r="AR3">
        <v>141</v>
      </c>
      <c r="AS3">
        <v>141</v>
      </c>
      <c r="AT3">
        <v>141</v>
      </c>
      <c r="AU3">
        <f t="shared" ref="AU3:AU66" si="6">AVERAGE(AR3:AT3)</f>
        <v>141</v>
      </c>
      <c r="AV3" t="s">
        <v>843</v>
      </c>
      <c r="AW3" t="s">
        <v>841</v>
      </c>
      <c r="AX3">
        <v>19.399999999999999</v>
      </c>
      <c r="AY3">
        <v>101</v>
      </c>
      <c r="AZ3">
        <v>99</v>
      </c>
      <c r="BA3">
        <v>92</v>
      </c>
      <c r="BB3">
        <v>86</v>
      </c>
      <c r="BC3">
        <v>80</v>
      </c>
      <c r="BD3">
        <v>74</v>
      </c>
      <c r="BE3">
        <v>68</v>
      </c>
      <c r="BF3">
        <v>62</v>
      </c>
      <c r="BG3">
        <v>54</v>
      </c>
      <c r="BH3" t="s">
        <v>843</v>
      </c>
      <c r="BI3" t="s">
        <v>843</v>
      </c>
      <c r="BJ3" s="3" t="s">
        <v>757</v>
      </c>
      <c r="BK3" t="s">
        <v>537</v>
      </c>
      <c r="BL3" t="s">
        <v>843</v>
      </c>
      <c r="BN3" t="s">
        <v>758</v>
      </c>
      <c r="BO3" t="s">
        <v>328</v>
      </c>
      <c r="BP3" t="s">
        <v>328</v>
      </c>
      <c r="BQ3">
        <v>7</v>
      </c>
      <c r="BR3">
        <v>6</v>
      </c>
      <c r="BS3">
        <v>0</v>
      </c>
      <c r="BT3">
        <v>40</v>
      </c>
      <c r="BU3">
        <v>0</v>
      </c>
      <c r="BV3">
        <v>0</v>
      </c>
      <c r="BW3" t="s">
        <v>330</v>
      </c>
      <c r="BX3">
        <v>0</v>
      </c>
      <c r="BY3" t="s">
        <v>756</v>
      </c>
    </row>
    <row r="4" spans="1:87">
      <c r="A4" t="s">
        <v>519</v>
      </c>
      <c r="B4" s="21">
        <v>39951</v>
      </c>
      <c r="C4" t="s">
        <v>533</v>
      </c>
      <c r="D4" t="s">
        <v>205</v>
      </c>
      <c r="E4">
        <v>56.809699000000002</v>
      </c>
      <c r="F4">
        <v>37.825493000000002</v>
      </c>
      <c r="G4" s="1">
        <v>0.5625</v>
      </c>
      <c r="H4" s="13" t="s">
        <v>219</v>
      </c>
      <c r="I4" s="13" t="s">
        <v>523</v>
      </c>
      <c r="N4">
        <v>49</v>
      </c>
      <c r="O4">
        <v>48</v>
      </c>
      <c r="P4">
        <v>50</v>
      </c>
      <c r="Q4">
        <v>51</v>
      </c>
      <c r="S4">
        <v>1</v>
      </c>
      <c r="T4">
        <v>11.1</v>
      </c>
      <c r="U4">
        <v>11.1</v>
      </c>
      <c r="V4">
        <v>11.1</v>
      </c>
      <c r="W4">
        <f t="shared" si="0"/>
        <v>11.1</v>
      </c>
      <c r="X4">
        <v>125</v>
      </c>
      <c r="Y4">
        <v>125</v>
      </c>
      <c r="Z4">
        <v>125</v>
      </c>
      <c r="AA4">
        <f t="shared" si="1"/>
        <v>125</v>
      </c>
      <c r="AB4">
        <v>5.6</v>
      </c>
      <c r="AC4">
        <v>5.4</v>
      </c>
      <c r="AD4">
        <v>5.5</v>
      </c>
      <c r="AE4">
        <f t="shared" si="2"/>
        <v>5.5</v>
      </c>
      <c r="AF4">
        <v>2.9</v>
      </c>
      <c r="AG4">
        <v>2.9</v>
      </c>
      <c r="AH4">
        <v>2.9</v>
      </c>
      <c r="AI4">
        <f t="shared" si="3"/>
        <v>2.9</v>
      </c>
      <c r="AJ4">
        <v>4.4000000000000004</v>
      </c>
      <c r="AK4">
        <v>4.4000000000000004</v>
      </c>
      <c r="AL4">
        <v>4.4000000000000004</v>
      </c>
      <c r="AM4">
        <f t="shared" si="4"/>
        <v>4.4000000000000004</v>
      </c>
      <c r="AN4">
        <v>95</v>
      </c>
      <c r="AO4">
        <v>95</v>
      </c>
      <c r="AP4">
        <v>95</v>
      </c>
      <c r="AQ4">
        <f t="shared" si="5"/>
        <v>95</v>
      </c>
      <c r="AR4">
        <v>95</v>
      </c>
      <c r="AS4">
        <v>95</v>
      </c>
      <c r="AT4">
        <v>95</v>
      </c>
      <c r="AU4">
        <f t="shared" si="6"/>
        <v>95</v>
      </c>
      <c r="AV4" t="s">
        <v>843</v>
      </c>
      <c r="AW4" t="s">
        <v>843</v>
      </c>
      <c r="AX4">
        <v>18.399999999999999</v>
      </c>
      <c r="AY4">
        <v>95</v>
      </c>
      <c r="AZ4">
        <v>94</v>
      </c>
      <c r="BA4">
        <v>86</v>
      </c>
      <c r="BB4">
        <v>75</v>
      </c>
      <c r="BC4">
        <v>74</v>
      </c>
      <c r="BD4">
        <v>68</v>
      </c>
      <c r="BE4">
        <v>63</v>
      </c>
      <c r="BF4">
        <v>55</v>
      </c>
      <c r="BG4">
        <v>50</v>
      </c>
      <c r="BH4" t="s">
        <v>841</v>
      </c>
      <c r="BI4" t="s">
        <v>327</v>
      </c>
      <c r="BJ4" s="3" t="s">
        <v>979</v>
      </c>
      <c r="BP4" t="s">
        <v>328</v>
      </c>
      <c r="BQ4">
        <v>4</v>
      </c>
      <c r="BR4">
        <v>5</v>
      </c>
      <c r="BS4">
        <v>0</v>
      </c>
      <c r="BT4">
        <f>20+5+35</f>
        <v>60</v>
      </c>
      <c r="BU4">
        <v>0</v>
      </c>
      <c r="BV4">
        <v>0</v>
      </c>
      <c r="BW4" t="s">
        <v>844</v>
      </c>
      <c r="BX4" t="s">
        <v>844</v>
      </c>
      <c r="BY4" t="s">
        <v>844</v>
      </c>
    </row>
    <row r="5" spans="1:87">
      <c r="A5" t="s">
        <v>520</v>
      </c>
      <c r="B5" s="21">
        <v>39951</v>
      </c>
      <c r="C5" t="s">
        <v>837</v>
      </c>
      <c r="D5" t="s">
        <v>205</v>
      </c>
      <c r="E5">
        <v>56.809699000000002</v>
      </c>
      <c r="F5">
        <v>37.825493000000002</v>
      </c>
      <c r="H5" s="13" t="s">
        <v>219</v>
      </c>
      <c r="I5" s="13" t="s">
        <v>522</v>
      </c>
      <c r="N5">
        <v>53</v>
      </c>
      <c r="O5">
        <v>52</v>
      </c>
      <c r="P5">
        <v>54</v>
      </c>
      <c r="Q5">
        <v>55</v>
      </c>
      <c r="S5">
        <v>1</v>
      </c>
      <c r="T5" t="s">
        <v>200</v>
      </c>
      <c r="W5" t="e">
        <f t="shared" si="0"/>
        <v>#DIV/0!</v>
      </c>
      <c r="X5" s="2">
        <v>123</v>
      </c>
      <c r="Y5" s="2">
        <v>123</v>
      </c>
      <c r="Z5" s="2">
        <v>123</v>
      </c>
      <c r="AA5">
        <f t="shared" si="1"/>
        <v>123</v>
      </c>
      <c r="AB5" s="2">
        <v>4.5999999999999996</v>
      </c>
      <c r="AC5" s="2">
        <v>4.5999999999999996</v>
      </c>
      <c r="AD5" s="2">
        <v>4.5999999999999996</v>
      </c>
      <c r="AE5">
        <f t="shared" si="2"/>
        <v>4.5999999999999996</v>
      </c>
      <c r="AF5" s="2">
        <v>2.6</v>
      </c>
      <c r="AG5" s="2">
        <v>2.7</v>
      </c>
      <c r="AH5" s="2">
        <v>2.6</v>
      </c>
      <c r="AI5">
        <f t="shared" si="3"/>
        <v>2.6333333333333333</v>
      </c>
      <c r="AJ5" s="2">
        <v>4.8</v>
      </c>
      <c r="AK5" s="2">
        <v>5</v>
      </c>
      <c r="AL5" s="2">
        <v>5.0999999999999996</v>
      </c>
      <c r="AM5">
        <f t="shared" si="4"/>
        <v>4.9666666666666668</v>
      </c>
      <c r="AN5" s="2">
        <v>89</v>
      </c>
      <c r="AO5" s="2">
        <v>89.5</v>
      </c>
      <c r="AP5" s="2">
        <v>89</v>
      </c>
      <c r="AQ5">
        <f t="shared" si="5"/>
        <v>89.166666666666671</v>
      </c>
      <c r="AR5" s="2">
        <v>88</v>
      </c>
      <c r="AS5" s="2">
        <v>89</v>
      </c>
      <c r="AT5" s="2">
        <v>88</v>
      </c>
      <c r="AU5">
        <f t="shared" si="6"/>
        <v>88.333333333333329</v>
      </c>
      <c r="AV5" t="s">
        <v>843</v>
      </c>
      <c r="AW5" t="s">
        <v>327</v>
      </c>
      <c r="AX5">
        <v>18.690000000000001</v>
      </c>
      <c r="AY5">
        <v>97</v>
      </c>
      <c r="AZ5">
        <v>95</v>
      </c>
      <c r="BA5">
        <v>88</v>
      </c>
      <c r="BB5">
        <v>80</v>
      </c>
      <c r="BC5">
        <v>74</v>
      </c>
      <c r="BD5">
        <v>70</v>
      </c>
      <c r="BE5">
        <v>65</v>
      </c>
      <c r="BF5">
        <v>58</v>
      </c>
      <c r="BG5">
        <v>50</v>
      </c>
      <c r="BH5" t="s">
        <v>843</v>
      </c>
      <c r="BI5" t="s">
        <v>843</v>
      </c>
      <c r="BJ5" s="3" t="s">
        <v>843</v>
      </c>
      <c r="BP5" t="s">
        <v>328</v>
      </c>
      <c r="BQ5">
        <v>0</v>
      </c>
      <c r="BR5">
        <v>16</v>
      </c>
      <c r="BS5">
        <v>0</v>
      </c>
      <c r="BT5">
        <v>11</v>
      </c>
      <c r="BU5">
        <v>0</v>
      </c>
      <c r="BV5">
        <v>2</v>
      </c>
      <c r="BW5" t="s">
        <v>330</v>
      </c>
      <c r="BX5" t="s">
        <v>330</v>
      </c>
      <c r="BZ5" t="s">
        <v>328</v>
      </c>
      <c r="CA5" t="s">
        <v>328</v>
      </c>
      <c r="CI5" t="s">
        <v>333</v>
      </c>
    </row>
    <row r="6" spans="1:87">
      <c r="A6" t="s">
        <v>631</v>
      </c>
      <c r="B6" s="21">
        <v>39951</v>
      </c>
      <c r="C6" t="s">
        <v>837</v>
      </c>
      <c r="D6" t="s">
        <v>205</v>
      </c>
      <c r="E6">
        <v>56.809699000000002</v>
      </c>
      <c r="F6">
        <v>37.825493000000002</v>
      </c>
      <c r="G6" s="1">
        <v>0.60347222222222219</v>
      </c>
      <c r="H6" s="13" t="s">
        <v>222</v>
      </c>
      <c r="I6" s="13" t="s">
        <v>523</v>
      </c>
      <c r="L6" t="s">
        <v>840</v>
      </c>
      <c r="M6" t="s">
        <v>839</v>
      </c>
      <c r="N6">
        <v>57</v>
      </c>
      <c r="O6">
        <v>56</v>
      </c>
      <c r="P6">
        <v>58</v>
      </c>
      <c r="Q6">
        <v>59</v>
      </c>
      <c r="S6">
        <v>1</v>
      </c>
      <c r="T6">
        <v>11.4</v>
      </c>
      <c r="U6">
        <v>11.4</v>
      </c>
      <c r="V6">
        <v>11.4</v>
      </c>
      <c r="W6">
        <f t="shared" si="0"/>
        <v>11.4</v>
      </c>
      <c r="X6">
        <v>121.5</v>
      </c>
      <c r="Y6">
        <v>121.5</v>
      </c>
      <c r="Z6">
        <v>121</v>
      </c>
      <c r="AA6">
        <f t="shared" si="1"/>
        <v>121.33333333333333</v>
      </c>
      <c r="AB6">
        <v>5.9</v>
      </c>
      <c r="AC6">
        <v>5.8</v>
      </c>
      <c r="AD6">
        <v>5.8</v>
      </c>
      <c r="AE6">
        <f t="shared" si="2"/>
        <v>5.833333333333333</v>
      </c>
      <c r="AF6">
        <v>3.1</v>
      </c>
      <c r="AG6">
        <v>3</v>
      </c>
      <c r="AH6">
        <v>3</v>
      </c>
      <c r="AI6">
        <f t="shared" si="3"/>
        <v>3.0333333333333332</v>
      </c>
      <c r="AJ6">
        <v>4.8</v>
      </c>
      <c r="AK6">
        <v>4.8</v>
      </c>
      <c r="AL6">
        <v>4.5999999999999996</v>
      </c>
      <c r="AM6">
        <f t="shared" si="4"/>
        <v>4.7333333333333334</v>
      </c>
      <c r="AN6">
        <v>97</v>
      </c>
      <c r="AO6">
        <v>97</v>
      </c>
      <c r="AP6">
        <v>97</v>
      </c>
      <c r="AQ6">
        <f t="shared" si="5"/>
        <v>97</v>
      </c>
      <c r="AR6" s="2">
        <v>97.5</v>
      </c>
      <c r="AS6" s="2">
        <v>97.5</v>
      </c>
      <c r="AT6" s="2">
        <v>97.5</v>
      </c>
      <c r="AU6">
        <f t="shared" si="6"/>
        <v>97.5</v>
      </c>
      <c r="AV6" t="s">
        <v>842</v>
      </c>
      <c r="AW6" t="s">
        <v>841</v>
      </c>
      <c r="AX6">
        <v>20.11</v>
      </c>
      <c r="AY6">
        <v>94.5</v>
      </c>
      <c r="AZ6">
        <v>93</v>
      </c>
      <c r="BA6">
        <v>86.5</v>
      </c>
      <c r="BB6">
        <v>80</v>
      </c>
      <c r="BC6">
        <v>73</v>
      </c>
      <c r="BD6">
        <v>68</v>
      </c>
      <c r="BE6">
        <v>59</v>
      </c>
      <c r="BF6">
        <v>55</v>
      </c>
      <c r="BG6">
        <v>47</v>
      </c>
      <c r="BH6" t="s">
        <v>843</v>
      </c>
      <c r="BI6" t="s">
        <v>841</v>
      </c>
      <c r="BJ6" s="3">
        <v>1</v>
      </c>
      <c r="BP6" s="2" t="s">
        <v>844</v>
      </c>
      <c r="BQ6" s="2" t="s">
        <v>844</v>
      </c>
      <c r="BR6" s="2" t="s">
        <v>844</v>
      </c>
      <c r="BS6" s="2" t="s">
        <v>844</v>
      </c>
      <c r="BT6" s="2" t="s">
        <v>844</v>
      </c>
      <c r="BU6" s="2" t="s">
        <v>330</v>
      </c>
      <c r="BV6" s="2" t="s">
        <v>844</v>
      </c>
      <c r="BW6" s="2" t="s">
        <v>844</v>
      </c>
      <c r="BX6" s="2" t="s">
        <v>844</v>
      </c>
      <c r="BY6" s="2"/>
      <c r="BZ6" s="2" t="s">
        <v>845</v>
      </c>
      <c r="CA6" s="2" t="s">
        <v>331</v>
      </c>
      <c r="CG6">
        <v>0</v>
      </c>
      <c r="CH6">
        <v>0</v>
      </c>
    </row>
    <row r="7" spans="1:87">
      <c r="A7" t="s">
        <v>632</v>
      </c>
      <c r="B7" s="21">
        <v>39951</v>
      </c>
      <c r="C7" t="s">
        <v>837</v>
      </c>
      <c r="D7" t="s">
        <v>205</v>
      </c>
      <c r="E7">
        <v>56.809699000000002</v>
      </c>
      <c r="F7">
        <v>37.825493000000002</v>
      </c>
      <c r="G7" s="1">
        <v>0.63402777777777775</v>
      </c>
      <c r="H7" s="13" t="s">
        <v>219</v>
      </c>
      <c r="I7" s="13" t="s">
        <v>523</v>
      </c>
      <c r="N7">
        <v>61</v>
      </c>
      <c r="O7">
        <v>60</v>
      </c>
      <c r="P7">
        <v>62</v>
      </c>
      <c r="Q7">
        <v>63</v>
      </c>
      <c r="S7">
        <v>1</v>
      </c>
      <c r="T7">
        <v>11.8</v>
      </c>
      <c r="U7">
        <v>11.8</v>
      </c>
      <c r="V7">
        <v>12</v>
      </c>
      <c r="W7">
        <f t="shared" si="0"/>
        <v>11.866666666666667</v>
      </c>
      <c r="X7">
        <v>121.5</v>
      </c>
      <c r="Y7">
        <v>121</v>
      </c>
      <c r="Z7">
        <v>121</v>
      </c>
      <c r="AA7">
        <f t="shared" si="1"/>
        <v>121.16666666666667</v>
      </c>
      <c r="AB7">
        <v>5.75</v>
      </c>
      <c r="AC7">
        <v>5.8</v>
      </c>
      <c r="AD7">
        <v>5.6</v>
      </c>
      <c r="AE7">
        <f t="shared" si="2"/>
        <v>5.7166666666666659</v>
      </c>
      <c r="AF7">
        <v>3.25</v>
      </c>
      <c r="AG7">
        <v>3</v>
      </c>
      <c r="AH7">
        <v>3.1</v>
      </c>
      <c r="AI7">
        <f t="shared" si="3"/>
        <v>3.1166666666666667</v>
      </c>
      <c r="AJ7">
        <v>4.4000000000000004</v>
      </c>
      <c r="AK7">
        <v>4.4000000000000004</v>
      </c>
      <c r="AL7">
        <v>4.4000000000000004</v>
      </c>
      <c r="AM7">
        <f t="shared" si="4"/>
        <v>4.4000000000000004</v>
      </c>
      <c r="AN7">
        <v>97</v>
      </c>
      <c r="AO7">
        <v>97</v>
      </c>
      <c r="AP7">
        <v>97</v>
      </c>
      <c r="AQ7">
        <f t="shared" si="5"/>
        <v>97</v>
      </c>
      <c r="AR7">
        <v>97</v>
      </c>
      <c r="AS7">
        <v>97</v>
      </c>
      <c r="AT7">
        <v>97</v>
      </c>
      <c r="AU7">
        <f t="shared" si="6"/>
        <v>97</v>
      </c>
      <c r="AV7" t="s">
        <v>843</v>
      </c>
      <c r="AW7" t="s">
        <v>1155</v>
      </c>
      <c r="AX7">
        <v>20.73</v>
      </c>
      <c r="AY7">
        <v>93</v>
      </c>
      <c r="AZ7">
        <v>92</v>
      </c>
      <c r="BA7">
        <v>86</v>
      </c>
      <c r="BB7">
        <v>80</v>
      </c>
      <c r="BC7">
        <v>75</v>
      </c>
      <c r="BD7">
        <v>67</v>
      </c>
      <c r="BE7">
        <v>58</v>
      </c>
      <c r="BF7">
        <v>53.5</v>
      </c>
      <c r="BG7">
        <v>49</v>
      </c>
      <c r="BH7" t="s">
        <v>843</v>
      </c>
      <c r="BI7" t="s">
        <v>843</v>
      </c>
      <c r="BJ7" s="3" t="s">
        <v>961</v>
      </c>
      <c r="BP7" t="s">
        <v>330</v>
      </c>
      <c r="BQ7" t="s">
        <v>330</v>
      </c>
      <c r="BR7" t="s">
        <v>330</v>
      </c>
      <c r="BS7" t="s">
        <v>330</v>
      </c>
      <c r="BT7" t="s">
        <v>330</v>
      </c>
      <c r="BU7" t="s">
        <v>330</v>
      </c>
      <c r="BV7" t="s">
        <v>330</v>
      </c>
      <c r="BW7" t="s">
        <v>330</v>
      </c>
      <c r="BX7" t="s">
        <v>330</v>
      </c>
    </row>
    <row r="8" spans="1:87">
      <c r="A8" t="s">
        <v>633</v>
      </c>
      <c r="B8" s="21">
        <v>39952</v>
      </c>
      <c r="C8" t="s">
        <v>837</v>
      </c>
      <c r="D8" t="s">
        <v>205</v>
      </c>
      <c r="E8">
        <v>56.809699000000002</v>
      </c>
      <c r="F8">
        <v>37.825493000000002</v>
      </c>
      <c r="H8" s="13" t="s">
        <v>221</v>
      </c>
      <c r="I8" s="13" t="s">
        <v>977</v>
      </c>
      <c r="L8" t="s">
        <v>1136</v>
      </c>
      <c r="M8" t="s">
        <v>957</v>
      </c>
      <c r="N8">
        <v>65</v>
      </c>
      <c r="O8">
        <v>64</v>
      </c>
      <c r="P8">
        <v>66</v>
      </c>
      <c r="Q8">
        <v>67</v>
      </c>
      <c r="S8">
        <v>1</v>
      </c>
      <c r="T8">
        <v>11.6</v>
      </c>
      <c r="U8">
        <v>11.6</v>
      </c>
      <c r="V8">
        <v>11.7</v>
      </c>
      <c r="W8">
        <f t="shared" si="0"/>
        <v>11.633333333333333</v>
      </c>
      <c r="X8">
        <v>130.5</v>
      </c>
      <c r="Y8">
        <v>130.5</v>
      </c>
      <c r="Z8">
        <v>130.5</v>
      </c>
      <c r="AA8">
        <f t="shared" si="1"/>
        <v>130.5</v>
      </c>
      <c r="AB8">
        <v>5.7</v>
      </c>
      <c r="AC8">
        <v>5.5</v>
      </c>
      <c r="AD8">
        <v>5.5</v>
      </c>
      <c r="AE8">
        <f t="shared" si="2"/>
        <v>5.5666666666666664</v>
      </c>
      <c r="AF8">
        <v>2.5</v>
      </c>
      <c r="AG8">
        <v>2.7</v>
      </c>
      <c r="AH8">
        <v>2.6</v>
      </c>
      <c r="AI8">
        <f t="shared" si="3"/>
        <v>2.6</v>
      </c>
      <c r="AJ8">
        <v>4.4000000000000004</v>
      </c>
      <c r="AK8">
        <v>4.4000000000000004</v>
      </c>
      <c r="AL8">
        <v>4.5</v>
      </c>
      <c r="AM8">
        <f t="shared" si="4"/>
        <v>4.4333333333333336</v>
      </c>
      <c r="AN8">
        <v>108</v>
      </c>
      <c r="AO8">
        <v>108</v>
      </c>
      <c r="AP8">
        <v>108</v>
      </c>
      <c r="AQ8">
        <f t="shared" si="5"/>
        <v>108</v>
      </c>
      <c r="AR8">
        <v>110.5</v>
      </c>
      <c r="AS8">
        <v>110.5</v>
      </c>
      <c r="AT8">
        <v>111</v>
      </c>
      <c r="AU8">
        <f t="shared" si="6"/>
        <v>110.66666666666667</v>
      </c>
      <c r="AV8" t="s">
        <v>841</v>
      </c>
      <c r="AW8" t="s">
        <v>843</v>
      </c>
      <c r="AX8">
        <v>18.399999999999999</v>
      </c>
      <c r="AY8">
        <v>102</v>
      </c>
      <c r="AZ8">
        <v>99</v>
      </c>
      <c r="BA8">
        <v>91</v>
      </c>
      <c r="BB8">
        <v>85</v>
      </c>
      <c r="BC8">
        <v>77</v>
      </c>
      <c r="BD8">
        <v>70</v>
      </c>
      <c r="BE8">
        <v>65</v>
      </c>
      <c r="BF8">
        <v>57</v>
      </c>
      <c r="BG8">
        <v>53</v>
      </c>
      <c r="BH8" t="s">
        <v>327</v>
      </c>
      <c r="BI8" t="s">
        <v>327</v>
      </c>
      <c r="BJ8" s="3" t="s">
        <v>961</v>
      </c>
      <c r="BP8" t="s">
        <v>978</v>
      </c>
      <c r="BQ8" t="s">
        <v>978</v>
      </c>
      <c r="BR8" t="s">
        <v>978</v>
      </c>
      <c r="BS8" t="s">
        <v>978</v>
      </c>
      <c r="BT8" t="s">
        <v>978</v>
      </c>
      <c r="BU8" t="s">
        <v>978</v>
      </c>
      <c r="BV8" t="s">
        <v>978</v>
      </c>
      <c r="BW8" t="s">
        <v>978</v>
      </c>
      <c r="BX8" t="s">
        <v>978</v>
      </c>
    </row>
    <row r="9" spans="1:87">
      <c r="A9" t="s">
        <v>634</v>
      </c>
      <c r="B9" s="21">
        <v>39952</v>
      </c>
      <c r="C9" t="s">
        <v>837</v>
      </c>
      <c r="D9" t="s">
        <v>205</v>
      </c>
      <c r="E9">
        <v>56.809699000000002</v>
      </c>
      <c r="F9">
        <v>37.825493000000002</v>
      </c>
      <c r="H9" s="13" t="s">
        <v>219</v>
      </c>
      <c r="I9" s="13" t="s">
        <v>523</v>
      </c>
      <c r="N9">
        <v>69</v>
      </c>
      <c r="O9">
        <v>68</v>
      </c>
      <c r="P9">
        <v>70</v>
      </c>
      <c r="Q9">
        <v>71</v>
      </c>
      <c r="S9">
        <v>1</v>
      </c>
      <c r="T9">
        <v>11.7</v>
      </c>
      <c r="U9">
        <v>11.7</v>
      </c>
      <c r="V9">
        <v>11.8</v>
      </c>
      <c r="W9">
        <f t="shared" si="0"/>
        <v>11.733333333333334</v>
      </c>
      <c r="X9">
        <v>127.5</v>
      </c>
      <c r="Y9">
        <v>127</v>
      </c>
      <c r="Z9">
        <v>127.5</v>
      </c>
      <c r="AA9">
        <f t="shared" si="1"/>
        <v>127.33333333333333</v>
      </c>
      <c r="AB9">
        <v>5.25</v>
      </c>
      <c r="AC9">
        <v>5</v>
      </c>
      <c r="AD9">
        <v>5.2</v>
      </c>
      <c r="AE9">
        <f t="shared" si="2"/>
        <v>5.1499999999999995</v>
      </c>
      <c r="AF9">
        <v>3.1</v>
      </c>
      <c r="AG9">
        <v>3</v>
      </c>
      <c r="AH9">
        <v>3.1</v>
      </c>
      <c r="AI9">
        <f t="shared" si="3"/>
        <v>3.0666666666666664</v>
      </c>
      <c r="AJ9">
        <v>4.2</v>
      </c>
      <c r="AK9">
        <v>4.0999999999999996</v>
      </c>
      <c r="AL9">
        <v>4.2</v>
      </c>
      <c r="AM9">
        <f t="shared" si="4"/>
        <v>4.166666666666667</v>
      </c>
      <c r="AN9">
        <v>95.5</v>
      </c>
      <c r="AO9">
        <v>95.5</v>
      </c>
      <c r="AP9">
        <v>95.5</v>
      </c>
      <c r="AQ9">
        <f t="shared" si="5"/>
        <v>95.5</v>
      </c>
      <c r="AR9">
        <v>96</v>
      </c>
      <c r="AS9">
        <v>96</v>
      </c>
      <c r="AT9">
        <v>96</v>
      </c>
      <c r="AU9">
        <f t="shared" si="6"/>
        <v>96</v>
      </c>
      <c r="AV9" t="s">
        <v>843</v>
      </c>
      <c r="AW9" t="s">
        <v>980</v>
      </c>
      <c r="AX9">
        <v>18.489999999999998</v>
      </c>
      <c r="AY9">
        <v>99</v>
      </c>
      <c r="AZ9">
        <v>98.5</v>
      </c>
      <c r="BA9">
        <v>92</v>
      </c>
      <c r="BB9">
        <v>86</v>
      </c>
      <c r="BC9">
        <v>80</v>
      </c>
      <c r="BD9">
        <v>73.5</v>
      </c>
      <c r="BE9">
        <v>68.5</v>
      </c>
      <c r="BF9">
        <v>60</v>
      </c>
      <c r="BG9">
        <v>55</v>
      </c>
      <c r="BH9" t="s">
        <v>843</v>
      </c>
      <c r="BI9" t="s">
        <v>843</v>
      </c>
      <c r="BJ9" s="3" t="s">
        <v>981</v>
      </c>
      <c r="BP9" t="s">
        <v>328</v>
      </c>
      <c r="BQ9">
        <v>2</v>
      </c>
      <c r="BR9">
        <v>75</v>
      </c>
      <c r="BS9">
        <v>0</v>
      </c>
      <c r="BT9">
        <v>7</v>
      </c>
      <c r="BU9">
        <v>0</v>
      </c>
      <c r="BV9">
        <v>0</v>
      </c>
    </row>
    <row r="10" spans="1:87">
      <c r="A10" t="s">
        <v>635</v>
      </c>
      <c r="B10" s="21">
        <v>39952</v>
      </c>
      <c r="C10" t="s">
        <v>837</v>
      </c>
      <c r="D10" t="s">
        <v>205</v>
      </c>
      <c r="E10">
        <v>56.809699000000002</v>
      </c>
      <c r="F10">
        <v>37.825493000000002</v>
      </c>
      <c r="H10" s="13" t="s">
        <v>219</v>
      </c>
      <c r="I10" s="13" t="s">
        <v>523</v>
      </c>
      <c r="N10">
        <v>73</v>
      </c>
      <c r="O10">
        <v>72</v>
      </c>
      <c r="P10">
        <v>74</v>
      </c>
      <c r="Q10">
        <v>75</v>
      </c>
      <c r="S10">
        <v>1</v>
      </c>
      <c r="T10">
        <v>11.95</v>
      </c>
      <c r="U10">
        <v>12</v>
      </c>
      <c r="V10">
        <v>11.95</v>
      </c>
      <c r="W10">
        <f t="shared" si="0"/>
        <v>11.966666666666667</v>
      </c>
      <c r="X10">
        <v>123.5</v>
      </c>
      <c r="Y10">
        <v>124</v>
      </c>
      <c r="Z10">
        <v>124</v>
      </c>
      <c r="AA10">
        <f t="shared" si="1"/>
        <v>123.83333333333333</v>
      </c>
      <c r="AB10">
        <v>4.75</v>
      </c>
      <c r="AC10">
        <v>4.7</v>
      </c>
      <c r="AD10">
        <v>4.5999999999999996</v>
      </c>
      <c r="AE10">
        <f t="shared" si="2"/>
        <v>4.6833333333333327</v>
      </c>
      <c r="AF10">
        <v>2.9</v>
      </c>
      <c r="AG10">
        <v>3</v>
      </c>
      <c r="AH10">
        <v>2.9</v>
      </c>
      <c r="AI10">
        <f t="shared" si="3"/>
        <v>2.9333333333333336</v>
      </c>
      <c r="AJ10">
        <v>3.8</v>
      </c>
      <c r="AK10">
        <v>4.2</v>
      </c>
      <c r="AL10">
        <v>4</v>
      </c>
      <c r="AM10">
        <f t="shared" si="4"/>
        <v>4</v>
      </c>
      <c r="AN10">
        <v>95.5</v>
      </c>
      <c r="AO10">
        <v>96</v>
      </c>
      <c r="AP10">
        <v>96</v>
      </c>
      <c r="AQ10">
        <f t="shared" si="5"/>
        <v>95.833333333333329</v>
      </c>
      <c r="AR10">
        <v>93</v>
      </c>
      <c r="AS10">
        <v>93</v>
      </c>
      <c r="AT10">
        <v>93</v>
      </c>
      <c r="AU10">
        <f t="shared" si="6"/>
        <v>93</v>
      </c>
      <c r="AV10" t="s">
        <v>843</v>
      </c>
      <c r="AW10" t="s">
        <v>1156</v>
      </c>
      <c r="AX10">
        <v>19.5</v>
      </c>
      <c r="AY10">
        <v>99</v>
      </c>
      <c r="AZ10">
        <v>96.5</v>
      </c>
      <c r="BA10" t="s">
        <v>1157</v>
      </c>
      <c r="BB10">
        <v>81</v>
      </c>
      <c r="BC10">
        <v>77</v>
      </c>
      <c r="BD10">
        <v>70.5</v>
      </c>
      <c r="BE10">
        <v>64</v>
      </c>
      <c r="BF10">
        <v>55.5</v>
      </c>
      <c r="BG10">
        <v>48</v>
      </c>
      <c r="BH10" t="s">
        <v>841</v>
      </c>
      <c r="BI10" t="s">
        <v>843</v>
      </c>
      <c r="BJ10" s="3" t="s">
        <v>1158</v>
      </c>
      <c r="BP10" t="s">
        <v>844</v>
      </c>
      <c r="BQ10" t="s">
        <v>844</v>
      </c>
      <c r="BR10" t="s">
        <v>844</v>
      </c>
      <c r="BS10" t="s">
        <v>844</v>
      </c>
      <c r="BT10" t="s">
        <v>844</v>
      </c>
      <c r="BU10" t="s">
        <v>844</v>
      </c>
      <c r="BV10" t="s">
        <v>844</v>
      </c>
      <c r="BW10" t="s">
        <v>844</v>
      </c>
      <c r="BX10" t="s">
        <v>844</v>
      </c>
    </row>
    <row r="11" spans="1:87">
      <c r="A11" t="s">
        <v>636</v>
      </c>
      <c r="B11" s="21">
        <v>39952</v>
      </c>
      <c r="C11" t="s">
        <v>837</v>
      </c>
      <c r="D11" t="s">
        <v>205</v>
      </c>
      <c r="E11">
        <v>56.809699000000002</v>
      </c>
      <c r="F11">
        <v>37.825493000000002</v>
      </c>
      <c r="H11" s="13" t="s">
        <v>221</v>
      </c>
      <c r="I11" s="13" t="s">
        <v>523</v>
      </c>
      <c r="L11" t="s">
        <v>1159</v>
      </c>
      <c r="M11" t="s">
        <v>1159</v>
      </c>
      <c r="N11">
        <v>77</v>
      </c>
      <c r="O11">
        <v>76</v>
      </c>
      <c r="P11">
        <v>78</v>
      </c>
      <c r="Q11">
        <v>79</v>
      </c>
      <c r="S11">
        <v>1</v>
      </c>
      <c r="T11">
        <v>11.3</v>
      </c>
      <c r="U11">
        <v>11.5</v>
      </c>
      <c r="V11">
        <v>11.5</v>
      </c>
      <c r="W11">
        <f t="shared" si="0"/>
        <v>11.433333333333332</v>
      </c>
      <c r="X11">
        <v>133</v>
      </c>
      <c r="Y11">
        <v>133</v>
      </c>
      <c r="Z11">
        <v>133</v>
      </c>
      <c r="AA11">
        <f t="shared" si="1"/>
        <v>133</v>
      </c>
      <c r="AB11">
        <v>5.5</v>
      </c>
      <c r="AC11">
        <v>5.35</v>
      </c>
      <c r="AD11">
        <v>5.5</v>
      </c>
      <c r="AE11">
        <f t="shared" si="2"/>
        <v>5.45</v>
      </c>
      <c r="AF11">
        <v>2.95</v>
      </c>
      <c r="AG11">
        <v>3.1</v>
      </c>
      <c r="AH11">
        <v>2.9</v>
      </c>
      <c r="AI11">
        <f t="shared" si="3"/>
        <v>2.9833333333333338</v>
      </c>
      <c r="AJ11">
        <v>4.4000000000000004</v>
      </c>
      <c r="AK11">
        <v>4.4000000000000004</v>
      </c>
      <c r="AL11">
        <v>4.4000000000000004</v>
      </c>
      <c r="AM11">
        <f t="shared" si="4"/>
        <v>4.4000000000000004</v>
      </c>
      <c r="AN11">
        <v>108.5</v>
      </c>
      <c r="AO11">
        <v>108.5</v>
      </c>
      <c r="AP11">
        <v>109</v>
      </c>
      <c r="AQ11">
        <f t="shared" si="5"/>
        <v>108.66666666666667</v>
      </c>
      <c r="AR11">
        <v>109.5</v>
      </c>
      <c r="AS11">
        <v>110</v>
      </c>
      <c r="AT11">
        <v>110</v>
      </c>
      <c r="AU11">
        <f t="shared" si="6"/>
        <v>109.83333333333333</v>
      </c>
      <c r="AV11" t="s">
        <v>841</v>
      </c>
      <c r="AW11" t="s">
        <v>841</v>
      </c>
      <c r="AX11">
        <v>20.81</v>
      </c>
      <c r="AY11">
        <v>114.5</v>
      </c>
      <c r="AZ11">
        <v>100</v>
      </c>
      <c r="BA11">
        <v>92</v>
      </c>
      <c r="BB11">
        <v>85</v>
      </c>
      <c r="BC11">
        <v>81</v>
      </c>
      <c r="BD11">
        <v>74.5</v>
      </c>
      <c r="BE11">
        <v>68</v>
      </c>
      <c r="BF11">
        <v>61</v>
      </c>
      <c r="BG11">
        <v>54</v>
      </c>
      <c r="BH11" t="s">
        <v>843</v>
      </c>
      <c r="BI11" t="s">
        <v>562</v>
      </c>
      <c r="BJ11" s="3" t="s">
        <v>843</v>
      </c>
      <c r="BP11" t="s">
        <v>537</v>
      </c>
      <c r="BQ11">
        <v>2</v>
      </c>
      <c r="BR11">
        <v>12</v>
      </c>
      <c r="BS11" t="s">
        <v>563</v>
      </c>
      <c r="BT11">
        <v>26</v>
      </c>
      <c r="BU11">
        <v>0</v>
      </c>
      <c r="BV11">
        <v>2</v>
      </c>
      <c r="BW11" t="s">
        <v>844</v>
      </c>
      <c r="BX11" t="s">
        <v>844</v>
      </c>
      <c r="CI11" t="s">
        <v>564</v>
      </c>
    </row>
    <row r="12" spans="1:87">
      <c r="A12" t="s">
        <v>637</v>
      </c>
      <c r="B12" s="21">
        <v>39952</v>
      </c>
      <c r="C12" t="s">
        <v>837</v>
      </c>
      <c r="D12" t="s">
        <v>205</v>
      </c>
      <c r="E12">
        <v>56.809699000000002</v>
      </c>
      <c r="F12">
        <v>37.825493000000002</v>
      </c>
      <c r="H12" s="13" t="s">
        <v>222</v>
      </c>
      <c r="I12" s="13" t="s">
        <v>523</v>
      </c>
      <c r="L12" t="s">
        <v>976</v>
      </c>
      <c r="M12" t="s">
        <v>753</v>
      </c>
      <c r="N12">
        <v>81</v>
      </c>
      <c r="O12">
        <v>80</v>
      </c>
      <c r="P12">
        <v>82</v>
      </c>
      <c r="Q12">
        <v>83</v>
      </c>
      <c r="S12">
        <v>1</v>
      </c>
      <c r="T12">
        <v>11.4</v>
      </c>
      <c r="U12">
        <v>11.7</v>
      </c>
      <c r="V12">
        <v>11.5</v>
      </c>
      <c r="W12">
        <f t="shared" si="0"/>
        <v>11.533333333333333</v>
      </c>
      <c r="X12">
        <v>126</v>
      </c>
      <c r="Y12">
        <v>126</v>
      </c>
      <c r="Z12">
        <v>126</v>
      </c>
      <c r="AA12">
        <f t="shared" si="1"/>
        <v>126</v>
      </c>
      <c r="AB12">
        <v>5.3</v>
      </c>
      <c r="AC12">
        <v>5.15</v>
      </c>
      <c r="AD12">
        <v>5.0999999999999996</v>
      </c>
      <c r="AE12">
        <f t="shared" si="2"/>
        <v>5.1833333333333327</v>
      </c>
      <c r="AF12">
        <v>2.75</v>
      </c>
      <c r="AG12">
        <v>2.9</v>
      </c>
      <c r="AH12">
        <v>2.8</v>
      </c>
      <c r="AI12">
        <f t="shared" si="3"/>
        <v>2.8166666666666664</v>
      </c>
      <c r="AJ12">
        <v>3.95</v>
      </c>
      <c r="AK12">
        <v>3.95</v>
      </c>
      <c r="AL12">
        <v>3.75</v>
      </c>
      <c r="AM12">
        <f t="shared" si="4"/>
        <v>3.8833333333333333</v>
      </c>
      <c r="AN12">
        <v>99.5</v>
      </c>
      <c r="AO12">
        <v>100</v>
      </c>
      <c r="AP12">
        <v>100</v>
      </c>
      <c r="AQ12">
        <f t="shared" si="5"/>
        <v>99.833333333333329</v>
      </c>
      <c r="AR12">
        <v>105.5</v>
      </c>
      <c r="AS12">
        <v>105.5</v>
      </c>
      <c r="AT12">
        <v>105.5</v>
      </c>
      <c r="AU12">
        <f t="shared" si="6"/>
        <v>105.5</v>
      </c>
      <c r="AV12" t="s">
        <v>843</v>
      </c>
      <c r="AW12" t="s">
        <v>843</v>
      </c>
      <c r="AX12">
        <v>18.3</v>
      </c>
      <c r="AY12">
        <v>99</v>
      </c>
      <c r="AZ12">
        <v>96</v>
      </c>
      <c r="BA12">
        <v>88</v>
      </c>
      <c r="BB12">
        <v>79</v>
      </c>
      <c r="BC12">
        <v>74</v>
      </c>
      <c r="BD12">
        <v>67</v>
      </c>
      <c r="BE12">
        <v>63</v>
      </c>
      <c r="BF12">
        <v>59</v>
      </c>
      <c r="BG12">
        <v>53.5</v>
      </c>
      <c r="BH12" t="s">
        <v>843</v>
      </c>
      <c r="BI12" t="s">
        <v>843</v>
      </c>
      <c r="BJ12" s="3" t="s">
        <v>843</v>
      </c>
      <c r="BP12" t="s">
        <v>844</v>
      </c>
      <c r="BQ12" t="s">
        <v>844</v>
      </c>
      <c r="BR12" t="s">
        <v>844</v>
      </c>
      <c r="BS12" t="s">
        <v>844</v>
      </c>
      <c r="BT12" t="s">
        <v>844</v>
      </c>
      <c r="BU12" t="s">
        <v>844</v>
      </c>
      <c r="BV12" t="s">
        <v>844</v>
      </c>
      <c r="BW12" t="s">
        <v>844</v>
      </c>
      <c r="BX12" t="s">
        <v>844</v>
      </c>
    </row>
    <row r="13" spans="1:87">
      <c r="A13" t="s">
        <v>638</v>
      </c>
      <c r="B13" s="21">
        <v>39952</v>
      </c>
      <c r="C13" t="s">
        <v>837</v>
      </c>
      <c r="D13" t="s">
        <v>205</v>
      </c>
      <c r="E13">
        <v>56.809699000000002</v>
      </c>
      <c r="F13">
        <v>37.825493000000002</v>
      </c>
      <c r="H13" s="13" t="s">
        <v>221</v>
      </c>
      <c r="I13" s="13" t="s">
        <v>974</v>
      </c>
      <c r="L13" t="s">
        <v>839</v>
      </c>
      <c r="M13" t="s">
        <v>1136</v>
      </c>
      <c r="N13">
        <v>85</v>
      </c>
      <c r="O13">
        <v>84</v>
      </c>
      <c r="P13">
        <v>86</v>
      </c>
      <c r="Q13">
        <v>87</v>
      </c>
      <c r="S13">
        <v>1</v>
      </c>
      <c r="T13">
        <v>11.35</v>
      </c>
      <c r="U13">
        <v>11.5</v>
      </c>
      <c r="V13">
        <v>11.4</v>
      </c>
      <c r="W13">
        <f t="shared" si="0"/>
        <v>11.416666666666666</v>
      </c>
      <c r="X13">
        <v>129</v>
      </c>
      <c r="Y13">
        <v>129</v>
      </c>
      <c r="Z13">
        <v>129</v>
      </c>
      <c r="AA13">
        <f t="shared" si="1"/>
        <v>129</v>
      </c>
      <c r="AB13">
        <v>5.25</v>
      </c>
      <c r="AC13">
        <v>5.3</v>
      </c>
      <c r="AE13">
        <f t="shared" si="2"/>
        <v>5.2750000000000004</v>
      </c>
      <c r="AF13">
        <v>2.7</v>
      </c>
      <c r="AG13">
        <v>2.5</v>
      </c>
      <c r="AH13">
        <v>2.4</v>
      </c>
      <c r="AI13">
        <f t="shared" si="3"/>
        <v>2.5333333333333332</v>
      </c>
      <c r="AJ13">
        <v>4.3499999999999996</v>
      </c>
      <c r="AK13">
        <v>4.3499999999999996</v>
      </c>
      <c r="AL13">
        <v>4.3499999999999996</v>
      </c>
      <c r="AM13">
        <f t="shared" si="4"/>
        <v>4.3499999999999996</v>
      </c>
      <c r="AN13">
        <v>121</v>
      </c>
      <c r="AO13">
        <v>121</v>
      </c>
      <c r="AP13">
        <v>121</v>
      </c>
      <c r="AQ13">
        <f t="shared" si="5"/>
        <v>121</v>
      </c>
      <c r="AR13">
        <v>122</v>
      </c>
      <c r="AS13">
        <v>121.5</v>
      </c>
      <c r="AT13">
        <v>122</v>
      </c>
      <c r="AU13">
        <f t="shared" si="6"/>
        <v>121.83333333333333</v>
      </c>
      <c r="AV13" t="s">
        <v>843</v>
      </c>
      <c r="AW13" t="s">
        <v>843</v>
      </c>
      <c r="AX13">
        <v>19.440000000000001</v>
      </c>
      <c r="AY13">
        <v>101</v>
      </c>
      <c r="AZ13">
        <v>100</v>
      </c>
      <c r="BA13">
        <v>94</v>
      </c>
      <c r="BB13">
        <v>86</v>
      </c>
      <c r="BC13">
        <v>79.5</v>
      </c>
      <c r="BD13">
        <v>73</v>
      </c>
      <c r="BE13">
        <v>67</v>
      </c>
      <c r="BF13">
        <v>60.5</v>
      </c>
      <c r="BG13">
        <v>55</v>
      </c>
      <c r="BH13" t="s">
        <v>843</v>
      </c>
      <c r="BI13" t="s">
        <v>843</v>
      </c>
      <c r="BJ13" s="3" t="s">
        <v>975</v>
      </c>
      <c r="BP13" t="s">
        <v>843</v>
      </c>
      <c r="BQ13">
        <v>4</v>
      </c>
      <c r="BR13">
        <v>7</v>
      </c>
      <c r="BS13">
        <v>0</v>
      </c>
      <c r="BT13">
        <f>4+1+13+16</f>
        <v>34</v>
      </c>
      <c r="BU13">
        <v>0</v>
      </c>
      <c r="BV13">
        <v>5</v>
      </c>
      <c r="BW13" t="s">
        <v>844</v>
      </c>
    </row>
    <row r="14" spans="1:87">
      <c r="A14" t="s">
        <v>639</v>
      </c>
      <c r="B14" s="21">
        <v>39952</v>
      </c>
      <c r="C14" t="s">
        <v>837</v>
      </c>
      <c r="D14" t="s">
        <v>205</v>
      </c>
      <c r="E14">
        <v>56.809699000000002</v>
      </c>
      <c r="F14">
        <v>37.825493000000002</v>
      </c>
      <c r="H14" s="13" t="s">
        <v>221</v>
      </c>
      <c r="I14" s="13" t="s">
        <v>951</v>
      </c>
      <c r="J14" t="s">
        <v>753</v>
      </c>
      <c r="L14" t="s">
        <v>952</v>
      </c>
      <c r="M14" t="s">
        <v>1136</v>
      </c>
      <c r="N14">
        <v>89</v>
      </c>
      <c r="O14">
        <v>88</v>
      </c>
      <c r="P14">
        <v>90</v>
      </c>
      <c r="Q14">
        <v>91</v>
      </c>
      <c r="R14" t="s">
        <v>1138</v>
      </c>
      <c r="S14">
        <v>1</v>
      </c>
      <c r="T14">
        <v>11.9</v>
      </c>
      <c r="U14">
        <v>11.75</v>
      </c>
      <c r="V14">
        <v>11.7</v>
      </c>
      <c r="W14">
        <f t="shared" si="0"/>
        <v>11.783333333333331</v>
      </c>
      <c r="X14">
        <v>136.5</v>
      </c>
      <c r="Y14">
        <v>135</v>
      </c>
      <c r="Z14">
        <v>136</v>
      </c>
      <c r="AA14">
        <f t="shared" si="1"/>
        <v>135.83333333333334</v>
      </c>
      <c r="AB14">
        <v>5.2</v>
      </c>
      <c r="AC14">
        <v>5.15</v>
      </c>
      <c r="AD14">
        <v>5.0999999999999996</v>
      </c>
      <c r="AE14">
        <f t="shared" si="2"/>
        <v>5.15</v>
      </c>
      <c r="AF14">
        <v>2.8</v>
      </c>
      <c r="AG14">
        <v>2.7</v>
      </c>
      <c r="AH14">
        <v>2.8</v>
      </c>
      <c r="AI14">
        <f t="shared" si="3"/>
        <v>2.7666666666666671</v>
      </c>
      <c r="AJ14">
        <v>4.3499999999999996</v>
      </c>
      <c r="AK14">
        <v>4.3</v>
      </c>
      <c r="AL14">
        <v>4.45</v>
      </c>
      <c r="AM14">
        <f t="shared" si="4"/>
        <v>4.3666666666666663</v>
      </c>
      <c r="AN14">
        <v>91</v>
      </c>
      <c r="AO14">
        <v>92</v>
      </c>
      <c r="AP14">
        <v>91</v>
      </c>
      <c r="AQ14">
        <f t="shared" si="5"/>
        <v>91.333333333333329</v>
      </c>
      <c r="AR14">
        <v>111</v>
      </c>
      <c r="AS14">
        <v>112</v>
      </c>
      <c r="AT14">
        <v>112</v>
      </c>
      <c r="AU14">
        <f t="shared" si="6"/>
        <v>111.66666666666667</v>
      </c>
      <c r="AV14" t="s">
        <v>328</v>
      </c>
      <c r="AW14" t="s">
        <v>843</v>
      </c>
      <c r="AX14">
        <v>19.309999999999999</v>
      </c>
      <c r="AY14">
        <v>101</v>
      </c>
      <c r="AZ14">
        <v>97</v>
      </c>
      <c r="BA14">
        <v>89</v>
      </c>
      <c r="BB14">
        <v>81</v>
      </c>
      <c r="BC14">
        <v>77</v>
      </c>
      <c r="BD14">
        <v>70.5</v>
      </c>
      <c r="BE14">
        <v>64</v>
      </c>
      <c r="BF14">
        <v>57.5</v>
      </c>
      <c r="BG14">
        <v>50</v>
      </c>
      <c r="BH14" t="s">
        <v>843</v>
      </c>
      <c r="BI14" t="s">
        <v>843</v>
      </c>
      <c r="BJ14" s="3" t="s">
        <v>1140</v>
      </c>
      <c r="BP14" t="s">
        <v>1139</v>
      </c>
      <c r="BQ14" t="s">
        <v>330</v>
      </c>
      <c r="BR14" t="s">
        <v>330</v>
      </c>
      <c r="BS14" t="s">
        <v>330</v>
      </c>
      <c r="BT14" t="s">
        <v>330</v>
      </c>
      <c r="BU14" t="s">
        <v>330</v>
      </c>
      <c r="BV14" t="s">
        <v>330</v>
      </c>
      <c r="BW14" t="s">
        <v>330</v>
      </c>
      <c r="BX14" t="s">
        <v>330</v>
      </c>
    </row>
    <row r="15" spans="1:87">
      <c r="A15" t="s">
        <v>640</v>
      </c>
      <c r="B15" s="21">
        <v>39952</v>
      </c>
      <c r="C15" t="s">
        <v>837</v>
      </c>
      <c r="D15" t="s">
        <v>205</v>
      </c>
      <c r="E15">
        <v>56.809699000000002</v>
      </c>
      <c r="F15">
        <v>37.825493000000002</v>
      </c>
      <c r="G15" t="s">
        <v>953</v>
      </c>
      <c r="H15" s="13" t="s">
        <v>221</v>
      </c>
      <c r="I15" s="13" t="s">
        <v>954</v>
      </c>
      <c r="J15" t="s">
        <v>955</v>
      </c>
      <c r="L15" t="s">
        <v>956</v>
      </c>
      <c r="M15" t="s">
        <v>957</v>
      </c>
      <c r="S15">
        <v>1</v>
      </c>
      <c r="T15">
        <v>11.6</v>
      </c>
      <c r="U15">
        <v>11.45</v>
      </c>
      <c r="V15">
        <v>11.5</v>
      </c>
      <c r="W15">
        <f t="shared" si="0"/>
        <v>11.516666666666666</v>
      </c>
      <c r="X15">
        <v>125</v>
      </c>
      <c r="Y15">
        <v>125</v>
      </c>
      <c r="Z15">
        <v>125</v>
      </c>
      <c r="AA15">
        <f t="shared" si="1"/>
        <v>125</v>
      </c>
      <c r="AB15">
        <v>5.0999999999999996</v>
      </c>
      <c r="AC15">
        <v>5.15</v>
      </c>
      <c r="AD15">
        <v>5.2</v>
      </c>
      <c r="AE15">
        <f t="shared" si="2"/>
        <v>5.1499999999999995</v>
      </c>
      <c r="AF15">
        <v>2.5</v>
      </c>
      <c r="AG15">
        <v>2.4</v>
      </c>
      <c r="AH15">
        <v>2.4</v>
      </c>
      <c r="AI15">
        <f t="shared" si="3"/>
        <v>2.4333333333333336</v>
      </c>
      <c r="AJ15">
        <v>4.4000000000000004</v>
      </c>
      <c r="AK15">
        <v>4.55</v>
      </c>
      <c r="AL15">
        <v>4.3499999999999996</v>
      </c>
      <c r="AM15">
        <f t="shared" si="4"/>
        <v>4.4333333333333327</v>
      </c>
      <c r="AN15">
        <v>119</v>
      </c>
      <c r="AO15">
        <v>119</v>
      </c>
      <c r="AQ15">
        <f t="shared" si="5"/>
        <v>119</v>
      </c>
      <c r="AR15">
        <v>107</v>
      </c>
      <c r="AS15">
        <v>107</v>
      </c>
      <c r="AU15">
        <f t="shared" si="6"/>
        <v>107</v>
      </c>
      <c r="AV15" t="s">
        <v>959</v>
      </c>
      <c r="AW15" t="s">
        <v>958</v>
      </c>
      <c r="AX15">
        <v>18.27</v>
      </c>
      <c r="AY15">
        <v>99</v>
      </c>
      <c r="AZ15">
        <v>97.5</v>
      </c>
      <c r="BA15">
        <v>90</v>
      </c>
      <c r="BB15">
        <v>85</v>
      </c>
      <c r="BC15">
        <v>79</v>
      </c>
      <c r="BD15">
        <v>71</v>
      </c>
      <c r="BE15">
        <v>66</v>
      </c>
      <c r="BF15">
        <v>59</v>
      </c>
      <c r="BG15">
        <v>53</v>
      </c>
      <c r="BH15" t="s">
        <v>843</v>
      </c>
      <c r="BI15" t="s">
        <v>843</v>
      </c>
      <c r="BJ15" s="3" t="s">
        <v>961</v>
      </c>
      <c r="BP15" t="s">
        <v>328</v>
      </c>
      <c r="BQ15">
        <v>0</v>
      </c>
      <c r="BR15">
        <v>0</v>
      </c>
      <c r="BS15">
        <v>0</v>
      </c>
      <c r="BT15">
        <f>7+6+25</f>
        <v>38</v>
      </c>
      <c r="BU15">
        <v>0</v>
      </c>
      <c r="BV15">
        <v>0</v>
      </c>
      <c r="BW15">
        <v>0</v>
      </c>
      <c r="BX15">
        <v>0</v>
      </c>
    </row>
    <row r="16" spans="1:87">
      <c r="A16" t="s">
        <v>641</v>
      </c>
      <c r="B16" s="21">
        <v>39953</v>
      </c>
      <c r="C16" t="s">
        <v>837</v>
      </c>
      <c r="D16" t="s">
        <v>1059</v>
      </c>
      <c r="E16">
        <v>56.724034000000003</v>
      </c>
      <c r="F16">
        <v>37.772083000000002</v>
      </c>
      <c r="H16" s="13" t="s">
        <v>221</v>
      </c>
      <c r="I16" s="13" t="s">
        <v>523</v>
      </c>
      <c r="L16" t="s">
        <v>1136</v>
      </c>
      <c r="M16" t="s">
        <v>1159</v>
      </c>
      <c r="T16">
        <v>11.4</v>
      </c>
      <c r="U16">
        <v>11.4</v>
      </c>
      <c r="V16">
        <v>11.3</v>
      </c>
      <c r="W16">
        <f t="shared" si="0"/>
        <v>11.366666666666667</v>
      </c>
      <c r="X16">
        <v>121</v>
      </c>
      <c r="Y16">
        <v>121.5</v>
      </c>
      <c r="Z16">
        <v>121.5</v>
      </c>
      <c r="AA16">
        <f t="shared" si="1"/>
        <v>121.33333333333333</v>
      </c>
      <c r="AB16">
        <v>5.2</v>
      </c>
      <c r="AC16">
        <v>5.2</v>
      </c>
      <c r="AD16">
        <v>5.3</v>
      </c>
      <c r="AE16">
        <f t="shared" si="2"/>
        <v>5.2333333333333334</v>
      </c>
      <c r="AF16">
        <v>2.9</v>
      </c>
      <c r="AG16">
        <v>2.85</v>
      </c>
      <c r="AH16">
        <v>2.85</v>
      </c>
      <c r="AI16">
        <f t="shared" si="3"/>
        <v>2.8666666666666667</v>
      </c>
      <c r="AJ16">
        <v>4.25</v>
      </c>
      <c r="AK16">
        <v>4.25</v>
      </c>
      <c r="AL16">
        <v>4.25</v>
      </c>
      <c r="AM16">
        <f t="shared" si="4"/>
        <v>4.25</v>
      </c>
      <c r="AN16">
        <v>103</v>
      </c>
      <c r="AO16">
        <v>103</v>
      </c>
      <c r="AP16">
        <v>103</v>
      </c>
      <c r="AQ16">
        <f t="shared" si="5"/>
        <v>103</v>
      </c>
      <c r="AR16">
        <v>114</v>
      </c>
      <c r="AS16">
        <v>113</v>
      </c>
      <c r="AT16">
        <v>113</v>
      </c>
      <c r="AU16">
        <f t="shared" si="6"/>
        <v>113.33333333333333</v>
      </c>
      <c r="AV16" t="s">
        <v>843</v>
      </c>
      <c r="AW16" t="s">
        <v>841</v>
      </c>
      <c r="AX16">
        <v>19.36</v>
      </c>
      <c r="AY16">
        <v>94.5</v>
      </c>
      <c r="AZ16">
        <v>95</v>
      </c>
      <c r="BA16">
        <v>88</v>
      </c>
      <c r="BB16">
        <v>82.5</v>
      </c>
      <c r="BC16">
        <v>76</v>
      </c>
      <c r="BD16">
        <v>69</v>
      </c>
      <c r="BE16">
        <v>64</v>
      </c>
      <c r="BF16">
        <v>58</v>
      </c>
      <c r="BG16">
        <v>50.5</v>
      </c>
      <c r="BH16" t="s">
        <v>841</v>
      </c>
      <c r="BI16" t="s">
        <v>843</v>
      </c>
      <c r="BJ16" s="3" t="s">
        <v>843</v>
      </c>
      <c r="BK16" t="s">
        <v>843</v>
      </c>
      <c r="BL16" t="s">
        <v>843</v>
      </c>
      <c r="BM16" t="s">
        <v>1065</v>
      </c>
      <c r="BP16" t="s">
        <v>960</v>
      </c>
      <c r="BQ16" t="s">
        <v>330</v>
      </c>
      <c r="BR16" t="s">
        <v>330</v>
      </c>
      <c r="BS16" t="s">
        <v>330</v>
      </c>
      <c r="BT16" t="s">
        <v>330</v>
      </c>
      <c r="BU16" t="s">
        <v>330</v>
      </c>
      <c r="BV16" t="s">
        <v>330</v>
      </c>
      <c r="BW16" t="s">
        <v>330</v>
      </c>
      <c r="BX16" t="s">
        <v>330</v>
      </c>
      <c r="CI16" t="s">
        <v>1066</v>
      </c>
    </row>
    <row r="17" spans="1:87">
      <c r="A17" t="s">
        <v>642</v>
      </c>
      <c r="B17" s="21">
        <v>39953</v>
      </c>
      <c r="C17" t="s">
        <v>837</v>
      </c>
      <c r="D17" t="s">
        <v>206</v>
      </c>
      <c r="E17">
        <v>56.724300999999997</v>
      </c>
      <c r="F17">
        <v>37.774760999999998</v>
      </c>
      <c r="H17" s="13" t="s">
        <v>219</v>
      </c>
      <c r="I17" s="13" t="s">
        <v>523</v>
      </c>
      <c r="T17">
        <v>11.75</v>
      </c>
      <c r="U17">
        <v>11.55</v>
      </c>
      <c r="V17">
        <v>11.45</v>
      </c>
      <c r="W17">
        <f t="shared" si="0"/>
        <v>11.583333333333334</v>
      </c>
      <c r="X17">
        <v>122</v>
      </c>
      <c r="Y17">
        <v>121.5</v>
      </c>
      <c r="Z17">
        <v>121.5</v>
      </c>
      <c r="AA17">
        <f t="shared" si="1"/>
        <v>121.66666666666667</v>
      </c>
      <c r="AB17">
        <v>5.05</v>
      </c>
      <c r="AC17">
        <v>4.95</v>
      </c>
      <c r="AD17">
        <v>4.95</v>
      </c>
      <c r="AE17">
        <f t="shared" si="2"/>
        <v>4.9833333333333334</v>
      </c>
      <c r="AF17">
        <v>2.5</v>
      </c>
      <c r="AG17">
        <v>2.35</v>
      </c>
      <c r="AH17">
        <v>2.35</v>
      </c>
      <c r="AI17">
        <f t="shared" si="3"/>
        <v>2.4</v>
      </c>
      <c r="AJ17">
        <v>4.05</v>
      </c>
      <c r="AK17">
        <v>3.95</v>
      </c>
      <c r="AL17">
        <v>3.95</v>
      </c>
      <c r="AM17">
        <f t="shared" si="4"/>
        <v>3.9833333333333329</v>
      </c>
      <c r="AN17">
        <v>94</v>
      </c>
      <c r="AO17">
        <v>94</v>
      </c>
      <c r="AP17">
        <v>94.5</v>
      </c>
      <c r="AQ17">
        <f t="shared" si="5"/>
        <v>94.166666666666671</v>
      </c>
      <c r="AR17">
        <v>71</v>
      </c>
      <c r="AS17">
        <v>71</v>
      </c>
      <c r="AT17">
        <v>71</v>
      </c>
      <c r="AU17">
        <f t="shared" si="6"/>
        <v>71</v>
      </c>
      <c r="AV17" t="s">
        <v>841</v>
      </c>
      <c r="AW17" t="s">
        <v>328</v>
      </c>
      <c r="AX17">
        <v>17.649999999999999</v>
      </c>
      <c r="AY17">
        <v>96</v>
      </c>
      <c r="AZ17">
        <v>93</v>
      </c>
      <c r="BA17">
        <v>87</v>
      </c>
      <c r="BB17">
        <v>79</v>
      </c>
      <c r="BC17">
        <v>75</v>
      </c>
      <c r="BD17">
        <v>69</v>
      </c>
      <c r="BE17">
        <v>63</v>
      </c>
      <c r="BF17">
        <v>56.5</v>
      </c>
      <c r="BG17">
        <v>49.5</v>
      </c>
      <c r="BH17" t="s">
        <v>467</v>
      </c>
      <c r="BI17" t="s">
        <v>843</v>
      </c>
      <c r="BJ17" s="3" t="s">
        <v>468</v>
      </c>
      <c r="BK17" t="s">
        <v>843</v>
      </c>
      <c r="BL17" t="s">
        <v>537</v>
      </c>
      <c r="BM17" t="s">
        <v>470</v>
      </c>
      <c r="BN17" t="s">
        <v>469</v>
      </c>
      <c r="BP17" t="s">
        <v>328</v>
      </c>
      <c r="BQ17" t="s">
        <v>844</v>
      </c>
      <c r="BR17" t="s">
        <v>844</v>
      </c>
      <c r="BS17" t="s">
        <v>844</v>
      </c>
      <c r="BT17" t="s">
        <v>844</v>
      </c>
      <c r="BU17" t="s">
        <v>844</v>
      </c>
      <c r="BV17" t="s">
        <v>844</v>
      </c>
      <c r="BW17" t="s">
        <v>844</v>
      </c>
      <c r="BX17" t="s">
        <v>844</v>
      </c>
    </row>
    <row r="18" spans="1:87">
      <c r="A18" t="s">
        <v>643</v>
      </c>
      <c r="B18" s="21">
        <v>39953</v>
      </c>
      <c r="C18" t="s">
        <v>837</v>
      </c>
      <c r="D18" t="s">
        <v>1059</v>
      </c>
      <c r="E18">
        <v>56.724034000000003</v>
      </c>
      <c r="F18">
        <v>37.772083000000002</v>
      </c>
      <c r="G18" s="1">
        <v>0.39999999999999997</v>
      </c>
      <c r="H18" s="13" t="s">
        <v>219</v>
      </c>
      <c r="I18" s="13" t="s">
        <v>523</v>
      </c>
      <c r="T18">
        <v>11.35</v>
      </c>
      <c r="U18">
        <v>11.35</v>
      </c>
      <c r="V18">
        <v>11.55</v>
      </c>
      <c r="W18">
        <f t="shared" si="0"/>
        <v>11.416666666666666</v>
      </c>
      <c r="X18">
        <v>131</v>
      </c>
      <c r="Y18">
        <v>131</v>
      </c>
      <c r="Z18">
        <v>131</v>
      </c>
      <c r="AA18">
        <f t="shared" si="1"/>
        <v>131</v>
      </c>
      <c r="AB18">
        <v>5</v>
      </c>
      <c r="AC18">
        <v>5.15</v>
      </c>
      <c r="AD18">
        <v>5.05</v>
      </c>
      <c r="AE18">
        <f t="shared" si="2"/>
        <v>5.0666666666666664</v>
      </c>
      <c r="AF18">
        <v>2.7</v>
      </c>
      <c r="AG18">
        <v>2.6</v>
      </c>
      <c r="AH18">
        <v>2.5</v>
      </c>
      <c r="AI18">
        <f t="shared" si="3"/>
        <v>2.6</v>
      </c>
      <c r="AJ18">
        <v>3.5</v>
      </c>
      <c r="AK18">
        <v>3.5</v>
      </c>
      <c r="AL18">
        <v>3.5</v>
      </c>
      <c r="AM18">
        <f t="shared" si="4"/>
        <v>3.5</v>
      </c>
      <c r="AN18">
        <v>95</v>
      </c>
      <c r="AO18">
        <v>95</v>
      </c>
      <c r="AP18">
        <v>95</v>
      </c>
      <c r="AQ18">
        <f t="shared" si="5"/>
        <v>95</v>
      </c>
      <c r="AR18" t="s">
        <v>460</v>
      </c>
      <c r="AU18" t="e">
        <f t="shared" si="6"/>
        <v>#DIV/0!</v>
      </c>
      <c r="AV18" t="s">
        <v>843</v>
      </c>
      <c r="AW18" t="s">
        <v>758</v>
      </c>
      <c r="AX18">
        <v>22.3</v>
      </c>
      <c r="AY18">
        <v>103</v>
      </c>
      <c r="AZ18">
        <v>99</v>
      </c>
      <c r="BA18">
        <v>92.5</v>
      </c>
      <c r="BB18">
        <v>85.5</v>
      </c>
      <c r="BC18">
        <v>80.5</v>
      </c>
      <c r="BD18">
        <v>72</v>
      </c>
      <c r="BE18">
        <v>66</v>
      </c>
      <c r="BF18">
        <v>59</v>
      </c>
      <c r="BG18">
        <v>50.5</v>
      </c>
      <c r="BH18" t="s">
        <v>841</v>
      </c>
      <c r="BI18" t="s">
        <v>843</v>
      </c>
      <c r="BJ18" s="3" t="s">
        <v>843</v>
      </c>
      <c r="BK18" t="s">
        <v>842</v>
      </c>
      <c r="BL18" t="s">
        <v>537</v>
      </c>
      <c r="BM18" t="s">
        <v>1061</v>
      </c>
      <c r="BP18" t="s">
        <v>328</v>
      </c>
      <c r="BQ18" t="s">
        <v>844</v>
      </c>
      <c r="BR18" t="s">
        <v>844</v>
      </c>
      <c r="BS18" t="s">
        <v>844</v>
      </c>
      <c r="BT18" t="s">
        <v>844</v>
      </c>
      <c r="BU18" t="s">
        <v>844</v>
      </c>
      <c r="BV18" t="s">
        <v>844</v>
      </c>
      <c r="BW18" t="s">
        <v>844</v>
      </c>
      <c r="CI18" t="s">
        <v>1060</v>
      </c>
    </row>
    <row r="19" spans="1:87">
      <c r="A19" t="s">
        <v>644</v>
      </c>
      <c r="B19" s="21">
        <v>39953</v>
      </c>
      <c r="C19" t="s">
        <v>837</v>
      </c>
      <c r="D19" t="s">
        <v>207</v>
      </c>
      <c r="E19">
        <v>56.731765000000003</v>
      </c>
      <c r="F19">
        <v>37.744579999999999</v>
      </c>
      <c r="G19" s="1">
        <v>0.44930555555555557</v>
      </c>
      <c r="H19" s="13" t="s">
        <v>219</v>
      </c>
      <c r="I19" s="13" t="s">
        <v>523</v>
      </c>
      <c r="T19">
        <v>12.3</v>
      </c>
      <c r="U19">
        <v>12.2</v>
      </c>
      <c r="V19">
        <v>12</v>
      </c>
      <c r="W19">
        <f t="shared" si="0"/>
        <v>12.166666666666666</v>
      </c>
      <c r="X19">
        <v>124</v>
      </c>
      <c r="Y19">
        <v>124</v>
      </c>
      <c r="Z19">
        <v>123.5</v>
      </c>
      <c r="AA19">
        <f t="shared" si="1"/>
        <v>123.83333333333333</v>
      </c>
      <c r="AB19">
        <v>4.95</v>
      </c>
      <c r="AC19">
        <v>4.9000000000000004</v>
      </c>
      <c r="AD19">
        <v>4.9000000000000004</v>
      </c>
      <c r="AE19">
        <f t="shared" si="2"/>
        <v>4.916666666666667</v>
      </c>
      <c r="AF19">
        <v>2.65</v>
      </c>
      <c r="AG19">
        <v>2.65</v>
      </c>
      <c r="AH19">
        <v>2.65</v>
      </c>
      <c r="AI19">
        <f t="shared" si="3"/>
        <v>2.65</v>
      </c>
      <c r="AJ19">
        <v>4.1500000000000004</v>
      </c>
      <c r="AK19">
        <v>3.95</v>
      </c>
      <c r="AL19">
        <v>3.75</v>
      </c>
      <c r="AM19">
        <f t="shared" si="4"/>
        <v>3.9500000000000006</v>
      </c>
      <c r="AN19">
        <v>91</v>
      </c>
      <c r="AO19">
        <v>92</v>
      </c>
      <c r="AP19">
        <v>91</v>
      </c>
      <c r="AQ19">
        <f t="shared" si="5"/>
        <v>91.333333333333329</v>
      </c>
      <c r="AR19">
        <v>92.5</v>
      </c>
      <c r="AS19">
        <v>92.5</v>
      </c>
      <c r="AT19">
        <v>92.5</v>
      </c>
      <c r="AU19">
        <f t="shared" si="6"/>
        <v>92.5</v>
      </c>
      <c r="AV19" t="s">
        <v>843</v>
      </c>
      <c r="AW19" t="s">
        <v>843</v>
      </c>
      <c r="AX19">
        <v>21.9</v>
      </c>
      <c r="AY19">
        <v>97</v>
      </c>
      <c r="AZ19">
        <v>94</v>
      </c>
      <c r="BA19">
        <v>89</v>
      </c>
      <c r="BB19">
        <v>82</v>
      </c>
      <c r="BC19">
        <v>76</v>
      </c>
      <c r="BD19">
        <v>70</v>
      </c>
      <c r="BE19">
        <v>65</v>
      </c>
      <c r="BF19">
        <v>59</v>
      </c>
      <c r="BG19">
        <v>52</v>
      </c>
      <c r="BH19" t="s">
        <v>843</v>
      </c>
      <c r="BI19" t="s">
        <v>843</v>
      </c>
      <c r="BJ19" s="3" t="s">
        <v>1058</v>
      </c>
      <c r="BP19" t="s">
        <v>841</v>
      </c>
      <c r="BQ19">
        <v>14</v>
      </c>
      <c r="BR19">
        <f>44+43+136+155</f>
        <v>378</v>
      </c>
      <c r="BS19">
        <v>0</v>
      </c>
      <c r="BT19">
        <v>47</v>
      </c>
      <c r="BU19">
        <v>0</v>
      </c>
      <c r="BV19">
        <v>1</v>
      </c>
      <c r="BW19" t="s">
        <v>330</v>
      </c>
      <c r="BX19">
        <v>0</v>
      </c>
    </row>
    <row r="20" spans="1:87">
      <c r="A20" t="s">
        <v>834</v>
      </c>
      <c r="B20" s="21">
        <v>39953</v>
      </c>
      <c r="C20" t="s">
        <v>837</v>
      </c>
      <c r="D20" t="s">
        <v>207</v>
      </c>
      <c r="E20">
        <v>56.731765000000003</v>
      </c>
      <c r="F20">
        <v>37.744579999999999</v>
      </c>
      <c r="G20" s="1">
        <v>0.42499999999999999</v>
      </c>
      <c r="H20" s="13" t="s">
        <v>221</v>
      </c>
      <c r="I20" s="13" t="s">
        <v>523</v>
      </c>
      <c r="L20" t="s">
        <v>1136</v>
      </c>
      <c r="T20">
        <v>11.55</v>
      </c>
      <c r="U20">
        <v>11.65</v>
      </c>
      <c r="V20">
        <v>11.65</v>
      </c>
      <c r="W20">
        <f t="shared" si="0"/>
        <v>11.616666666666667</v>
      </c>
      <c r="X20">
        <v>128.5</v>
      </c>
      <c r="Y20">
        <v>129</v>
      </c>
      <c r="Z20">
        <v>128.5</v>
      </c>
      <c r="AA20">
        <f t="shared" si="1"/>
        <v>128.66666666666666</v>
      </c>
      <c r="AB20">
        <v>5.05</v>
      </c>
      <c r="AC20">
        <v>5.15</v>
      </c>
      <c r="AD20">
        <v>5.15</v>
      </c>
      <c r="AE20">
        <f t="shared" si="2"/>
        <v>5.1166666666666663</v>
      </c>
      <c r="AF20">
        <v>2.5499999999999998</v>
      </c>
      <c r="AG20">
        <v>2.5499999999999998</v>
      </c>
      <c r="AH20">
        <v>2.5499999999999998</v>
      </c>
      <c r="AI20">
        <f t="shared" si="3"/>
        <v>2.5499999999999998</v>
      </c>
      <c r="AJ20">
        <v>4.05</v>
      </c>
      <c r="AK20">
        <v>4</v>
      </c>
      <c r="AL20">
        <v>4</v>
      </c>
      <c r="AM20">
        <f t="shared" si="4"/>
        <v>4.0166666666666666</v>
      </c>
      <c r="AN20" t="s">
        <v>460</v>
      </c>
      <c r="AQ20" t="e">
        <f t="shared" si="5"/>
        <v>#DIV/0!</v>
      </c>
      <c r="AR20">
        <v>109</v>
      </c>
      <c r="AS20">
        <v>109</v>
      </c>
      <c r="AT20">
        <v>109</v>
      </c>
      <c r="AU20">
        <f t="shared" si="6"/>
        <v>109</v>
      </c>
      <c r="AV20" t="s">
        <v>328</v>
      </c>
      <c r="AW20" t="s">
        <v>843</v>
      </c>
      <c r="AX20">
        <v>19.579999999999998</v>
      </c>
      <c r="AY20">
        <v>101</v>
      </c>
      <c r="AZ20">
        <v>99</v>
      </c>
      <c r="BA20">
        <v>91</v>
      </c>
      <c r="BB20">
        <v>84.5</v>
      </c>
      <c r="BC20">
        <v>77.5</v>
      </c>
      <c r="BD20">
        <v>73.5</v>
      </c>
      <c r="BE20">
        <v>66</v>
      </c>
      <c r="BF20">
        <v>60</v>
      </c>
      <c r="BG20">
        <v>53.5</v>
      </c>
      <c r="BH20" t="s">
        <v>841</v>
      </c>
      <c r="BI20" t="s">
        <v>843</v>
      </c>
      <c r="BJ20" s="3" t="s">
        <v>975</v>
      </c>
      <c r="BP20" t="s">
        <v>328</v>
      </c>
      <c r="BQ20">
        <v>0</v>
      </c>
      <c r="BR20">
        <v>160</v>
      </c>
      <c r="BS20">
        <v>0</v>
      </c>
      <c r="BT20">
        <v>34</v>
      </c>
      <c r="BU20">
        <v>0</v>
      </c>
      <c r="BV20">
        <v>0</v>
      </c>
      <c r="BW20" t="s">
        <v>844</v>
      </c>
      <c r="BX20">
        <v>0</v>
      </c>
    </row>
    <row r="21" spans="1:87">
      <c r="A21" t="s">
        <v>835</v>
      </c>
      <c r="B21" s="21">
        <v>39953</v>
      </c>
      <c r="C21" t="s">
        <v>837</v>
      </c>
      <c r="D21" t="s">
        <v>207</v>
      </c>
      <c r="E21">
        <v>56.731765000000003</v>
      </c>
      <c r="F21">
        <v>37.744579999999999</v>
      </c>
      <c r="G21" s="1">
        <v>0.46527777777777773</v>
      </c>
      <c r="H21" s="13" t="s">
        <v>221</v>
      </c>
      <c r="I21" s="13" t="s">
        <v>459</v>
      </c>
      <c r="L21" t="s">
        <v>753</v>
      </c>
      <c r="T21">
        <v>11.55</v>
      </c>
      <c r="U21">
        <v>11.65</v>
      </c>
      <c r="V21">
        <v>11.5</v>
      </c>
      <c r="W21">
        <f t="shared" si="0"/>
        <v>11.566666666666668</v>
      </c>
      <c r="X21">
        <v>123</v>
      </c>
      <c r="Y21">
        <v>123</v>
      </c>
      <c r="Z21">
        <v>123</v>
      </c>
      <c r="AA21">
        <f t="shared" si="1"/>
        <v>123</v>
      </c>
      <c r="AB21">
        <v>5.6</v>
      </c>
      <c r="AC21">
        <v>5.55</v>
      </c>
      <c r="AD21">
        <v>5.6</v>
      </c>
      <c r="AE21">
        <f t="shared" si="2"/>
        <v>5.583333333333333</v>
      </c>
      <c r="AF21">
        <v>2.7</v>
      </c>
      <c r="AG21">
        <v>2.65</v>
      </c>
      <c r="AH21">
        <v>2.65</v>
      </c>
      <c r="AI21">
        <f t="shared" si="3"/>
        <v>2.6666666666666665</v>
      </c>
      <c r="AJ21">
        <v>4.3</v>
      </c>
      <c r="AK21">
        <v>4.3499999999999996</v>
      </c>
      <c r="AL21">
        <v>4.3</v>
      </c>
      <c r="AM21">
        <f t="shared" si="4"/>
        <v>4.3166666666666664</v>
      </c>
      <c r="AN21">
        <v>113</v>
      </c>
      <c r="AO21">
        <v>113</v>
      </c>
      <c r="AP21">
        <v>113</v>
      </c>
      <c r="AQ21">
        <f t="shared" si="5"/>
        <v>113</v>
      </c>
      <c r="AR21">
        <v>112</v>
      </c>
      <c r="AS21">
        <v>112</v>
      </c>
      <c r="AT21">
        <v>112</v>
      </c>
      <c r="AU21">
        <f t="shared" si="6"/>
        <v>112</v>
      </c>
      <c r="AV21" t="s">
        <v>843</v>
      </c>
      <c r="AW21" t="s">
        <v>843</v>
      </c>
      <c r="AX21">
        <v>18.04</v>
      </c>
      <c r="AY21">
        <v>97</v>
      </c>
      <c r="AZ21">
        <v>94</v>
      </c>
      <c r="BA21">
        <v>86.5</v>
      </c>
      <c r="BB21">
        <v>80.5</v>
      </c>
      <c r="BC21">
        <v>74</v>
      </c>
      <c r="BD21">
        <v>64</v>
      </c>
      <c r="BE21">
        <v>59</v>
      </c>
      <c r="BF21">
        <v>54.5</v>
      </c>
      <c r="BG21">
        <v>50</v>
      </c>
      <c r="BH21" t="s">
        <v>843</v>
      </c>
      <c r="BI21" t="s">
        <v>841</v>
      </c>
      <c r="BJ21" s="3" t="s">
        <v>961</v>
      </c>
      <c r="BP21" t="s">
        <v>328</v>
      </c>
      <c r="BQ21" t="s">
        <v>844</v>
      </c>
      <c r="BR21" t="s">
        <v>844</v>
      </c>
      <c r="BS21" t="s">
        <v>844</v>
      </c>
      <c r="BT21" t="s">
        <v>844</v>
      </c>
      <c r="BU21" t="s">
        <v>844</v>
      </c>
      <c r="BV21" t="s">
        <v>844</v>
      </c>
      <c r="BW21" t="s">
        <v>844</v>
      </c>
      <c r="BX21" t="s">
        <v>844</v>
      </c>
    </row>
    <row r="22" spans="1:87">
      <c r="A22" t="s">
        <v>836</v>
      </c>
      <c r="B22" s="21">
        <v>39953</v>
      </c>
      <c r="C22" t="s">
        <v>837</v>
      </c>
      <c r="D22" t="s">
        <v>207</v>
      </c>
      <c r="E22">
        <v>56.731765000000003</v>
      </c>
      <c r="F22">
        <v>37.744579999999999</v>
      </c>
      <c r="G22" s="1">
        <v>0.4861111111111111</v>
      </c>
      <c r="H22" s="13" t="s">
        <v>221</v>
      </c>
      <c r="I22" s="13" t="s">
        <v>523</v>
      </c>
      <c r="M22" t="s">
        <v>458</v>
      </c>
      <c r="T22">
        <v>11.4</v>
      </c>
      <c r="U22">
        <v>11.5</v>
      </c>
      <c r="V22">
        <v>11.45</v>
      </c>
      <c r="W22">
        <f t="shared" si="0"/>
        <v>11.449999999999998</v>
      </c>
      <c r="X22">
        <v>129</v>
      </c>
      <c r="Y22">
        <v>128.5</v>
      </c>
      <c r="Z22">
        <v>129</v>
      </c>
      <c r="AA22">
        <f t="shared" si="1"/>
        <v>128.83333333333334</v>
      </c>
      <c r="AB22">
        <v>4.95</v>
      </c>
      <c r="AC22">
        <v>4.95</v>
      </c>
      <c r="AD22">
        <v>5</v>
      </c>
      <c r="AE22">
        <f t="shared" si="2"/>
        <v>4.9666666666666668</v>
      </c>
      <c r="AF22">
        <v>2.5499999999999998</v>
      </c>
      <c r="AG22">
        <v>2.6</v>
      </c>
      <c r="AH22">
        <v>2.5499999999999998</v>
      </c>
      <c r="AI22">
        <f t="shared" si="3"/>
        <v>2.5666666666666669</v>
      </c>
      <c r="AJ22">
        <v>4.1500000000000004</v>
      </c>
      <c r="AK22">
        <v>4</v>
      </c>
      <c r="AL22">
        <v>3.9</v>
      </c>
      <c r="AM22">
        <f t="shared" si="4"/>
        <v>4.0166666666666666</v>
      </c>
      <c r="AN22">
        <v>104</v>
      </c>
      <c r="AO22">
        <v>104</v>
      </c>
      <c r="AP22">
        <v>104</v>
      </c>
      <c r="AQ22">
        <f t="shared" si="5"/>
        <v>104</v>
      </c>
      <c r="AR22">
        <v>104</v>
      </c>
      <c r="AS22">
        <v>104</v>
      </c>
      <c r="AT22">
        <v>104</v>
      </c>
      <c r="AU22">
        <f t="shared" si="6"/>
        <v>104</v>
      </c>
      <c r="AV22" t="s">
        <v>843</v>
      </c>
      <c r="AW22" t="s">
        <v>841</v>
      </c>
      <c r="AX22">
        <v>17</v>
      </c>
      <c r="AY22">
        <v>101</v>
      </c>
      <c r="AZ22">
        <v>100</v>
      </c>
      <c r="BA22">
        <v>92.5</v>
      </c>
      <c r="BB22">
        <v>85.5</v>
      </c>
      <c r="BC22">
        <v>78</v>
      </c>
      <c r="BD22">
        <v>72</v>
      </c>
      <c r="BE22">
        <v>67</v>
      </c>
      <c r="BF22">
        <v>60</v>
      </c>
      <c r="BG22">
        <v>53</v>
      </c>
      <c r="BH22" t="s">
        <v>843</v>
      </c>
      <c r="BI22" t="s">
        <v>843</v>
      </c>
      <c r="BJ22" s="3" t="s">
        <v>961</v>
      </c>
      <c r="BP22" t="s">
        <v>328</v>
      </c>
      <c r="BQ22" t="s">
        <v>330</v>
      </c>
      <c r="BR22" t="s">
        <v>330</v>
      </c>
      <c r="BS22" t="s">
        <v>330</v>
      </c>
      <c r="BT22" t="s">
        <v>330</v>
      </c>
      <c r="BU22" t="s">
        <v>330</v>
      </c>
      <c r="BV22" t="s">
        <v>330</v>
      </c>
      <c r="BW22" t="s">
        <v>330</v>
      </c>
      <c r="BX22" t="s">
        <v>330</v>
      </c>
    </row>
    <row r="23" spans="1:87">
      <c r="A23" t="s">
        <v>1166</v>
      </c>
      <c r="B23" s="21">
        <v>39953</v>
      </c>
      <c r="C23" t="s">
        <v>837</v>
      </c>
      <c r="D23" t="s">
        <v>207</v>
      </c>
      <c r="E23">
        <v>56.731765000000003</v>
      </c>
      <c r="F23">
        <v>37.744579999999999</v>
      </c>
      <c r="H23" s="13" t="s">
        <v>219</v>
      </c>
      <c r="I23" s="13" t="s">
        <v>523</v>
      </c>
      <c r="T23">
        <v>11</v>
      </c>
      <c r="U23">
        <v>10.8</v>
      </c>
      <c r="V23">
        <v>10.5</v>
      </c>
      <c r="W23">
        <f t="shared" si="0"/>
        <v>10.766666666666666</v>
      </c>
      <c r="X23">
        <v>125.5</v>
      </c>
      <c r="Y23">
        <v>125</v>
      </c>
      <c r="Z23">
        <v>125</v>
      </c>
      <c r="AA23">
        <f t="shared" si="1"/>
        <v>125.16666666666667</v>
      </c>
      <c r="AB23">
        <v>4.9000000000000004</v>
      </c>
      <c r="AC23">
        <v>5.0999999999999996</v>
      </c>
      <c r="AD23">
        <v>5.0999999999999996</v>
      </c>
      <c r="AE23">
        <f t="shared" si="2"/>
        <v>5.0333333333333332</v>
      </c>
      <c r="AF23">
        <v>2.6</v>
      </c>
      <c r="AG23">
        <v>2.6</v>
      </c>
      <c r="AH23">
        <v>2.5</v>
      </c>
      <c r="AI23">
        <f t="shared" si="3"/>
        <v>2.5666666666666669</v>
      </c>
      <c r="AJ23">
        <v>3.85</v>
      </c>
      <c r="AK23">
        <v>3.6</v>
      </c>
      <c r="AL23">
        <v>3.8</v>
      </c>
      <c r="AM23">
        <f t="shared" si="4"/>
        <v>3.75</v>
      </c>
      <c r="AN23">
        <v>92.5</v>
      </c>
      <c r="AO23">
        <v>92.5</v>
      </c>
      <c r="AP23">
        <v>92.5</v>
      </c>
      <c r="AQ23">
        <f t="shared" si="5"/>
        <v>92.5</v>
      </c>
      <c r="AR23">
        <v>91</v>
      </c>
      <c r="AS23">
        <v>91</v>
      </c>
      <c r="AT23">
        <v>91</v>
      </c>
      <c r="AU23">
        <f t="shared" si="6"/>
        <v>91</v>
      </c>
      <c r="AV23" t="s">
        <v>843</v>
      </c>
      <c r="AW23" t="s">
        <v>843</v>
      </c>
      <c r="AX23">
        <v>21.75</v>
      </c>
      <c r="AY23">
        <v>98</v>
      </c>
      <c r="AZ23">
        <v>97</v>
      </c>
      <c r="BA23">
        <v>91</v>
      </c>
      <c r="BB23">
        <v>84.5</v>
      </c>
      <c r="BC23">
        <v>78</v>
      </c>
      <c r="BD23">
        <v>72</v>
      </c>
      <c r="BE23">
        <v>66</v>
      </c>
      <c r="BF23">
        <v>59</v>
      </c>
      <c r="BG23">
        <v>53</v>
      </c>
      <c r="BH23" t="s">
        <v>843</v>
      </c>
      <c r="BI23" t="s">
        <v>843</v>
      </c>
      <c r="BJ23" s="3" t="s">
        <v>961</v>
      </c>
      <c r="BP23" t="s">
        <v>328</v>
      </c>
      <c r="BQ23">
        <v>0</v>
      </c>
      <c r="BR23">
        <f>99+64+1</f>
        <v>164</v>
      </c>
      <c r="BS23">
        <v>0</v>
      </c>
      <c r="BT23">
        <f>13+33</f>
        <v>46</v>
      </c>
      <c r="BU23">
        <v>0</v>
      </c>
      <c r="BV23">
        <v>2</v>
      </c>
      <c r="BW23" t="s">
        <v>330</v>
      </c>
      <c r="BX23">
        <v>0</v>
      </c>
    </row>
    <row r="24" spans="1:87">
      <c r="A24" t="s">
        <v>1167</v>
      </c>
      <c r="B24" s="21">
        <v>39953</v>
      </c>
      <c r="C24" t="s">
        <v>837</v>
      </c>
      <c r="D24" t="s">
        <v>207</v>
      </c>
      <c r="E24">
        <v>56.731765000000003</v>
      </c>
      <c r="F24">
        <v>37.744579999999999</v>
      </c>
      <c r="G24" s="1">
        <v>0.51597222222222217</v>
      </c>
      <c r="H24" s="13" t="s">
        <v>219</v>
      </c>
      <c r="I24" s="13" t="s">
        <v>523</v>
      </c>
      <c r="T24">
        <v>12.25</v>
      </c>
      <c r="U24">
        <v>11.85</v>
      </c>
      <c r="V24">
        <v>11.75</v>
      </c>
      <c r="W24">
        <f t="shared" si="0"/>
        <v>11.950000000000001</v>
      </c>
      <c r="X24">
        <v>121</v>
      </c>
      <c r="Y24">
        <v>120.5</v>
      </c>
      <c r="Z24">
        <v>121</v>
      </c>
      <c r="AA24">
        <f t="shared" si="1"/>
        <v>120.83333333333333</v>
      </c>
      <c r="AB24">
        <v>5.0999999999999996</v>
      </c>
      <c r="AC24">
        <v>5.15</v>
      </c>
      <c r="AD24">
        <v>5</v>
      </c>
      <c r="AE24">
        <f t="shared" si="2"/>
        <v>5.083333333333333</v>
      </c>
      <c r="AF24">
        <v>2.2999999999999998</v>
      </c>
      <c r="AG24">
        <v>2.5</v>
      </c>
      <c r="AH24">
        <v>2.5</v>
      </c>
      <c r="AI24">
        <f t="shared" si="3"/>
        <v>2.4333333333333331</v>
      </c>
      <c r="AJ24">
        <v>4.4000000000000004</v>
      </c>
      <c r="AK24">
        <v>4.3</v>
      </c>
      <c r="AL24">
        <v>4.25</v>
      </c>
      <c r="AM24">
        <f t="shared" si="4"/>
        <v>4.3166666666666664</v>
      </c>
      <c r="AN24">
        <v>84</v>
      </c>
      <c r="AO24">
        <v>84.5</v>
      </c>
      <c r="AP24">
        <v>84.5</v>
      </c>
      <c r="AQ24">
        <f t="shared" si="5"/>
        <v>84.333333333333329</v>
      </c>
      <c r="AR24">
        <v>86</v>
      </c>
      <c r="AS24">
        <v>86</v>
      </c>
      <c r="AT24">
        <v>86</v>
      </c>
      <c r="AU24">
        <f t="shared" si="6"/>
        <v>86</v>
      </c>
      <c r="AV24" t="s">
        <v>843</v>
      </c>
      <c r="AW24" t="s">
        <v>841</v>
      </c>
      <c r="AX24">
        <v>17.75</v>
      </c>
      <c r="AY24">
        <v>95</v>
      </c>
      <c r="AZ24">
        <v>94</v>
      </c>
      <c r="BA24">
        <v>87</v>
      </c>
      <c r="BB24">
        <v>81</v>
      </c>
      <c r="BC24">
        <v>78</v>
      </c>
      <c r="BD24">
        <v>67</v>
      </c>
      <c r="BE24">
        <v>61</v>
      </c>
      <c r="BF24">
        <v>55</v>
      </c>
      <c r="BG24">
        <v>50.5</v>
      </c>
      <c r="BH24" t="s">
        <v>843</v>
      </c>
      <c r="BI24" t="s">
        <v>843</v>
      </c>
      <c r="BJ24" s="3" t="s">
        <v>456</v>
      </c>
      <c r="BP24" t="s">
        <v>455</v>
      </c>
      <c r="BQ24" t="s">
        <v>844</v>
      </c>
      <c r="BR24" t="s">
        <v>844</v>
      </c>
      <c r="BS24" t="s">
        <v>844</v>
      </c>
      <c r="BT24" t="s">
        <v>844</v>
      </c>
      <c r="BU24" t="s">
        <v>844</v>
      </c>
      <c r="BV24" t="s">
        <v>844</v>
      </c>
      <c r="BW24" t="s">
        <v>844</v>
      </c>
      <c r="BX24" t="s">
        <v>844</v>
      </c>
      <c r="CI24" t="s">
        <v>457</v>
      </c>
    </row>
    <row r="25" spans="1:87">
      <c r="A25" t="s">
        <v>1168</v>
      </c>
      <c r="B25" s="21">
        <v>39953</v>
      </c>
      <c r="C25" t="s">
        <v>837</v>
      </c>
      <c r="D25" t="s">
        <v>207</v>
      </c>
      <c r="E25">
        <v>56.731765000000003</v>
      </c>
      <c r="F25">
        <v>37.744579999999999</v>
      </c>
      <c r="H25" s="13" t="s">
        <v>221</v>
      </c>
      <c r="I25" s="13" t="s">
        <v>523</v>
      </c>
      <c r="L25" t="s">
        <v>453</v>
      </c>
      <c r="M25" t="s">
        <v>453</v>
      </c>
      <c r="T25">
        <v>11.25</v>
      </c>
      <c r="U25">
        <v>11.45</v>
      </c>
      <c r="V25">
        <v>11.4</v>
      </c>
      <c r="W25">
        <f t="shared" si="0"/>
        <v>11.366666666666667</v>
      </c>
      <c r="X25">
        <v>127.5</v>
      </c>
      <c r="Y25">
        <v>127.5</v>
      </c>
      <c r="Z25">
        <v>127</v>
      </c>
      <c r="AA25">
        <f t="shared" si="1"/>
        <v>127.33333333333333</v>
      </c>
      <c r="AB25">
        <v>5.15</v>
      </c>
      <c r="AC25">
        <v>5.15</v>
      </c>
      <c r="AD25">
        <v>5.15</v>
      </c>
      <c r="AE25">
        <f t="shared" si="2"/>
        <v>5.15</v>
      </c>
      <c r="AF25">
        <v>2.6</v>
      </c>
      <c r="AG25">
        <v>2.5</v>
      </c>
      <c r="AH25">
        <v>2.7</v>
      </c>
      <c r="AI25">
        <f t="shared" si="3"/>
        <v>2.6</v>
      </c>
      <c r="AJ25">
        <v>4.5</v>
      </c>
      <c r="AK25">
        <v>4.2</v>
      </c>
      <c r="AL25">
        <v>4.5</v>
      </c>
      <c r="AM25">
        <f t="shared" si="4"/>
        <v>4.3999999999999995</v>
      </c>
      <c r="AN25">
        <v>125</v>
      </c>
      <c r="AO25">
        <v>125</v>
      </c>
      <c r="AP25">
        <v>125</v>
      </c>
      <c r="AQ25">
        <f t="shared" si="5"/>
        <v>125</v>
      </c>
      <c r="AR25">
        <v>126</v>
      </c>
      <c r="AS25">
        <v>126</v>
      </c>
      <c r="AT25">
        <v>126</v>
      </c>
      <c r="AU25">
        <f t="shared" si="6"/>
        <v>126</v>
      </c>
      <c r="AV25" t="s">
        <v>843</v>
      </c>
      <c r="AW25" t="s">
        <v>841</v>
      </c>
      <c r="AX25">
        <v>20.02</v>
      </c>
      <c r="AY25">
        <v>100</v>
      </c>
      <c r="AZ25">
        <v>96</v>
      </c>
      <c r="BA25">
        <v>89.5</v>
      </c>
      <c r="BB25">
        <v>83</v>
      </c>
      <c r="BC25">
        <v>77</v>
      </c>
      <c r="BD25">
        <v>71</v>
      </c>
      <c r="BE25">
        <v>65</v>
      </c>
      <c r="BF25">
        <v>59</v>
      </c>
      <c r="BG25">
        <v>54</v>
      </c>
      <c r="BH25" t="s">
        <v>843</v>
      </c>
      <c r="BI25" t="s">
        <v>843</v>
      </c>
      <c r="BJ25" s="3" t="s">
        <v>454</v>
      </c>
      <c r="BP25" t="s">
        <v>328</v>
      </c>
      <c r="BQ25" t="s">
        <v>844</v>
      </c>
      <c r="BR25" t="s">
        <v>844</v>
      </c>
      <c r="BS25" t="s">
        <v>844</v>
      </c>
      <c r="BT25" t="s">
        <v>844</v>
      </c>
      <c r="BU25" t="s">
        <v>844</v>
      </c>
      <c r="BV25" t="s">
        <v>844</v>
      </c>
      <c r="BW25" t="s">
        <v>844</v>
      </c>
      <c r="BX25" t="s">
        <v>844</v>
      </c>
    </row>
    <row r="26" spans="1:87">
      <c r="A26" t="s">
        <v>1169</v>
      </c>
      <c r="B26" s="21">
        <v>39953</v>
      </c>
      <c r="C26" t="s">
        <v>837</v>
      </c>
      <c r="D26" t="s">
        <v>207</v>
      </c>
      <c r="E26">
        <v>56.731765000000003</v>
      </c>
      <c r="F26">
        <v>37.744579999999999</v>
      </c>
      <c r="G26" s="1">
        <v>0.53125</v>
      </c>
      <c r="H26" s="13" t="s">
        <v>219</v>
      </c>
      <c r="I26" s="13" t="s">
        <v>523</v>
      </c>
      <c r="T26">
        <v>11.6</v>
      </c>
      <c r="U26">
        <v>11.5</v>
      </c>
      <c r="V26">
        <v>11.55</v>
      </c>
      <c r="W26">
        <f t="shared" si="0"/>
        <v>11.550000000000002</v>
      </c>
      <c r="X26">
        <v>126</v>
      </c>
      <c r="Y26">
        <v>126</v>
      </c>
      <c r="Z26">
        <v>126</v>
      </c>
      <c r="AA26">
        <f t="shared" si="1"/>
        <v>126</v>
      </c>
      <c r="AB26">
        <v>5.2</v>
      </c>
      <c r="AC26">
        <v>5.3</v>
      </c>
      <c r="AD26">
        <v>5.3</v>
      </c>
      <c r="AE26">
        <f t="shared" si="2"/>
        <v>5.2666666666666666</v>
      </c>
      <c r="AF26">
        <v>2.5499999999999998</v>
      </c>
      <c r="AG26">
        <v>2.4500000000000002</v>
      </c>
      <c r="AH26">
        <v>2.65</v>
      </c>
      <c r="AI26">
        <f t="shared" si="3"/>
        <v>2.5500000000000003</v>
      </c>
      <c r="AJ26">
        <v>4.5</v>
      </c>
      <c r="AK26">
        <v>4.25</v>
      </c>
      <c r="AL26">
        <v>4.3</v>
      </c>
      <c r="AM26">
        <f t="shared" si="4"/>
        <v>4.3500000000000005</v>
      </c>
      <c r="AN26">
        <v>97</v>
      </c>
      <c r="AO26">
        <v>97</v>
      </c>
      <c r="AP26">
        <v>97</v>
      </c>
      <c r="AQ26">
        <f t="shared" si="5"/>
        <v>97</v>
      </c>
      <c r="AR26">
        <v>97.5</v>
      </c>
      <c r="AS26">
        <v>97.5</v>
      </c>
      <c r="AT26">
        <v>97.5</v>
      </c>
      <c r="AU26">
        <f t="shared" si="6"/>
        <v>97.5</v>
      </c>
      <c r="AV26" t="s">
        <v>841</v>
      </c>
      <c r="AW26" t="s">
        <v>843</v>
      </c>
      <c r="AX26">
        <v>20.65</v>
      </c>
      <c r="AY26">
        <v>98</v>
      </c>
      <c r="AZ26">
        <v>96</v>
      </c>
      <c r="BA26">
        <v>90.5</v>
      </c>
      <c r="BB26">
        <v>83</v>
      </c>
      <c r="BC26">
        <v>77</v>
      </c>
      <c r="BD26">
        <v>70</v>
      </c>
      <c r="BE26">
        <v>63</v>
      </c>
      <c r="BF26">
        <v>56</v>
      </c>
      <c r="BG26">
        <v>53.5</v>
      </c>
      <c r="BH26" t="s">
        <v>843</v>
      </c>
      <c r="BI26" t="s">
        <v>843</v>
      </c>
      <c r="BJ26" s="3" t="s">
        <v>843</v>
      </c>
      <c r="BP26" t="s">
        <v>328</v>
      </c>
      <c r="BQ26" t="s">
        <v>844</v>
      </c>
      <c r="BR26" t="s">
        <v>844</v>
      </c>
      <c r="BS26" t="s">
        <v>844</v>
      </c>
      <c r="BT26" t="s">
        <v>844</v>
      </c>
      <c r="BU26" t="s">
        <v>844</v>
      </c>
      <c r="BV26" t="s">
        <v>844</v>
      </c>
      <c r="BW26" t="s">
        <v>844</v>
      </c>
      <c r="BX26" t="s">
        <v>844</v>
      </c>
    </row>
    <row r="27" spans="1:87">
      <c r="A27" t="s">
        <v>1170</v>
      </c>
      <c r="B27" s="21">
        <v>39954</v>
      </c>
      <c r="C27" t="s">
        <v>837</v>
      </c>
      <c r="D27" t="s">
        <v>207</v>
      </c>
      <c r="E27">
        <v>56.731765000000003</v>
      </c>
      <c r="F27">
        <v>37.744579999999999</v>
      </c>
      <c r="G27">
        <v>11</v>
      </c>
      <c r="H27" s="13" t="s">
        <v>221</v>
      </c>
      <c r="I27" s="13" t="s">
        <v>523</v>
      </c>
      <c r="J27" t="s">
        <v>753</v>
      </c>
      <c r="T27">
        <v>11.9</v>
      </c>
      <c r="U27">
        <v>12</v>
      </c>
      <c r="V27">
        <v>11.8</v>
      </c>
      <c r="W27">
        <f t="shared" si="0"/>
        <v>11.9</v>
      </c>
      <c r="X27">
        <v>124.5</v>
      </c>
      <c r="Y27">
        <v>124.5</v>
      </c>
      <c r="Z27">
        <v>124</v>
      </c>
      <c r="AA27">
        <f t="shared" si="1"/>
        <v>124.33333333333333</v>
      </c>
      <c r="AB27">
        <v>5.65</v>
      </c>
      <c r="AC27">
        <v>5.6</v>
      </c>
      <c r="AD27">
        <v>5.7</v>
      </c>
      <c r="AE27">
        <f t="shared" si="2"/>
        <v>5.6499999999999995</v>
      </c>
      <c r="AF27">
        <v>2.7</v>
      </c>
      <c r="AG27">
        <v>2.65</v>
      </c>
      <c r="AH27">
        <v>2.7</v>
      </c>
      <c r="AI27">
        <f t="shared" si="3"/>
        <v>2.6833333333333336</v>
      </c>
      <c r="AJ27">
        <v>4</v>
      </c>
      <c r="AK27">
        <v>4.1500000000000004</v>
      </c>
      <c r="AL27">
        <v>4.0999999999999996</v>
      </c>
      <c r="AM27">
        <f t="shared" si="4"/>
        <v>4.083333333333333</v>
      </c>
      <c r="AN27">
        <v>105</v>
      </c>
      <c r="AO27">
        <v>105</v>
      </c>
      <c r="AP27">
        <v>105</v>
      </c>
      <c r="AQ27">
        <f t="shared" si="5"/>
        <v>105</v>
      </c>
      <c r="AR27">
        <v>104</v>
      </c>
      <c r="AS27">
        <v>103.5</v>
      </c>
      <c r="AT27">
        <v>103.5</v>
      </c>
      <c r="AU27">
        <f t="shared" si="6"/>
        <v>103.66666666666667</v>
      </c>
      <c r="AV27" t="s">
        <v>843</v>
      </c>
      <c r="AW27" t="s">
        <v>327</v>
      </c>
      <c r="AX27">
        <v>18.98</v>
      </c>
      <c r="AY27">
        <v>98.5</v>
      </c>
      <c r="AZ27">
        <v>97</v>
      </c>
      <c r="BA27">
        <v>89</v>
      </c>
      <c r="BB27">
        <v>83.5</v>
      </c>
      <c r="BC27">
        <v>78</v>
      </c>
      <c r="BD27">
        <v>71</v>
      </c>
      <c r="BE27">
        <v>66</v>
      </c>
      <c r="BF27">
        <v>58.5</v>
      </c>
      <c r="BG27">
        <v>51</v>
      </c>
      <c r="BH27" t="s">
        <v>841</v>
      </c>
      <c r="BI27" t="s">
        <v>843</v>
      </c>
      <c r="BJ27" s="3" t="s">
        <v>1048</v>
      </c>
      <c r="BP27" t="s">
        <v>960</v>
      </c>
      <c r="BQ27">
        <v>2</v>
      </c>
      <c r="BR27">
        <f>97+74+0</f>
        <v>171</v>
      </c>
      <c r="BS27">
        <v>0</v>
      </c>
      <c r="BT27">
        <v>27</v>
      </c>
      <c r="BU27">
        <v>0</v>
      </c>
      <c r="BV27">
        <v>0</v>
      </c>
      <c r="BW27" t="s">
        <v>330</v>
      </c>
      <c r="BX27" t="s">
        <v>330</v>
      </c>
    </row>
    <row r="28" spans="1:87">
      <c r="A28" t="s">
        <v>857</v>
      </c>
      <c r="B28" s="21">
        <v>39954</v>
      </c>
      <c r="C28" t="s">
        <v>837</v>
      </c>
      <c r="D28" t="s">
        <v>207</v>
      </c>
      <c r="E28">
        <v>56.731765000000003</v>
      </c>
      <c r="F28">
        <v>37.744579999999999</v>
      </c>
      <c r="G28" s="1">
        <v>0.47916666666666669</v>
      </c>
      <c r="H28" s="13" t="s">
        <v>219</v>
      </c>
      <c r="I28" s="13" t="s">
        <v>522</v>
      </c>
      <c r="T28">
        <v>11.3</v>
      </c>
      <c r="U28">
        <v>11.3</v>
      </c>
      <c r="V28">
        <v>11.5</v>
      </c>
      <c r="W28">
        <f t="shared" si="0"/>
        <v>11.366666666666667</v>
      </c>
      <c r="X28">
        <v>124.5</v>
      </c>
      <c r="Y28">
        <v>124.5</v>
      </c>
      <c r="Z28">
        <v>124.5</v>
      </c>
      <c r="AA28">
        <f t="shared" si="1"/>
        <v>124.5</v>
      </c>
      <c r="AB28">
        <v>5.15</v>
      </c>
      <c r="AC28">
        <v>5.05</v>
      </c>
      <c r="AD28">
        <v>5.15</v>
      </c>
      <c r="AE28">
        <f t="shared" si="2"/>
        <v>5.1166666666666663</v>
      </c>
      <c r="AF28">
        <v>2.6</v>
      </c>
      <c r="AG28">
        <v>2.5</v>
      </c>
      <c r="AH28">
        <v>2.5</v>
      </c>
      <c r="AI28">
        <f t="shared" si="3"/>
        <v>2.5333333333333332</v>
      </c>
      <c r="AJ28">
        <v>4.5</v>
      </c>
      <c r="AK28">
        <v>4.3499999999999996</v>
      </c>
      <c r="AL28">
        <v>4.55</v>
      </c>
      <c r="AM28">
        <f t="shared" si="4"/>
        <v>4.4666666666666659</v>
      </c>
      <c r="AN28">
        <v>104.5</v>
      </c>
      <c r="AO28">
        <v>104.5</v>
      </c>
      <c r="AP28">
        <v>104.5</v>
      </c>
      <c r="AQ28">
        <f t="shared" si="5"/>
        <v>104.5</v>
      </c>
      <c r="AR28">
        <v>104</v>
      </c>
      <c r="AS28">
        <v>103.5</v>
      </c>
      <c r="AT28">
        <v>103.5</v>
      </c>
      <c r="AU28">
        <f t="shared" si="6"/>
        <v>103.66666666666667</v>
      </c>
      <c r="AV28" t="s">
        <v>841</v>
      </c>
      <c r="AW28" t="s">
        <v>841</v>
      </c>
      <c r="AX28">
        <v>18.23</v>
      </c>
      <c r="AY28">
        <v>98</v>
      </c>
      <c r="AZ28">
        <v>94</v>
      </c>
      <c r="BA28">
        <v>89</v>
      </c>
      <c r="BB28">
        <v>81</v>
      </c>
      <c r="BC28">
        <v>76</v>
      </c>
      <c r="BD28">
        <v>69</v>
      </c>
      <c r="BE28">
        <v>67</v>
      </c>
      <c r="BF28">
        <v>56</v>
      </c>
      <c r="BG28">
        <v>47</v>
      </c>
      <c r="BH28" t="s">
        <v>841</v>
      </c>
      <c r="BI28" t="s">
        <v>843</v>
      </c>
      <c r="BJ28" s="3" t="s">
        <v>1047</v>
      </c>
      <c r="BP28" t="s">
        <v>328</v>
      </c>
      <c r="BQ28">
        <v>0</v>
      </c>
      <c r="BR28">
        <f>7+25+67</f>
        <v>99</v>
      </c>
      <c r="BS28">
        <v>0</v>
      </c>
      <c r="BT28">
        <v>7</v>
      </c>
      <c r="BU28">
        <v>0</v>
      </c>
      <c r="BV28">
        <v>0</v>
      </c>
      <c r="BW28" t="s">
        <v>844</v>
      </c>
      <c r="BX28" t="s">
        <v>1046</v>
      </c>
    </row>
    <row r="29" spans="1:87">
      <c r="A29" t="s">
        <v>858</v>
      </c>
      <c r="B29" s="21">
        <v>39955</v>
      </c>
      <c r="C29" t="s">
        <v>837</v>
      </c>
      <c r="D29" t="s">
        <v>208</v>
      </c>
      <c r="E29">
        <v>56.809699000000002</v>
      </c>
      <c r="F29">
        <v>37.825493000000002</v>
      </c>
      <c r="H29" s="13" t="s">
        <v>222</v>
      </c>
      <c r="I29" s="13" t="s">
        <v>523</v>
      </c>
      <c r="L29" t="s">
        <v>286</v>
      </c>
      <c r="M29" t="s">
        <v>1136</v>
      </c>
      <c r="W29" t="e">
        <f t="shared" si="0"/>
        <v>#DIV/0!</v>
      </c>
      <c r="X29">
        <v>124</v>
      </c>
      <c r="Y29">
        <v>124.5</v>
      </c>
      <c r="Z29">
        <v>124.5</v>
      </c>
      <c r="AA29">
        <f t="shared" si="1"/>
        <v>124.33333333333333</v>
      </c>
      <c r="AB29">
        <v>4.2</v>
      </c>
      <c r="AC29">
        <v>4.4000000000000004</v>
      </c>
      <c r="AD29">
        <v>4.3</v>
      </c>
      <c r="AE29">
        <f t="shared" si="2"/>
        <v>4.3000000000000007</v>
      </c>
      <c r="AF29">
        <v>2.6</v>
      </c>
      <c r="AG29">
        <v>2.65</v>
      </c>
      <c r="AH29">
        <v>2.6</v>
      </c>
      <c r="AI29">
        <f t="shared" si="3"/>
        <v>2.6166666666666667</v>
      </c>
      <c r="AJ29">
        <v>4.25</v>
      </c>
      <c r="AK29">
        <v>4.0999999999999996</v>
      </c>
      <c r="AL29">
        <v>4.05</v>
      </c>
      <c r="AM29">
        <f t="shared" si="4"/>
        <v>4.1333333333333329</v>
      </c>
      <c r="AN29">
        <v>103</v>
      </c>
      <c r="AO29">
        <v>103</v>
      </c>
      <c r="AP29">
        <v>103</v>
      </c>
      <c r="AQ29">
        <f t="shared" si="5"/>
        <v>103</v>
      </c>
      <c r="AR29">
        <v>103.5</v>
      </c>
      <c r="AS29">
        <v>103.5</v>
      </c>
      <c r="AT29">
        <v>104</v>
      </c>
      <c r="AU29">
        <f t="shared" si="6"/>
        <v>103.66666666666667</v>
      </c>
      <c r="AV29" t="s">
        <v>843</v>
      </c>
      <c r="AW29" t="s">
        <v>843</v>
      </c>
      <c r="AX29">
        <v>19.97</v>
      </c>
      <c r="AY29">
        <v>97</v>
      </c>
      <c r="AZ29">
        <v>95</v>
      </c>
      <c r="BA29">
        <v>87</v>
      </c>
      <c r="BB29">
        <v>80</v>
      </c>
      <c r="BC29">
        <v>77.5</v>
      </c>
      <c r="BD29">
        <v>71</v>
      </c>
      <c r="BE29">
        <v>65</v>
      </c>
      <c r="BF29">
        <v>59</v>
      </c>
      <c r="BG29">
        <v>50</v>
      </c>
      <c r="BH29" t="s">
        <v>843</v>
      </c>
      <c r="BI29" t="s">
        <v>843</v>
      </c>
      <c r="BJ29" s="3" t="s">
        <v>975</v>
      </c>
      <c r="BP29" t="s">
        <v>328</v>
      </c>
      <c r="BQ29">
        <v>2</v>
      </c>
      <c r="BR29">
        <v>20</v>
      </c>
      <c r="BS29">
        <v>0</v>
      </c>
      <c r="BT29">
        <v>7</v>
      </c>
      <c r="BU29">
        <v>0</v>
      </c>
      <c r="BV29">
        <v>1</v>
      </c>
      <c r="BW29" t="s">
        <v>844</v>
      </c>
      <c r="BX29" t="s">
        <v>330</v>
      </c>
    </row>
    <row r="30" spans="1:87">
      <c r="A30" t="s">
        <v>859</v>
      </c>
      <c r="B30" s="21">
        <v>39955</v>
      </c>
      <c r="C30" t="s">
        <v>837</v>
      </c>
      <c r="D30" t="s">
        <v>207</v>
      </c>
      <c r="E30">
        <v>56.731765000000003</v>
      </c>
      <c r="F30">
        <v>37.744579999999999</v>
      </c>
      <c r="H30" s="13" t="s">
        <v>220</v>
      </c>
      <c r="I30" s="13" t="s">
        <v>523</v>
      </c>
      <c r="T30">
        <v>11.8</v>
      </c>
      <c r="U30">
        <v>11.55</v>
      </c>
      <c r="V30">
        <v>11.4</v>
      </c>
      <c r="W30">
        <f t="shared" si="0"/>
        <v>11.583333333333334</v>
      </c>
      <c r="X30">
        <v>126</v>
      </c>
      <c r="Y30">
        <v>126</v>
      </c>
      <c r="Z30">
        <v>126</v>
      </c>
      <c r="AA30">
        <f t="shared" si="1"/>
        <v>126</v>
      </c>
      <c r="AB30">
        <v>5.2</v>
      </c>
      <c r="AC30">
        <v>5.2</v>
      </c>
      <c r="AD30">
        <v>5.2</v>
      </c>
      <c r="AE30">
        <f t="shared" si="2"/>
        <v>5.2</v>
      </c>
      <c r="AF30">
        <v>2.4</v>
      </c>
      <c r="AG30">
        <v>2.5499999999999998</v>
      </c>
      <c r="AH30">
        <v>2.7</v>
      </c>
      <c r="AI30">
        <f t="shared" si="3"/>
        <v>2.5499999999999998</v>
      </c>
      <c r="AJ30">
        <v>3.7</v>
      </c>
      <c r="AK30">
        <v>3.85</v>
      </c>
      <c r="AL30">
        <v>3.7</v>
      </c>
      <c r="AM30">
        <f t="shared" si="4"/>
        <v>3.75</v>
      </c>
      <c r="AN30">
        <v>97.5</v>
      </c>
      <c r="AO30">
        <v>97.5</v>
      </c>
      <c r="AP30">
        <v>98</v>
      </c>
      <c r="AQ30">
        <f t="shared" si="5"/>
        <v>97.666666666666671</v>
      </c>
      <c r="AR30">
        <v>98</v>
      </c>
      <c r="AS30">
        <v>98</v>
      </c>
      <c r="AT30">
        <v>98</v>
      </c>
      <c r="AU30">
        <f t="shared" si="6"/>
        <v>98</v>
      </c>
      <c r="AV30" t="s">
        <v>841</v>
      </c>
      <c r="AW30" t="s">
        <v>843</v>
      </c>
      <c r="AX30">
        <v>19.34</v>
      </c>
      <c r="AY30">
        <v>99.5</v>
      </c>
      <c r="AZ30">
        <v>98</v>
      </c>
      <c r="BA30">
        <v>91.5</v>
      </c>
      <c r="BB30">
        <v>85</v>
      </c>
      <c r="BC30">
        <v>79</v>
      </c>
      <c r="BD30">
        <v>71</v>
      </c>
      <c r="BE30">
        <v>67</v>
      </c>
      <c r="BF30">
        <v>61</v>
      </c>
      <c r="BG30">
        <v>53</v>
      </c>
      <c r="BH30" t="s">
        <v>843</v>
      </c>
      <c r="BI30" t="s">
        <v>843</v>
      </c>
      <c r="BJ30" s="3" t="s">
        <v>1047</v>
      </c>
      <c r="BP30" t="s">
        <v>328</v>
      </c>
      <c r="BQ30" t="s">
        <v>330</v>
      </c>
      <c r="BR30" t="s">
        <v>330</v>
      </c>
      <c r="BS30" t="s">
        <v>330</v>
      </c>
      <c r="BT30" t="s">
        <v>330</v>
      </c>
      <c r="BU30" t="s">
        <v>330</v>
      </c>
      <c r="BV30" t="s">
        <v>330</v>
      </c>
      <c r="BW30" t="s">
        <v>330</v>
      </c>
      <c r="BX30" t="s">
        <v>330</v>
      </c>
    </row>
    <row r="31" spans="1:87">
      <c r="A31" t="s">
        <v>860</v>
      </c>
      <c r="B31" s="21">
        <v>39955</v>
      </c>
      <c r="C31" t="s">
        <v>837</v>
      </c>
      <c r="D31" t="s">
        <v>207</v>
      </c>
      <c r="E31">
        <v>56.731765000000003</v>
      </c>
      <c r="F31">
        <v>37.744579999999999</v>
      </c>
      <c r="H31" s="13" t="s">
        <v>221</v>
      </c>
      <c r="I31" s="13" t="s">
        <v>523</v>
      </c>
      <c r="T31">
        <v>11.2</v>
      </c>
      <c r="U31">
        <v>11.4</v>
      </c>
      <c r="V31">
        <v>11.5</v>
      </c>
      <c r="W31">
        <f t="shared" si="0"/>
        <v>11.366666666666667</v>
      </c>
      <c r="X31">
        <v>123.5</v>
      </c>
      <c r="Y31">
        <v>123</v>
      </c>
      <c r="Z31">
        <v>123</v>
      </c>
      <c r="AA31">
        <f t="shared" si="1"/>
        <v>123.16666666666667</v>
      </c>
      <c r="AB31">
        <v>4.95</v>
      </c>
      <c r="AC31">
        <v>4.8</v>
      </c>
      <c r="AD31">
        <v>4.9000000000000004</v>
      </c>
      <c r="AE31">
        <f t="shared" si="2"/>
        <v>4.8833333333333337</v>
      </c>
      <c r="AF31">
        <v>2.5</v>
      </c>
      <c r="AG31">
        <v>2.7</v>
      </c>
      <c r="AH31">
        <v>2.7</v>
      </c>
      <c r="AI31">
        <f t="shared" si="3"/>
        <v>2.6333333333333333</v>
      </c>
      <c r="AJ31">
        <v>4.4000000000000004</v>
      </c>
      <c r="AK31">
        <v>4.25</v>
      </c>
      <c r="AL31">
        <v>4.0999999999999996</v>
      </c>
      <c r="AM31">
        <f t="shared" si="4"/>
        <v>4.25</v>
      </c>
      <c r="AN31">
        <v>120</v>
      </c>
      <c r="AO31">
        <v>120</v>
      </c>
      <c r="AP31">
        <v>120</v>
      </c>
      <c r="AQ31">
        <f t="shared" si="5"/>
        <v>120</v>
      </c>
      <c r="AR31">
        <v>119</v>
      </c>
      <c r="AS31">
        <v>119</v>
      </c>
      <c r="AT31">
        <v>119</v>
      </c>
      <c r="AU31">
        <f t="shared" si="6"/>
        <v>119</v>
      </c>
      <c r="AV31" t="s">
        <v>843</v>
      </c>
      <c r="AW31" t="s">
        <v>843</v>
      </c>
      <c r="AX31">
        <v>18.600000000000001</v>
      </c>
      <c r="AY31">
        <v>96</v>
      </c>
      <c r="AZ31">
        <v>95.5</v>
      </c>
      <c r="BA31">
        <v>88</v>
      </c>
      <c r="BB31">
        <v>81</v>
      </c>
      <c r="BC31">
        <v>77</v>
      </c>
      <c r="BD31">
        <v>69</v>
      </c>
      <c r="BE31">
        <v>64</v>
      </c>
      <c r="BF31">
        <v>56.5</v>
      </c>
      <c r="BG31">
        <v>50</v>
      </c>
      <c r="BH31" t="s">
        <v>843</v>
      </c>
      <c r="BI31" t="s">
        <v>843</v>
      </c>
      <c r="BJ31" s="3" t="s">
        <v>287</v>
      </c>
      <c r="BP31" t="s">
        <v>328</v>
      </c>
      <c r="BQ31" t="s">
        <v>330</v>
      </c>
      <c r="BR31" t="s">
        <v>330</v>
      </c>
      <c r="BS31" t="s">
        <v>330</v>
      </c>
      <c r="BT31" t="s">
        <v>330</v>
      </c>
      <c r="BU31" t="s">
        <v>330</v>
      </c>
      <c r="BV31" t="s">
        <v>330</v>
      </c>
      <c r="BW31" t="s">
        <v>330</v>
      </c>
      <c r="BX31" t="s">
        <v>330</v>
      </c>
    </row>
    <row r="32" spans="1:87">
      <c r="A32" t="s">
        <v>861</v>
      </c>
      <c r="B32" s="21">
        <v>39955</v>
      </c>
      <c r="C32" t="s">
        <v>837</v>
      </c>
      <c r="D32" t="s">
        <v>207</v>
      </c>
      <c r="E32">
        <v>56.731765000000003</v>
      </c>
      <c r="F32">
        <v>37.744579999999999</v>
      </c>
      <c r="G32" s="1">
        <v>0.48958333333333331</v>
      </c>
      <c r="H32" s="13" t="s">
        <v>221</v>
      </c>
      <c r="I32" s="13" t="s">
        <v>523</v>
      </c>
      <c r="T32">
        <v>12.1</v>
      </c>
      <c r="U32">
        <v>12.1</v>
      </c>
      <c r="V32">
        <v>12.3</v>
      </c>
      <c r="W32">
        <f t="shared" si="0"/>
        <v>12.166666666666666</v>
      </c>
      <c r="X32">
        <v>127.5</v>
      </c>
      <c r="Y32">
        <v>127</v>
      </c>
      <c r="Z32">
        <v>127</v>
      </c>
      <c r="AA32">
        <f t="shared" si="1"/>
        <v>127.16666666666667</v>
      </c>
      <c r="AB32">
        <v>5.8</v>
      </c>
      <c r="AC32">
        <v>6.1</v>
      </c>
      <c r="AD32">
        <v>6</v>
      </c>
      <c r="AE32">
        <f t="shared" si="2"/>
        <v>5.9666666666666659</v>
      </c>
      <c r="AF32">
        <v>2.9</v>
      </c>
      <c r="AG32">
        <v>2.65</v>
      </c>
      <c r="AH32">
        <v>2.65</v>
      </c>
      <c r="AI32">
        <f t="shared" si="3"/>
        <v>2.7333333333333329</v>
      </c>
      <c r="AJ32">
        <v>4.5</v>
      </c>
      <c r="AK32">
        <v>4.5</v>
      </c>
      <c r="AL32">
        <v>4.5999999999999996</v>
      </c>
      <c r="AM32">
        <f t="shared" si="4"/>
        <v>4.5333333333333332</v>
      </c>
      <c r="AN32">
        <v>106</v>
      </c>
      <c r="AO32">
        <v>105.5</v>
      </c>
      <c r="AP32">
        <v>106</v>
      </c>
      <c r="AQ32">
        <f t="shared" si="5"/>
        <v>105.83333333333333</v>
      </c>
      <c r="AR32">
        <v>107</v>
      </c>
      <c r="AS32">
        <v>107</v>
      </c>
      <c r="AT32">
        <v>107</v>
      </c>
      <c r="AU32">
        <f t="shared" si="6"/>
        <v>107</v>
      </c>
      <c r="AV32" t="s">
        <v>843</v>
      </c>
      <c r="AW32" t="s">
        <v>843</v>
      </c>
      <c r="AX32">
        <v>19.66</v>
      </c>
      <c r="AY32">
        <v>99</v>
      </c>
      <c r="AZ32">
        <v>95.5</v>
      </c>
      <c r="BA32">
        <v>88</v>
      </c>
      <c r="BB32">
        <v>81.5</v>
      </c>
      <c r="BC32">
        <v>75.5</v>
      </c>
      <c r="BD32">
        <v>70</v>
      </c>
      <c r="BE32">
        <v>63.5</v>
      </c>
      <c r="BF32">
        <v>58</v>
      </c>
      <c r="BG32">
        <v>52</v>
      </c>
      <c r="BH32" t="s">
        <v>843</v>
      </c>
      <c r="BI32" t="s">
        <v>843</v>
      </c>
      <c r="BJ32" s="3" t="s">
        <v>1047</v>
      </c>
      <c r="BP32" t="s">
        <v>960</v>
      </c>
      <c r="BQ32">
        <v>2</v>
      </c>
      <c r="BR32">
        <v>348</v>
      </c>
      <c r="BS32">
        <v>0</v>
      </c>
      <c r="BT32">
        <v>24</v>
      </c>
      <c r="BU32">
        <v>0</v>
      </c>
      <c r="BV32">
        <v>0</v>
      </c>
      <c r="BW32" t="s">
        <v>844</v>
      </c>
      <c r="BX32" t="s">
        <v>330</v>
      </c>
    </row>
    <row r="33" spans="1:87">
      <c r="A33" t="s">
        <v>862</v>
      </c>
      <c r="B33" s="21">
        <v>39959</v>
      </c>
      <c r="C33" t="s">
        <v>288</v>
      </c>
      <c r="D33" t="s">
        <v>289</v>
      </c>
      <c r="E33">
        <v>57.575132000000004</v>
      </c>
      <c r="F33">
        <v>62.706240000000001</v>
      </c>
      <c r="G33" s="1">
        <v>0.78541666666666676</v>
      </c>
      <c r="H33" s="13" t="s">
        <v>221</v>
      </c>
      <c r="I33" s="13" t="s">
        <v>523</v>
      </c>
      <c r="L33" t="s">
        <v>839</v>
      </c>
      <c r="M33" t="s">
        <v>1159</v>
      </c>
      <c r="T33">
        <v>12.1</v>
      </c>
      <c r="U33">
        <v>12.1</v>
      </c>
      <c r="V33">
        <v>12.1</v>
      </c>
      <c r="W33">
        <f t="shared" si="0"/>
        <v>12.1</v>
      </c>
      <c r="X33">
        <v>127.5</v>
      </c>
      <c r="Y33">
        <v>127.5</v>
      </c>
      <c r="Z33">
        <v>127</v>
      </c>
      <c r="AA33">
        <f t="shared" si="1"/>
        <v>127.33333333333333</v>
      </c>
      <c r="AB33">
        <v>5.8</v>
      </c>
      <c r="AC33">
        <v>5.7</v>
      </c>
      <c r="AD33">
        <v>5.75</v>
      </c>
      <c r="AE33">
        <f t="shared" si="2"/>
        <v>5.75</v>
      </c>
      <c r="AF33">
        <v>2.5</v>
      </c>
      <c r="AG33">
        <v>2.7</v>
      </c>
      <c r="AH33">
        <v>2.65</v>
      </c>
      <c r="AI33">
        <f t="shared" si="3"/>
        <v>2.6166666666666667</v>
      </c>
      <c r="AJ33">
        <v>3.8</v>
      </c>
      <c r="AK33">
        <v>4.0999999999999996</v>
      </c>
      <c r="AL33">
        <v>4</v>
      </c>
      <c r="AM33">
        <f t="shared" si="4"/>
        <v>3.9666666666666663</v>
      </c>
      <c r="AN33">
        <v>104</v>
      </c>
      <c r="AO33">
        <v>105</v>
      </c>
      <c r="AP33">
        <v>104</v>
      </c>
      <c r="AQ33">
        <f t="shared" si="5"/>
        <v>104.33333333333333</v>
      </c>
      <c r="AR33">
        <v>110.5</v>
      </c>
      <c r="AS33">
        <v>110.5</v>
      </c>
      <c r="AT33">
        <v>111</v>
      </c>
      <c r="AU33">
        <f t="shared" si="6"/>
        <v>110.66666666666667</v>
      </c>
      <c r="AV33" t="s">
        <v>843</v>
      </c>
      <c r="AW33" t="s">
        <v>841</v>
      </c>
      <c r="AX33">
        <v>18.22</v>
      </c>
      <c r="AY33">
        <v>98</v>
      </c>
      <c r="AZ33">
        <v>96</v>
      </c>
      <c r="BA33">
        <v>90.5</v>
      </c>
      <c r="BB33">
        <v>84</v>
      </c>
      <c r="BC33">
        <v>77</v>
      </c>
      <c r="BD33">
        <v>70.5</v>
      </c>
      <c r="BE33">
        <v>64</v>
      </c>
      <c r="BF33">
        <v>57</v>
      </c>
      <c r="BG33">
        <v>52.5</v>
      </c>
      <c r="BH33" t="s">
        <v>843</v>
      </c>
      <c r="BI33" t="s">
        <v>843</v>
      </c>
      <c r="BJ33" s="3" t="s">
        <v>975</v>
      </c>
      <c r="BP33" t="s">
        <v>758</v>
      </c>
      <c r="BQ33">
        <v>0</v>
      </c>
      <c r="BR33">
        <v>22</v>
      </c>
      <c r="BS33">
        <v>0</v>
      </c>
      <c r="BT33">
        <v>30</v>
      </c>
      <c r="BU33">
        <v>0</v>
      </c>
      <c r="BV33">
        <v>0</v>
      </c>
      <c r="BW33" t="s">
        <v>844</v>
      </c>
      <c r="BX33" t="s">
        <v>330</v>
      </c>
    </row>
    <row r="34" spans="1:87">
      <c r="A34" t="s">
        <v>863</v>
      </c>
      <c r="B34" s="21">
        <v>39959</v>
      </c>
      <c r="C34" t="s">
        <v>288</v>
      </c>
      <c r="D34" t="s">
        <v>289</v>
      </c>
      <c r="E34">
        <v>57.575132000000004</v>
      </c>
      <c r="F34">
        <v>62.706240000000001</v>
      </c>
      <c r="G34" s="1">
        <v>0.80208333333333337</v>
      </c>
      <c r="H34" s="13" t="s">
        <v>221</v>
      </c>
      <c r="I34" s="13" t="s">
        <v>523</v>
      </c>
      <c r="L34" t="s">
        <v>290</v>
      </c>
      <c r="M34" t="s">
        <v>1136</v>
      </c>
      <c r="T34">
        <v>11.8</v>
      </c>
      <c r="U34">
        <v>11.65</v>
      </c>
      <c r="V34">
        <v>11.95</v>
      </c>
      <c r="W34">
        <f t="shared" si="0"/>
        <v>11.800000000000002</v>
      </c>
      <c r="X34">
        <v>124</v>
      </c>
      <c r="Y34">
        <v>124</v>
      </c>
      <c r="Z34">
        <v>124</v>
      </c>
      <c r="AA34">
        <f t="shared" si="1"/>
        <v>124</v>
      </c>
      <c r="AB34">
        <v>5.5</v>
      </c>
      <c r="AC34">
        <v>5.5</v>
      </c>
      <c r="AD34">
        <v>5.5</v>
      </c>
      <c r="AE34">
        <f t="shared" si="2"/>
        <v>5.5</v>
      </c>
      <c r="AF34">
        <v>3.1</v>
      </c>
      <c r="AG34">
        <v>3.1</v>
      </c>
      <c r="AH34">
        <v>2.9</v>
      </c>
      <c r="AI34">
        <f t="shared" si="3"/>
        <v>3.0333333333333332</v>
      </c>
      <c r="AJ34">
        <v>4.0999999999999996</v>
      </c>
      <c r="AK34">
        <v>4</v>
      </c>
      <c r="AL34">
        <v>4.2</v>
      </c>
      <c r="AM34">
        <f t="shared" si="4"/>
        <v>4.1000000000000005</v>
      </c>
      <c r="AN34">
        <v>109</v>
      </c>
      <c r="AO34">
        <v>109</v>
      </c>
      <c r="AP34">
        <v>109</v>
      </c>
      <c r="AQ34">
        <f t="shared" si="5"/>
        <v>109</v>
      </c>
      <c r="AR34">
        <v>126</v>
      </c>
      <c r="AS34">
        <v>125.5</v>
      </c>
      <c r="AT34">
        <v>125.5</v>
      </c>
      <c r="AU34">
        <f t="shared" si="6"/>
        <v>125.66666666666667</v>
      </c>
      <c r="AV34" t="s">
        <v>291</v>
      </c>
      <c r="AW34" t="s">
        <v>843</v>
      </c>
      <c r="AX34">
        <v>19.68</v>
      </c>
      <c r="AY34">
        <v>97</v>
      </c>
      <c r="AZ34">
        <v>96</v>
      </c>
      <c r="BA34">
        <v>90</v>
      </c>
      <c r="BB34">
        <v>81.5</v>
      </c>
      <c r="BC34">
        <v>75</v>
      </c>
      <c r="BD34">
        <v>71</v>
      </c>
      <c r="BE34">
        <v>65.5</v>
      </c>
      <c r="BF34">
        <v>59</v>
      </c>
      <c r="BG34">
        <v>52.5</v>
      </c>
      <c r="BH34" t="s">
        <v>843</v>
      </c>
      <c r="BI34" t="s">
        <v>292</v>
      </c>
      <c r="BJ34" s="3" t="s">
        <v>975</v>
      </c>
      <c r="BL34" t="s">
        <v>843</v>
      </c>
      <c r="BP34" t="s">
        <v>843</v>
      </c>
      <c r="BQ34">
        <v>31</v>
      </c>
      <c r="BR34">
        <v>128</v>
      </c>
      <c r="BS34">
        <v>0</v>
      </c>
      <c r="BT34">
        <v>13</v>
      </c>
      <c r="BU34">
        <v>0</v>
      </c>
      <c r="BV34">
        <v>2</v>
      </c>
      <c r="BW34" t="s">
        <v>330</v>
      </c>
      <c r="BX34" t="s">
        <v>330</v>
      </c>
    </row>
    <row r="35" spans="1:87">
      <c r="A35" t="s">
        <v>864</v>
      </c>
      <c r="B35" s="21">
        <v>39960</v>
      </c>
      <c r="C35" t="s">
        <v>288</v>
      </c>
      <c r="D35" t="s">
        <v>209</v>
      </c>
      <c r="E35">
        <v>57.563262999999999</v>
      </c>
      <c r="F35">
        <v>62.707704</v>
      </c>
      <c r="G35" s="1">
        <v>0.57777777777777783</v>
      </c>
      <c r="H35" s="13" t="s">
        <v>219</v>
      </c>
      <c r="I35" s="13" t="s">
        <v>471</v>
      </c>
      <c r="T35">
        <v>11.25</v>
      </c>
      <c r="U35">
        <v>11.5</v>
      </c>
      <c r="V35">
        <v>11.7</v>
      </c>
      <c r="W35">
        <f t="shared" si="0"/>
        <v>11.483333333333334</v>
      </c>
      <c r="X35">
        <v>123</v>
      </c>
      <c r="Y35">
        <v>123</v>
      </c>
      <c r="Z35">
        <v>123</v>
      </c>
      <c r="AA35">
        <f t="shared" si="1"/>
        <v>123</v>
      </c>
      <c r="AB35">
        <v>5.7</v>
      </c>
      <c r="AC35">
        <v>5.7</v>
      </c>
      <c r="AD35">
        <v>5.9</v>
      </c>
      <c r="AE35">
        <f t="shared" si="2"/>
        <v>5.7666666666666666</v>
      </c>
      <c r="AF35">
        <v>2.6</v>
      </c>
      <c r="AG35">
        <v>2.6</v>
      </c>
      <c r="AH35">
        <v>2.7</v>
      </c>
      <c r="AI35">
        <f t="shared" si="3"/>
        <v>2.6333333333333333</v>
      </c>
      <c r="AJ35">
        <v>4.05</v>
      </c>
      <c r="AK35">
        <v>4</v>
      </c>
      <c r="AL35">
        <v>3.9</v>
      </c>
      <c r="AM35">
        <f t="shared" si="4"/>
        <v>3.9833333333333338</v>
      </c>
      <c r="AN35">
        <v>93.5</v>
      </c>
      <c r="AO35">
        <v>93</v>
      </c>
      <c r="AP35">
        <v>93.5</v>
      </c>
      <c r="AQ35">
        <f t="shared" si="5"/>
        <v>93.333333333333329</v>
      </c>
      <c r="AR35">
        <v>96</v>
      </c>
      <c r="AS35">
        <v>96</v>
      </c>
      <c r="AT35">
        <v>96</v>
      </c>
      <c r="AU35">
        <f t="shared" si="6"/>
        <v>96</v>
      </c>
      <c r="AV35" t="s">
        <v>841</v>
      </c>
      <c r="AW35" t="s">
        <v>843</v>
      </c>
      <c r="AX35">
        <v>21.86</v>
      </c>
      <c r="AY35">
        <v>97</v>
      </c>
      <c r="AZ35">
        <v>95.5</v>
      </c>
      <c r="BA35">
        <v>90</v>
      </c>
      <c r="BB35">
        <v>81</v>
      </c>
      <c r="BC35">
        <v>77</v>
      </c>
      <c r="BD35">
        <v>71</v>
      </c>
      <c r="BE35">
        <v>65</v>
      </c>
      <c r="BF35">
        <v>58.5</v>
      </c>
      <c r="BG35">
        <v>52</v>
      </c>
      <c r="BH35" t="s">
        <v>843</v>
      </c>
      <c r="BI35" t="s">
        <v>843</v>
      </c>
      <c r="BJ35" s="3" t="s">
        <v>975</v>
      </c>
      <c r="BK35" t="s">
        <v>472</v>
      </c>
      <c r="BL35" t="s">
        <v>843</v>
      </c>
      <c r="BM35" t="s">
        <v>473</v>
      </c>
      <c r="BN35" t="s">
        <v>474</v>
      </c>
      <c r="BP35" t="s">
        <v>328</v>
      </c>
      <c r="BQ35" t="s">
        <v>1046</v>
      </c>
      <c r="BR35" t="s">
        <v>1046</v>
      </c>
      <c r="BS35" t="s">
        <v>1046</v>
      </c>
      <c r="BT35" t="s">
        <v>1046</v>
      </c>
      <c r="BU35" t="s">
        <v>1046</v>
      </c>
      <c r="BV35" t="s">
        <v>1046</v>
      </c>
      <c r="BW35" t="s">
        <v>1046</v>
      </c>
      <c r="BX35" t="s">
        <v>1046</v>
      </c>
    </row>
    <row r="36" spans="1:87">
      <c r="A36" t="s">
        <v>865</v>
      </c>
      <c r="B36" s="21">
        <v>39960</v>
      </c>
      <c r="C36" t="s">
        <v>288</v>
      </c>
      <c r="D36" t="s">
        <v>209</v>
      </c>
      <c r="E36">
        <v>57.563262999999999</v>
      </c>
      <c r="F36">
        <v>62.707704</v>
      </c>
      <c r="H36" s="13" t="s">
        <v>221</v>
      </c>
      <c r="I36" s="13" t="s">
        <v>523</v>
      </c>
      <c r="L36" t="s">
        <v>839</v>
      </c>
      <c r="M36" t="s">
        <v>754</v>
      </c>
      <c r="T36">
        <v>11.5</v>
      </c>
      <c r="U36">
        <v>11.7</v>
      </c>
      <c r="V36">
        <v>11.2</v>
      </c>
      <c r="W36">
        <f t="shared" si="0"/>
        <v>11.466666666666667</v>
      </c>
      <c r="X36">
        <v>126</v>
      </c>
      <c r="Y36">
        <v>125.5</v>
      </c>
      <c r="Z36">
        <v>126</v>
      </c>
      <c r="AA36">
        <f t="shared" si="1"/>
        <v>125.83333333333333</v>
      </c>
      <c r="AB36">
        <v>5.5</v>
      </c>
      <c r="AC36">
        <v>5.35</v>
      </c>
      <c r="AD36">
        <v>5.4</v>
      </c>
      <c r="AE36">
        <f t="shared" si="2"/>
        <v>5.416666666666667</v>
      </c>
      <c r="AF36">
        <v>2.8</v>
      </c>
      <c r="AG36">
        <v>2.5499999999999998</v>
      </c>
      <c r="AH36">
        <v>2.5</v>
      </c>
      <c r="AI36">
        <f t="shared" si="3"/>
        <v>2.6166666666666667</v>
      </c>
      <c r="AJ36">
        <v>4</v>
      </c>
      <c r="AK36">
        <v>3.85</v>
      </c>
      <c r="AL36">
        <v>3.9</v>
      </c>
      <c r="AM36">
        <f t="shared" si="4"/>
        <v>3.9166666666666665</v>
      </c>
      <c r="AN36">
        <v>108.5</v>
      </c>
      <c r="AO36">
        <v>108.5</v>
      </c>
      <c r="AP36">
        <v>108.5</v>
      </c>
      <c r="AQ36">
        <f t="shared" si="5"/>
        <v>108.5</v>
      </c>
      <c r="AR36">
        <v>110</v>
      </c>
      <c r="AS36">
        <v>110</v>
      </c>
      <c r="AT36">
        <v>110</v>
      </c>
      <c r="AU36">
        <f t="shared" si="6"/>
        <v>110</v>
      </c>
      <c r="AV36" t="s">
        <v>327</v>
      </c>
      <c r="AW36" t="s">
        <v>843</v>
      </c>
      <c r="AX36">
        <v>17.57</v>
      </c>
      <c r="AY36">
        <v>99</v>
      </c>
      <c r="AZ36">
        <v>97</v>
      </c>
      <c r="BA36">
        <v>89.5</v>
      </c>
      <c r="BB36">
        <v>83</v>
      </c>
      <c r="BC36">
        <v>75</v>
      </c>
      <c r="BD36">
        <v>70.5</v>
      </c>
      <c r="BE36">
        <v>64</v>
      </c>
      <c r="BF36">
        <v>56</v>
      </c>
      <c r="BG36">
        <v>50</v>
      </c>
      <c r="BH36" t="s">
        <v>843</v>
      </c>
      <c r="BI36" t="s">
        <v>843</v>
      </c>
      <c r="BJ36" s="3" t="s">
        <v>975</v>
      </c>
      <c r="BK36" t="s">
        <v>843</v>
      </c>
      <c r="BL36" t="s">
        <v>841</v>
      </c>
      <c r="BM36" t="s">
        <v>475</v>
      </c>
      <c r="BP36" t="s">
        <v>843</v>
      </c>
      <c r="BQ36" t="s">
        <v>330</v>
      </c>
      <c r="BR36" t="s">
        <v>330</v>
      </c>
      <c r="BS36" t="s">
        <v>330</v>
      </c>
      <c r="BT36" t="s">
        <v>330</v>
      </c>
      <c r="BU36" t="s">
        <v>330</v>
      </c>
      <c r="BV36">
        <v>1</v>
      </c>
      <c r="BW36" t="s">
        <v>330</v>
      </c>
      <c r="BX36" t="s">
        <v>330</v>
      </c>
    </row>
    <row r="37" spans="1:87">
      <c r="A37" t="s">
        <v>853</v>
      </c>
      <c r="B37" s="21">
        <v>39961</v>
      </c>
      <c r="C37" t="s">
        <v>288</v>
      </c>
      <c r="D37" t="s">
        <v>556</v>
      </c>
      <c r="E37">
        <v>57.558841999999999</v>
      </c>
      <c r="F37">
        <v>62.662776999999998</v>
      </c>
      <c r="G37" s="1">
        <v>0.24166666666666667</v>
      </c>
      <c r="H37" s="13" t="s">
        <v>221</v>
      </c>
      <c r="I37" s="13" t="s">
        <v>523</v>
      </c>
      <c r="L37" t="s">
        <v>839</v>
      </c>
      <c r="M37" t="s">
        <v>839</v>
      </c>
      <c r="T37">
        <v>12</v>
      </c>
      <c r="U37">
        <v>11.85</v>
      </c>
      <c r="V37">
        <v>12</v>
      </c>
      <c r="W37">
        <f t="shared" si="0"/>
        <v>11.950000000000001</v>
      </c>
      <c r="X37">
        <v>131</v>
      </c>
      <c r="Y37">
        <v>130.5</v>
      </c>
      <c r="Z37">
        <v>130.5</v>
      </c>
      <c r="AA37">
        <f t="shared" si="1"/>
        <v>130.66666666666666</v>
      </c>
      <c r="AB37">
        <v>5.4</v>
      </c>
      <c r="AC37">
        <v>5.4</v>
      </c>
      <c r="AD37">
        <v>5.55</v>
      </c>
      <c r="AE37">
        <f t="shared" si="2"/>
        <v>5.45</v>
      </c>
      <c r="AF37">
        <v>2.9</v>
      </c>
      <c r="AG37">
        <v>3</v>
      </c>
      <c r="AH37">
        <v>2.7</v>
      </c>
      <c r="AI37">
        <f t="shared" si="3"/>
        <v>2.8666666666666671</v>
      </c>
      <c r="AJ37">
        <v>4.2</v>
      </c>
      <c r="AK37">
        <v>4.4000000000000004</v>
      </c>
      <c r="AL37">
        <v>4.2</v>
      </c>
      <c r="AM37">
        <f t="shared" si="4"/>
        <v>4.2666666666666666</v>
      </c>
      <c r="AN37">
        <v>111.5</v>
      </c>
      <c r="AO37">
        <v>111.5</v>
      </c>
      <c r="AP37">
        <v>112</v>
      </c>
      <c r="AQ37">
        <f t="shared" si="5"/>
        <v>111.66666666666667</v>
      </c>
      <c r="AR37">
        <v>111.5</v>
      </c>
      <c r="AS37">
        <v>111.5</v>
      </c>
      <c r="AT37">
        <v>111.5</v>
      </c>
      <c r="AU37">
        <f t="shared" si="6"/>
        <v>111.5</v>
      </c>
      <c r="AV37" t="s">
        <v>841</v>
      </c>
      <c r="AW37" t="s">
        <v>843</v>
      </c>
      <c r="AX37">
        <v>17.89</v>
      </c>
      <c r="AY37">
        <v>102</v>
      </c>
      <c r="AZ37">
        <v>98.5</v>
      </c>
      <c r="BA37">
        <v>91</v>
      </c>
      <c r="BB37">
        <v>81</v>
      </c>
      <c r="BC37">
        <v>75</v>
      </c>
      <c r="BD37">
        <v>68</v>
      </c>
      <c r="BE37">
        <v>61</v>
      </c>
      <c r="BF37">
        <v>57</v>
      </c>
      <c r="BG37">
        <v>51</v>
      </c>
      <c r="BH37" t="s">
        <v>843</v>
      </c>
      <c r="BI37" t="s">
        <v>843</v>
      </c>
      <c r="BJ37" s="3" t="s">
        <v>975</v>
      </c>
      <c r="BP37" t="s">
        <v>328</v>
      </c>
      <c r="BQ37" t="s">
        <v>844</v>
      </c>
      <c r="BR37" t="s">
        <v>844</v>
      </c>
      <c r="BS37" t="s">
        <v>844</v>
      </c>
      <c r="BT37" t="s">
        <v>844</v>
      </c>
      <c r="BU37" t="s">
        <v>844</v>
      </c>
      <c r="BV37" t="s">
        <v>844</v>
      </c>
      <c r="BW37" t="s">
        <v>844</v>
      </c>
      <c r="BX37" t="s">
        <v>844</v>
      </c>
    </row>
    <row r="38" spans="1:87">
      <c r="A38" t="s">
        <v>1067</v>
      </c>
      <c r="B38" s="21">
        <v>39961</v>
      </c>
      <c r="C38" t="s">
        <v>288</v>
      </c>
      <c r="D38" t="s">
        <v>557</v>
      </c>
      <c r="E38">
        <v>57.558841999999999</v>
      </c>
      <c r="F38">
        <v>62.662776999999998</v>
      </c>
      <c r="G38" s="1">
        <v>0.24791666666666667</v>
      </c>
      <c r="H38" s="13" t="s">
        <v>221</v>
      </c>
      <c r="I38" s="13" t="s">
        <v>523</v>
      </c>
      <c r="L38" t="s">
        <v>1159</v>
      </c>
      <c r="M38" t="s">
        <v>1136</v>
      </c>
      <c r="T38">
        <v>11.7</v>
      </c>
      <c r="U38">
        <v>11.6</v>
      </c>
      <c r="V38">
        <v>11.4</v>
      </c>
      <c r="W38">
        <f t="shared" si="0"/>
        <v>11.566666666666665</v>
      </c>
      <c r="X38">
        <v>126</v>
      </c>
      <c r="Y38">
        <v>126</v>
      </c>
      <c r="Z38">
        <v>126</v>
      </c>
      <c r="AA38">
        <f t="shared" si="1"/>
        <v>126</v>
      </c>
      <c r="AB38">
        <v>5.4</v>
      </c>
      <c r="AC38">
        <v>5.5</v>
      </c>
      <c r="AD38">
        <v>5.5</v>
      </c>
      <c r="AE38">
        <f t="shared" si="2"/>
        <v>5.4666666666666659</v>
      </c>
      <c r="AF38">
        <v>2.85</v>
      </c>
      <c r="AG38">
        <v>2.85</v>
      </c>
      <c r="AH38">
        <v>3</v>
      </c>
      <c r="AI38">
        <f t="shared" si="3"/>
        <v>2.9</v>
      </c>
      <c r="AJ38">
        <v>4.5999999999999996</v>
      </c>
      <c r="AK38">
        <v>4.6500000000000004</v>
      </c>
      <c r="AL38">
        <v>4.45</v>
      </c>
      <c r="AM38">
        <f t="shared" si="4"/>
        <v>4.5666666666666664</v>
      </c>
      <c r="AN38">
        <v>128.5</v>
      </c>
      <c r="AO38">
        <v>128.5</v>
      </c>
      <c r="AP38">
        <v>128.5</v>
      </c>
      <c r="AQ38">
        <f t="shared" si="5"/>
        <v>128.5</v>
      </c>
      <c r="AR38">
        <v>126.5</v>
      </c>
      <c r="AS38">
        <v>126</v>
      </c>
      <c r="AT38">
        <v>126.5</v>
      </c>
      <c r="AU38">
        <f t="shared" si="6"/>
        <v>126.33333333333333</v>
      </c>
      <c r="AV38" t="s">
        <v>843</v>
      </c>
      <c r="AW38" t="s">
        <v>843</v>
      </c>
      <c r="AX38">
        <v>19.45</v>
      </c>
      <c r="AY38">
        <v>99</v>
      </c>
      <c r="AZ38">
        <v>97</v>
      </c>
      <c r="BA38">
        <v>92</v>
      </c>
      <c r="BB38">
        <v>84</v>
      </c>
      <c r="BC38">
        <v>78</v>
      </c>
      <c r="BD38">
        <v>71</v>
      </c>
      <c r="BE38">
        <v>65</v>
      </c>
      <c r="BF38">
        <v>59.5</v>
      </c>
      <c r="BG38">
        <v>52</v>
      </c>
      <c r="BH38" t="s">
        <v>843</v>
      </c>
      <c r="BI38" t="s">
        <v>843</v>
      </c>
      <c r="BJ38" s="3" t="s">
        <v>975</v>
      </c>
      <c r="BP38" t="s">
        <v>328</v>
      </c>
      <c r="BQ38" t="s">
        <v>844</v>
      </c>
      <c r="BR38" t="s">
        <v>844</v>
      </c>
      <c r="BS38" t="s">
        <v>844</v>
      </c>
      <c r="BT38" t="s">
        <v>844</v>
      </c>
      <c r="BU38" t="s">
        <v>844</v>
      </c>
      <c r="BV38" t="s">
        <v>844</v>
      </c>
      <c r="BW38" t="s">
        <v>844</v>
      </c>
      <c r="BX38" t="s">
        <v>844</v>
      </c>
      <c r="CI38" t="s">
        <v>558</v>
      </c>
    </row>
    <row r="39" spans="1:87">
      <c r="A39" t="s">
        <v>1068</v>
      </c>
      <c r="B39" s="21">
        <v>39961</v>
      </c>
      <c r="C39" t="s">
        <v>288</v>
      </c>
      <c r="D39" t="s">
        <v>557</v>
      </c>
      <c r="E39">
        <v>57.558841999999999</v>
      </c>
      <c r="F39">
        <v>62.662776999999998</v>
      </c>
      <c r="G39" s="1">
        <v>0.25625000000000003</v>
      </c>
      <c r="H39" s="13" t="s">
        <v>219</v>
      </c>
      <c r="I39" s="13" t="s">
        <v>523</v>
      </c>
      <c r="T39">
        <v>11.1</v>
      </c>
      <c r="U39">
        <v>10.9</v>
      </c>
      <c r="V39">
        <v>11.35</v>
      </c>
      <c r="W39">
        <f t="shared" si="0"/>
        <v>11.116666666666667</v>
      </c>
      <c r="X39">
        <v>125.5</v>
      </c>
      <c r="Y39">
        <v>125</v>
      </c>
      <c r="Z39">
        <v>125</v>
      </c>
      <c r="AA39">
        <f t="shared" si="1"/>
        <v>125.16666666666667</v>
      </c>
      <c r="AB39">
        <v>5.35</v>
      </c>
      <c r="AC39">
        <v>5.0999999999999996</v>
      </c>
      <c r="AD39">
        <v>5.35</v>
      </c>
      <c r="AE39">
        <f t="shared" si="2"/>
        <v>5.2666666666666666</v>
      </c>
      <c r="AF39">
        <v>3.15</v>
      </c>
      <c r="AG39">
        <v>3.1</v>
      </c>
      <c r="AH39">
        <v>3.05</v>
      </c>
      <c r="AI39">
        <f t="shared" si="3"/>
        <v>3.1</v>
      </c>
      <c r="AJ39">
        <v>4.3</v>
      </c>
      <c r="AK39">
        <v>4.1500000000000004</v>
      </c>
      <c r="AL39">
        <v>4</v>
      </c>
      <c r="AM39">
        <f t="shared" si="4"/>
        <v>4.1499999999999995</v>
      </c>
      <c r="AN39" t="s">
        <v>982</v>
      </c>
      <c r="AQ39" t="e">
        <f t="shared" si="5"/>
        <v>#DIV/0!</v>
      </c>
      <c r="AR39">
        <v>102</v>
      </c>
      <c r="AS39">
        <v>102</v>
      </c>
      <c r="AT39">
        <v>102</v>
      </c>
      <c r="AU39">
        <f t="shared" si="6"/>
        <v>102</v>
      </c>
      <c r="AV39" t="s">
        <v>843</v>
      </c>
      <c r="AW39" t="s">
        <v>328</v>
      </c>
      <c r="AX39">
        <v>18.41</v>
      </c>
      <c r="AY39">
        <v>99</v>
      </c>
      <c r="AZ39">
        <v>98</v>
      </c>
      <c r="BA39">
        <v>92</v>
      </c>
      <c r="BB39">
        <v>85</v>
      </c>
      <c r="BC39">
        <v>78</v>
      </c>
      <c r="BD39">
        <v>73</v>
      </c>
      <c r="BE39">
        <v>67.5</v>
      </c>
      <c r="BF39">
        <v>61</v>
      </c>
      <c r="BG39">
        <v>50.5</v>
      </c>
      <c r="BH39" t="s">
        <v>843</v>
      </c>
      <c r="BI39" t="s">
        <v>843</v>
      </c>
      <c r="BJ39" s="3" t="s">
        <v>975</v>
      </c>
      <c r="BN39" t="s">
        <v>766</v>
      </c>
      <c r="BP39" t="s">
        <v>328</v>
      </c>
      <c r="BQ39" t="s">
        <v>844</v>
      </c>
      <c r="BR39" t="s">
        <v>844</v>
      </c>
      <c r="BS39" t="s">
        <v>844</v>
      </c>
      <c r="BT39" t="s">
        <v>844</v>
      </c>
      <c r="BU39" t="s">
        <v>844</v>
      </c>
      <c r="BV39" t="s">
        <v>844</v>
      </c>
      <c r="BW39" t="s">
        <v>844</v>
      </c>
      <c r="BX39" t="s">
        <v>844</v>
      </c>
    </row>
    <row r="40" spans="1:87">
      <c r="A40" t="s">
        <v>767</v>
      </c>
      <c r="B40" s="21">
        <v>39961</v>
      </c>
      <c r="C40" t="s">
        <v>288</v>
      </c>
      <c r="D40" t="s">
        <v>556</v>
      </c>
      <c r="E40">
        <v>57.558841999999999</v>
      </c>
      <c r="F40">
        <v>62.662776999999998</v>
      </c>
      <c r="G40" s="1">
        <v>0.27499999999999997</v>
      </c>
      <c r="H40" s="13" t="s">
        <v>221</v>
      </c>
      <c r="I40" s="13" t="s">
        <v>523</v>
      </c>
      <c r="L40" t="s">
        <v>768</v>
      </c>
      <c r="M40" t="s">
        <v>957</v>
      </c>
      <c r="N40" t="s">
        <v>363</v>
      </c>
      <c r="T40">
        <v>11.75</v>
      </c>
      <c r="U40">
        <v>11.9</v>
      </c>
      <c r="V40">
        <v>11.9</v>
      </c>
      <c r="W40">
        <f t="shared" si="0"/>
        <v>11.85</v>
      </c>
      <c r="X40">
        <v>128</v>
      </c>
      <c r="Y40">
        <v>128</v>
      </c>
      <c r="Z40">
        <v>128</v>
      </c>
      <c r="AA40">
        <f t="shared" si="1"/>
        <v>128</v>
      </c>
      <c r="AB40">
        <v>5.65</v>
      </c>
      <c r="AC40">
        <v>5.5</v>
      </c>
      <c r="AD40">
        <v>5.6</v>
      </c>
      <c r="AE40">
        <f t="shared" si="2"/>
        <v>5.583333333333333</v>
      </c>
      <c r="AF40">
        <v>2.95</v>
      </c>
      <c r="AG40">
        <v>2.9</v>
      </c>
      <c r="AH40">
        <v>2.85</v>
      </c>
      <c r="AI40">
        <f t="shared" si="3"/>
        <v>2.9</v>
      </c>
      <c r="AJ40">
        <v>4.0999999999999996</v>
      </c>
      <c r="AK40">
        <v>4.0999999999999996</v>
      </c>
      <c r="AL40">
        <v>4.0999999999999996</v>
      </c>
      <c r="AM40">
        <f t="shared" si="4"/>
        <v>4.0999999999999996</v>
      </c>
      <c r="AN40">
        <v>113</v>
      </c>
      <c r="AO40">
        <v>113</v>
      </c>
      <c r="AP40">
        <v>112.5</v>
      </c>
      <c r="AQ40">
        <f t="shared" si="5"/>
        <v>112.83333333333333</v>
      </c>
      <c r="AR40">
        <v>115</v>
      </c>
      <c r="AS40">
        <v>115</v>
      </c>
      <c r="AT40">
        <v>115</v>
      </c>
      <c r="AU40">
        <f t="shared" si="6"/>
        <v>115</v>
      </c>
      <c r="AV40" t="s">
        <v>843</v>
      </c>
      <c r="AW40" t="s">
        <v>843</v>
      </c>
      <c r="AX40">
        <v>19.170000000000002</v>
      </c>
      <c r="AY40">
        <v>99.5</v>
      </c>
      <c r="AZ40">
        <v>98.5</v>
      </c>
      <c r="BA40">
        <v>93.5</v>
      </c>
      <c r="BB40">
        <v>87</v>
      </c>
      <c r="BC40">
        <v>81</v>
      </c>
      <c r="BD40">
        <v>74</v>
      </c>
      <c r="BE40">
        <v>68</v>
      </c>
      <c r="BF40">
        <v>62</v>
      </c>
      <c r="BG40">
        <v>55</v>
      </c>
      <c r="BH40" t="s">
        <v>843</v>
      </c>
      <c r="BI40" t="s">
        <v>843</v>
      </c>
      <c r="BJ40" s="3" t="s">
        <v>843</v>
      </c>
      <c r="BP40" t="s">
        <v>328</v>
      </c>
      <c r="BQ40">
        <v>6</v>
      </c>
      <c r="BR40">
        <v>59</v>
      </c>
      <c r="BS40" t="s">
        <v>364</v>
      </c>
      <c r="BT40">
        <v>18</v>
      </c>
      <c r="BU40">
        <v>0</v>
      </c>
      <c r="BV40">
        <v>0</v>
      </c>
      <c r="BW40" t="s">
        <v>1046</v>
      </c>
      <c r="BX40">
        <v>0</v>
      </c>
    </row>
    <row r="41" spans="1:87">
      <c r="A41" t="s">
        <v>1069</v>
      </c>
      <c r="B41" s="21">
        <v>39961</v>
      </c>
      <c r="C41" t="s">
        <v>288</v>
      </c>
      <c r="D41" t="s">
        <v>556</v>
      </c>
      <c r="E41">
        <v>57.558841999999999</v>
      </c>
      <c r="F41">
        <v>62.662776999999998</v>
      </c>
      <c r="G41" s="1">
        <v>0.2951388888888889</v>
      </c>
      <c r="H41" s="13" t="s">
        <v>219</v>
      </c>
      <c r="I41" s="13" t="s">
        <v>523</v>
      </c>
      <c r="T41">
        <v>11.75</v>
      </c>
      <c r="U41">
        <v>11.75</v>
      </c>
      <c r="V41">
        <v>11.7</v>
      </c>
      <c r="W41">
        <f t="shared" si="0"/>
        <v>11.733333333333334</v>
      </c>
      <c r="X41">
        <v>124.5</v>
      </c>
      <c r="Y41">
        <v>125</v>
      </c>
      <c r="Z41">
        <v>124.5</v>
      </c>
      <c r="AA41">
        <f t="shared" si="1"/>
        <v>124.66666666666667</v>
      </c>
      <c r="AB41">
        <v>5.3</v>
      </c>
      <c r="AC41">
        <v>5.0999999999999996</v>
      </c>
      <c r="AD41">
        <v>5.0999999999999996</v>
      </c>
      <c r="AE41">
        <f t="shared" si="2"/>
        <v>5.1666666666666661</v>
      </c>
      <c r="AF41">
        <v>2.5499999999999998</v>
      </c>
      <c r="AG41">
        <v>2.5499999999999998</v>
      </c>
      <c r="AH41">
        <v>2.65</v>
      </c>
      <c r="AI41">
        <f t="shared" si="3"/>
        <v>2.5833333333333335</v>
      </c>
      <c r="AJ41">
        <v>4.0999999999999996</v>
      </c>
      <c r="AK41">
        <v>4.25</v>
      </c>
      <c r="AL41">
        <v>4.3</v>
      </c>
      <c r="AM41">
        <f t="shared" si="4"/>
        <v>4.2166666666666659</v>
      </c>
      <c r="AN41">
        <v>97</v>
      </c>
      <c r="AO41">
        <v>97</v>
      </c>
      <c r="AP41">
        <v>97</v>
      </c>
      <c r="AQ41">
        <f t="shared" si="5"/>
        <v>97</v>
      </c>
      <c r="AR41">
        <v>98</v>
      </c>
      <c r="AS41">
        <v>98</v>
      </c>
      <c r="AT41">
        <v>98</v>
      </c>
      <c r="AU41">
        <f t="shared" si="6"/>
        <v>98</v>
      </c>
      <c r="AV41" t="s">
        <v>841</v>
      </c>
      <c r="AW41" t="s">
        <v>843</v>
      </c>
      <c r="AX41">
        <v>25.12</v>
      </c>
      <c r="AY41">
        <v>97</v>
      </c>
      <c r="AZ41">
        <v>96</v>
      </c>
      <c r="BA41">
        <v>91</v>
      </c>
      <c r="BB41">
        <v>83.5</v>
      </c>
      <c r="BC41">
        <v>77.5</v>
      </c>
      <c r="BD41">
        <v>72.5</v>
      </c>
      <c r="BE41">
        <v>66.5</v>
      </c>
      <c r="BF41">
        <v>60</v>
      </c>
      <c r="BG41">
        <v>52.5</v>
      </c>
      <c r="BH41" t="s">
        <v>843</v>
      </c>
      <c r="BI41" t="s">
        <v>327</v>
      </c>
      <c r="BJ41" s="3" t="s">
        <v>961</v>
      </c>
      <c r="BN41" t="s">
        <v>365</v>
      </c>
      <c r="BP41" t="s">
        <v>960</v>
      </c>
      <c r="BQ41" t="s">
        <v>844</v>
      </c>
      <c r="BR41" t="s">
        <v>844</v>
      </c>
      <c r="BS41" t="s">
        <v>844</v>
      </c>
      <c r="BT41" t="s">
        <v>844</v>
      </c>
      <c r="BU41" t="s">
        <v>844</v>
      </c>
      <c r="BV41" t="s">
        <v>844</v>
      </c>
      <c r="BW41" t="s">
        <v>844</v>
      </c>
      <c r="BX41" t="s">
        <v>844</v>
      </c>
    </row>
    <row r="42" spans="1:87">
      <c r="A42" t="s">
        <v>284</v>
      </c>
      <c r="B42" s="21">
        <v>39961</v>
      </c>
      <c r="C42" t="s">
        <v>288</v>
      </c>
      <c r="D42" t="s">
        <v>556</v>
      </c>
      <c r="E42">
        <v>57.558841999999999</v>
      </c>
      <c r="F42">
        <v>62.662776999999998</v>
      </c>
      <c r="H42" s="13" t="s">
        <v>221</v>
      </c>
      <c r="I42" s="13" t="s">
        <v>565</v>
      </c>
      <c r="L42" t="s">
        <v>753</v>
      </c>
      <c r="M42" t="s">
        <v>366</v>
      </c>
      <c r="T42">
        <v>11.1</v>
      </c>
      <c r="U42">
        <v>11.4</v>
      </c>
      <c r="V42">
        <v>11.25</v>
      </c>
      <c r="W42">
        <f t="shared" si="0"/>
        <v>11.25</v>
      </c>
      <c r="X42">
        <v>128</v>
      </c>
      <c r="Y42">
        <v>128</v>
      </c>
      <c r="Z42">
        <v>128</v>
      </c>
      <c r="AA42">
        <f t="shared" si="1"/>
        <v>128</v>
      </c>
      <c r="AB42">
        <v>5.35</v>
      </c>
      <c r="AC42">
        <v>5.0999999999999996</v>
      </c>
      <c r="AD42">
        <v>5.0999999999999996</v>
      </c>
      <c r="AE42">
        <f t="shared" si="2"/>
        <v>5.1833333333333327</v>
      </c>
      <c r="AF42">
        <v>2.8</v>
      </c>
      <c r="AG42">
        <v>2.8</v>
      </c>
      <c r="AH42">
        <v>2.9</v>
      </c>
      <c r="AI42">
        <f t="shared" si="3"/>
        <v>2.8333333333333335</v>
      </c>
      <c r="AJ42">
        <v>4.3499999999999996</v>
      </c>
      <c r="AK42">
        <v>4.05</v>
      </c>
      <c r="AL42">
        <v>4</v>
      </c>
      <c r="AM42">
        <f t="shared" si="4"/>
        <v>4.1333333333333329</v>
      </c>
      <c r="AN42">
        <v>126</v>
      </c>
      <c r="AO42">
        <v>126</v>
      </c>
      <c r="AP42">
        <v>126</v>
      </c>
      <c r="AQ42">
        <f t="shared" si="5"/>
        <v>126</v>
      </c>
      <c r="AR42">
        <v>126</v>
      </c>
      <c r="AS42">
        <v>126</v>
      </c>
      <c r="AT42">
        <v>126</v>
      </c>
      <c r="AU42">
        <f t="shared" si="6"/>
        <v>126</v>
      </c>
      <c r="AV42" t="s">
        <v>843</v>
      </c>
      <c r="AW42" t="s">
        <v>843</v>
      </c>
      <c r="AX42">
        <v>18.600000000000001</v>
      </c>
      <c r="AY42">
        <v>98</v>
      </c>
      <c r="AZ42">
        <v>96</v>
      </c>
      <c r="BA42">
        <v>90.5</v>
      </c>
      <c r="BB42">
        <v>84</v>
      </c>
      <c r="BC42">
        <v>78</v>
      </c>
      <c r="BD42">
        <v>73</v>
      </c>
      <c r="BE42">
        <v>66</v>
      </c>
      <c r="BF42">
        <v>59</v>
      </c>
      <c r="BG42">
        <v>51</v>
      </c>
      <c r="BH42" t="s">
        <v>843</v>
      </c>
      <c r="BI42" t="s">
        <v>843</v>
      </c>
      <c r="BJ42" s="3" t="s">
        <v>566</v>
      </c>
      <c r="BP42" t="s">
        <v>328</v>
      </c>
      <c r="BQ42">
        <v>0</v>
      </c>
      <c r="BR42">
        <v>1</v>
      </c>
      <c r="BS42">
        <v>0</v>
      </c>
      <c r="BT42">
        <v>1</v>
      </c>
      <c r="BU42">
        <v>0</v>
      </c>
      <c r="BV42">
        <v>0</v>
      </c>
      <c r="BW42" t="s">
        <v>844</v>
      </c>
      <c r="BX42" t="s">
        <v>330</v>
      </c>
    </row>
    <row r="43" spans="1:87">
      <c r="A43" t="s">
        <v>285</v>
      </c>
      <c r="B43" s="21">
        <v>39961</v>
      </c>
      <c r="C43" t="s">
        <v>288</v>
      </c>
      <c r="D43" t="s">
        <v>556</v>
      </c>
      <c r="E43">
        <v>57.558841999999999</v>
      </c>
      <c r="F43">
        <v>62.662776999999998</v>
      </c>
      <c r="G43" s="1">
        <v>0.3263888888888889</v>
      </c>
      <c r="H43" s="13" t="s">
        <v>221</v>
      </c>
      <c r="I43" s="13" t="s">
        <v>567</v>
      </c>
      <c r="L43" t="s">
        <v>568</v>
      </c>
      <c r="M43" t="s">
        <v>839</v>
      </c>
      <c r="T43">
        <v>11.2</v>
      </c>
      <c r="U43">
        <v>11.25</v>
      </c>
      <c r="V43">
        <v>11.3</v>
      </c>
      <c r="W43">
        <f t="shared" si="0"/>
        <v>11.25</v>
      </c>
      <c r="X43">
        <v>127</v>
      </c>
      <c r="Y43">
        <v>126.5</v>
      </c>
      <c r="Z43">
        <v>126.5</v>
      </c>
      <c r="AA43">
        <f t="shared" si="1"/>
        <v>126.66666666666667</v>
      </c>
      <c r="AB43">
        <v>5.4</v>
      </c>
      <c r="AC43">
        <v>5.9</v>
      </c>
      <c r="AD43">
        <v>5.8</v>
      </c>
      <c r="AE43">
        <f t="shared" si="2"/>
        <v>5.7</v>
      </c>
      <c r="AF43">
        <v>2.6</v>
      </c>
      <c r="AG43">
        <v>2.8</v>
      </c>
      <c r="AH43">
        <v>2.75</v>
      </c>
      <c r="AI43">
        <f t="shared" si="3"/>
        <v>2.7166666666666668</v>
      </c>
      <c r="AJ43">
        <v>4.4000000000000004</v>
      </c>
      <c r="AK43">
        <v>4.5999999999999996</v>
      </c>
      <c r="AL43">
        <v>4.55</v>
      </c>
      <c r="AM43">
        <f t="shared" si="4"/>
        <v>4.5166666666666666</v>
      </c>
      <c r="AN43">
        <v>107</v>
      </c>
      <c r="AO43">
        <v>107</v>
      </c>
      <c r="AP43">
        <v>107</v>
      </c>
      <c r="AQ43">
        <f t="shared" si="5"/>
        <v>107</v>
      </c>
      <c r="AR43">
        <v>109</v>
      </c>
      <c r="AS43">
        <v>109</v>
      </c>
      <c r="AT43">
        <v>109</v>
      </c>
      <c r="AU43">
        <f t="shared" si="6"/>
        <v>109</v>
      </c>
      <c r="AV43" t="s">
        <v>843</v>
      </c>
      <c r="AW43" t="s">
        <v>843</v>
      </c>
      <c r="AX43">
        <v>18.09</v>
      </c>
      <c r="AY43">
        <v>100</v>
      </c>
      <c r="AZ43">
        <v>97</v>
      </c>
      <c r="BA43">
        <v>87.5</v>
      </c>
      <c r="BB43">
        <v>83</v>
      </c>
      <c r="BC43">
        <v>76</v>
      </c>
      <c r="BD43">
        <v>70.5</v>
      </c>
      <c r="BE43">
        <v>64</v>
      </c>
      <c r="BF43">
        <v>57</v>
      </c>
      <c r="BG43">
        <v>50</v>
      </c>
      <c r="BH43" t="s">
        <v>841</v>
      </c>
      <c r="BI43" t="s">
        <v>843</v>
      </c>
      <c r="BJ43" s="3" t="s">
        <v>843</v>
      </c>
      <c r="BP43" t="s">
        <v>328</v>
      </c>
      <c r="BQ43">
        <v>2</v>
      </c>
      <c r="BR43">
        <v>101</v>
      </c>
      <c r="BS43">
        <v>0</v>
      </c>
      <c r="BT43">
        <v>4</v>
      </c>
      <c r="BU43">
        <v>0</v>
      </c>
      <c r="BV43">
        <v>0</v>
      </c>
      <c r="BW43" t="s">
        <v>844</v>
      </c>
      <c r="BX43" t="s">
        <v>330</v>
      </c>
    </row>
    <row r="44" spans="1:87">
      <c r="A44" t="s">
        <v>760</v>
      </c>
      <c r="B44" s="21">
        <v>39961</v>
      </c>
      <c r="C44" t="s">
        <v>288</v>
      </c>
      <c r="D44" t="s">
        <v>556</v>
      </c>
      <c r="E44">
        <v>57.558841999999999</v>
      </c>
      <c r="F44">
        <v>62.662776999999998</v>
      </c>
      <c r="G44" s="1">
        <v>0.34722222222222227</v>
      </c>
      <c r="H44" s="13" t="s">
        <v>219</v>
      </c>
      <c r="I44" s="13" t="s">
        <v>471</v>
      </c>
      <c r="T44">
        <v>11.4</v>
      </c>
      <c r="U44">
        <v>11.5</v>
      </c>
      <c r="V44">
        <v>11.7</v>
      </c>
      <c r="W44">
        <f t="shared" si="0"/>
        <v>11.533333333333331</v>
      </c>
      <c r="X44">
        <v>125.5</v>
      </c>
      <c r="Y44">
        <v>125.5</v>
      </c>
      <c r="Z44">
        <v>125.5</v>
      </c>
      <c r="AA44">
        <f t="shared" si="1"/>
        <v>125.5</v>
      </c>
      <c r="AB44">
        <v>4.9000000000000004</v>
      </c>
      <c r="AC44">
        <v>5</v>
      </c>
      <c r="AD44">
        <v>4.9000000000000004</v>
      </c>
      <c r="AE44">
        <f t="shared" si="2"/>
        <v>4.9333333333333336</v>
      </c>
      <c r="AF44">
        <v>2.8</v>
      </c>
      <c r="AG44">
        <v>2.65</v>
      </c>
      <c r="AH44">
        <v>2.65</v>
      </c>
      <c r="AI44">
        <f t="shared" si="3"/>
        <v>2.6999999999999997</v>
      </c>
      <c r="AJ44">
        <v>4.5</v>
      </c>
      <c r="AK44">
        <v>4.5</v>
      </c>
      <c r="AL44">
        <v>4.2</v>
      </c>
      <c r="AM44">
        <f t="shared" si="4"/>
        <v>4.3999999999999995</v>
      </c>
      <c r="AN44">
        <v>92.5</v>
      </c>
      <c r="AO44">
        <v>93</v>
      </c>
      <c r="AP44">
        <v>93</v>
      </c>
      <c r="AQ44">
        <f t="shared" si="5"/>
        <v>92.833333333333329</v>
      </c>
      <c r="AR44">
        <v>95.5</v>
      </c>
      <c r="AS44">
        <v>95.5</v>
      </c>
      <c r="AT44">
        <v>95.5</v>
      </c>
      <c r="AU44">
        <f t="shared" si="6"/>
        <v>95.5</v>
      </c>
      <c r="AV44" t="s">
        <v>843</v>
      </c>
      <c r="AW44" t="s">
        <v>843</v>
      </c>
      <c r="AX44">
        <v>21.48</v>
      </c>
      <c r="AY44">
        <v>95</v>
      </c>
      <c r="AZ44">
        <v>93</v>
      </c>
      <c r="BA44">
        <v>88</v>
      </c>
      <c r="BB44">
        <v>80.5</v>
      </c>
      <c r="BC44">
        <v>76</v>
      </c>
      <c r="BD44">
        <v>70</v>
      </c>
      <c r="BE44">
        <v>65</v>
      </c>
      <c r="BF44">
        <v>58.5</v>
      </c>
      <c r="BG44">
        <v>52</v>
      </c>
      <c r="BH44" t="s">
        <v>843</v>
      </c>
      <c r="BI44" t="s">
        <v>843</v>
      </c>
      <c r="BJ44" s="3" t="s">
        <v>371</v>
      </c>
      <c r="BP44" t="s">
        <v>328</v>
      </c>
      <c r="BQ44">
        <v>0</v>
      </c>
      <c r="BR44">
        <f>17+18+32+2</f>
        <v>69</v>
      </c>
      <c r="BS44">
        <v>0</v>
      </c>
      <c r="BT44">
        <v>27</v>
      </c>
      <c r="BU44">
        <v>0</v>
      </c>
      <c r="BV44">
        <v>0</v>
      </c>
      <c r="BW44" t="s">
        <v>844</v>
      </c>
      <c r="BX44" t="s">
        <v>330</v>
      </c>
    </row>
    <row r="45" spans="1:87">
      <c r="A45" t="s">
        <v>761</v>
      </c>
      <c r="B45" s="21">
        <v>39961</v>
      </c>
      <c r="C45" t="s">
        <v>288</v>
      </c>
      <c r="D45" t="s">
        <v>556</v>
      </c>
      <c r="E45">
        <v>57.558841999999999</v>
      </c>
      <c r="F45">
        <v>62.662776999999998</v>
      </c>
      <c r="G45" s="1">
        <v>0.62013888888888891</v>
      </c>
      <c r="H45" s="13" t="s">
        <v>219</v>
      </c>
      <c r="I45" s="13" t="s">
        <v>523</v>
      </c>
      <c r="T45">
        <v>11.9</v>
      </c>
      <c r="U45">
        <v>11.6</v>
      </c>
      <c r="V45">
        <v>11.9</v>
      </c>
      <c r="W45">
        <f t="shared" si="0"/>
        <v>11.799999999999999</v>
      </c>
      <c r="X45">
        <v>123.5</v>
      </c>
      <c r="Y45">
        <v>123.5</v>
      </c>
      <c r="Z45">
        <v>123.5</v>
      </c>
      <c r="AA45">
        <f t="shared" si="1"/>
        <v>123.5</v>
      </c>
      <c r="AB45">
        <v>6.1</v>
      </c>
      <c r="AC45">
        <v>6.05</v>
      </c>
      <c r="AD45">
        <v>6.1</v>
      </c>
      <c r="AE45">
        <f t="shared" si="2"/>
        <v>6.083333333333333</v>
      </c>
      <c r="AF45">
        <v>2.85</v>
      </c>
      <c r="AG45">
        <v>3.05</v>
      </c>
      <c r="AH45">
        <v>3</v>
      </c>
      <c r="AI45">
        <f t="shared" si="3"/>
        <v>2.9666666666666668</v>
      </c>
      <c r="AJ45">
        <v>4.3499999999999996</v>
      </c>
      <c r="AK45">
        <v>4.3499999999999996</v>
      </c>
      <c r="AL45">
        <v>4.1500000000000004</v>
      </c>
      <c r="AM45">
        <f t="shared" si="4"/>
        <v>4.2833333333333332</v>
      </c>
      <c r="AN45">
        <v>101</v>
      </c>
      <c r="AO45">
        <v>101.5</v>
      </c>
      <c r="AP45">
        <v>101.5</v>
      </c>
      <c r="AQ45">
        <f t="shared" si="5"/>
        <v>101.33333333333333</v>
      </c>
      <c r="AR45">
        <v>101</v>
      </c>
      <c r="AS45">
        <v>102</v>
      </c>
      <c r="AT45">
        <v>102</v>
      </c>
      <c r="AU45">
        <f t="shared" si="6"/>
        <v>101.66666666666667</v>
      </c>
      <c r="AV45" t="s">
        <v>843</v>
      </c>
      <c r="AW45" t="s">
        <v>372</v>
      </c>
      <c r="AX45">
        <v>24.12</v>
      </c>
      <c r="AY45">
        <v>97</v>
      </c>
      <c r="AZ45">
        <v>94</v>
      </c>
      <c r="BA45">
        <v>89</v>
      </c>
      <c r="BB45">
        <v>82.5</v>
      </c>
      <c r="BC45">
        <v>76</v>
      </c>
      <c r="BD45">
        <v>69.5</v>
      </c>
      <c r="BE45">
        <v>63</v>
      </c>
      <c r="BF45">
        <v>58</v>
      </c>
      <c r="BG45">
        <v>50.5</v>
      </c>
      <c r="BH45" t="s">
        <v>841</v>
      </c>
      <c r="BI45" t="s">
        <v>843</v>
      </c>
      <c r="BJ45" s="3" t="s">
        <v>373</v>
      </c>
      <c r="BN45" t="s">
        <v>374</v>
      </c>
      <c r="BP45" t="s">
        <v>960</v>
      </c>
      <c r="BQ45">
        <v>4</v>
      </c>
      <c r="BR45">
        <v>41</v>
      </c>
      <c r="BS45">
        <v>0</v>
      </c>
      <c r="BT45">
        <v>11</v>
      </c>
      <c r="BU45">
        <v>0</v>
      </c>
      <c r="BV45">
        <v>0</v>
      </c>
      <c r="BW45" t="s">
        <v>330</v>
      </c>
      <c r="BX45" t="s">
        <v>330</v>
      </c>
    </row>
    <row r="46" spans="1:87">
      <c r="A46" t="s">
        <v>962</v>
      </c>
      <c r="B46" s="21">
        <v>39961</v>
      </c>
      <c r="C46" t="s">
        <v>288</v>
      </c>
      <c r="D46" t="s">
        <v>556</v>
      </c>
      <c r="E46">
        <v>57.558841999999999</v>
      </c>
      <c r="F46">
        <v>62.662776999999998</v>
      </c>
      <c r="G46" s="1">
        <v>0.63541666666666663</v>
      </c>
      <c r="H46" s="13" t="s">
        <v>221</v>
      </c>
      <c r="I46" s="13" t="s">
        <v>523</v>
      </c>
      <c r="J46" t="s">
        <v>754</v>
      </c>
      <c r="L46" t="s">
        <v>375</v>
      </c>
      <c r="M46" t="s">
        <v>1159</v>
      </c>
      <c r="T46">
        <v>11.3</v>
      </c>
      <c r="U46">
        <v>11.25</v>
      </c>
      <c r="V46">
        <v>11.3</v>
      </c>
      <c r="W46">
        <f t="shared" si="0"/>
        <v>11.283333333333333</v>
      </c>
      <c r="X46">
        <v>127</v>
      </c>
      <c r="Y46">
        <v>126</v>
      </c>
      <c r="Z46">
        <v>126</v>
      </c>
      <c r="AA46">
        <f t="shared" si="1"/>
        <v>126.33333333333333</v>
      </c>
      <c r="AB46">
        <v>5.35</v>
      </c>
      <c r="AC46">
        <v>5.45</v>
      </c>
      <c r="AD46">
        <v>5.35</v>
      </c>
      <c r="AE46">
        <f t="shared" si="2"/>
        <v>5.3833333333333329</v>
      </c>
      <c r="AF46">
        <v>2.6</v>
      </c>
      <c r="AG46">
        <v>2.6</v>
      </c>
      <c r="AH46">
        <v>2.6</v>
      </c>
      <c r="AI46">
        <f t="shared" si="3"/>
        <v>2.6</v>
      </c>
      <c r="AJ46">
        <v>3.95</v>
      </c>
      <c r="AK46">
        <v>4.05</v>
      </c>
      <c r="AL46">
        <v>4.1500000000000004</v>
      </c>
      <c r="AM46">
        <f t="shared" si="4"/>
        <v>4.05</v>
      </c>
      <c r="AN46">
        <v>120</v>
      </c>
      <c r="AO46">
        <v>120</v>
      </c>
      <c r="AP46">
        <v>120.5</v>
      </c>
      <c r="AQ46">
        <f t="shared" si="5"/>
        <v>120.16666666666667</v>
      </c>
      <c r="AR46">
        <v>118.5</v>
      </c>
      <c r="AS46">
        <v>118.5</v>
      </c>
      <c r="AT46">
        <v>118.5</v>
      </c>
      <c r="AU46">
        <f t="shared" si="6"/>
        <v>118.5</v>
      </c>
      <c r="AV46" t="s">
        <v>843</v>
      </c>
      <c r="AW46" t="s">
        <v>841</v>
      </c>
      <c r="AX46">
        <v>17.87</v>
      </c>
      <c r="AY46">
        <v>99</v>
      </c>
      <c r="AZ46">
        <v>97</v>
      </c>
      <c r="BA46">
        <v>91</v>
      </c>
      <c r="BB46">
        <v>85.5</v>
      </c>
      <c r="BC46">
        <v>79.5</v>
      </c>
      <c r="BD46">
        <v>73</v>
      </c>
      <c r="BE46">
        <v>68</v>
      </c>
      <c r="BF46">
        <v>60</v>
      </c>
      <c r="BG46">
        <v>54</v>
      </c>
      <c r="BH46" t="s">
        <v>843</v>
      </c>
      <c r="BI46" t="s">
        <v>843</v>
      </c>
      <c r="BJ46" s="3" t="s">
        <v>975</v>
      </c>
      <c r="BP46" t="s">
        <v>328</v>
      </c>
      <c r="BQ46">
        <v>7</v>
      </c>
      <c r="BR46">
        <v>0</v>
      </c>
      <c r="BS46">
        <v>0</v>
      </c>
      <c r="BT46">
        <v>21</v>
      </c>
      <c r="BU46">
        <v>0</v>
      </c>
      <c r="BV46">
        <v>0</v>
      </c>
      <c r="BW46" t="s">
        <v>844</v>
      </c>
      <c r="BX46" t="s">
        <v>330</v>
      </c>
      <c r="CI46" t="s">
        <v>376</v>
      </c>
    </row>
    <row r="47" spans="1:87">
      <c r="A47" t="s">
        <v>963</v>
      </c>
      <c r="B47" s="21">
        <v>39961</v>
      </c>
      <c r="C47" t="s">
        <v>288</v>
      </c>
      <c r="D47" t="s">
        <v>556</v>
      </c>
      <c r="E47">
        <v>57.558841999999999</v>
      </c>
      <c r="F47">
        <v>62.662776999999998</v>
      </c>
      <c r="G47" s="1">
        <v>0.65972222222222221</v>
      </c>
      <c r="H47" s="13" t="s">
        <v>219</v>
      </c>
      <c r="I47" s="13" t="s">
        <v>523</v>
      </c>
      <c r="T47">
        <v>11.05</v>
      </c>
      <c r="U47">
        <v>10.8</v>
      </c>
      <c r="V47">
        <v>11.3</v>
      </c>
      <c r="W47">
        <f t="shared" si="0"/>
        <v>11.050000000000002</v>
      </c>
      <c r="X47">
        <v>122</v>
      </c>
      <c r="Y47">
        <v>122</v>
      </c>
      <c r="Z47">
        <v>122</v>
      </c>
      <c r="AA47">
        <f t="shared" si="1"/>
        <v>122</v>
      </c>
      <c r="AB47">
        <v>4.5999999999999996</v>
      </c>
      <c r="AC47">
        <v>4.5999999999999996</v>
      </c>
      <c r="AD47">
        <v>4.7</v>
      </c>
      <c r="AE47">
        <f t="shared" si="2"/>
        <v>4.6333333333333329</v>
      </c>
      <c r="AF47">
        <v>2.65</v>
      </c>
      <c r="AG47">
        <v>2.65</v>
      </c>
      <c r="AH47">
        <v>2.75</v>
      </c>
      <c r="AI47">
        <f t="shared" si="3"/>
        <v>2.6833333333333336</v>
      </c>
      <c r="AJ47">
        <v>4.4000000000000004</v>
      </c>
      <c r="AK47">
        <v>4.3499999999999996</v>
      </c>
      <c r="AL47">
        <v>4.3</v>
      </c>
      <c r="AM47">
        <f t="shared" si="4"/>
        <v>4.3500000000000005</v>
      </c>
      <c r="AN47">
        <v>85.5</v>
      </c>
      <c r="AO47">
        <v>86</v>
      </c>
      <c r="AP47">
        <v>86</v>
      </c>
      <c r="AQ47">
        <f t="shared" si="5"/>
        <v>85.833333333333329</v>
      </c>
      <c r="AR47">
        <v>86.5</v>
      </c>
      <c r="AS47">
        <v>86.5</v>
      </c>
      <c r="AT47">
        <v>86.5</v>
      </c>
      <c r="AU47">
        <f t="shared" si="6"/>
        <v>86.5</v>
      </c>
      <c r="AV47" t="s">
        <v>843</v>
      </c>
      <c r="AW47" t="s">
        <v>843</v>
      </c>
      <c r="AX47">
        <v>19.25</v>
      </c>
      <c r="AY47">
        <v>96</v>
      </c>
      <c r="AZ47">
        <v>95</v>
      </c>
      <c r="BA47">
        <v>89</v>
      </c>
      <c r="BB47">
        <v>82.5</v>
      </c>
      <c r="BC47">
        <v>76</v>
      </c>
      <c r="BD47">
        <v>69</v>
      </c>
      <c r="BE47">
        <v>62.5</v>
      </c>
      <c r="BF47">
        <v>56</v>
      </c>
      <c r="BG47">
        <v>52</v>
      </c>
      <c r="BH47" t="s">
        <v>843</v>
      </c>
      <c r="BI47" t="s">
        <v>843</v>
      </c>
      <c r="BJ47" s="3" t="s">
        <v>177</v>
      </c>
      <c r="BN47" t="s">
        <v>178</v>
      </c>
      <c r="BP47" t="s">
        <v>960</v>
      </c>
      <c r="BQ47">
        <v>4</v>
      </c>
      <c r="BR47">
        <v>41</v>
      </c>
      <c r="BS47">
        <v>0</v>
      </c>
      <c r="BT47">
        <f>18+35</f>
        <v>53</v>
      </c>
      <c r="BU47">
        <v>0</v>
      </c>
      <c r="BV47">
        <v>0</v>
      </c>
      <c r="BW47" t="s">
        <v>330</v>
      </c>
      <c r="BX47" t="s">
        <v>330</v>
      </c>
    </row>
    <row r="48" spans="1:87">
      <c r="A48" t="s">
        <v>964</v>
      </c>
      <c r="B48" s="21">
        <v>39961</v>
      </c>
      <c r="C48" t="s">
        <v>288</v>
      </c>
      <c r="D48" t="s">
        <v>556</v>
      </c>
      <c r="E48">
        <v>57.558841999999999</v>
      </c>
      <c r="F48">
        <v>62.662776999999998</v>
      </c>
      <c r="H48" s="13" t="s">
        <v>219</v>
      </c>
      <c r="I48" s="13" t="s">
        <v>523</v>
      </c>
      <c r="T48">
        <v>11.15</v>
      </c>
      <c r="U48">
        <v>11.3</v>
      </c>
      <c r="V48">
        <v>11.3</v>
      </c>
      <c r="W48">
        <f t="shared" si="0"/>
        <v>11.25</v>
      </c>
      <c r="X48">
        <v>129</v>
      </c>
      <c r="Y48">
        <v>128.5</v>
      </c>
      <c r="Z48">
        <v>128.5</v>
      </c>
      <c r="AA48">
        <f t="shared" si="1"/>
        <v>128.66666666666666</v>
      </c>
      <c r="AB48">
        <v>5.45</v>
      </c>
      <c r="AC48">
        <v>5.5</v>
      </c>
      <c r="AD48">
        <v>5.6</v>
      </c>
      <c r="AE48">
        <f t="shared" si="2"/>
        <v>5.5166666666666657</v>
      </c>
      <c r="AF48">
        <v>2.7</v>
      </c>
      <c r="AG48">
        <v>2.65</v>
      </c>
      <c r="AH48">
        <v>2.7</v>
      </c>
      <c r="AI48">
        <f t="shared" si="3"/>
        <v>2.6833333333333336</v>
      </c>
      <c r="AJ48">
        <v>4.1500000000000004</v>
      </c>
      <c r="AK48">
        <v>3.85</v>
      </c>
      <c r="AL48">
        <v>4.05</v>
      </c>
      <c r="AM48">
        <f t="shared" si="4"/>
        <v>4.0166666666666666</v>
      </c>
      <c r="AN48">
        <v>107</v>
      </c>
      <c r="AO48">
        <v>107</v>
      </c>
      <c r="AP48">
        <v>107</v>
      </c>
      <c r="AQ48">
        <f t="shared" si="5"/>
        <v>107</v>
      </c>
      <c r="AR48">
        <v>107</v>
      </c>
      <c r="AS48">
        <v>106.5</v>
      </c>
      <c r="AT48">
        <v>106</v>
      </c>
      <c r="AU48">
        <f t="shared" si="6"/>
        <v>106.5</v>
      </c>
      <c r="AV48" t="s">
        <v>843</v>
      </c>
      <c r="AW48" t="s">
        <v>841</v>
      </c>
      <c r="AX48">
        <v>22.07</v>
      </c>
      <c r="AY48">
        <v>102</v>
      </c>
      <c r="AZ48">
        <v>99</v>
      </c>
      <c r="BA48">
        <v>94</v>
      </c>
      <c r="BB48">
        <v>88</v>
      </c>
      <c r="BC48">
        <v>81.5</v>
      </c>
      <c r="BD48">
        <v>73</v>
      </c>
      <c r="BE48">
        <v>67</v>
      </c>
      <c r="BF48">
        <v>60</v>
      </c>
      <c r="BG48">
        <v>54</v>
      </c>
      <c r="BH48" t="s">
        <v>843</v>
      </c>
      <c r="BI48" t="s">
        <v>843</v>
      </c>
      <c r="BJ48" s="3" t="s">
        <v>179</v>
      </c>
      <c r="BN48" t="s">
        <v>180</v>
      </c>
      <c r="BP48" t="s">
        <v>328</v>
      </c>
      <c r="BQ48">
        <v>0</v>
      </c>
      <c r="BR48">
        <f>24+63+70+22</f>
        <v>179</v>
      </c>
      <c r="BS48">
        <v>0</v>
      </c>
      <c r="BT48">
        <v>28</v>
      </c>
      <c r="BU48">
        <v>0</v>
      </c>
      <c r="BV48">
        <v>0</v>
      </c>
      <c r="BW48" t="s">
        <v>844</v>
      </c>
      <c r="BX48" t="s">
        <v>330</v>
      </c>
    </row>
    <row r="49" spans="1:87">
      <c r="A49" t="s">
        <v>965</v>
      </c>
      <c r="B49" s="21">
        <v>39961</v>
      </c>
      <c r="C49" t="s">
        <v>288</v>
      </c>
      <c r="D49" t="s">
        <v>556</v>
      </c>
      <c r="E49">
        <v>57.558841999999999</v>
      </c>
      <c r="F49">
        <v>62.662776999999998</v>
      </c>
      <c r="G49" s="5">
        <v>0.68611111111111101</v>
      </c>
      <c r="H49" s="13" t="s">
        <v>221</v>
      </c>
      <c r="I49" s="13" t="s">
        <v>523</v>
      </c>
      <c r="J49" t="s">
        <v>955</v>
      </c>
      <c r="L49" t="s">
        <v>181</v>
      </c>
      <c r="M49" t="s">
        <v>1136</v>
      </c>
      <c r="T49">
        <v>11</v>
      </c>
      <c r="U49">
        <v>11.3</v>
      </c>
      <c r="V49">
        <v>11.1</v>
      </c>
      <c r="W49">
        <f t="shared" si="0"/>
        <v>11.133333333333333</v>
      </c>
      <c r="X49">
        <v>126</v>
      </c>
      <c r="Y49">
        <v>126</v>
      </c>
      <c r="Z49">
        <v>126</v>
      </c>
      <c r="AA49">
        <f t="shared" si="1"/>
        <v>126</v>
      </c>
      <c r="AB49">
        <v>5.4</v>
      </c>
      <c r="AC49">
        <v>5.5</v>
      </c>
      <c r="AD49">
        <v>5.5</v>
      </c>
      <c r="AE49">
        <f t="shared" si="2"/>
        <v>5.4666666666666659</v>
      </c>
      <c r="AF49">
        <v>2.7</v>
      </c>
      <c r="AG49">
        <v>2.8</v>
      </c>
      <c r="AH49">
        <v>2.75</v>
      </c>
      <c r="AI49">
        <f t="shared" si="3"/>
        <v>2.75</v>
      </c>
      <c r="AJ49">
        <v>4.3</v>
      </c>
      <c r="AK49">
        <v>4.25</v>
      </c>
      <c r="AL49">
        <v>4</v>
      </c>
      <c r="AM49">
        <f t="shared" si="4"/>
        <v>4.1833333333333336</v>
      </c>
      <c r="AN49">
        <v>124</v>
      </c>
      <c r="AO49">
        <v>124.5</v>
      </c>
      <c r="AP49">
        <v>124.5</v>
      </c>
      <c r="AQ49">
        <f t="shared" si="5"/>
        <v>124.33333333333333</v>
      </c>
      <c r="AR49">
        <v>123.5</v>
      </c>
      <c r="AS49">
        <v>123.5</v>
      </c>
      <c r="AT49">
        <v>123.5</v>
      </c>
      <c r="AU49">
        <f t="shared" si="6"/>
        <v>123.5</v>
      </c>
      <c r="AV49" t="s">
        <v>843</v>
      </c>
      <c r="AW49" t="s">
        <v>841</v>
      </c>
      <c r="AX49">
        <v>19.38</v>
      </c>
      <c r="AY49">
        <v>99</v>
      </c>
      <c r="AZ49">
        <v>94.5</v>
      </c>
      <c r="BA49">
        <v>88.5</v>
      </c>
      <c r="BB49">
        <v>81</v>
      </c>
      <c r="BC49">
        <v>74</v>
      </c>
      <c r="BD49">
        <v>68</v>
      </c>
      <c r="BE49">
        <v>64</v>
      </c>
      <c r="BF49">
        <v>58</v>
      </c>
      <c r="BG49">
        <v>51</v>
      </c>
      <c r="BH49" t="s">
        <v>843</v>
      </c>
      <c r="BI49" t="s">
        <v>843</v>
      </c>
      <c r="BJ49" s="3" t="s">
        <v>371</v>
      </c>
      <c r="BP49" t="s">
        <v>328</v>
      </c>
      <c r="BQ49">
        <v>5</v>
      </c>
      <c r="BR49">
        <f>35+32+87</f>
        <v>154</v>
      </c>
      <c r="BS49">
        <v>0</v>
      </c>
      <c r="BT49">
        <v>10</v>
      </c>
      <c r="BU49">
        <v>0</v>
      </c>
      <c r="BV49">
        <v>0</v>
      </c>
      <c r="BW49" t="s">
        <v>844</v>
      </c>
      <c r="BX49" t="s">
        <v>330</v>
      </c>
    </row>
    <row r="50" spans="1:87">
      <c r="A50" t="s">
        <v>966</v>
      </c>
      <c r="B50" s="21">
        <v>39961</v>
      </c>
      <c r="C50" t="s">
        <v>288</v>
      </c>
      <c r="D50" t="s">
        <v>556</v>
      </c>
      <c r="E50">
        <v>57.558841999999999</v>
      </c>
      <c r="F50">
        <v>62.662776999999998</v>
      </c>
      <c r="G50" s="1">
        <v>0.70347222222222217</v>
      </c>
      <c r="H50" s="13" t="s">
        <v>219</v>
      </c>
      <c r="I50" s="13" t="s">
        <v>523</v>
      </c>
      <c r="T50">
        <v>11.3</v>
      </c>
      <c r="U50">
        <v>11.1</v>
      </c>
      <c r="V50">
        <v>11.1</v>
      </c>
      <c r="W50">
        <f t="shared" si="0"/>
        <v>11.166666666666666</v>
      </c>
      <c r="X50">
        <v>122.5</v>
      </c>
      <c r="Y50">
        <v>122</v>
      </c>
      <c r="Z50">
        <v>122.5</v>
      </c>
      <c r="AA50">
        <f t="shared" si="1"/>
        <v>122.33333333333333</v>
      </c>
      <c r="AB50">
        <v>4.9000000000000004</v>
      </c>
      <c r="AC50">
        <v>5.05</v>
      </c>
      <c r="AD50">
        <v>5</v>
      </c>
      <c r="AE50">
        <f t="shared" si="2"/>
        <v>4.9833333333333334</v>
      </c>
      <c r="AF50">
        <v>2.65</v>
      </c>
      <c r="AG50">
        <v>2.6</v>
      </c>
      <c r="AH50">
        <v>2.5499999999999998</v>
      </c>
      <c r="AI50">
        <f t="shared" si="3"/>
        <v>2.6</v>
      </c>
      <c r="AJ50">
        <v>4.05</v>
      </c>
      <c r="AK50">
        <v>3.85</v>
      </c>
      <c r="AL50">
        <v>3.85</v>
      </c>
      <c r="AM50">
        <f t="shared" si="4"/>
        <v>3.9166666666666665</v>
      </c>
      <c r="AN50">
        <v>94.5</v>
      </c>
      <c r="AO50">
        <v>94.5</v>
      </c>
      <c r="AP50">
        <v>94.5</v>
      </c>
      <c r="AQ50">
        <f t="shared" si="5"/>
        <v>94.5</v>
      </c>
      <c r="AR50">
        <v>94</v>
      </c>
      <c r="AS50">
        <v>94</v>
      </c>
      <c r="AT50">
        <v>94</v>
      </c>
      <c r="AU50">
        <f t="shared" si="6"/>
        <v>94</v>
      </c>
      <c r="AV50" t="s">
        <v>327</v>
      </c>
      <c r="AW50" t="s">
        <v>843</v>
      </c>
      <c r="AX50">
        <v>22.08</v>
      </c>
      <c r="AY50">
        <v>96</v>
      </c>
      <c r="AZ50">
        <v>92.5</v>
      </c>
      <c r="BA50">
        <v>85.5</v>
      </c>
      <c r="BB50">
        <v>79</v>
      </c>
      <c r="BC50">
        <v>74.5</v>
      </c>
      <c r="BD50">
        <v>69</v>
      </c>
      <c r="BE50">
        <v>64</v>
      </c>
      <c r="BF50">
        <v>58</v>
      </c>
      <c r="BG50">
        <v>51</v>
      </c>
      <c r="BH50" t="s">
        <v>841</v>
      </c>
      <c r="BI50" t="s">
        <v>843</v>
      </c>
      <c r="BJ50" s="3" t="s">
        <v>975</v>
      </c>
      <c r="BN50" t="s">
        <v>182</v>
      </c>
      <c r="BP50" t="s">
        <v>328</v>
      </c>
      <c r="BQ50" t="s">
        <v>844</v>
      </c>
      <c r="BR50" t="s">
        <v>844</v>
      </c>
      <c r="BS50" t="s">
        <v>844</v>
      </c>
      <c r="BT50" t="s">
        <v>844</v>
      </c>
      <c r="BU50" t="s">
        <v>844</v>
      </c>
      <c r="BV50" t="s">
        <v>844</v>
      </c>
      <c r="BW50" t="s">
        <v>844</v>
      </c>
      <c r="BX50" t="s">
        <v>844</v>
      </c>
    </row>
    <row r="51" spans="1:87">
      <c r="A51" t="s">
        <v>967</v>
      </c>
      <c r="B51" s="21">
        <v>39961</v>
      </c>
      <c r="C51" t="s">
        <v>288</v>
      </c>
      <c r="D51" t="s">
        <v>556</v>
      </c>
      <c r="E51">
        <v>57.558841999999999</v>
      </c>
      <c r="F51">
        <v>62.662776999999998</v>
      </c>
      <c r="H51" s="13" t="s">
        <v>221</v>
      </c>
      <c r="I51" s="13" t="s">
        <v>523</v>
      </c>
      <c r="L51" t="s">
        <v>286</v>
      </c>
      <c r="M51" t="s">
        <v>183</v>
      </c>
      <c r="T51">
        <v>11.1</v>
      </c>
      <c r="U51">
        <v>11.25</v>
      </c>
      <c r="V51">
        <v>11</v>
      </c>
      <c r="W51">
        <f t="shared" si="0"/>
        <v>11.116666666666667</v>
      </c>
      <c r="X51">
        <v>126</v>
      </c>
      <c r="Y51">
        <v>126.5</v>
      </c>
      <c r="Z51">
        <v>126.5</v>
      </c>
      <c r="AA51">
        <f t="shared" si="1"/>
        <v>126.33333333333333</v>
      </c>
      <c r="AB51">
        <v>5.3</v>
      </c>
      <c r="AC51">
        <v>5.3</v>
      </c>
      <c r="AD51">
        <v>5.4</v>
      </c>
      <c r="AE51">
        <f t="shared" si="2"/>
        <v>5.333333333333333</v>
      </c>
      <c r="AF51">
        <v>2.65</v>
      </c>
      <c r="AG51">
        <v>2.65</v>
      </c>
      <c r="AH51">
        <v>2.65</v>
      </c>
      <c r="AI51">
        <f t="shared" si="3"/>
        <v>2.65</v>
      </c>
      <c r="AJ51">
        <v>4.5999999999999996</v>
      </c>
      <c r="AK51">
        <v>4.3</v>
      </c>
      <c r="AL51">
        <v>4.5999999999999996</v>
      </c>
      <c r="AM51">
        <f t="shared" si="4"/>
        <v>4.4999999999999991</v>
      </c>
      <c r="AN51">
        <v>123.5</v>
      </c>
      <c r="AO51">
        <v>123</v>
      </c>
      <c r="AP51">
        <v>123</v>
      </c>
      <c r="AQ51">
        <f t="shared" si="5"/>
        <v>123.16666666666667</v>
      </c>
      <c r="AR51">
        <v>127</v>
      </c>
      <c r="AS51">
        <v>127</v>
      </c>
      <c r="AT51">
        <v>127</v>
      </c>
      <c r="AU51">
        <f t="shared" si="6"/>
        <v>127</v>
      </c>
      <c r="AV51" t="s">
        <v>843</v>
      </c>
      <c r="AW51" t="s">
        <v>843</v>
      </c>
      <c r="AX51">
        <v>19.7</v>
      </c>
      <c r="AY51">
        <v>100</v>
      </c>
      <c r="AZ51">
        <v>99</v>
      </c>
      <c r="BA51">
        <v>92.5</v>
      </c>
      <c r="BB51">
        <v>86</v>
      </c>
      <c r="BC51">
        <v>79.5</v>
      </c>
      <c r="BD51">
        <v>72</v>
      </c>
      <c r="BE51">
        <v>64</v>
      </c>
      <c r="BF51">
        <v>59</v>
      </c>
      <c r="BG51">
        <v>52.5</v>
      </c>
      <c r="BH51" t="s">
        <v>327</v>
      </c>
      <c r="BI51" t="s">
        <v>843</v>
      </c>
      <c r="BJ51" s="3" t="s">
        <v>184</v>
      </c>
      <c r="BP51" t="s">
        <v>328</v>
      </c>
      <c r="BQ51">
        <v>4</v>
      </c>
      <c r="BR51">
        <f>45+258+184+30</f>
        <v>517</v>
      </c>
      <c r="BS51">
        <v>0</v>
      </c>
      <c r="BT51">
        <f>4+17+5+30</f>
        <v>56</v>
      </c>
      <c r="BU51">
        <v>0</v>
      </c>
      <c r="BV51">
        <v>0</v>
      </c>
      <c r="BW51" t="s">
        <v>330</v>
      </c>
      <c r="BX51" t="s">
        <v>330</v>
      </c>
    </row>
    <row r="52" spans="1:87">
      <c r="A52" t="s">
        <v>968</v>
      </c>
      <c r="B52" s="21">
        <v>39961</v>
      </c>
      <c r="C52" t="s">
        <v>288</v>
      </c>
      <c r="D52" t="s">
        <v>556</v>
      </c>
      <c r="E52">
        <v>57.558841999999999</v>
      </c>
      <c r="F52">
        <v>62.662776999999998</v>
      </c>
      <c r="G52" s="1">
        <v>0.73888888888888893</v>
      </c>
      <c r="H52" s="13" t="s">
        <v>221</v>
      </c>
      <c r="I52" s="13" t="s">
        <v>523</v>
      </c>
      <c r="J52" t="s">
        <v>1136</v>
      </c>
      <c r="L52" t="s">
        <v>645</v>
      </c>
      <c r="M52" t="s">
        <v>1136</v>
      </c>
      <c r="T52">
        <v>11</v>
      </c>
      <c r="U52">
        <v>11.15</v>
      </c>
      <c r="V52">
        <v>11.3</v>
      </c>
      <c r="W52">
        <f t="shared" si="0"/>
        <v>11.15</v>
      </c>
      <c r="X52">
        <v>126.5</v>
      </c>
      <c r="Y52">
        <v>126.5</v>
      </c>
      <c r="Z52">
        <v>126.5</v>
      </c>
      <c r="AA52">
        <f t="shared" si="1"/>
        <v>126.5</v>
      </c>
      <c r="AB52">
        <v>5.9</v>
      </c>
      <c r="AC52">
        <v>5.9</v>
      </c>
      <c r="AD52">
        <v>5.8</v>
      </c>
      <c r="AE52">
        <f t="shared" si="2"/>
        <v>5.8666666666666671</v>
      </c>
      <c r="AF52">
        <v>2.8</v>
      </c>
      <c r="AG52">
        <v>2.8</v>
      </c>
      <c r="AH52">
        <v>3</v>
      </c>
      <c r="AI52">
        <f t="shared" si="3"/>
        <v>2.8666666666666667</v>
      </c>
      <c r="AJ52">
        <v>4.6500000000000004</v>
      </c>
      <c r="AK52">
        <v>4.4000000000000004</v>
      </c>
      <c r="AL52">
        <v>4.4000000000000004</v>
      </c>
      <c r="AM52">
        <f t="shared" si="4"/>
        <v>4.4833333333333334</v>
      </c>
      <c r="AN52">
        <v>115</v>
      </c>
      <c r="AO52">
        <v>115</v>
      </c>
      <c r="AP52">
        <v>115</v>
      </c>
      <c r="AQ52">
        <f t="shared" si="5"/>
        <v>115</v>
      </c>
      <c r="AR52">
        <v>116</v>
      </c>
      <c r="AS52">
        <v>116</v>
      </c>
      <c r="AT52">
        <v>116</v>
      </c>
      <c r="AU52">
        <f t="shared" si="6"/>
        <v>116</v>
      </c>
      <c r="AV52" t="s">
        <v>843</v>
      </c>
      <c r="AW52" t="s">
        <v>843</v>
      </c>
      <c r="AX52">
        <v>19.54</v>
      </c>
      <c r="AY52">
        <v>100</v>
      </c>
      <c r="AZ52">
        <v>97.5</v>
      </c>
      <c r="BA52">
        <v>92</v>
      </c>
      <c r="BB52">
        <v>83</v>
      </c>
      <c r="BC52">
        <v>76</v>
      </c>
      <c r="BD52">
        <v>70</v>
      </c>
      <c r="BE52">
        <v>64</v>
      </c>
      <c r="BF52">
        <v>58</v>
      </c>
      <c r="BG52">
        <v>50.5</v>
      </c>
      <c r="BH52" t="s">
        <v>841</v>
      </c>
      <c r="BI52" t="s">
        <v>843</v>
      </c>
      <c r="BJ52" s="3" t="s">
        <v>646</v>
      </c>
      <c r="BP52" t="s">
        <v>328</v>
      </c>
      <c r="BQ52" t="s">
        <v>844</v>
      </c>
      <c r="BR52" t="s">
        <v>844</v>
      </c>
      <c r="BS52" t="s">
        <v>844</v>
      </c>
      <c r="BT52" t="s">
        <v>844</v>
      </c>
      <c r="BU52" t="s">
        <v>844</v>
      </c>
      <c r="BV52" t="s">
        <v>844</v>
      </c>
      <c r="BW52" t="s">
        <v>844</v>
      </c>
      <c r="BX52" t="s">
        <v>844</v>
      </c>
    </row>
    <row r="53" spans="1:87">
      <c r="A53" t="s">
        <v>969</v>
      </c>
      <c r="B53" s="21">
        <v>39961</v>
      </c>
      <c r="C53" t="s">
        <v>288</v>
      </c>
      <c r="D53" t="s">
        <v>556</v>
      </c>
      <c r="E53">
        <v>57.558841999999999</v>
      </c>
      <c r="F53">
        <v>62.662776999999998</v>
      </c>
      <c r="G53" s="1">
        <v>0.74583333333333324</v>
      </c>
      <c r="H53" s="13" t="s">
        <v>219</v>
      </c>
      <c r="I53" s="13" t="s">
        <v>523</v>
      </c>
      <c r="T53">
        <v>11.9</v>
      </c>
      <c r="U53">
        <v>11.9</v>
      </c>
      <c r="V53">
        <v>11.75</v>
      </c>
      <c r="W53">
        <f t="shared" si="0"/>
        <v>11.85</v>
      </c>
      <c r="X53">
        <v>125</v>
      </c>
      <c r="Y53">
        <v>125</v>
      </c>
      <c r="Z53">
        <v>125</v>
      </c>
      <c r="AA53">
        <f t="shared" si="1"/>
        <v>125</v>
      </c>
      <c r="AB53">
        <v>5.15</v>
      </c>
      <c r="AC53">
        <v>5.2</v>
      </c>
      <c r="AD53">
        <v>5.2</v>
      </c>
      <c r="AE53">
        <f t="shared" si="2"/>
        <v>5.1833333333333336</v>
      </c>
      <c r="AF53">
        <v>2.7</v>
      </c>
      <c r="AG53">
        <v>2.7</v>
      </c>
      <c r="AH53">
        <v>2.7</v>
      </c>
      <c r="AI53">
        <f t="shared" si="3"/>
        <v>2.7000000000000006</v>
      </c>
      <c r="AJ53">
        <v>4.7</v>
      </c>
      <c r="AK53">
        <v>4.8499999999999996</v>
      </c>
      <c r="AL53">
        <v>4.8</v>
      </c>
      <c r="AM53">
        <f t="shared" si="4"/>
        <v>4.7833333333333341</v>
      </c>
      <c r="AN53">
        <v>92.5</v>
      </c>
      <c r="AO53">
        <v>92.5</v>
      </c>
      <c r="AP53">
        <v>93</v>
      </c>
      <c r="AQ53">
        <f t="shared" si="5"/>
        <v>92.666666666666671</v>
      </c>
      <c r="AR53">
        <v>93</v>
      </c>
      <c r="AS53">
        <v>93</v>
      </c>
      <c r="AT53">
        <v>93</v>
      </c>
      <c r="AU53">
        <f t="shared" si="6"/>
        <v>93</v>
      </c>
      <c r="AV53" t="s">
        <v>843</v>
      </c>
      <c r="AW53" t="s">
        <v>843</v>
      </c>
      <c r="AX53">
        <v>23.69</v>
      </c>
      <c r="AY53">
        <v>98</v>
      </c>
      <c r="AZ53">
        <v>94.5</v>
      </c>
      <c r="BA53">
        <v>88</v>
      </c>
      <c r="BB53">
        <v>81</v>
      </c>
      <c r="BC53">
        <v>77</v>
      </c>
      <c r="BD53">
        <v>70.5</v>
      </c>
      <c r="BE53">
        <v>66</v>
      </c>
      <c r="BF53">
        <v>59</v>
      </c>
      <c r="BG53">
        <v>53</v>
      </c>
      <c r="BH53" t="s">
        <v>327</v>
      </c>
      <c r="BI53" t="s">
        <v>843</v>
      </c>
      <c r="BJ53" s="3" t="s">
        <v>866</v>
      </c>
      <c r="BN53" t="s">
        <v>867</v>
      </c>
      <c r="BP53" t="s">
        <v>328</v>
      </c>
      <c r="BQ53" t="s">
        <v>844</v>
      </c>
      <c r="BR53" t="s">
        <v>844</v>
      </c>
      <c r="BS53" t="s">
        <v>844</v>
      </c>
      <c r="BT53" t="s">
        <v>844</v>
      </c>
      <c r="BU53" t="s">
        <v>844</v>
      </c>
      <c r="BV53" t="s">
        <v>844</v>
      </c>
      <c r="BW53" t="s">
        <v>844</v>
      </c>
      <c r="BX53" t="s">
        <v>844</v>
      </c>
    </row>
    <row r="54" spans="1:87">
      <c r="A54" t="s">
        <v>970</v>
      </c>
      <c r="B54" s="21">
        <v>39961</v>
      </c>
      <c r="C54" t="s">
        <v>288</v>
      </c>
      <c r="D54" t="s">
        <v>556</v>
      </c>
      <c r="E54">
        <v>57.558841999999999</v>
      </c>
      <c r="F54">
        <v>62.662776999999998</v>
      </c>
      <c r="G54" s="1">
        <v>0.75</v>
      </c>
      <c r="H54" s="13" t="s">
        <v>221</v>
      </c>
      <c r="I54" s="13" t="s">
        <v>523</v>
      </c>
      <c r="J54" t="s">
        <v>754</v>
      </c>
      <c r="L54" t="s">
        <v>659</v>
      </c>
      <c r="M54" t="s">
        <v>645</v>
      </c>
      <c r="T54">
        <v>11.15</v>
      </c>
      <c r="U54">
        <v>11.1</v>
      </c>
      <c r="V54">
        <v>11.1</v>
      </c>
      <c r="W54">
        <f t="shared" si="0"/>
        <v>11.116666666666667</v>
      </c>
      <c r="X54">
        <v>131</v>
      </c>
      <c r="Y54">
        <v>131</v>
      </c>
      <c r="Z54">
        <v>131</v>
      </c>
      <c r="AA54">
        <f t="shared" si="1"/>
        <v>131</v>
      </c>
      <c r="AB54">
        <v>5.5</v>
      </c>
      <c r="AC54">
        <v>5.5</v>
      </c>
      <c r="AD54">
        <v>5.5</v>
      </c>
      <c r="AE54">
        <f t="shared" si="2"/>
        <v>5.5</v>
      </c>
      <c r="AF54">
        <v>2.8</v>
      </c>
      <c r="AG54">
        <v>2.7</v>
      </c>
      <c r="AH54">
        <v>2.8</v>
      </c>
      <c r="AI54">
        <f t="shared" si="3"/>
        <v>2.7666666666666671</v>
      </c>
      <c r="AJ54">
        <v>4.3</v>
      </c>
      <c r="AK54">
        <v>4.75</v>
      </c>
      <c r="AL54">
        <v>4.4000000000000004</v>
      </c>
      <c r="AM54">
        <f t="shared" si="4"/>
        <v>4.4833333333333334</v>
      </c>
      <c r="AN54">
        <v>131</v>
      </c>
      <c r="AO54">
        <v>131</v>
      </c>
      <c r="AP54">
        <v>131</v>
      </c>
      <c r="AQ54">
        <f t="shared" si="5"/>
        <v>131</v>
      </c>
      <c r="AR54">
        <v>138</v>
      </c>
      <c r="AS54">
        <v>138</v>
      </c>
      <c r="AT54">
        <v>138</v>
      </c>
      <c r="AU54">
        <f t="shared" si="6"/>
        <v>138</v>
      </c>
      <c r="AV54" t="s">
        <v>843</v>
      </c>
      <c r="AW54" t="s">
        <v>843</v>
      </c>
      <c r="AX54">
        <v>20.27</v>
      </c>
      <c r="AY54">
        <v>104</v>
      </c>
      <c r="AZ54">
        <v>103</v>
      </c>
      <c r="BA54">
        <v>95</v>
      </c>
      <c r="BB54">
        <v>87</v>
      </c>
      <c r="BC54">
        <v>80.5</v>
      </c>
      <c r="BD54">
        <v>73.5</v>
      </c>
      <c r="BE54">
        <v>68</v>
      </c>
      <c r="BF54">
        <v>60.5</v>
      </c>
      <c r="BG54">
        <v>51</v>
      </c>
      <c r="BH54" t="s">
        <v>843</v>
      </c>
      <c r="BI54" t="s">
        <v>843</v>
      </c>
      <c r="BJ54" s="3" t="s">
        <v>537</v>
      </c>
      <c r="BP54" t="s">
        <v>660</v>
      </c>
      <c r="BQ54" t="s">
        <v>330</v>
      </c>
      <c r="BR54" t="s">
        <v>330</v>
      </c>
      <c r="BS54" t="s">
        <v>330</v>
      </c>
      <c r="BT54" t="s">
        <v>330</v>
      </c>
      <c r="BU54" t="s">
        <v>330</v>
      </c>
      <c r="BV54" t="s">
        <v>330</v>
      </c>
      <c r="BW54" t="s">
        <v>330</v>
      </c>
      <c r="BX54" t="s">
        <v>330</v>
      </c>
    </row>
    <row r="55" spans="1:87">
      <c r="A55" t="s">
        <v>971</v>
      </c>
      <c r="B55" s="21">
        <v>39961</v>
      </c>
      <c r="C55" t="s">
        <v>288</v>
      </c>
      <c r="D55" t="s">
        <v>556</v>
      </c>
      <c r="E55">
        <v>57.558841999999999</v>
      </c>
      <c r="F55">
        <v>62.662776999999998</v>
      </c>
      <c r="G55" s="1">
        <v>0.76874999999999993</v>
      </c>
      <c r="H55" s="13" t="s">
        <v>219</v>
      </c>
      <c r="I55" s="13" t="s">
        <v>523</v>
      </c>
      <c r="T55">
        <v>11.8</v>
      </c>
      <c r="U55">
        <v>12</v>
      </c>
      <c r="V55">
        <v>12</v>
      </c>
      <c r="W55">
        <f t="shared" si="0"/>
        <v>11.933333333333332</v>
      </c>
      <c r="X55">
        <v>128.5</v>
      </c>
      <c r="Y55">
        <v>128</v>
      </c>
      <c r="Z55">
        <v>128</v>
      </c>
      <c r="AA55">
        <f t="shared" si="1"/>
        <v>128.16666666666666</v>
      </c>
      <c r="AB55">
        <v>6.1</v>
      </c>
      <c r="AC55">
        <v>6.05</v>
      </c>
      <c r="AD55">
        <v>6.05</v>
      </c>
      <c r="AE55">
        <f t="shared" si="2"/>
        <v>6.0666666666666664</v>
      </c>
      <c r="AF55">
        <v>3</v>
      </c>
      <c r="AG55">
        <v>2.9</v>
      </c>
      <c r="AH55">
        <v>2.9</v>
      </c>
      <c r="AI55">
        <f t="shared" si="3"/>
        <v>2.9333333333333336</v>
      </c>
      <c r="AJ55">
        <v>4.4000000000000004</v>
      </c>
      <c r="AK55">
        <v>4.5</v>
      </c>
      <c r="AL55">
        <v>4.5</v>
      </c>
      <c r="AM55">
        <f t="shared" si="4"/>
        <v>4.4666666666666668</v>
      </c>
      <c r="AN55">
        <v>95.5</v>
      </c>
      <c r="AO55">
        <v>95</v>
      </c>
      <c r="AP55">
        <v>95.5</v>
      </c>
      <c r="AQ55">
        <f t="shared" si="5"/>
        <v>95.333333333333329</v>
      </c>
      <c r="AR55">
        <v>98</v>
      </c>
      <c r="AS55">
        <v>98</v>
      </c>
      <c r="AT55">
        <v>98</v>
      </c>
      <c r="AU55">
        <f t="shared" si="6"/>
        <v>98</v>
      </c>
      <c r="AV55" t="s">
        <v>843</v>
      </c>
      <c r="AW55" t="s">
        <v>841</v>
      </c>
      <c r="AX55">
        <v>24.73</v>
      </c>
      <c r="AY55">
        <v>101</v>
      </c>
      <c r="AZ55">
        <v>96.5</v>
      </c>
      <c r="BA55">
        <v>89</v>
      </c>
      <c r="BB55">
        <v>82</v>
      </c>
      <c r="BC55">
        <v>77.5</v>
      </c>
      <c r="BD55">
        <v>71</v>
      </c>
      <c r="BE55">
        <v>67</v>
      </c>
      <c r="BF55">
        <v>60</v>
      </c>
      <c r="BG55">
        <v>53</v>
      </c>
      <c r="BH55" t="s">
        <v>841</v>
      </c>
      <c r="BI55" t="s">
        <v>841</v>
      </c>
      <c r="BJ55" s="3" t="s">
        <v>975</v>
      </c>
      <c r="BP55" t="s">
        <v>843</v>
      </c>
      <c r="BQ55">
        <v>0</v>
      </c>
      <c r="BR55">
        <f>106+80+93</f>
        <v>279</v>
      </c>
      <c r="BS55">
        <v>0</v>
      </c>
      <c r="BT55">
        <v>24</v>
      </c>
      <c r="BU55">
        <v>0</v>
      </c>
      <c r="BV55">
        <v>0</v>
      </c>
      <c r="BW55" t="s">
        <v>844</v>
      </c>
      <c r="BX55" t="s">
        <v>330</v>
      </c>
    </row>
    <row r="56" spans="1:87">
      <c r="A56" t="s">
        <v>972</v>
      </c>
      <c r="B56" s="21">
        <v>39962</v>
      </c>
      <c r="C56" t="s">
        <v>288</v>
      </c>
      <c r="D56" t="s">
        <v>661</v>
      </c>
      <c r="E56">
        <v>57.563985000000002</v>
      </c>
      <c r="F56">
        <v>62.710287999999998</v>
      </c>
      <c r="G56" s="1">
        <v>0.32291666666666669</v>
      </c>
      <c r="H56" s="13" t="s">
        <v>219</v>
      </c>
      <c r="I56" s="13" t="s">
        <v>523</v>
      </c>
      <c r="T56">
        <v>11.3</v>
      </c>
      <c r="U56">
        <v>11.1</v>
      </c>
      <c r="V56">
        <v>11.2</v>
      </c>
      <c r="W56">
        <f t="shared" si="0"/>
        <v>11.199999999999998</v>
      </c>
      <c r="X56">
        <v>126</v>
      </c>
      <c r="Y56">
        <v>126</v>
      </c>
      <c r="Z56">
        <v>126</v>
      </c>
      <c r="AA56">
        <f t="shared" si="1"/>
        <v>126</v>
      </c>
      <c r="AB56">
        <v>5.4</v>
      </c>
      <c r="AC56">
        <v>5.25</v>
      </c>
      <c r="AD56">
        <v>5.5</v>
      </c>
      <c r="AE56">
        <f t="shared" si="2"/>
        <v>5.3833333333333329</v>
      </c>
      <c r="AF56">
        <v>2.75</v>
      </c>
      <c r="AG56">
        <v>2.65</v>
      </c>
      <c r="AH56">
        <v>2.7</v>
      </c>
      <c r="AI56">
        <f t="shared" si="3"/>
        <v>2.7000000000000006</v>
      </c>
      <c r="AJ56">
        <v>3.7</v>
      </c>
      <c r="AK56">
        <v>3.9</v>
      </c>
      <c r="AL56">
        <v>3.75</v>
      </c>
      <c r="AM56">
        <f t="shared" si="4"/>
        <v>3.7833333333333332</v>
      </c>
      <c r="AN56">
        <v>100.5</v>
      </c>
      <c r="AO56">
        <v>100.5</v>
      </c>
      <c r="AP56">
        <v>101</v>
      </c>
      <c r="AQ56">
        <f t="shared" si="5"/>
        <v>100.66666666666667</v>
      </c>
      <c r="AR56">
        <v>103.5</v>
      </c>
      <c r="AS56">
        <v>102.5</v>
      </c>
      <c r="AT56">
        <v>102.5</v>
      </c>
      <c r="AU56">
        <f t="shared" si="6"/>
        <v>102.83333333333333</v>
      </c>
      <c r="AV56" t="s">
        <v>449</v>
      </c>
      <c r="AW56" t="s">
        <v>843</v>
      </c>
      <c r="AX56">
        <v>20</v>
      </c>
      <c r="AY56">
        <v>99</v>
      </c>
      <c r="AZ56">
        <v>99</v>
      </c>
      <c r="BA56">
        <v>93</v>
      </c>
      <c r="BB56">
        <v>86</v>
      </c>
      <c r="BC56">
        <v>78.5</v>
      </c>
      <c r="BD56">
        <v>72</v>
      </c>
      <c r="BE56">
        <v>65.5</v>
      </c>
      <c r="BF56">
        <v>60</v>
      </c>
      <c r="BG56">
        <v>53.5</v>
      </c>
      <c r="BH56" t="s">
        <v>843</v>
      </c>
      <c r="BI56" t="s">
        <v>292</v>
      </c>
      <c r="BJ56" s="3" t="s">
        <v>975</v>
      </c>
      <c r="BK56" t="s">
        <v>841</v>
      </c>
      <c r="BL56" t="s">
        <v>843</v>
      </c>
      <c r="BM56" t="s">
        <v>451</v>
      </c>
      <c r="BP56" t="s">
        <v>328</v>
      </c>
      <c r="BQ56">
        <v>24</v>
      </c>
      <c r="BR56">
        <f>383+427</f>
        <v>810</v>
      </c>
      <c r="BS56">
        <v>0</v>
      </c>
      <c r="BT56">
        <v>5</v>
      </c>
      <c r="BU56">
        <v>0</v>
      </c>
      <c r="BV56">
        <v>0</v>
      </c>
      <c r="BW56" t="s">
        <v>330</v>
      </c>
      <c r="BX56" t="s">
        <v>330</v>
      </c>
    </row>
    <row r="57" spans="1:87">
      <c r="A57" t="s">
        <v>973</v>
      </c>
      <c r="B57" s="21">
        <v>39962</v>
      </c>
      <c r="C57" t="s">
        <v>288</v>
      </c>
      <c r="D57" t="s">
        <v>658</v>
      </c>
      <c r="E57">
        <v>57.564286000000003</v>
      </c>
      <c r="F57">
        <v>62.709698000000003</v>
      </c>
      <c r="G57" s="1">
        <v>0.37638888888888888</v>
      </c>
      <c r="H57" s="13" t="s">
        <v>221</v>
      </c>
      <c r="I57" s="13" t="s">
        <v>523</v>
      </c>
      <c r="J57" t="s">
        <v>754</v>
      </c>
      <c r="L57" t="s">
        <v>461</v>
      </c>
      <c r="M57" t="s">
        <v>462</v>
      </c>
      <c r="T57">
        <v>11.75</v>
      </c>
      <c r="U57">
        <v>11.4</v>
      </c>
      <c r="V57">
        <v>11.5</v>
      </c>
      <c r="W57">
        <f t="shared" si="0"/>
        <v>11.549999999999999</v>
      </c>
      <c r="X57">
        <v>129</v>
      </c>
      <c r="Y57">
        <v>129</v>
      </c>
      <c r="Z57">
        <v>129</v>
      </c>
      <c r="AA57">
        <f t="shared" si="1"/>
        <v>129</v>
      </c>
      <c r="AB57">
        <v>5.5</v>
      </c>
      <c r="AC57">
        <v>5.5</v>
      </c>
      <c r="AD57">
        <v>5.7</v>
      </c>
      <c r="AE57">
        <f t="shared" si="2"/>
        <v>5.5666666666666664</v>
      </c>
      <c r="AF57">
        <v>2.75</v>
      </c>
      <c r="AG57">
        <v>2.7</v>
      </c>
      <c r="AH57">
        <v>2.75</v>
      </c>
      <c r="AI57">
        <f t="shared" si="3"/>
        <v>2.7333333333333329</v>
      </c>
      <c r="AJ57">
        <v>4.9000000000000004</v>
      </c>
      <c r="AK57">
        <v>4.7</v>
      </c>
      <c r="AL57">
        <v>4.8</v>
      </c>
      <c r="AM57">
        <f t="shared" si="4"/>
        <v>4.8000000000000007</v>
      </c>
      <c r="AN57">
        <v>109.5</v>
      </c>
      <c r="AO57">
        <v>109.5</v>
      </c>
      <c r="AP57">
        <v>109.5</v>
      </c>
      <c r="AQ57">
        <f t="shared" si="5"/>
        <v>109.5</v>
      </c>
      <c r="AR57">
        <v>113</v>
      </c>
      <c r="AS57">
        <v>113</v>
      </c>
      <c r="AT57">
        <v>112.5</v>
      </c>
      <c r="AU57">
        <f t="shared" si="6"/>
        <v>112.83333333333333</v>
      </c>
      <c r="AV57" t="s">
        <v>292</v>
      </c>
      <c r="AW57" t="s">
        <v>841</v>
      </c>
      <c r="AX57">
        <v>17.98</v>
      </c>
      <c r="AY57">
        <v>99</v>
      </c>
      <c r="AZ57">
        <v>94</v>
      </c>
      <c r="BA57">
        <v>86</v>
      </c>
      <c r="BB57">
        <v>81</v>
      </c>
      <c r="BC57">
        <v>76</v>
      </c>
      <c r="BD57">
        <v>70</v>
      </c>
      <c r="BE57">
        <v>68</v>
      </c>
      <c r="BF57">
        <v>57</v>
      </c>
      <c r="BG57">
        <v>51</v>
      </c>
      <c r="BH57" t="s">
        <v>843</v>
      </c>
      <c r="BI57" t="s">
        <v>841</v>
      </c>
      <c r="BJ57" s="3" t="s">
        <v>975</v>
      </c>
      <c r="BK57" t="s">
        <v>292</v>
      </c>
      <c r="BL57" t="s">
        <v>843</v>
      </c>
      <c r="BM57" t="s">
        <v>463</v>
      </c>
      <c r="BP57" t="s">
        <v>960</v>
      </c>
      <c r="BQ57" t="s">
        <v>330</v>
      </c>
      <c r="BR57" t="s">
        <v>330</v>
      </c>
      <c r="BS57" t="s">
        <v>330</v>
      </c>
      <c r="BT57" t="s">
        <v>330</v>
      </c>
      <c r="BU57" t="s">
        <v>330</v>
      </c>
      <c r="BV57" t="s">
        <v>330</v>
      </c>
      <c r="BW57" t="s">
        <v>330</v>
      </c>
      <c r="BX57" t="s">
        <v>330</v>
      </c>
    </row>
    <row r="58" spans="1:87">
      <c r="A58" t="s">
        <v>452</v>
      </c>
      <c r="B58" s="21">
        <v>39962</v>
      </c>
      <c r="C58" t="s">
        <v>288</v>
      </c>
      <c r="D58" t="s">
        <v>658</v>
      </c>
      <c r="E58">
        <v>57.564286000000003</v>
      </c>
      <c r="F58">
        <v>62.709698000000003</v>
      </c>
      <c r="G58" s="1">
        <v>0.38611111111111113</v>
      </c>
      <c r="H58" s="13" t="s">
        <v>219</v>
      </c>
      <c r="I58" s="13" t="s">
        <v>523</v>
      </c>
      <c r="T58">
        <v>11.7</v>
      </c>
      <c r="U58">
        <v>11.5</v>
      </c>
      <c r="V58">
        <v>11.45</v>
      </c>
      <c r="W58">
        <f t="shared" si="0"/>
        <v>11.549999999999999</v>
      </c>
      <c r="X58">
        <v>124</v>
      </c>
      <c r="Y58">
        <v>124</v>
      </c>
      <c r="Z58">
        <v>124</v>
      </c>
      <c r="AA58">
        <f t="shared" si="1"/>
        <v>124</v>
      </c>
      <c r="AB58">
        <v>5.2</v>
      </c>
      <c r="AC58">
        <v>5.2</v>
      </c>
      <c r="AD58">
        <v>5.2</v>
      </c>
      <c r="AE58">
        <f t="shared" si="2"/>
        <v>5.2</v>
      </c>
      <c r="AF58">
        <v>2.7</v>
      </c>
      <c r="AG58">
        <v>2.75</v>
      </c>
      <c r="AH58">
        <v>2.75</v>
      </c>
      <c r="AI58">
        <f t="shared" si="3"/>
        <v>2.7333333333333329</v>
      </c>
      <c r="AJ58">
        <v>4.5</v>
      </c>
      <c r="AK58">
        <v>4.5</v>
      </c>
      <c r="AL58">
        <v>4.6500000000000004</v>
      </c>
      <c r="AM58">
        <f t="shared" si="4"/>
        <v>4.55</v>
      </c>
      <c r="AN58">
        <v>86.5</v>
      </c>
      <c r="AO58">
        <v>87</v>
      </c>
      <c r="AP58">
        <v>87</v>
      </c>
      <c r="AQ58">
        <f t="shared" si="5"/>
        <v>86.833333333333329</v>
      </c>
      <c r="AR58">
        <v>88</v>
      </c>
      <c r="AS58">
        <v>88</v>
      </c>
      <c r="AT58">
        <v>87.5</v>
      </c>
      <c r="AU58">
        <f t="shared" si="6"/>
        <v>87.833333333333329</v>
      </c>
      <c r="AV58" t="s">
        <v>841</v>
      </c>
      <c r="AW58" t="s">
        <v>269</v>
      </c>
      <c r="AX58">
        <v>22.32</v>
      </c>
      <c r="AY58">
        <v>96.5</v>
      </c>
      <c r="AZ58">
        <v>94</v>
      </c>
      <c r="BA58">
        <v>87</v>
      </c>
      <c r="BB58">
        <v>81</v>
      </c>
      <c r="BC58">
        <v>76</v>
      </c>
      <c r="BD58">
        <v>70</v>
      </c>
      <c r="BE58">
        <v>65</v>
      </c>
      <c r="BF58">
        <v>59</v>
      </c>
      <c r="BG58">
        <v>52</v>
      </c>
      <c r="BH58" t="s">
        <v>843</v>
      </c>
      <c r="BI58" t="s">
        <v>843</v>
      </c>
      <c r="BJ58" s="3" t="s">
        <v>270</v>
      </c>
      <c r="BK58" t="s">
        <v>843</v>
      </c>
      <c r="BL58" t="s">
        <v>843</v>
      </c>
      <c r="BM58" t="s">
        <v>271</v>
      </c>
      <c r="BP58" t="s">
        <v>328</v>
      </c>
      <c r="BQ58" t="s">
        <v>844</v>
      </c>
      <c r="BR58" t="s">
        <v>844</v>
      </c>
      <c r="BS58" t="s">
        <v>844</v>
      </c>
      <c r="BT58" t="s">
        <v>844</v>
      </c>
      <c r="BU58" t="s">
        <v>844</v>
      </c>
      <c r="BV58" t="s">
        <v>844</v>
      </c>
      <c r="BW58" t="s">
        <v>844</v>
      </c>
      <c r="BX58" t="s">
        <v>844</v>
      </c>
      <c r="CI58" t="s">
        <v>272</v>
      </c>
    </row>
    <row r="59" spans="1:87">
      <c r="A59" t="s">
        <v>654</v>
      </c>
      <c r="B59" s="21">
        <v>39962</v>
      </c>
      <c r="C59" t="s">
        <v>80</v>
      </c>
      <c r="D59" t="s">
        <v>273</v>
      </c>
      <c r="E59">
        <v>57.558841999999999</v>
      </c>
      <c r="F59">
        <v>62.662776999999998</v>
      </c>
      <c r="G59" s="1">
        <v>0.62361111111111112</v>
      </c>
      <c r="H59" s="13" t="s">
        <v>219</v>
      </c>
      <c r="I59" s="13" t="s">
        <v>81</v>
      </c>
      <c r="T59">
        <v>11.5</v>
      </c>
      <c r="U59">
        <v>11.6</v>
      </c>
      <c r="V59">
        <v>11.75</v>
      </c>
      <c r="W59">
        <f t="shared" si="0"/>
        <v>11.616666666666667</v>
      </c>
      <c r="X59">
        <v>128</v>
      </c>
      <c r="Y59">
        <v>128</v>
      </c>
      <c r="Z59">
        <v>127.5</v>
      </c>
      <c r="AA59">
        <f t="shared" si="1"/>
        <v>127.83333333333333</v>
      </c>
      <c r="AB59">
        <v>5.4</v>
      </c>
      <c r="AC59">
        <v>5.45</v>
      </c>
      <c r="AD59">
        <v>5.5</v>
      </c>
      <c r="AE59">
        <f t="shared" si="2"/>
        <v>5.45</v>
      </c>
      <c r="AF59">
        <v>2.65</v>
      </c>
      <c r="AG59">
        <v>2.7</v>
      </c>
      <c r="AH59">
        <v>2.65</v>
      </c>
      <c r="AI59">
        <f t="shared" si="3"/>
        <v>2.6666666666666665</v>
      </c>
      <c r="AJ59">
        <v>4.3</v>
      </c>
      <c r="AK59">
        <v>4.3499999999999996</v>
      </c>
      <c r="AL59">
        <v>4.3499999999999996</v>
      </c>
      <c r="AM59">
        <f t="shared" si="4"/>
        <v>4.333333333333333</v>
      </c>
      <c r="AN59">
        <v>102</v>
      </c>
      <c r="AO59">
        <v>102</v>
      </c>
      <c r="AP59">
        <v>102</v>
      </c>
      <c r="AQ59">
        <f t="shared" si="5"/>
        <v>102</v>
      </c>
      <c r="AR59">
        <v>104</v>
      </c>
      <c r="AS59">
        <v>103.5</v>
      </c>
      <c r="AT59">
        <v>103</v>
      </c>
      <c r="AU59">
        <f t="shared" si="6"/>
        <v>103.5</v>
      </c>
      <c r="AV59" t="s">
        <v>843</v>
      </c>
      <c r="AW59" t="s">
        <v>843</v>
      </c>
      <c r="AX59">
        <v>23.92</v>
      </c>
      <c r="AY59">
        <v>96</v>
      </c>
      <c r="AZ59">
        <v>94.5</v>
      </c>
      <c r="BA59">
        <v>88</v>
      </c>
      <c r="BB59">
        <v>80</v>
      </c>
      <c r="BC59">
        <v>74</v>
      </c>
      <c r="BD59">
        <v>65</v>
      </c>
      <c r="BE59">
        <v>61</v>
      </c>
      <c r="BF59">
        <v>54</v>
      </c>
      <c r="BG59">
        <v>50</v>
      </c>
      <c r="BH59" t="s">
        <v>843</v>
      </c>
      <c r="BI59" t="s">
        <v>843</v>
      </c>
      <c r="BJ59" s="3" t="s">
        <v>294</v>
      </c>
      <c r="BN59" t="s">
        <v>365</v>
      </c>
      <c r="BP59" t="s">
        <v>328</v>
      </c>
      <c r="BQ59" t="s">
        <v>330</v>
      </c>
      <c r="BR59" t="s">
        <v>330</v>
      </c>
      <c r="BS59" t="s">
        <v>330</v>
      </c>
      <c r="BT59" t="s">
        <v>330</v>
      </c>
      <c r="BU59" t="s">
        <v>330</v>
      </c>
      <c r="BV59" t="s">
        <v>330</v>
      </c>
      <c r="BW59" t="s">
        <v>330</v>
      </c>
      <c r="BX59" t="s">
        <v>330</v>
      </c>
    </row>
    <row r="60" spans="1:87">
      <c r="A60" t="s">
        <v>655</v>
      </c>
      <c r="B60" s="21">
        <v>39962</v>
      </c>
      <c r="C60" t="s">
        <v>295</v>
      </c>
      <c r="D60" t="s">
        <v>273</v>
      </c>
      <c r="E60">
        <v>57.558841999999999</v>
      </c>
      <c r="F60">
        <v>62.662776999999998</v>
      </c>
      <c r="G60" s="1">
        <v>0.63541666666666663</v>
      </c>
      <c r="H60" s="13" t="s">
        <v>219</v>
      </c>
      <c r="I60" s="13" t="s">
        <v>523</v>
      </c>
      <c r="T60">
        <v>11.5</v>
      </c>
      <c r="U60">
        <v>11.75</v>
      </c>
      <c r="V60">
        <v>11.5</v>
      </c>
      <c r="W60">
        <f t="shared" si="0"/>
        <v>11.583333333333334</v>
      </c>
      <c r="X60">
        <v>123.5</v>
      </c>
      <c r="Y60">
        <v>123.5</v>
      </c>
      <c r="Z60">
        <v>123.5</v>
      </c>
      <c r="AA60">
        <f t="shared" si="1"/>
        <v>123.5</v>
      </c>
      <c r="AB60">
        <v>5.65</v>
      </c>
      <c r="AC60">
        <v>5.5</v>
      </c>
      <c r="AD60">
        <v>5.65</v>
      </c>
      <c r="AE60">
        <f t="shared" si="2"/>
        <v>5.6000000000000005</v>
      </c>
      <c r="AF60">
        <v>2.95</v>
      </c>
      <c r="AG60">
        <v>2.9</v>
      </c>
      <c r="AH60">
        <v>2.75</v>
      </c>
      <c r="AI60">
        <f t="shared" si="3"/>
        <v>2.8666666666666667</v>
      </c>
      <c r="AJ60">
        <v>4.5</v>
      </c>
      <c r="AK60">
        <v>4.45</v>
      </c>
      <c r="AL60">
        <v>4.5</v>
      </c>
      <c r="AM60">
        <f t="shared" si="4"/>
        <v>4.4833333333333334</v>
      </c>
      <c r="AN60">
        <v>95</v>
      </c>
      <c r="AO60">
        <v>95</v>
      </c>
      <c r="AP60">
        <v>95</v>
      </c>
      <c r="AQ60">
        <f t="shared" si="5"/>
        <v>95</v>
      </c>
      <c r="AR60">
        <v>95.5</v>
      </c>
      <c r="AS60">
        <v>95</v>
      </c>
      <c r="AT60">
        <v>95</v>
      </c>
      <c r="AU60">
        <f t="shared" si="6"/>
        <v>95.166666666666671</v>
      </c>
      <c r="AV60" t="s">
        <v>327</v>
      </c>
      <c r="AW60" t="s">
        <v>843</v>
      </c>
      <c r="AX60">
        <v>22.37</v>
      </c>
      <c r="AY60">
        <v>97</v>
      </c>
      <c r="AZ60">
        <v>97</v>
      </c>
      <c r="BA60">
        <v>90.5</v>
      </c>
      <c r="BB60">
        <v>84</v>
      </c>
      <c r="BC60">
        <v>77.5</v>
      </c>
      <c r="BD60">
        <v>70</v>
      </c>
      <c r="BE60">
        <v>64</v>
      </c>
      <c r="BF60">
        <v>58</v>
      </c>
      <c r="BG60">
        <v>49</v>
      </c>
      <c r="BH60" t="s">
        <v>843</v>
      </c>
      <c r="BI60" t="s">
        <v>843</v>
      </c>
      <c r="BJ60" s="3" t="s">
        <v>843</v>
      </c>
      <c r="BP60" t="s">
        <v>328</v>
      </c>
      <c r="BQ60" t="s">
        <v>844</v>
      </c>
      <c r="BR60" t="s">
        <v>844</v>
      </c>
      <c r="BS60" t="s">
        <v>844</v>
      </c>
      <c r="BT60" t="s">
        <v>844</v>
      </c>
      <c r="BU60" t="s">
        <v>844</v>
      </c>
      <c r="BV60" t="s">
        <v>844</v>
      </c>
      <c r="BW60" t="s">
        <v>844</v>
      </c>
      <c r="BX60" t="s">
        <v>844</v>
      </c>
    </row>
    <row r="61" spans="1:87">
      <c r="A61" t="s">
        <v>656</v>
      </c>
      <c r="B61" s="21">
        <v>39962</v>
      </c>
      <c r="C61" t="s">
        <v>295</v>
      </c>
      <c r="D61" t="s">
        <v>273</v>
      </c>
      <c r="E61">
        <v>57.558841999999999</v>
      </c>
      <c r="F61">
        <v>62.662776999999998</v>
      </c>
      <c r="G61" s="1">
        <v>0.64930555555555558</v>
      </c>
      <c r="H61" s="13" t="s">
        <v>221</v>
      </c>
      <c r="I61" s="13" t="s">
        <v>523</v>
      </c>
      <c r="J61" t="s">
        <v>754</v>
      </c>
      <c r="L61" t="s">
        <v>375</v>
      </c>
      <c r="M61" t="s">
        <v>754</v>
      </c>
      <c r="T61">
        <v>11.1</v>
      </c>
      <c r="U61">
        <v>11.25</v>
      </c>
      <c r="V61">
        <v>11.25</v>
      </c>
      <c r="W61">
        <f t="shared" si="0"/>
        <v>11.200000000000001</v>
      </c>
      <c r="X61">
        <v>131.5</v>
      </c>
      <c r="Y61">
        <v>131.5</v>
      </c>
      <c r="Z61">
        <v>131.5</v>
      </c>
      <c r="AA61">
        <f t="shared" si="1"/>
        <v>131.5</v>
      </c>
      <c r="AB61">
        <v>5.7</v>
      </c>
      <c r="AC61">
        <v>5.9</v>
      </c>
      <c r="AD61">
        <v>5.7</v>
      </c>
      <c r="AE61">
        <f t="shared" si="2"/>
        <v>5.7666666666666666</v>
      </c>
      <c r="AF61">
        <v>2.8</v>
      </c>
      <c r="AG61">
        <v>2.95</v>
      </c>
      <c r="AH61">
        <v>2.8</v>
      </c>
      <c r="AI61">
        <f t="shared" si="3"/>
        <v>2.85</v>
      </c>
      <c r="AJ61">
        <v>4.5</v>
      </c>
      <c r="AK61">
        <v>4.55</v>
      </c>
      <c r="AL61">
        <v>4.5</v>
      </c>
      <c r="AM61">
        <f t="shared" si="4"/>
        <v>4.5166666666666666</v>
      </c>
      <c r="AN61">
        <v>117</v>
      </c>
      <c r="AO61">
        <v>118</v>
      </c>
      <c r="AP61">
        <v>118</v>
      </c>
      <c r="AQ61">
        <f t="shared" si="5"/>
        <v>117.66666666666667</v>
      </c>
      <c r="AR61">
        <v>119</v>
      </c>
      <c r="AS61">
        <v>119</v>
      </c>
      <c r="AT61">
        <v>119</v>
      </c>
      <c r="AU61">
        <f t="shared" si="6"/>
        <v>119</v>
      </c>
      <c r="AV61" t="s">
        <v>296</v>
      </c>
      <c r="AW61" t="s">
        <v>843</v>
      </c>
      <c r="AX61">
        <v>19.38</v>
      </c>
      <c r="AY61">
        <v>106</v>
      </c>
      <c r="AZ61">
        <v>102.5</v>
      </c>
      <c r="BA61">
        <v>94</v>
      </c>
      <c r="BB61">
        <v>86</v>
      </c>
      <c r="BC61">
        <v>78.5</v>
      </c>
      <c r="BD61">
        <v>72</v>
      </c>
      <c r="BE61">
        <v>66</v>
      </c>
      <c r="BF61">
        <v>61</v>
      </c>
      <c r="BG61">
        <v>55</v>
      </c>
      <c r="BH61" t="s">
        <v>843</v>
      </c>
      <c r="BI61" t="s">
        <v>843</v>
      </c>
      <c r="BJ61" s="3" t="s">
        <v>975</v>
      </c>
      <c r="BP61" t="s">
        <v>960</v>
      </c>
      <c r="BQ61">
        <v>3</v>
      </c>
      <c r="BR61">
        <f>92+108</f>
        <v>200</v>
      </c>
      <c r="BS61">
        <v>0</v>
      </c>
      <c r="BT61">
        <v>10</v>
      </c>
      <c r="BU61">
        <v>0</v>
      </c>
      <c r="BV61">
        <v>0</v>
      </c>
      <c r="BW61" t="s">
        <v>297</v>
      </c>
      <c r="BX61" t="s">
        <v>297</v>
      </c>
    </row>
    <row r="62" spans="1:87">
      <c r="A62" t="s">
        <v>657</v>
      </c>
      <c r="B62" s="21">
        <v>39962</v>
      </c>
      <c r="C62" t="s">
        <v>295</v>
      </c>
      <c r="D62" t="s">
        <v>273</v>
      </c>
      <c r="E62">
        <v>57.558841999999999</v>
      </c>
      <c r="F62">
        <v>62.662776999999998</v>
      </c>
      <c r="G62" s="1">
        <v>0.66319444444444442</v>
      </c>
      <c r="H62" s="13" t="s">
        <v>219</v>
      </c>
      <c r="I62" s="13" t="s">
        <v>471</v>
      </c>
      <c r="T62">
        <v>11.8</v>
      </c>
      <c r="U62">
        <v>11.9</v>
      </c>
      <c r="V62">
        <v>11.85</v>
      </c>
      <c r="W62">
        <f t="shared" si="0"/>
        <v>11.850000000000001</v>
      </c>
      <c r="X62">
        <v>131.5</v>
      </c>
      <c r="Y62">
        <v>131</v>
      </c>
      <c r="Z62">
        <v>131</v>
      </c>
      <c r="AA62">
        <f t="shared" si="1"/>
        <v>131.16666666666666</v>
      </c>
      <c r="AB62">
        <v>6.25</v>
      </c>
      <c r="AC62">
        <v>6.35</v>
      </c>
      <c r="AD62">
        <v>6.1</v>
      </c>
      <c r="AE62">
        <f t="shared" si="2"/>
        <v>6.2333333333333334</v>
      </c>
      <c r="AF62">
        <v>3</v>
      </c>
      <c r="AG62">
        <v>2.9</v>
      </c>
      <c r="AH62">
        <v>2.85</v>
      </c>
      <c r="AI62">
        <f t="shared" si="3"/>
        <v>2.9166666666666665</v>
      </c>
      <c r="AJ62">
        <v>4.9000000000000004</v>
      </c>
      <c r="AK62">
        <v>5</v>
      </c>
      <c r="AL62">
        <v>4.9000000000000004</v>
      </c>
      <c r="AM62">
        <f t="shared" si="4"/>
        <v>4.9333333333333336</v>
      </c>
      <c r="AN62">
        <v>100</v>
      </c>
      <c r="AO62">
        <v>100</v>
      </c>
      <c r="AP62">
        <v>100</v>
      </c>
      <c r="AQ62">
        <f t="shared" si="5"/>
        <v>100</v>
      </c>
      <c r="AR62">
        <v>101</v>
      </c>
      <c r="AS62">
        <v>101</v>
      </c>
      <c r="AT62">
        <v>101</v>
      </c>
      <c r="AU62">
        <f t="shared" si="6"/>
        <v>101</v>
      </c>
      <c r="AV62" t="s">
        <v>843</v>
      </c>
      <c r="AW62" t="s">
        <v>843</v>
      </c>
      <c r="AX62">
        <v>23.4</v>
      </c>
      <c r="AY62">
        <v>103</v>
      </c>
      <c r="AZ62">
        <v>99</v>
      </c>
      <c r="BA62">
        <v>94</v>
      </c>
      <c r="BB62">
        <v>87</v>
      </c>
      <c r="BC62">
        <v>81</v>
      </c>
      <c r="BD62">
        <v>73.5</v>
      </c>
      <c r="BE62">
        <v>68.5</v>
      </c>
      <c r="BF62">
        <v>62.5</v>
      </c>
      <c r="BG62">
        <v>51</v>
      </c>
      <c r="BH62" t="s">
        <v>843</v>
      </c>
      <c r="BI62" t="s">
        <v>843</v>
      </c>
      <c r="BJ62" s="3" t="s">
        <v>843</v>
      </c>
      <c r="BP62" t="s">
        <v>960</v>
      </c>
      <c r="BQ62">
        <v>0</v>
      </c>
      <c r="BR62">
        <v>180</v>
      </c>
      <c r="BS62">
        <v>0</v>
      </c>
      <c r="BT62">
        <v>30</v>
      </c>
      <c r="BU62">
        <v>0</v>
      </c>
      <c r="BV62">
        <v>0</v>
      </c>
      <c r="BW62" t="s">
        <v>330</v>
      </c>
      <c r="BX62" t="s">
        <v>330</v>
      </c>
    </row>
    <row r="63" spans="1:87">
      <c r="A63" t="s">
        <v>464</v>
      </c>
      <c r="B63" s="21">
        <v>39962</v>
      </c>
      <c r="C63" t="s">
        <v>295</v>
      </c>
      <c r="D63" t="s">
        <v>298</v>
      </c>
      <c r="E63">
        <v>57.564286000000003</v>
      </c>
      <c r="F63">
        <v>62.709698000000003</v>
      </c>
      <c r="G63" s="1">
        <v>0.70833333333333337</v>
      </c>
      <c r="H63" s="13" t="s">
        <v>219</v>
      </c>
      <c r="I63" s="13" t="s">
        <v>523</v>
      </c>
      <c r="T63">
        <v>11.15</v>
      </c>
      <c r="U63">
        <v>11</v>
      </c>
      <c r="V63">
        <v>11.2</v>
      </c>
      <c r="W63">
        <f t="shared" si="0"/>
        <v>11.116666666666665</v>
      </c>
      <c r="X63">
        <v>122.5</v>
      </c>
      <c r="Y63">
        <v>122.5</v>
      </c>
      <c r="Z63">
        <v>122.5</v>
      </c>
      <c r="AA63">
        <f t="shared" si="1"/>
        <v>122.5</v>
      </c>
      <c r="AB63">
        <v>5.55</v>
      </c>
      <c r="AC63">
        <v>5.5</v>
      </c>
      <c r="AD63">
        <v>5.4</v>
      </c>
      <c r="AE63">
        <f t="shared" si="2"/>
        <v>5.4833333333333343</v>
      </c>
      <c r="AF63">
        <v>2.7</v>
      </c>
      <c r="AG63">
        <v>2.65</v>
      </c>
      <c r="AH63">
        <v>2.77</v>
      </c>
      <c r="AI63">
        <f t="shared" si="3"/>
        <v>2.7066666666666666</v>
      </c>
      <c r="AJ63">
        <v>4.3</v>
      </c>
      <c r="AK63">
        <v>4.2</v>
      </c>
      <c r="AL63">
        <v>4.3</v>
      </c>
      <c r="AM63">
        <f t="shared" si="4"/>
        <v>4.2666666666666666</v>
      </c>
      <c r="AN63">
        <v>85</v>
      </c>
      <c r="AO63">
        <v>85.5</v>
      </c>
      <c r="AP63">
        <v>85.5</v>
      </c>
      <c r="AQ63">
        <f t="shared" si="5"/>
        <v>85.333333333333329</v>
      </c>
      <c r="AR63">
        <v>87</v>
      </c>
      <c r="AS63">
        <v>87</v>
      </c>
      <c r="AT63">
        <v>86.5</v>
      </c>
      <c r="AU63">
        <f t="shared" si="6"/>
        <v>86.833333333333329</v>
      </c>
      <c r="AV63" t="s">
        <v>287</v>
      </c>
      <c r="AW63" t="s">
        <v>287</v>
      </c>
      <c r="AX63">
        <v>18.239999999999998</v>
      </c>
      <c r="AY63">
        <v>96</v>
      </c>
      <c r="AZ63">
        <v>95</v>
      </c>
      <c r="BA63">
        <v>90</v>
      </c>
      <c r="BB63">
        <v>83</v>
      </c>
      <c r="BC63">
        <v>77.5</v>
      </c>
      <c r="BD63">
        <v>72.5</v>
      </c>
      <c r="BE63">
        <v>67</v>
      </c>
      <c r="BF63">
        <v>61</v>
      </c>
      <c r="BG63">
        <v>55</v>
      </c>
      <c r="BH63" t="s">
        <v>843</v>
      </c>
      <c r="BI63" t="s">
        <v>843</v>
      </c>
      <c r="BJ63" s="3" t="s">
        <v>184</v>
      </c>
      <c r="BK63" t="s">
        <v>843</v>
      </c>
      <c r="BL63" t="s">
        <v>843</v>
      </c>
      <c r="BN63" t="s">
        <v>766</v>
      </c>
      <c r="BP63" t="s">
        <v>299</v>
      </c>
      <c r="BQ63" t="s">
        <v>844</v>
      </c>
      <c r="BR63" t="s">
        <v>844</v>
      </c>
      <c r="BS63" t="s">
        <v>844</v>
      </c>
      <c r="BT63" t="s">
        <v>844</v>
      </c>
      <c r="BU63" t="s">
        <v>844</v>
      </c>
      <c r="BV63" t="s">
        <v>844</v>
      </c>
      <c r="BW63" t="s">
        <v>844</v>
      </c>
      <c r="BX63" t="s">
        <v>844</v>
      </c>
    </row>
    <row r="64" spans="1:87">
      <c r="A64" t="s">
        <v>450</v>
      </c>
      <c r="B64" s="21">
        <v>39963</v>
      </c>
      <c r="C64" t="s">
        <v>295</v>
      </c>
      <c r="D64" t="s">
        <v>509</v>
      </c>
      <c r="E64">
        <v>57.563985000000002</v>
      </c>
      <c r="F64">
        <v>62.710287999999998</v>
      </c>
      <c r="G64" s="1">
        <v>0.30486111111111108</v>
      </c>
      <c r="H64" s="13" t="s">
        <v>221</v>
      </c>
      <c r="I64" s="13" t="s">
        <v>523</v>
      </c>
      <c r="J64" t="s">
        <v>453</v>
      </c>
      <c r="L64" t="s">
        <v>1159</v>
      </c>
      <c r="M64" t="s">
        <v>1159</v>
      </c>
      <c r="T64">
        <v>11.2</v>
      </c>
      <c r="U64">
        <v>11.15</v>
      </c>
      <c r="V64">
        <v>11.2</v>
      </c>
      <c r="W64">
        <f t="shared" si="0"/>
        <v>11.183333333333332</v>
      </c>
      <c r="X64">
        <v>127</v>
      </c>
      <c r="Y64">
        <v>127</v>
      </c>
      <c r="Z64">
        <v>127</v>
      </c>
      <c r="AA64">
        <f t="shared" si="1"/>
        <v>127</v>
      </c>
      <c r="AB64">
        <v>5.2</v>
      </c>
      <c r="AC64">
        <v>5.4</v>
      </c>
      <c r="AD64">
        <v>5.3</v>
      </c>
      <c r="AE64">
        <f t="shared" si="2"/>
        <v>5.3000000000000007</v>
      </c>
      <c r="AF64">
        <v>2.8</v>
      </c>
      <c r="AG64">
        <v>2.85</v>
      </c>
      <c r="AH64">
        <v>2.8</v>
      </c>
      <c r="AI64">
        <f t="shared" si="3"/>
        <v>2.8166666666666664</v>
      </c>
      <c r="AJ64">
        <v>4.4000000000000004</v>
      </c>
      <c r="AK64">
        <v>4.3499999999999996</v>
      </c>
      <c r="AL64">
        <v>4.3499999999999996</v>
      </c>
      <c r="AM64">
        <f t="shared" si="4"/>
        <v>4.3666666666666663</v>
      </c>
      <c r="AN64">
        <v>120</v>
      </c>
      <c r="AO64">
        <v>120</v>
      </c>
      <c r="AP64">
        <v>120</v>
      </c>
      <c r="AQ64">
        <f t="shared" si="5"/>
        <v>120</v>
      </c>
      <c r="AR64">
        <v>130.5</v>
      </c>
      <c r="AS64">
        <v>131</v>
      </c>
      <c r="AT64">
        <v>130.5</v>
      </c>
      <c r="AU64">
        <f t="shared" si="6"/>
        <v>130.66666666666666</v>
      </c>
      <c r="AV64" t="s">
        <v>510</v>
      </c>
      <c r="AW64" t="s">
        <v>843</v>
      </c>
      <c r="AX64">
        <v>18.989999999999998</v>
      </c>
      <c r="AY64">
        <v>98</v>
      </c>
      <c r="AZ64">
        <v>97.5</v>
      </c>
      <c r="BA64">
        <v>89</v>
      </c>
      <c r="BB64">
        <v>82</v>
      </c>
      <c r="BC64">
        <v>77</v>
      </c>
      <c r="BD64">
        <v>68.5</v>
      </c>
      <c r="BE64">
        <v>63</v>
      </c>
      <c r="BF64">
        <v>54</v>
      </c>
      <c r="BG64">
        <v>50.5</v>
      </c>
      <c r="BH64" t="s">
        <v>841</v>
      </c>
      <c r="BI64" t="s">
        <v>843</v>
      </c>
      <c r="BJ64" s="3" t="s">
        <v>270</v>
      </c>
      <c r="BK64" t="s">
        <v>843</v>
      </c>
      <c r="BL64" t="s">
        <v>843</v>
      </c>
      <c r="BM64" t="s">
        <v>511</v>
      </c>
      <c r="BP64" t="s">
        <v>328</v>
      </c>
      <c r="BQ64">
        <v>25</v>
      </c>
      <c r="BR64">
        <v>4</v>
      </c>
      <c r="BS64">
        <v>0</v>
      </c>
      <c r="BT64">
        <v>8</v>
      </c>
      <c r="BU64">
        <v>0</v>
      </c>
      <c r="BV64">
        <v>0</v>
      </c>
      <c r="BW64" t="s">
        <v>844</v>
      </c>
      <c r="BX64" t="s">
        <v>844</v>
      </c>
    </row>
    <row r="65" spans="1:87">
      <c r="A65" t="s">
        <v>465</v>
      </c>
      <c r="B65" s="21">
        <v>39963</v>
      </c>
      <c r="C65" t="s">
        <v>288</v>
      </c>
      <c r="D65" t="s">
        <v>512</v>
      </c>
      <c r="E65">
        <v>57.564512999999998</v>
      </c>
      <c r="F65">
        <v>62.710270999999999</v>
      </c>
      <c r="H65" s="13" t="s">
        <v>221</v>
      </c>
      <c r="I65" s="13" t="s">
        <v>523</v>
      </c>
      <c r="L65" t="s">
        <v>453</v>
      </c>
      <c r="M65" t="s">
        <v>754</v>
      </c>
      <c r="T65">
        <v>11.1</v>
      </c>
      <c r="U65">
        <v>11.1</v>
      </c>
      <c r="V65">
        <v>11.3</v>
      </c>
      <c r="W65">
        <f t="shared" si="0"/>
        <v>11.166666666666666</v>
      </c>
      <c r="X65">
        <v>126.5</v>
      </c>
      <c r="Y65">
        <v>126.5</v>
      </c>
      <c r="Z65">
        <v>126.5</v>
      </c>
      <c r="AA65">
        <f t="shared" si="1"/>
        <v>126.5</v>
      </c>
      <c r="AB65">
        <v>5.6</v>
      </c>
      <c r="AC65">
        <v>5.7</v>
      </c>
      <c r="AD65">
        <v>5.7</v>
      </c>
      <c r="AE65">
        <f t="shared" si="2"/>
        <v>5.666666666666667</v>
      </c>
      <c r="AF65">
        <v>2.8</v>
      </c>
      <c r="AG65">
        <v>2.85</v>
      </c>
      <c r="AH65">
        <v>2.8</v>
      </c>
      <c r="AI65">
        <f t="shared" si="3"/>
        <v>2.8166666666666664</v>
      </c>
      <c r="AJ65">
        <v>4.0999999999999996</v>
      </c>
      <c r="AK65">
        <v>4.05</v>
      </c>
      <c r="AL65">
        <v>4.1500000000000004</v>
      </c>
      <c r="AM65">
        <f t="shared" si="4"/>
        <v>4.0999999999999996</v>
      </c>
      <c r="AN65">
        <v>118.5</v>
      </c>
      <c r="AO65">
        <v>118</v>
      </c>
      <c r="AP65">
        <v>118.5</v>
      </c>
      <c r="AQ65">
        <f t="shared" si="5"/>
        <v>118.33333333333333</v>
      </c>
      <c r="AR65">
        <v>118</v>
      </c>
      <c r="AS65">
        <v>118</v>
      </c>
      <c r="AT65">
        <v>118</v>
      </c>
      <c r="AU65">
        <f t="shared" si="6"/>
        <v>118</v>
      </c>
      <c r="AV65" t="s">
        <v>292</v>
      </c>
      <c r="AW65" t="s">
        <v>843</v>
      </c>
      <c r="AX65">
        <v>15.02</v>
      </c>
      <c r="AY65">
        <v>99</v>
      </c>
      <c r="AZ65">
        <v>97</v>
      </c>
      <c r="BA65">
        <v>90.5</v>
      </c>
      <c r="BB65">
        <v>83</v>
      </c>
      <c r="BC65">
        <v>77</v>
      </c>
      <c r="BD65">
        <v>70.5</v>
      </c>
      <c r="BE65">
        <v>66</v>
      </c>
      <c r="BF65">
        <v>59</v>
      </c>
      <c r="BG65">
        <v>52</v>
      </c>
      <c r="BH65" t="s">
        <v>327</v>
      </c>
      <c r="BI65" t="s">
        <v>843</v>
      </c>
      <c r="BJ65" s="3" t="s">
        <v>975</v>
      </c>
      <c r="BK65" t="s">
        <v>843</v>
      </c>
      <c r="BL65" t="s">
        <v>327</v>
      </c>
      <c r="BM65" t="s">
        <v>513</v>
      </c>
      <c r="BP65" t="s">
        <v>328</v>
      </c>
      <c r="BQ65" t="s">
        <v>330</v>
      </c>
      <c r="BR65" t="s">
        <v>330</v>
      </c>
      <c r="BS65" t="s">
        <v>330</v>
      </c>
      <c r="BT65" t="s">
        <v>330</v>
      </c>
      <c r="BU65" t="s">
        <v>330</v>
      </c>
      <c r="BV65" t="s">
        <v>330</v>
      </c>
      <c r="BW65" t="s">
        <v>330</v>
      </c>
      <c r="BX65" t="s">
        <v>330</v>
      </c>
    </row>
    <row r="66" spans="1:87">
      <c r="A66" t="s">
        <v>466</v>
      </c>
      <c r="B66" s="21">
        <v>39963</v>
      </c>
      <c r="C66" t="s">
        <v>288</v>
      </c>
      <c r="D66" t="s">
        <v>512</v>
      </c>
      <c r="E66">
        <v>57.564512999999998</v>
      </c>
      <c r="F66">
        <v>62.710270999999999</v>
      </c>
      <c r="G66" s="1">
        <v>0.34930555555555554</v>
      </c>
      <c r="H66" s="13" t="s">
        <v>219</v>
      </c>
      <c r="I66" s="13" t="s">
        <v>523</v>
      </c>
      <c r="T66">
        <v>12.3</v>
      </c>
      <c r="U66">
        <v>12.3</v>
      </c>
      <c r="V66">
        <v>12.3</v>
      </c>
      <c r="W66">
        <f t="shared" si="0"/>
        <v>12.300000000000002</v>
      </c>
      <c r="X66">
        <v>127</v>
      </c>
      <c r="Y66">
        <v>127.5</v>
      </c>
      <c r="Z66">
        <v>127.5</v>
      </c>
      <c r="AA66">
        <f t="shared" si="1"/>
        <v>127.33333333333333</v>
      </c>
      <c r="AB66">
        <v>5.6</v>
      </c>
      <c r="AC66">
        <v>5.6</v>
      </c>
      <c r="AD66">
        <v>5.6</v>
      </c>
      <c r="AE66">
        <f t="shared" si="2"/>
        <v>5.5999999999999988</v>
      </c>
      <c r="AF66">
        <v>2.6</v>
      </c>
      <c r="AG66">
        <v>2.75</v>
      </c>
      <c r="AH66">
        <v>2.75</v>
      </c>
      <c r="AI66">
        <f t="shared" si="3"/>
        <v>2.6999999999999997</v>
      </c>
      <c r="AJ66">
        <v>4.25</v>
      </c>
      <c r="AK66">
        <v>4.25</v>
      </c>
      <c r="AL66">
        <v>4.1500000000000004</v>
      </c>
      <c r="AM66">
        <f t="shared" si="4"/>
        <v>4.2166666666666668</v>
      </c>
      <c r="AN66">
        <v>100</v>
      </c>
      <c r="AO66">
        <v>100</v>
      </c>
      <c r="AP66">
        <v>100</v>
      </c>
      <c r="AQ66">
        <f t="shared" si="5"/>
        <v>100</v>
      </c>
      <c r="AR66">
        <v>103</v>
      </c>
      <c r="AS66">
        <v>103</v>
      </c>
      <c r="AT66">
        <v>103</v>
      </c>
      <c r="AU66">
        <f t="shared" si="6"/>
        <v>103</v>
      </c>
      <c r="AV66" t="s">
        <v>843</v>
      </c>
      <c r="AW66" t="s">
        <v>514</v>
      </c>
      <c r="AX66">
        <v>21.85</v>
      </c>
      <c r="AY66">
        <v>100.5</v>
      </c>
      <c r="AZ66">
        <v>100</v>
      </c>
      <c r="BA66">
        <v>94</v>
      </c>
      <c r="BB66">
        <v>86</v>
      </c>
      <c r="BC66">
        <v>79</v>
      </c>
      <c r="BD66">
        <v>75</v>
      </c>
      <c r="BE66">
        <v>68</v>
      </c>
      <c r="BF66">
        <v>61</v>
      </c>
      <c r="BG66">
        <v>54</v>
      </c>
      <c r="BH66" t="s">
        <v>841</v>
      </c>
      <c r="BI66" t="s">
        <v>327</v>
      </c>
      <c r="BJ66" s="3" t="s">
        <v>515</v>
      </c>
      <c r="BK66" t="s">
        <v>843</v>
      </c>
      <c r="BL66" t="s">
        <v>841</v>
      </c>
      <c r="BM66" t="s">
        <v>516</v>
      </c>
      <c r="BP66" t="s">
        <v>328</v>
      </c>
      <c r="BQ66" t="s">
        <v>844</v>
      </c>
      <c r="BR66" t="s">
        <v>844</v>
      </c>
      <c r="BS66" t="s">
        <v>844</v>
      </c>
      <c r="BT66" t="s">
        <v>844</v>
      </c>
      <c r="BU66" t="s">
        <v>844</v>
      </c>
      <c r="BV66" t="s">
        <v>844</v>
      </c>
      <c r="BW66" t="s">
        <v>844</v>
      </c>
      <c r="BX66" t="s">
        <v>844</v>
      </c>
    </row>
    <row r="67" spans="1:87">
      <c r="A67" t="s">
        <v>446</v>
      </c>
      <c r="B67" s="21">
        <v>39963</v>
      </c>
      <c r="C67" t="s">
        <v>288</v>
      </c>
      <c r="D67" t="s">
        <v>320</v>
      </c>
      <c r="E67">
        <v>57.404774000000003</v>
      </c>
      <c r="F67">
        <v>62.959094</v>
      </c>
      <c r="H67" s="13" t="s">
        <v>221</v>
      </c>
      <c r="I67" s="13" t="s">
        <v>523</v>
      </c>
      <c r="T67">
        <v>11</v>
      </c>
      <c r="U67">
        <v>10.9</v>
      </c>
      <c r="V67">
        <v>11.1</v>
      </c>
      <c r="W67">
        <f t="shared" ref="W67:W130" si="7">AVERAGE(T67:V67)</f>
        <v>11</v>
      </c>
      <c r="X67">
        <v>127</v>
      </c>
      <c r="Y67">
        <v>127</v>
      </c>
      <c r="Z67">
        <v>126.5</v>
      </c>
      <c r="AA67">
        <f t="shared" ref="AA67:AA130" si="8">AVERAGE(X67:Z67)</f>
        <v>126.83333333333333</v>
      </c>
      <c r="AB67">
        <v>5.5</v>
      </c>
      <c r="AC67">
        <v>5.3</v>
      </c>
      <c r="AD67">
        <v>5.3</v>
      </c>
      <c r="AE67">
        <f t="shared" ref="AE67:AE130" si="9">AVERAGE(AB67:AD67)</f>
        <v>5.3666666666666671</v>
      </c>
      <c r="AF67">
        <v>2.9</v>
      </c>
      <c r="AG67">
        <v>3.1</v>
      </c>
      <c r="AH67">
        <v>3.05</v>
      </c>
      <c r="AI67">
        <f t="shared" ref="AI67:AI130" si="10">AVERAGE(AF67:AH67)</f>
        <v>3.0166666666666671</v>
      </c>
      <c r="AJ67">
        <v>4.7</v>
      </c>
      <c r="AK67">
        <v>4.7</v>
      </c>
      <c r="AL67">
        <v>4.5999999999999996</v>
      </c>
      <c r="AM67">
        <f t="shared" ref="AM67:AM130" si="11">AVERAGE(AJ67:AL67)</f>
        <v>4.666666666666667</v>
      </c>
      <c r="AN67">
        <v>117.5</v>
      </c>
      <c r="AO67">
        <v>118</v>
      </c>
      <c r="AP67">
        <v>118</v>
      </c>
      <c r="AQ67">
        <f t="shared" ref="AQ67:AQ130" si="12">AVERAGE(AN67:AP67)</f>
        <v>117.83333333333333</v>
      </c>
      <c r="AR67">
        <v>116</v>
      </c>
      <c r="AS67">
        <v>116.5</v>
      </c>
      <c r="AT67">
        <v>115.5</v>
      </c>
      <c r="AU67">
        <f t="shared" ref="AU67:AU130" si="13">AVERAGE(AR67:AT67)</f>
        <v>116</v>
      </c>
      <c r="AV67" t="s">
        <v>321</v>
      </c>
      <c r="AW67" t="s">
        <v>322</v>
      </c>
      <c r="AX67">
        <v>20.2</v>
      </c>
      <c r="AY67">
        <v>99</v>
      </c>
      <c r="AZ67">
        <v>99</v>
      </c>
      <c r="BA67">
        <v>93</v>
      </c>
      <c r="BB67">
        <v>85.5</v>
      </c>
      <c r="BC67">
        <v>81</v>
      </c>
      <c r="BD67">
        <v>73</v>
      </c>
      <c r="BE67">
        <v>66.5</v>
      </c>
      <c r="BF67">
        <v>60</v>
      </c>
      <c r="BG67">
        <v>52</v>
      </c>
      <c r="BH67" t="s">
        <v>843</v>
      </c>
      <c r="BI67" t="s">
        <v>843</v>
      </c>
      <c r="BJ67" s="3" t="s">
        <v>323</v>
      </c>
      <c r="BP67" t="s">
        <v>328</v>
      </c>
      <c r="BQ67" t="s">
        <v>330</v>
      </c>
      <c r="BR67" t="s">
        <v>330</v>
      </c>
      <c r="BS67" t="s">
        <v>330</v>
      </c>
      <c r="BT67" t="s">
        <v>330</v>
      </c>
      <c r="BU67" t="s">
        <v>330</v>
      </c>
      <c r="BV67" t="s">
        <v>330</v>
      </c>
      <c r="BW67" t="s">
        <v>330</v>
      </c>
      <c r="BX67" t="s">
        <v>330</v>
      </c>
    </row>
    <row r="68" spans="1:87">
      <c r="A68" t="s">
        <v>447</v>
      </c>
      <c r="B68" s="21">
        <v>39963</v>
      </c>
      <c r="C68" t="s">
        <v>288</v>
      </c>
      <c r="D68" t="s">
        <v>320</v>
      </c>
      <c r="E68">
        <v>57.404774000000003</v>
      </c>
      <c r="F68">
        <v>62.959094</v>
      </c>
      <c r="G68" s="1">
        <v>0.6875</v>
      </c>
      <c r="H68" s="13" t="s">
        <v>221</v>
      </c>
      <c r="I68" s="13" t="s">
        <v>523</v>
      </c>
      <c r="T68">
        <v>11.45</v>
      </c>
      <c r="U68">
        <v>11.5</v>
      </c>
      <c r="V68">
        <v>11.5</v>
      </c>
      <c r="W68">
        <f t="shared" si="7"/>
        <v>11.483333333333334</v>
      </c>
      <c r="X68">
        <v>130</v>
      </c>
      <c r="Y68">
        <v>129.5</v>
      </c>
      <c r="Z68">
        <v>130</v>
      </c>
      <c r="AA68">
        <f t="shared" si="8"/>
        <v>129.83333333333334</v>
      </c>
      <c r="AB68">
        <v>5.6</v>
      </c>
      <c r="AC68">
        <v>5.65</v>
      </c>
      <c r="AD68">
        <v>5.65</v>
      </c>
      <c r="AE68">
        <f t="shared" si="9"/>
        <v>5.6333333333333329</v>
      </c>
      <c r="AF68">
        <v>2.65</v>
      </c>
      <c r="AG68">
        <v>2.75</v>
      </c>
      <c r="AH68">
        <v>2.65</v>
      </c>
      <c r="AI68">
        <f t="shared" si="10"/>
        <v>2.6833333333333336</v>
      </c>
      <c r="AJ68">
        <v>4.3</v>
      </c>
      <c r="AK68">
        <v>4.4000000000000004</v>
      </c>
      <c r="AL68">
        <v>4.4000000000000004</v>
      </c>
      <c r="AM68">
        <f t="shared" si="11"/>
        <v>4.3666666666666663</v>
      </c>
      <c r="AN68">
        <v>126</v>
      </c>
      <c r="AO68">
        <v>126.5</v>
      </c>
      <c r="AP68">
        <v>126.5</v>
      </c>
      <c r="AQ68">
        <f t="shared" si="12"/>
        <v>126.33333333333333</v>
      </c>
      <c r="AR68">
        <v>128</v>
      </c>
      <c r="AS68">
        <v>127.5</v>
      </c>
      <c r="AT68">
        <v>128</v>
      </c>
      <c r="AU68">
        <f t="shared" si="13"/>
        <v>127.83333333333333</v>
      </c>
      <c r="AV68" t="s">
        <v>841</v>
      </c>
      <c r="AW68" t="s">
        <v>843</v>
      </c>
      <c r="AX68">
        <v>21.22</v>
      </c>
      <c r="AY68">
        <v>102</v>
      </c>
      <c r="AZ68">
        <v>98</v>
      </c>
      <c r="BA68">
        <v>91</v>
      </c>
      <c r="BB68">
        <v>85</v>
      </c>
      <c r="BC68">
        <v>81</v>
      </c>
      <c r="BD68">
        <v>73</v>
      </c>
      <c r="BE68">
        <v>67</v>
      </c>
      <c r="BF68">
        <v>61</v>
      </c>
      <c r="BG68">
        <v>52.5</v>
      </c>
      <c r="BH68" t="s">
        <v>327</v>
      </c>
      <c r="BI68" t="s">
        <v>843</v>
      </c>
      <c r="BJ68" s="3" t="s">
        <v>184</v>
      </c>
      <c r="BP68" t="s">
        <v>960</v>
      </c>
      <c r="BQ68">
        <v>2</v>
      </c>
      <c r="BR68">
        <v>21</v>
      </c>
      <c r="BS68">
        <v>0</v>
      </c>
      <c r="BT68">
        <v>3</v>
      </c>
      <c r="BU68">
        <v>0</v>
      </c>
      <c r="BV68">
        <v>0</v>
      </c>
      <c r="BW68" t="s">
        <v>330</v>
      </c>
      <c r="BX68" t="s">
        <v>330</v>
      </c>
    </row>
    <row r="69" spans="1:87">
      <c r="A69" t="s">
        <v>448</v>
      </c>
      <c r="B69" s="21">
        <v>39963</v>
      </c>
      <c r="C69" t="s">
        <v>288</v>
      </c>
      <c r="D69" t="s">
        <v>320</v>
      </c>
      <c r="E69">
        <v>57.404774000000003</v>
      </c>
      <c r="F69">
        <v>62.959094</v>
      </c>
      <c r="G69" s="1">
        <v>0.7270833333333333</v>
      </c>
      <c r="H69" s="13" t="s">
        <v>219</v>
      </c>
      <c r="I69" s="13" t="s">
        <v>523</v>
      </c>
      <c r="T69">
        <v>11.7</v>
      </c>
      <c r="U69">
        <v>11.6</v>
      </c>
      <c r="V69">
        <v>11.7</v>
      </c>
      <c r="W69">
        <f t="shared" si="7"/>
        <v>11.666666666666666</v>
      </c>
      <c r="X69">
        <v>129</v>
      </c>
      <c r="Y69">
        <v>130</v>
      </c>
      <c r="Z69">
        <v>129</v>
      </c>
      <c r="AA69">
        <f t="shared" si="8"/>
        <v>129.33333333333334</v>
      </c>
      <c r="AB69">
        <v>5.5</v>
      </c>
      <c r="AC69">
        <v>5.5</v>
      </c>
      <c r="AD69">
        <v>5.4</v>
      </c>
      <c r="AE69">
        <f t="shared" si="9"/>
        <v>5.4666666666666659</v>
      </c>
      <c r="AF69">
        <v>2.9</v>
      </c>
      <c r="AG69">
        <v>2.8</v>
      </c>
      <c r="AH69">
        <v>2.8</v>
      </c>
      <c r="AI69">
        <f t="shared" si="10"/>
        <v>2.8333333333333335</v>
      </c>
      <c r="AJ69">
        <v>4.9000000000000004</v>
      </c>
      <c r="AK69">
        <v>4.5999999999999996</v>
      </c>
      <c r="AL69">
        <v>4.7</v>
      </c>
      <c r="AM69">
        <f t="shared" si="11"/>
        <v>4.7333333333333334</v>
      </c>
      <c r="AN69">
        <v>99</v>
      </c>
      <c r="AO69">
        <v>99</v>
      </c>
      <c r="AP69">
        <v>99</v>
      </c>
      <c r="AQ69">
        <f t="shared" si="12"/>
        <v>99</v>
      </c>
      <c r="AR69">
        <v>100</v>
      </c>
      <c r="AS69">
        <v>99</v>
      </c>
      <c r="AT69">
        <v>99</v>
      </c>
      <c r="AU69">
        <f t="shared" si="13"/>
        <v>99.333333333333329</v>
      </c>
      <c r="AV69" t="s">
        <v>843</v>
      </c>
      <c r="AW69" t="s">
        <v>843</v>
      </c>
      <c r="AX69">
        <v>24.78</v>
      </c>
      <c r="AY69">
        <v>97</v>
      </c>
      <c r="AZ69">
        <v>97</v>
      </c>
      <c r="BA69">
        <v>88.5</v>
      </c>
      <c r="BB69">
        <v>83</v>
      </c>
      <c r="BC69">
        <v>76</v>
      </c>
      <c r="BD69">
        <v>70</v>
      </c>
      <c r="BE69">
        <v>62</v>
      </c>
      <c r="BF69">
        <v>57</v>
      </c>
      <c r="BG69">
        <v>51</v>
      </c>
      <c r="BH69" t="s">
        <v>843</v>
      </c>
      <c r="BI69" t="s">
        <v>841</v>
      </c>
      <c r="BJ69" s="3" t="s">
        <v>324</v>
      </c>
      <c r="BP69" t="s">
        <v>328</v>
      </c>
      <c r="BQ69" t="s">
        <v>330</v>
      </c>
      <c r="BR69" t="s">
        <v>330</v>
      </c>
      <c r="BS69" t="s">
        <v>330</v>
      </c>
      <c r="BT69" t="s">
        <v>330</v>
      </c>
      <c r="BU69" t="s">
        <v>330</v>
      </c>
      <c r="BV69" t="s">
        <v>330</v>
      </c>
      <c r="BW69" t="s">
        <v>330</v>
      </c>
      <c r="BX69" t="s">
        <v>330</v>
      </c>
    </row>
    <row r="70" spans="1:87">
      <c r="A70" t="s">
        <v>433</v>
      </c>
      <c r="B70" s="21">
        <v>39963</v>
      </c>
      <c r="C70" t="s">
        <v>288</v>
      </c>
      <c r="D70" t="s">
        <v>320</v>
      </c>
      <c r="E70">
        <v>57.404774000000003</v>
      </c>
      <c r="F70">
        <v>62.959094</v>
      </c>
      <c r="H70" s="13" t="s">
        <v>219</v>
      </c>
      <c r="I70" s="13" t="s">
        <v>523</v>
      </c>
      <c r="T70">
        <v>11.35</v>
      </c>
      <c r="U70">
        <v>11.5</v>
      </c>
      <c r="V70">
        <v>11.4</v>
      </c>
      <c r="W70">
        <f t="shared" si="7"/>
        <v>11.416666666666666</v>
      </c>
      <c r="X70">
        <v>125.5</v>
      </c>
      <c r="Y70">
        <v>125</v>
      </c>
      <c r="Z70">
        <v>125.5</v>
      </c>
      <c r="AA70">
        <f t="shared" si="8"/>
        <v>125.33333333333333</v>
      </c>
      <c r="AB70">
        <v>5.7</v>
      </c>
      <c r="AC70">
        <v>5.85</v>
      </c>
      <c r="AD70">
        <v>5.85</v>
      </c>
      <c r="AE70">
        <f t="shared" si="9"/>
        <v>5.8</v>
      </c>
      <c r="AF70">
        <v>2.7</v>
      </c>
      <c r="AG70">
        <v>2.65</v>
      </c>
      <c r="AH70">
        <v>2.75</v>
      </c>
      <c r="AI70">
        <f t="shared" si="10"/>
        <v>2.6999999999999997</v>
      </c>
      <c r="AJ70">
        <v>4.45</v>
      </c>
      <c r="AK70">
        <v>4.5999999999999996</v>
      </c>
      <c r="AL70">
        <v>4.3499999999999996</v>
      </c>
      <c r="AM70">
        <f t="shared" si="11"/>
        <v>4.4666666666666668</v>
      </c>
      <c r="AN70">
        <v>101</v>
      </c>
      <c r="AO70">
        <v>101</v>
      </c>
      <c r="AP70">
        <v>101</v>
      </c>
      <c r="AQ70">
        <f t="shared" si="12"/>
        <v>101</v>
      </c>
      <c r="AR70">
        <v>99.5</v>
      </c>
      <c r="AS70">
        <v>99.5</v>
      </c>
      <c r="AT70">
        <v>99.5</v>
      </c>
      <c r="AU70">
        <f t="shared" si="13"/>
        <v>99.5</v>
      </c>
      <c r="AV70" t="s">
        <v>843</v>
      </c>
      <c r="AW70" t="s">
        <v>843</v>
      </c>
      <c r="AX70">
        <v>23.76</v>
      </c>
      <c r="AY70">
        <v>99</v>
      </c>
      <c r="AZ70">
        <v>96.5</v>
      </c>
      <c r="BA70">
        <v>89</v>
      </c>
      <c r="BB70">
        <v>81.5</v>
      </c>
      <c r="BC70">
        <v>76</v>
      </c>
      <c r="BD70">
        <v>70</v>
      </c>
      <c r="BE70">
        <v>64</v>
      </c>
      <c r="BF70">
        <v>59</v>
      </c>
      <c r="BG70">
        <v>53</v>
      </c>
      <c r="BH70" t="s">
        <v>843</v>
      </c>
      <c r="BI70" t="s">
        <v>843</v>
      </c>
      <c r="BJ70" s="3" t="s">
        <v>843</v>
      </c>
      <c r="BP70" t="s">
        <v>328</v>
      </c>
      <c r="BQ70" t="s">
        <v>330</v>
      </c>
      <c r="BR70" t="s">
        <v>330</v>
      </c>
      <c r="BS70" t="s">
        <v>330</v>
      </c>
      <c r="BT70" t="s">
        <v>330</v>
      </c>
      <c r="BU70" t="s">
        <v>330</v>
      </c>
      <c r="BV70" t="s">
        <v>330</v>
      </c>
      <c r="BW70" t="s">
        <v>330</v>
      </c>
      <c r="BX70" t="s">
        <v>330</v>
      </c>
    </row>
    <row r="71" spans="1:87">
      <c r="A71" t="s">
        <v>434</v>
      </c>
      <c r="B71" s="21">
        <v>39963</v>
      </c>
      <c r="C71" t="s">
        <v>288</v>
      </c>
      <c r="D71" t="s">
        <v>325</v>
      </c>
      <c r="E71">
        <v>57.404774000000003</v>
      </c>
      <c r="F71">
        <v>62.959094</v>
      </c>
      <c r="G71" s="1">
        <v>0.7368055555555556</v>
      </c>
      <c r="H71" s="13" t="s">
        <v>219</v>
      </c>
      <c r="I71" s="13" t="s">
        <v>523</v>
      </c>
      <c r="T71">
        <v>11.5</v>
      </c>
      <c r="U71">
        <v>11.6</v>
      </c>
      <c r="V71">
        <v>11.5</v>
      </c>
      <c r="W71">
        <f t="shared" si="7"/>
        <v>11.533333333333333</v>
      </c>
      <c r="X71">
        <v>118</v>
      </c>
      <c r="Y71">
        <v>118</v>
      </c>
      <c r="Z71">
        <v>118</v>
      </c>
      <c r="AA71">
        <f t="shared" si="8"/>
        <v>118</v>
      </c>
      <c r="AB71">
        <v>5.5</v>
      </c>
      <c r="AC71">
        <v>5.7</v>
      </c>
      <c r="AD71">
        <v>5.5</v>
      </c>
      <c r="AE71">
        <f t="shared" si="9"/>
        <v>5.5666666666666664</v>
      </c>
      <c r="AF71">
        <v>2.85</v>
      </c>
      <c r="AG71">
        <v>2.7</v>
      </c>
      <c r="AH71">
        <v>2.9</v>
      </c>
      <c r="AI71">
        <f t="shared" si="10"/>
        <v>2.8166666666666669</v>
      </c>
      <c r="AJ71">
        <v>4.8</v>
      </c>
      <c r="AK71">
        <v>4.8</v>
      </c>
      <c r="AL71">
        <v>4.9000000000000004</v>
      </c>
      <c r="AM71">
        <f t="shared" si="11"/>
        <v>4.833333333333333</v>
      </c>
      <c r="AN71">
        <v>93</v>
      </c>
      <c r="AO71">
        <v>93</v>
      </c>
      <c r="AP71">
        <v>93</v>
      </c>
      <c r="AQ71">
        <f t="shared" si="12"/>
        <v>93</v>
      </c>
      <c r="AR71">
        <v>94</v>
      </c>
      <c r="AS71">
        <v>94</v>
      </c>
      <c r="AT71">
        <v>94</v>
      </c>
      <c r="AU71">
        <f t="shared" si="13"/>
        <v>94</v>
      </c>
      <c r="AV71" t="s">
        <v>841</v>
      </c>
      <c r="AW71" t="s">
        <v>841</v>
      </c>
      <c r="AX71">
        <v>24.05</v>
      </c>
      <c r="AY71">
        <v>94</v>
      </c>
      <c r="AZ71">
        <v>94</v>
      </c>
      <c r="BA71">
        <v>88</v>
      </c>
      <c r="BB71">
        <v>80</v>
      </c>
      <c r="BC71">
        <v>75.5</v>
      </c>
      <c r="BD71">
        <v>69</v>
      </c>
      <c r="BE71">
        <v>65</v>
      </c>
      <c r="BF71">
        <v>59</v>
      </c>
      <c r="BG71">
        <v>50</v>
      </c>
      <c r="BH71" t="s">
        <v>843</v>
      </c>
      <c r="BI71" t="s">
        <v>327</v>
      </c>
      <c r="BJ71" s="3" t="s">
        <v>371</v>
      </c>
      <c r="BN71" t="s">
        <v>326</v>
      </c>
      <c r="BP71" t="s">
        <v>328</v>
      </c>
      <c r="BQ71" t="s">
        <v>844</v>
      </c>
      <c r="BR71" t="s">
        <v>844</v>
      </c>
      <c r="BS71" t="s">
        <v>844</v>
      </c>
      <c r="BT71" t="s">
        <v>844</v>
      </c>
      <c r="BU71" t="s">
        <v>844</v>
      </c>
      <c r="BV71" t="s">
        <v>844</v>
      </c>
      <c r="BW71" t="s">
        <v>844</v>
      </c>
      <c r="BX71" t="s">
        <v>844</v>
      </c>
    </row>
    <row r="72" spans="1:87">
      <c r="A72" t="s">
        <v>435</v>
      </c>
      <c r="B72" s="21">
        <v>39963</v>
      </c>
      <c r="C72" t="s">
        <v>288</v>
      </c>
      <c r="D72" t="s">
        <v>210</v>
      </c>
      <c r="E72">
        <v>57.481175999999998</v>
      </c>
      <c r="F72">
        <v>62.914172000000001</v>
      </c>
      <c r="G72" s="1">
        <v>0.77847222222222223</v>
      </c>
      <c r="H72" s="13" t="s">
        <v>219</v>
      </c>
      <c r="I72" s="13" t="s">
        <v>523</v>
      </c>
      <c r="T72">
        <v>11.7</v>
      </c>
      <c r="U72">
        <v>12</v>
      </c>
      <c r="V72">
        <v>12</v>
      </c>
      <c r="W72">
        <f t="shared" si="7"/>
        <v>11.9</v>
      </c>
      <c r="X72">
        <v>129</v>
      </c>
      <c r="Y72">
        <v>128.5</v>
      </c>
      <c r="Z72">
        <v>128.5</v>
      </c>
      <c r="AA72">
        <f t="shared" si="8"/>
        <v>128.66666666666666</v>
      </c>
      <c r="AB72">
        <v>5.55</v>
      </c>
      <c r="AC72">
        <v>5.4</v>
      </c>
      <c r="AD72">
        <v>5.6</v>
      </c>
      <c r="AE72">
        <f t="shared" si="9"/>
        <v>5.5166666666666657</v>
      </c>
      <c r="AF72">
        <v>2.8</v>
      </c>
      <c r="AG72">
        <v>2.8</v>
      </c>
      <c r="AH72">
        <v>2.8</v>
      </c>
      <c r="AI72">
        <f t="shared" si="10"/>
        <v>2.7999999999999994</v>
      </c>
      <c r="AJ72">
        <v>4.3</v>
      </c>
      <c r="AK72">
        <v>4.2</v>
      </c>
      <c r="AL72">
        <v>4.5</v>
      </c>
      <c r="AM72">
        <f t="shared" si="11"/>
        <v>4.333333333333333</v>
      </c>
      <c r="AN72">
        <v>87</v>
      </c>
      <c r="AO72">
        <v>87.5</v>
      </c>
      <c r="AP72">
        <v>87</v>
      </c>
      <c r="AQ72">
        <f t="shared" si="12"/>
        <v>87.166666666666671</v>
      </c>
      <c r="AR72">
        <v>87</v>
      </c>
      <c r="AS72">
        <v>87.5</v>
      </c>
      <c r="AT72">
        <v>88</v>
      </c>
      <c r="AU72">
        <f t="shared" si="13"/>
        <v>87.5</v>
      </c>
      <c r="AV72" t="s">
        <v>843</v>
      </c>
      <c r="AW72" t="s">
        <v>841</v>
      </c>
      <c r="AX72">
        <v>21.03</v>
      </c>
      <c r="AY72">
        <v>101</v>
      </c>
      <c r="AZ72">
        <v>99</v>
      </c>
      <c r="BA72">
        <v>94.5</v>
      </c>
      <c r="BB72">
        <v>88.5</v>
      </c>
      <c r="BC72">
        <v>82.5</v>
      </c>
      <c r="BD72">
        <v>75.5</v>
      </c>
      <c r="BE72">
        <v>69</v>
      </c>
      <c r="BF72">
        <v>63</v>
      </c>
      <c r="BG72">
        <v>55</v>
      </c>
      <c r="BH72" t="s">
        <v>843</v>
      </c>
      <c r="BI72" t="s">
        <v>843</v>
      </c>
      <c r="BJ72" s="3" t="s">
        <v>179</v>
      </c>
      <c r="BP72" t="s">
        <v>328</v>
      </c>
      <c r="BQ72" t="s">
        <v>844</v>
      </c>
      <c r="BR72" t="s">
        <v>844</v>
      </c>
      <c r="BS72" t="s">
        <v>844</v>
      </c>
      <c r="BT72" t="s">
        <v>844</v>
      </c>
      <c r="BU72" t="s">
        <v>844</v>
      </c>
      <c r="BV72" t="s">
        <v>844</v>
      </c>
      <c r="BW72" t="s">
        <v>844</v>
      </c>
      <c r="BX72" t="s">
        <v>844</v>
      </c>
    </row>
    <row r="73" spans="1:87">
      <c r="A73" t="s">
        <v>436</v>
      </c>
      <c r="B73" s="21">
        <v>39963</v>
      </c>
      <c r="C73" t="s">
        <v>288</v>
      </c>
      <c r="D73" t="s">
        <v>210</v>
      </c>
      <c r="E73">
        <v>57.481175999999998</v>
      </c>
      <c r="F73">
        <v>62.914172000000001</v>
      </c>
      <c r="G73" s="1">
        <v>0.78680555555555554</v>
      </c>
      <c r="H73" s="13" t="s">
        <v>219</v>
      </c>
      <c r="I73" s="13" t="s">
        <v>523</v>
      </c>
      <c r="T73">
        <v>11.7</v>
      </c>
      <c r="U73">
        <v>11.9</v>
      </c>
      <c r="V73">
        <v>11.9</v>
      </c>
      <c r="W73">
        <f t="shared" si="7"/>
        <v>11.833333333333334</v>
      </c>
      <c r="X73">
        <v>122.5</v>
      </c>
      <c r="Y73">
        <v>122</v>
      </c>
      <c r="Z73">
        <v>122</v>
      </c>
      <c r="AA73">
        <f t="shared" si="8"/>
        <v>122.16666666666667</v>
      </c>
      <c r="AB73">
        <v>5.6</v>
      </c>
      <c r="AC73">
        <v>5.8</v>
      </c>
      <c r="AD73">
        <v>5.7</v>
      </c>
      <c r="AE73">
        <f t="shared" si="9"/>
        <v>5.6999999999999993</v>
      </c>
      <c r="AF73">
        <v>2.8</v>
      </c>
      <c r="AG73">
        <v>3</v>
      </c>
      <c r="AH73">
        <v>3</v>
      </c>
      <c r="AI73">
        <f t="shared" si="10"/>
        <v>2.9333333333333336</v>
      </c>
      <c r="AJ73">
        <v>4.8</v>
      </c>
      <c r="AK73">
        <v>3.8</v>
      </c>
      <c r="AL73">
        <v>4.5999999999999996</v>
      </c>
      <c r="AM73">
        <f t="shared" si="11"/>
        <v>4.3999999999999995</v>
      </c>
      <c r="AN73">
        <v>83</v>
      </c>
      <c r="AO73">
        <v>83</v>
      </c>
      <c r="AP73">
        <v>83</v>
      </c>
      <c r="AQ73">
        <f t="shared" si="12"/>
        <v>83</v>
      </c>
      <c r="AR73">
        <v>90.5</v>
      </c>
      <c r="AS73">
        <v>91</v>
      </c>
      <c r="AT73">
        <v>90.5</v>
      </c>
      <c r="AU73">
        <f t="shared" si="13"/>
        <v>90.666666666666671</v>
      </c>
      <c r="AV73" t="s">
        <v>537</v>
      </c>
      <c r="AW73" t="s">
        <v>843</v>
      </c>
      <c r="AX73">
        <v>26.93</v>
      </c>
      <c r="AY73">
        <v>96</v>
      </c>
      <c r="AZ73">
        <v>92.5</v>
      </c>
      <c r="BA73">
        <v>88</v>
      </c>
      <c r="BB73">
        <v>79</v>
      </c>
      <c r="BC73">
        <v>71.5</v>
      </c>
      <c r="BD73">
        <v>66</v>
      </c>
      <c r="BE73">
        <v>59</v>
      </c>
      <c r="BF73">
        <v>58</v>
      </c>
      <c r="BG73">
        <v>52</v>
      </c>
      <c r="BH73" t="s">
        <v>843</v>
      </c>
      <c r="BI73" t="s">
        <v>841</v>
      </c>
      <c r="BJ73" s="3" t="s">
        <v>975</v>
      </c>
      <c r="BP73" t="s">
        <v>328</v>
      </c>
      <c r="BQ73">
        <v>28</v>
      </c>
      <c r="BR73">
        <f>90+145</f>
        <v>235</v>
      </c>
      <c r="BS73">
        <v>0</v>
      </c>
      <c r="BT73">
        <v>2</v>
      </c>
      <c r="BU73">
        <v>0</v>
      </c>
      <c r="BV73">
        <v>0</v>
      </c>
      <c r="BW73" t="s">
        <v>330</v>
      </c>
      <c r="BX73" t="s">
        <v>330</v>
      </c>
      <c r="CI73" t="s">
        <v>355</v>
      </c>
    </row>
    <row r="74" spans="1:87">
      <c r="A74" t="s">
        <v>437</v>
      </c>
      <c r="B74" s="21">
        <v>39963</v>
      </c>
      <c r="C74" t="s">
        <v>288</v>
      </c>
      <c r="D74" t="s">
        <v>210</v>
      </c>
      <c r="E74">
        <v>57.481175999999998</v>
      </c>
      <c r="F74">
        <v>62.914172000000001</v>
      </c>
      <c r="G74" s="1">
        <v>0.79999999999999993</v>
      </c>
      <c r="H74" s="13" t="s">
        <v>219</v>
      </c>
      <c r="I74" s="13" t="s">
        <v>523</v>
      </c>
      <c r="T74">
        <v>12.3</v>
      </c>
      <c r="U74">
        <v>12.5</v>
      </c>
      <c r="V74">
        <v>12.5</v>
      </c>
      <c r="W74">
        <f t="shared" si="7"/>
        <v>12.433333333333332</v>
      </c>
      <c r="X74">
        <v>120.5</v>
      </c>
      <c r="Y74">
        <v>120.5</v>
      </c>
      <c r="Z74">
        <v>120.5</v>
      </c>
      <c r="AA74">
        <f t="shared" si="8"/>
        <v>120.5</v>
      </c>
      <c r="AB74">
        <v>5.7</v>
      </c>
      <c r="AC74">
        <v>5.7</v>
      </c>
      <c r="AD74">
        <v>5.8</v>
      </c>
      <c r="AE74">
        <f t="shared" si="9"/>
        <v>5.7333333333333334</v>
      </c>
      <c r="AF74">
        <v>2.8</v>
      </c>
      <c r="AG74">
        <v>2.8</v>
      </c>
      <c r="AH74">
        <v>2.8</v>
      </c>
      <c r="AI74">
        <f t="shared" si="10"/>
        <v>2.7999999999999994</v>
      </c>
      <c r="AJ74">
        <v>5</v>
      </c>
      <c r="AK74">
        <v>5</v>
      </c>
      <c r="AL74">
        <v>4.8</v>
      </c>
      <c r="AM74">
        <f t="shared" si="11"/>
        <v>4.9333333333333336</v>
      </c>
      <c r="AN74">
        <v>94</v>
      </c>
      <c r="AO74">
        <v>94</v>
      </c>
      <c r="AP74">
        <v>94</v>
      </c>
      <c r="AQ74">
        <f t="shared" si="12"/>
        <v>94</v>
      </c>
      <c r="AR74">
        <v>96</v>
      </c>
      <c r="AS74">
        <v>96</v>
      </c>
      <c r="AT74">
        <v>96</v>
      </c>
      <c r="AU74">
        <f t="shared" si="13"/>
        <v>96</v>
      </c>
      <c r="AV74" t="s">
        <v>843</v>
      </c>
      <c r="AW74" t="s">
        <v>843</v>
      </c>
      <c r="AX74">
        <v>26.2</v>
      </c>
      <c r="AY74">
        <v>93</v>
      </c>
      <c r="AZ74">
        <v>92.5</v>
      </c>
      <c r="BA74">
        <v>85</v>
      </c>
      <c r="BB74">
        <v>79</v>
      </c>
      <c r="BC74">
        <v>73.5</v>
      </c>
      <c r="BD74">
        <v>67</v>
      </c>
      <c r="BE74">
        <v>62</v>
      </c>
      <c r="BF74">
        <v>56</v>
      </c>
      <c r="BG74">
        <v>50</v>
      </c>
      <c r="BH74" t="s">
        <v>843</v>
      </c>
      <c r="BI74" t="s">
        <v>843</v>
      </c>
      <c r="BJ74" s="3" t="s">
        <v>371</v>
      </c>
      <c r="BP74" t="s">
        <v>356</v>
      </c>
      <c r="BQ74" t="s">
        <v>844</v>
      </c>
      <c r="BR74" t="s">
        <v>844</v>
      </c>
      <c r="BS74" t="s">
        <v>844</v>
      </c>
      <c r="BT74" t="s">
        <v>844</v>
      </c>
      <c r="BU74" t="s">
        <v>844</v>
      </c>
      <c r="BV74" t="s">
        <v>844</v>
      </c>
      <c r="BW74" t="s">
        <v>844</v>
      </c>
      <c r="BX74" t="s">
        <v>844</v>
      </c>
    </row>
    <row r="75" spans="1:87">
      <c r="A75" t="s">
        <v>277</v>
      </c>
      <c r="B75" s="21">
        <v>39964</v>
      </c>
      <c r="C75" t="s">
        <v>295</v>
      </c>
      <c r="D75" t="s">
        <v>273</v>
      </c>
      <c r="E75">
        <v>57.558841999999999</v>
      </c>
      <c r="F75">
        <v>62.662776999999998</v>
      </c>
      <c r="G75" s="1">
        <v>0.4909722222222222</v>
      </c>
      <c r="H75" s="13" t="s">
        <v>219</v>
      </c>
      <c r="I75" s="13" t="s">
        <v>81</v>
      </c>
      <c r="T75">
        <v>10.7</v>
      </c>
      <c r="U75">
        <v>11.1</v>
      </c>
      <c r="V75">
        <v>10.8</v>
      </c>
      <c r="W75">
        <f t="shared" si="7"/>
        <v>10.866666666666665</v>
      </c>
      <c r="X75">
        <v>126</v>
      </c>
      <c r="Y75">
        <v>126.5</v>
      </c>
      <c r="Z75">
        <v>126</v>
      </c>
      <c r="AA75">
        <f t="shared" si="8"/>
        <v>126.16666666666667</v>
      </c>
      <c r="AB75">
        <v>5.75</v>
      </c>
      <c r="AC75">
        <v>5.4</v>
      </c>
      <c r="AD75">
        <v>5.5</v>
      </c>
      <c r="AE75">
        <f t="shared" si="9"/>
        <v>5.55</v>
      </c>
      <c r="AF75">
        <v>3</v>
      </c>
      <c r="AG75">
        <v>3</v>
      </c>
      <c r="AH75">
        <v>3</v>
      </c>
      <c r="AI75">
        <f t="shared" si="10"/>
        <v>3</v>
      </c>
      <c r="AJ75">
        <v>5</v>
      </c>
      <c r="AK75">
        <v>5</v>
      </c>
      <c r="AL75">
        <v>5</v>
      </c>
      <c r="AM75">
        <f t="shared" si="11"/>
        <v>5</v>
      </c>
      <c r="AN75">
        <v>92</v>
      </c>
      <c r="AO75">
        <v>92</v>
      </c>
      <c r="AP75">
        <v>93</v>
      </c>
      <c r="AQ75">
        <f t="shared" si="12"/>
        <v>92.333333333333329</v>
      </c>
      <c r="AR75">
        <v>91</v>
      </c>
      <c r="AS75">
        <v>92</v>
      </c>
      <c r="AT75">
        <v>92</v>
      </c>
      <c r="AU75">
        <f t="shared" si="13"/>
        <v>91.666666666666671</v>
      </c>
      <c r="AV75" t="s">
        <v>327</v>
      </c>
      <c r="AW75" t="s">
        <v>843</v>
      </c>
      <c r="AX75">
        <v>22.21</v>
      </c>
      <c r="AY75">
        <v>100.5</v>
      </c>
      <c r="AZ75">
        <v>97</v>
      </c>
      <c r="BA75">
        <v>89</v>
      </c>
      <c r="BB75">
        <v>84</v>
      </c>
      <c r="BC75">
        <v>77</v>
      </c>
      <c r="BD75">
        <v>70</v>
      </c>
      <c r="BE75">
        <v>64</v>
      </c>
      <c r="BF75">
        <v>59</v>
      </c>
      <c r="BG75">
        <v>51</v>
      </c>
      <c r="BH75" t="s">
        <v>843</v>
      </c>
      <c r="BI75" t="s">
        <v>843</v>
      </c>
      <c r="BJ75" s="3" t="s">
        <v>327</v>
      </c>
      <c r="BP75" t="s">
        <v>328</v>
      </c>
      <c r="BQ75" t="s">
        <v>330</v>
      </c>
      <c r="BR75" t="s">
        <v>330</v>
      </c>
      <c r="BS75" t="s">
        <v>330</v>
      </c>
      <c r="BT75" t="s">
        <v>330</v>
      </c>
      <c r="BU75" t="s">
        <v>330</v>
      </c>
      <c r="BV75" t="s">
        <v>330</v>
      </c>
      <c r="BW75" t="s">
        <v>330</v>
      </c>
      <c r="BX75" t="s">
        <v>330</v>
      </c>
    </row>
    <row r="76" spans="1:87">
      <c r="A76" t="s">
        <v>278</v>
      </c>
      <c r="B76" s="21">
        <v>39964</v>
      </c>
      <c r="C76" t="s">
        <v>357</v>
      </c>
      <c r="D76" t="s">
        <v>556</v>
      </c>
      <c r="E76">
        <v>57.558841999999999</v>
      </c>
      <c r="F76">
        <v>62.662776999999998</v>
      </c>
      <c r="G76" s="1">
        <v>0.50347222222222221</v>
      </c>
      <c r="H76" s="13" t="s">
        <v>222</v>
      </c>
      <c r="I76" s="13" t="s">
        <v>81</v>
      </c>
      <c r="T76">
        <v>11.4</v>
      </c>
      <c r="U76">
        <v>11.4</v>
      </c>
      <c r="V76">
        <v>11.45</v>
      </c>
      <c r="W76">
        <f t="shared" si="7"/>
        <v>11.416666666666666</v>
      </c>
      <c r="X76">
        <v>124</v>
      </c>
      <c r="Y76">
        <v>124.5</v>
      </c>
      <c r="Z76">
        <v>124.5</v>
      </c>
      <c r="AA76">
        <f t="shared" si="8"/>
        <v>124.33333333333333</v>
      </c>
      <c r="AB76">
        <v>5.65</v>
      </c>
      <c r="AC76">
        <v>5.7</v>
      </c>
      <c r="AD76">
        <v>5.65</v>
      </c>
      <c r="AE76">
        <f t="shared" si="9"/>
        <v>5.666666666666667</v>
      </c>
      <c r="AF76">
        <v>2.7</v>
      </c>
      <c r="AG76">
        <v>2.7</v>
      </c>
      <c r="AH76">
        <v>2.75</v>
      </c>
      <c r="AI76">
        <f t="shared" si="10"/>
        <v>2.7166666666666668</v>
      </c>
      <c r="AJ76">
        <v>4.5</v>
      </c>
      <c r="AK76">
        <v>4.5999999999999996</v>
      </c>
      <c r="AL76">
        <v>4.7</v>
      </c>
      <c r="AM76">
        <f t="shared" si="11"/>
        <v>4.6000000000000005</v>
      </c>
      <c r="AN76">
        <v>116</v>
      </c>
      <c r="AO76">
        <v>116</v>
      </c>
      <c r="AP76">
        <v>117</v>
      </c>
      <c r="AQ76">
        <f t="shared" si="12"/>
        <v>116.33333333333333</v>
      </c>
      <c r="AR76">
        <v>117</v>
      </c>
      <c r="AS76">
        <v>117.5</v>
      </c>
      <c r="AT76">
        <v>117.5</v>
      </c>
      <c r="AU76">
        <f t="shared" si="13"/>
        <v>117.33333333333333</v>
      </c>
      <c r="AV76" t="s">
        <v>843</v>
      </c>
      <c r="AW76" t="s">
        <v>843</v>
      </c>
      <c r="AX76">
        <v>18.78</v>
      </c>
      <c r="AY76">
        <v>98</v>
      </c>
      <c r="AZ76">
        <v>96</v>
      </c>
      <c r="BA76">
        <v>86</v>
      </c>
      <c r="BB76">
        <v>77</v>
      </c>
      <c r="BC76">
        <v>71.5</v>
      </c>
      <c r="BD76">
        <v>69</v>
      </c>
      <c r="BE76">
        <v>64</v>
      </c>
      <c r="BF76">
        <v>57</v>
      </c>
      <c r="BG76">
        <v>49.5</v>
      </c>
      <c r="BH76" t="s">
        <v>841</v>
      </c>
      <c r="BI76" t="s">
        <v>843</v>
      </c>
      <c r="BJ76" s="3" t="s">
        <v>358</v>
      </c>
      <c r="BP76" t="s">
        <v>960</v>
      </c>
      <c r="BQ76">
        <v>13</v>
      </c>
      <c r="BR76">
        <f>7+99+91+32</f>
        <v>229</v>
      </c>
      <c r="BS76">
        <v>0</v>
      </c>
      <c r="BT76">
        <f>6+1+2+24</f>
        <v>33</v>
      </c>
      <c r="BU76">
        <v>0</v>
      </c>
      <c r="BV76">
        <v>0</v>
      </c>
      <c r="BW76" t="s">
        <v>297</v>
      </c>
      <c r="BX76" t="s">
        <v>297</v>
      </c>
    </row>
    <row r="77" spans="1:87">
      <c r="A77" t="s">
        <v>279</v>
      </c>
      <c r="B77" s="21">
        <v>39964</v>
      </c>
      <c r="C77" t="s">
        <v>357</v>
      </c>
      <c r="D77" t="s">
        <v>556</v>
      </c>
      <c r="E77">
        <v>57.558841999999999</v>
      </c>
      <c r="F77">
        <v>62.662776999999998</v>
      </c>
      <c r="H77" s="13" t="s">
        <v>222</v>
      </c>
      <c r="I77" s="13" t="s">
        <v>81</v>
      </c>
      <c r="L77" t="s">
        <v>152</v>
      </c>
      <c r="T77">
        <v>11.65</v>
      </c>
      <c r="U77">
        <v>11.8</v>
      </c>
      <c r="V77">
        <v>11.8</v>
      </c>
      <c r="W77">
        <f t="shared" si="7"/>
        <v>11.75</v>
      </c>
      <c r="X77">
        <v>124</v>
      </c>
      <c r="Y77">
        <v>125</v>
      </c>
      <c r="Z77">
        <v>125</v>
      </c>
      <c r="AA77">
        <f t="shared" si="8"/>
        <v>124.66666666666667</v>
      </c>
      <c r="AB77">
        <v>5.7</v>
      </c>
      <c r="AC77">
        <v>5.8</v>
      </c>
      <c r="AD77">
        <v>5.9</v>
      </c>
      <c r="AE77">
        <f t="shared" si="9"/>
        <v>5.8</v>
      </c>
      <c r="AF77">
        <v>2.6</v>
      </c>
      <c r="AG77">
        <v>2.5499999999999998</v>
      </c>
      <c r="AH77">
        <v>2.5499999999999998</v>
      </c>
      <c r="AI77">
        <f t="shared" si="10"/>
        <v>2.5666666666666669</v>
      </c>
      <c r="AJ77">
        <v>4.4000000000000004</v>
      </c>
      <c r="AK77">
        <v>4.7</v>
      </c>
      <c r="AL77">
        <v>4.5</v>
      </c>
      <c r="AM77">
        <f t="shared" si="11"/>
        <v>4.5333333333333341</v>
      </c>
      <c r="AN77">
        <v>108</v>
      </c>
      <c r="AO77">
        <v>107</v>
      </c>
      <c r="AP77">
        <v>107</v>
      </c>
      <c r="AQ77">
        <f t="shared" si="12"/>
        <v>107.33333333333333</v>
      </c>
      <c r="AR77">
        <v>106</v>
      </c>
      <c r="AS77">
        <v>106</v>
      </c>
      <c r="AT77">
        <v>105</v>
      </c>
      <c r="AU77">
        <f t="shared" si="13"/>
        <v>105.66666666666667</v>
      </c>
      <c r="AV77" t="s">
        <v>843</v>
      </c>
      <c r="AW77" t="s">
        <v>843</v>
      </c>
      <c r="AX77">
        <v>19.649999999999999</v>
      </c>
      <c r="AY77">
        <v>98</v>
      </c>
      <c r="AZ77">
        <v>95</v>
      </c>
      <c r="BA77">
        <v>89.5</v>
      </c>
      <c r="BB77">
        <v>80</v>
      </c>
      <c r="BC77">
        <v>74</v>
      </c>
      <c r="BD77">
        <v>66.5</v>
      </c>
      <c r="BE77">
        <v>63</v>
      </c>
      <c r="BF77">
        <v>56</v>
      </c>
      <c r="BG77">
        <v>50</v>
      </c>
      <c r="BH77" t="s">
        <v>327</v>
      </c>
      <c r="BI77" t="s">
        <v>843</v>
      </c>
      <c r="BJ77" s="3" t="s">
        <v>843</v>
      </c>
      <c r="BP77" t="s">
        <v>328</v>
      </c>
      <c r="BQ77" t="s">
        <v>844</v>
      </c>
      <c r="BR77" t="s">
        <v>844</v>
      </c>
      <c r="BS77" t="s">
        <v>844</v>
      </c>
      <c r="BT77" t="s">
        <v>844</v>
      </c>
      <c r="BU77" t="s">
        <v>844</v>
      </c>
      <c r="BV77" t="s">
        <v>844</v>
      </c>
      <c r="BW77" t="s">
        <v>844</v>
      </c>
      <c r="BX77" t="s">
        <v>844</v>
      </c>
    </row>
    <row r="78" spans="1:87">
      <c r="A78" t="s">
        <v>280</v>
      </c>
      <c r="B78" s="21">
        <v>39964</v>
      </c>
      <c r="C78" t="s">
        <v>357</v>
      </c>
      <c r="D78" t="s">
        <v>556</v>
      </c>
      <c r="E78">
        <v>57.558841999999999</v>
      </c>
      <c r="F78">
        <v>62.662776999999998</v>
      </c>
      <c r="G78" s="1">
        <v>0.56527777777777777</v>
      </c>
      <c r="H78" s="13" t="s">
        <v>222</v>
      </c>
      <c r="I78" s="13" t="s">
        <v>81</v>
      </c>
      <c r="T78">
        <v>11.3</v>
      </c>
      <c r="U78">
        <v>11.35</v>
      </c>
      <c r="V78">
        <v>11.3</v>
      </c>
      <c r="W78">
        <f t="shared" si="7"/>
        <v>11.316666666666668</v>
      </c>
      <c r="X78">
        <v>124.5</v>
      </c>
      <c r="Y78">
        <v>125</v>
      </c>
      <c r="Z78">
        <v>124.5</v>
      </c>
      <c r="AA78">
        <f t="shared" si="8"/>
        <v>124.66666666666667</v>
      </c>
      <c r="AB78">
        <v>5.6</v>
      </c>
      <c r="AC78">
        <v>5.5</v>
      </c>
      <c r="AD78">
        <v>5.5</v>
      </c>
      <c r="AE78">
        <f t="shared" si="9"/>
        <v>5.5333333333333341</v>
      </c>
      <c r="AF78">
        <v>2.9</v>
      </c>
      <c r="AG78">
        <v>2.9</v>
      </c>
      <c r="AH78">
        <v>2.9</v>
      </c>
      <c r="AI78">
        <f t="shared" si="10"/>
        <v>2.9</v>
      </c>
      <c r="AJ78">
        <v>4.25</v>
      </c>
      <c r="AK78">
        <v>4.05</v>
      </c>
      <c r="AL78">
        <v>4</v>
      </c>
      <c r="AM78">
        <f t="shared" si="11"/>
        <v>4.1000000000000005</v>
      </c>
      <c r="AN78">
        <v>101</v>
      </c>
      <c r="AO78">
        <v>101</v>
      </c>
      <c r="AP78">
        <v>103</v>
      </c>
      <c r="AQ78">
        <f t="shared" si="12"/>
        <v>101.66666666666667</v>
      </c>
      <c r="AR78">
        <v>104.5</v>
      </c>
      <c r="AS78">
        <v>104</v>
      </c>
      <c r="AT78">
        <v>104</v>
      </c>
      <c r="AU78">
        <f t="shared" si="13"/>
        <v>104.16666666666667</v>
      </c>
      <c r="AV78" t="s">
        <v>843</v>
      </c>
      <c r="AW78" t="s">
        <v>843</v>
      </c>
      <c r="AX78">
        <v>17.489999999999998</v>
      </c>
      <c r="AY78">
        <v>98.5</v>
      </c>
      <c r="AZ78">
        <v>95.5</v>
      </c>
      <c r="BA78">
        <v>88</v>
      </c>
      <c r="BB78">
        <v>81</v>
      </c>
      <c r="BC78">
        <v>74</v>
      </c>
      <c r="BD78">
        <v>68</v>
      </c>
      <c r="BE78">
        <v>63.5</v>
      </c>
      <c r="BF78">
        <v>58</v>
      </c>
      <c r="BG78">
        <v>49.5</v>
      </c>
      <c r="BH78" t="s">
        <v>843</v>
      </c>
      <c r="BI78" t="s">
        <v>843</v>
      </c>
      <c r="BJ78" s="3" t="s">
        <v>843</v>
      </c>
      <c r="BP78" t="s">
        <v>328</v>
      </c>
      <c r="BQ78">
        <v>3</v>
      </c>
      <c r="BR78">
        <f>4+121+194+2</f>
        <v>321</v>
      </c>
      <c r="BS78">
        <v>0</v>
      </c>
      <c r="BT78">
        <v>35</v>
      </c>
      <c r="BU78">
        <v>0</v>
      </c>
      <c r="BV78">
        <v>1</v>
      </c>
      <c r="BW78" t="s">
        <v>844</v>
      </c>
      <c r="BX78" t="s">
        <v>330</v>
      </c>
    </row>
    <row r="79" spans="1:87">
      <c r="A79" t="s">
        <v>281</v>
      </c>
      <c r="B79" s="21">
        <v>39965</v>
      </c>
      <c r="C79" t="s">
        <v>357</v>
      </c>
      <c r="D79" t="s">
        <v>556</v>
      </c>
      <c r="E79">
        <v>57.558841999999999</v>
      </c>
      <c r="F79">
        <v>62.662776999999998</v>
      </c>
      <c r="H79" s="13" t="s">
        <v>220</v>
      </c>
      <c r="I79" s="13" t="s">
        <v>81</v>
      </c>
      <c r="T79">
        <v>11.55</v>
      </c>
      <c r="U79">
        <v>11.5</v>
      </c>
      <c r="V79">
        <v>11.6</v>
      </c>
      <c r="W79">
        <f t="shared" si="7"/>
        <v>11.549999999999999</v>
      </c>
      <c r="X79">
        <v>123.5</v>
      </c>
      <c r="Y79">
        <v>123</v>
      </c>
      <c r="Z79">
        <v>123</v>
      </c>
      <c r="AA79">
        <f t="shared" si="8"/>
        <v>123.16666666666667</v>
      </c>
      <c r="AB79">
        <v>5.9</v>
      </c>
      <c r="AC79">
        <v>6</v>
      </c>
      <c r="AD79">
        <v>5.9</v>
      </c>
      <c r="AE79">
        <f t="shared" si="9"/>
        <v>5.9333333333333336</v>
      </c>
      <c r="AF79">
        <v>3</v>
      </c>
      <c r="AG79">
        <v>3.1</v>
      </c>
      <c r="AH79">
        <v>3</v>
      </c>
      <c r="AI79">
        <f t="shared" si="10"/>
        <v>3.0333333333333332</v>
      </c>
      <c r="AJ79">
        <v>4.6500000000000004</v>
      </c>
      <c r="AK79">
        <v>4.5999999999999996</v>
      </c>
      <c r="AL79">
        <v>4.45</v>
      </c>
      <c r="AM79">
        <f t="shared" si="11"/>
        <v>4.5666666666666664</v>
      </c>
      <c r="AN79">
        <v>86</v>
      </c>
      <c r="AO79">
        <v>86.5</v>
      </c>
      <c r="AP79">
        <v>87</v>
      </c>
      <c r="AQ79">
        <f t="shared" si="12"/>
        <v>86.5</v>
      </c>
      <c r="AR79">
        <v>87</v>
      </c>
      <c r="AS79">
        <v>88</v>
      </c>
      <c r="AT79">
        <v>89</v>
      </c>
      <c r="AU79">
        <f t="shared" si="13"/>
        <v>88</v>
      </c>
      <c r="AV79" t="s">
        <v>843</v>
      </c>
      <c r="AW79" t="s">
        <v>841</v>
      </c>
      <c r="AX79">
        <v>17.68</v>
      </c>
      <c r="AY79">
        <v>92</v>
      </c>
      <c r="AZ79">
        <v>91</v>
      </c>
      <c r="BA79">
        <v>83</v>
      </c>
      <c r="BB79">
        <v>76</v>
      </c>
      <c r="BC79">
        <v>71</v>
      </c>
      <c r="BD79">
        <v>67</v>
      </c>
      <c r="BE79">
        <v>60</v>
      </c>
      <c r="BF79">
        <v>55.5</v>
      </c>
      <c r="BG79">
        <v>49.5</v>
      </c>
      <c r="BH79" t="s">
        <v>841</v>
      </c>
      <c r="BI79" t="s">
        <v>843</v>
      </c>
      <c r="BJ79" s="3" t="s">
        <v>975</v>
      </c>
      <c r="BP79" t="s">
        <v>328</v>
      </c>
      <c r="BQ79">
        <v>2</v>
      </c>
      <c r="BR79">
        <f>3+152+105+6</f>
        <v>266</v>
      </c>
      <c r="BS79">
        <v>0</v>
      </c>
      <c r="BT79">
        <v>37</v>
      </c>
      <c r="BU79">
        <v>0</v>
      </c>
      <c r="BV79">
        <v>0</v>
      </c>
      <c r="BW79" t="s">
        <v>330</v>
      </c>
      <c r="BX79" t="s">
        <v>330</v>
      </c>
      <c r="CI79" t="s">
        <v>153</v>
      </c>
    </row>
    <row r="80" spans="1:87">
      <c r="A80" t="s">
        <v>282</v>
      </c>
      <c r="B80" s="21">
        <v>39965</v>
      </c>
      <c r="C80" t="s">
        <v>288</v>
      </c>
      <c r="D80" t="s">
        <v>556</v>
      </c>
      <c r="E80">
        <v>57.558841999999999</v>
      </c>
      <c r="F80">
        <v>62.662776999999998</v>
      </c>
      <c r="H80" s="13" t="s">
        <v>219</v>
      </c>
      <c r="I80" s="13" t="s">
        <v>951</v>
      </c>
      <c r="T80">
        <v>13.3</v>
      </c>
      <c r="U80">
        <v>13.2</v>
      </c>
      <c r="V80">
        <v>13.3</v>
      </c>
      <c r="W80">
        <f t="shared" si="7"/>
        <v>13.266666666666666</v>
      </c>
      <c r="X80">
        <v>130</v>
      </c>
      <c r="Y80">
        <v>130.5</v>
      </c>
      <c r="Z80">
        <v>130.25</v>
      </c>
      <c r="AA80">
        <f t="shared" si="8"/>
        <v>130.25</v>
      </c>
      <c r="AB80">
        <v>5.4</v>
      </c>
      <c r="AC80">
        <v>5.5</v>
      </c>
      <c r="AD80">
        <v>5.45</v>
      </c>
      <c r="AE80">
        <f t="shared" si="9"/>
        <v>5.45</v>
      </c>
      <c r="AF80">
        <v>2.4</v>
      </c>
      <c r="AG80">
        <v>2.6</v>
      </c>
      <c r="AH80">
        <v>2.6</v>
      </c>
      <c r="AI80">
        <f t="shared" si="10"/>
        <v>2.5333333333333332</v>
      </c>
      <c r="AJ80">
        <v>4.45</v>
      </c>
      <c r="AK80">
        <v>4.45</v>
      </c>
      <c r="AL80">
        <v>4.45</v>
      </c>
      <c r="AM80">
        <f t="shared" si="11"/>
        <v>4.45</v>
      </c>
      <c r="AN80">
        <v>88.5</v>
      </c>
      <c r="AO80">
        <v>89.5</v>
      </c>
      <c r="AP80">
        <v>89</v>
      </c>
      <c r="AQ80">
        <f t="shared" si="12"/>
        <v>89</v>
      </c>
      <c r="AR80">
        <v>79</v>
      </c>
      <c r="AS80">
        <v>80</v>
      </c>
      <c r="AT80">
        <v>80</v>
      </c>
      <c r="AU80">
        <f t="shared" si="13"/>
        <v>79.666666666666671</v>
      </c>
      <c r="AV80" t="s">
        <v>843</v>
      </c>
      <c r="AW80" t="s">
        <v>960</v>
      </c>
      <c r="AX80">
        <v>23.39</v>
      </c>
      <c r="AY80">
        <v>102</v>
      </c>
      <c r="AZ80">
        <v>99.5</v>
      </c>
      <c r="BA80">
        <v>93</v>
      </c>
      <c r="BB80">
        <v>84</v>
      </c>
      <c r="BC80">
        <v>78</v>
      </c>
      <c r="BD80">
        <v>73</v>
      </c>
      <c r="BE80">
        <v>67.5</v>
      </c>
      <c r="BF80">
        <v>58</v>
      </c>
      <c r="BG80">
        <v>53</v>
      </c>
      <c r="BH80" t="s">
        <v>843</v>
      </c>
      <c r="BI80" t="s">
        <v>843</v>
      </c>
      <c r="BJ80" s="3" t="s">
        <v>154</v>
      </c>
      <c r="BN80" t="s">
        <v>333</v>
      </c>
      <c r="BP80" t="s">
        <v>328</v>
      </c>
      <c r="BQ80" t="s">
        <v>844</v>
      </c>
      <c r="BR80" t="s">
        <v>844</v>
      </c>
      <c r="BS80" t="s">
        <v>844</v>
      </c>
      <c r="BT80" t="s">
        <v>844</v>
      </c>
      <c r="BU80" t="s">
        <v>844</v>
      </c>
      <c r="BV80" t="s">
        <v>844</v>
      </c>
      <c r="BW80" t="s">
        <v>844</v>
      </c>
      <c r="BX80" t="s">
        <v>844</v>
      </c>
    </row>
    <row r="81" spans="1:87">
      <c r="A81" t="s">
        <v>283</v>
      </c>
      <c r="B81" s="21">
        <v>39965</v>
      </c>
      <c r="C81" t="s">
        <v>288</v>
      </c>
      <c r="D81" t="s">
        <v>556</v>
      </c>
      <c r="E81">
        <v>57.558841999999999</v>
      </c>
      <c r="F81">
        <v>62.662776999999998</v>
      </c>
      <c r="G81" s="1">
        <v>0.52777777777777779</v>
      </c>
      <c r="H81" s="13" t="s">
        <v>220</v>
      </c>
      <c r="I81" s="13" t="s">
        <v>81</v>
      </c>
      <c r="T81">
        <v>11.25</v>
      </c>
      <c r="U81">
        <v>11.3</v>
      </c>
      <c r="V81">
        <v>11.3</v>
      </c>
      <c r="W81">
        <f t="shared" si="7"/>
        <v>11.283333333333333</v>
      </c>
      <c r="X81">
        <v>124</v>
      </c>
      <c r="Y81">
        <v>124</v>
      </c>
      <c r="Z81">
        <v>124.5</v>
      </c>
      <c r="AA81">
        <f t="shared" si="8"/>
        <v>124.16666666666667</v>
      </c>
      <c r="AB81">
        <v>5.4</v>
      </c>
      <c r="AC81">
        <v>5.4</v>
      </c>
      <c r="AD81">
        <v>5.35</v>
      </c>
      <c r="AE81">
        <f t="shared" si="9"/>
        <v>5.3833333333333329</v>
      </c>
      <c r="AF81">
        <v>2.75</v>
      </c>
      <c r="AG81">
        <v>2.8</v>
      </c>
      <c r="AH81">
        <v>2.8</v>
      </c>
      <c r="AI81">
        <f t="shared" si="10"/>
        <v>2.7833333333333332</v>
      </c>
      <c r="AJ81">
        <v>4.3</v>
      </c>
      <c r="AK81">
        <v>4.25</v>
      </c>
      <c r="AL81">
        <v>4.3499999999999996</v>
      </c>
      <c r="AM81">
        <f t="shared" si="11"/>
        <v>4.3</v>
      </c>
      <c r="AN81">
        <v>87</v>
      </c>
      <c r="AO81">
        <v>86.5</v>
      </c>
      <c r="AP81">
        <v>87.5</v>
      </c>
      <c r="AQ81">
        <f t="shared" si="12"/>
        <v>87</v>
      </c>
      <c r="AR81">
        <v>90.5</v>
      </c>
      <c r="AS81">
        <v>90</v>
      </c>
      <c r="AT81">
        <v>90</v>
      </c>
      <c r="AU81">
        <f t="shared" si="13"/>
        <v>90.166666666666671</v>
      </c>
      <c r="AV81" t="s">
        <v>843</v>
      </c>
      <c r="AW81" t="s">
        <v>843</v>
      </c>
      <c r="AX81">
        <v>18.350000000000001</v>
      </c>
      <c r="AY81">
        <v>98.5</v>
      </c>
      <c r="AZ81">
        <v>96.5</v>
      </c>
      <c r="BA81">
        <v>90</v>
      </c>
      <c r="BB81">
        <v>82.5</v>
      </c>
      <c r="BC81">
        <v>76</v>
      </c>
      <c r="BD81">
        <v>70</v>
      </c>
      <c r="BE81">
        <v>62.5</v>
      </c>
      <c r="BF81">
        <v>58.5</v>
      </c>
      <c r="BG81">
        <v>51</v>
      </c>
      <c r="BH81" t="s">
        <v>843</v>
      </c>
      <c r="BI81" t="s">
        <v>841</v>
      </c>
      <c r="BJ81" s="3" t="s">
        <v>155</v>
      </c>
      <c r="BP81" t="s">
        <v>328</v>
      </c>
      <c r="BQ81" t="s">
        <v>330</v>
      </c>
      <c r="BR81" t="s">
        <v>330</v>
      </c>
      <c r="BS81" t="s">
        <v>330</v>
      </c>
      <c r="BT81" t="s">
        <v>330</v>
      </c>
      <c r="BU81" t="s">
        <v>330</v>
      </c>
      <c r="BV81" t="s">
        <v>330</v>
      </c>
      <c r="BW81" t="s">
        <v>330</v>
      </c>
      <c r="BX81" t="s">
        <v>330</v>
      </c>
    </row>
    <row r="82" spans="1:87">
      <c r="A82" t="s">
        <v>439</v>
      </c>
      <c r="B82" s="21">
        <v>39965</v>
      </c>
      <c r="C82" t="s">
        <v>288</v>
      </c>
      <c r="D82" t="s">
        <v>556</v>
      </c>
      <c r="E82">
        <v>57.558841999999999</v>
      </c>
      <c r="F82">
        <v>62.662776999999998</v>
      </c>
      <c r="G82" s="1">
        <v>0.54166666666666663</v>
      </c>
      <c r="H82" s="13" t="s">
        <v>221</v>
      </c>
      <c r="I82" s="13" t="s">
        <v>81</v>
      </c>
      <c r="T82">
        <v>11.6</v>
      </c>
      <c r="U82">
        <v>11.5</v>
      </c>
      <c r="V82">
        <v>11.5</v>
      </c>
      <c r="W82">
        <f t="shared" si="7"/>
        <v>11.533333333333333</v>
      </c>
      <c r="X82">
        <v>126</v>
      </c>
      <c r="Y82">
        <v>127</v>
      </c>
      <c r="Z82">
        <v>126.5</v>
      </c>
      <c r="AA82">
        <f t="shared" si="8"/>
        <v>126.5</v>
      </c>
      <c r="AB82">
        <v>5.8</v>
      </c>
      <c r="AC82">
        <v>5.6</v>
      </c>
      <c r="AD82">
        <v>5.7</v>
      </c>
      <c r="AE82">
        <f t="shared" si="9"/>
        <v>5.6999999999999993</v>
      </c>
      <c r="AF82">
        <v>3</v>
      </c>
      <c r="AG82">
        <v>3.1</v>
      </c>
      <c r="AH82">
        <v>3.05</v>
      </c>
      <c r="AI82">
        <f t="shared" si="10"/>
        <v>3.0499999999999994</v>
      </c>
      <c r="AJ82">
        <v>4.3</v>
      </c>
      <c r="AK82">
        <v>4.3</v>
      </c>
      <c r="AL82">
        <v>4.25</v>
      </c>
      <c r="AM82">
        <f t="shared" si="11"/>
        <v>4.2833333333333332</v>
      </c>
      <c r="AN82">
        <v>112</v>
      </c>
      <c r="AO82">
        <v>112.5</v>
      </c>
      <c r="AP82">
        <v>113</v>
      </c>
      <c r="AQ82">
        <f t="shared" si="12"/>
        <v>112.5</v>
      </c>
      <c r="AR82">
        <v>116</v>
      </c>
      <c r="AS82">
        <v>117</v>
      </c>
      <c r="AT82">
        <v>116</v>
      </c>
      <c r="AU82">
        <f t="shared" si="13"/>
        <v>116.33333333333333</v>
      </c>
      <c r="AV82" t="s">
        <v>841</v>
      </c>
      <c r="AW82" t="s">
        <v>843</v>
      </c>
      <c r="AX82">
        <v>18.37</v>
      </c>
      <c r="AY82">
        <v>99</v>
      </c>
      <c r="AZ82">
        <v>98</v>
      </c>
      <c r="BA82">
        <v>89</v>
      </c>
      <c r="BB82">
        <v>82.5</v>
      </c>
      <c r="BC82">
        <v>77</v>
      </c>
      <c r="BD82">
        <v>72</v>
      </c>
      <c r="BE82">
        <v>64</v>
      </c>
      <c r="BF82">
        <v>59.5</v>
      </c>
      <c r="BG82">
        <v>49.5</v>
      </c>
      <c r="BH82" t="s">
        <v>843</v>
      </c>
      <c r="BI82" t="s">
        <v>843</v>
      </c>
      <c r="BJ82" s="3" t="s">
        <v>156</v>
      </c>
      <c r="BP82" t="s">
        <v>328</v>
      </c>
      <c r="BQ82" t="s">
        <v>844</v>
      </c>
      <c r="BR82" t="s">
        <v>844</v>
      </c>
      <c r="BS82" t="s">
        <v>844</v>
      </c>
      <c r="BT82" t="s">
        <v>844</v>
      </c>
      <c r="BU82" t="s">
        <v>844</v>
      </c>
      <c r="BV82" t="s">
        <v>844</v>
      </c>
      <c r="BW82" t="s">
        <v>844</v>
      </c>
      <c r="BX82" t="s">
        <v>844</v>
      </c>
    </row>
    <row r="83" spans="1:87">
      <c r="A83" t="s">
        <v>440</v>
      </c>
      <c r="B83" s="21">
        <v>39965</v>
      </c>
      <c r="C83" t="s">
        <v>288</v>
      </c>
      <c r="D83" t="s">
        <v>556</v>
      </c>
      <c r="E83">
        <v>57.558841999999999</v>
      </c>
      <c r="F83">
        <v>62.662776999999998</v>
      </c>
      <c r="G83" s="1">
        <v>0.55763888888888891</v>
      </c>
      <c r="H83" s="13" t="s">
        <v>222</v>
      </c>
      <c r="I83" s="13" t="s">
        <v>81</v>
      </c>
      <c r="T83">
        <v>11.25</v>
      </c>
      <c r="U83">
        <v>11.1</v>
      </c>
      <c r="V83">
        <v>11.1</v>
      </c>
      <c r="W83">
        <f t="shared" si="7"/>
        <v>11.15</v>
      </c>
      <c r="X83">
        <v>125.5</v>
      </c>
      <c r="Y83">
        <v>126</v>
      </c>
      <c r="Z83">
        <v>125.5</v>
      </c>
      <c r="AA83">
        <f t="shared" si="8"/>
        <v>125.66666666666667</v>
      </c>
      <c r="AB83">
        <v>5.5</v>
      </c>
      <c r="AC83">
        <v>5.6</v>
      </c>
      <c r="AD83">
        <v>5.6</v>
      </c>
      <c r="AE83">
        <f t="shared" si="9"/>
        <v>5.5666666666666664</v>
      </c>
      <c r="AF83">
        <v>2.7</v>
      </c>
      <c r="AG83">
        <v>2.5</v>
      </c>
      <c r="AH83">
        <v>2.6</v>
      </c>
      <c r="AI83">
        <f t="shared" si="10"/>
        <v>2.6</v>
      </c>
      <c r="AJ83">
        <v>4.3</v>
      </c>
      <c r="AK83">
        <v>4.5999999999999996</v>
      </c>
      <c r="AL83">
        <v>4.5</v>
      </c>
      <c r="AM83">
        <f t="shared" si="11"/>
        <v>4.4666666666666659</v>
      </c>
      <c r="AN83" t="s">
        <v>460</v>
      </c>
      <c r="AQ83" t="e">
        <f t="shared" si="12"/>
        <v>#DIV/0!</v>
      </c>
      <c r="AR83">
        <v>111.5</v>
      </c>
      <c r="AS83">
        <v>112</v>
      </c>
      <c r="AT83">
        <v>112.5</v>
      </c>
      <c r="AU83">
        <f t="shared" si="13"/>
        <v>112</v>
      </c>
      <c r="AV83" t="s">
        <v>960</v>
      </c>
      <c r="AW83" t="s">
        <v>841</v>
      </c>
      <c r="AX83">
        <v>19.84</v>
      </c>
      <c r="AY83">
        <v>96.5</v>
      </c>
      <c r="AZ83">
        <v>94</v>
      </c>
      <c r="BA83">
        <v>89</v>
      </c>
      <c r="BB83">
        <v>80</v>
      </c>
      <c r="BC83">
        <v>73.5</v>
      </c>
      <c r="BD83">
        <v>67.5</v>
      </c>
      <c r="BE83">
        <v>61</v>
      </c>
      <c r="BF83">
        <v>56</v>
      </c>
      <c r="BG83">
        <v>49</v>
      </c>
      <c r="BH83" t="s">
        <v>843</v>
      </c>
      <c r="BI83" t="s">
        <v>841</v>
      </c>
      <c r="BJ83" s="3" t="s">
        <v>157</v>
      </c>
      <c r="BP83" t="s">
        <v>960</v>
      </c>
      <c r="BQ83">
        <v>4</v>
      </c>
      <c r="BR83">
        <v>98</v>
      </c>
      <c r="BS83">
        <v>0</v>
      </c>
      <c r="BT83">
        <v>39</v>
      </c>
      <c r="BU83">
        <v>0</v>
      </c>
      <c r="BV83">
        <v>0</v>
      </c>
      <c r="BW83" t="s">
        <v>330</v>
      </c>
      <c r="BX83" t="s">
        <v>330</v>
      </c>
    </row>
    <row r="84" spans="1:87">
      <c r="A84" t="s">
        <v>441</v>
      </c>
      <c r="B84" s="21">
        <v>39969</v>
      </c>
      <c r="C84" t="s">
        <v>158</v>
      </c>
      <c r="D84" t="s">
        <v>159</v>
      </c>
      <c r="E84">
        <v>53.730186000000003</v>
      </c>
      <c r="F84">
        <v>77.839710999999994</v>
      </c>
      <c r="G84" s="1">
        <v>0.39583333333333331</v>
      </c>
      <c r="H84" s="13" t="s">
        <v>219</v>
      </c>
      <c r="I84" s="13" t="s">
        <v>81</v>
      </c>
      <c r="T84">
        <v>12.35</v>
      </c>
      <c r="U84">
        <v>12.5</v>
      </c>
      <c r="V84">
        <v>12.5</v>
      </c>
      <c r="W84">
        <f t="shared" si="7"/>
        <v>12.450000000000001</v>
      </c>
      <c r="X84">
        <v>125.5</v>
      </c>
      <c r="Y84">
        <v>125</v>
      </c>
      <c r="Z84">
        <v>125.5</v>
      </c>
      <c r="AA84">
        <f t="shared" si="8"/>
        <v>125.33333333333333</v>
      </c>
      <c r="AB84">
        <v>5.8</v>
      </c>
      <c r="AC84">
        <v>5.8</v>
      </c>
      <c r="AD84">
        <v>5.8</v>
      </c>
      <c r="AE84">
        <f t="shared" si="9"/>
        <v>5.8</v>
      </c>
      <c r="AF84">
        <v>2.8</v>
      </c>
      <c r="AG84">
        <v>3</v>
      </c>
      <c r="AH84">
        <v>2.8</v>
      </c>
      <c r="AI84">
        <f t="shared" si="10"/>
        <v>2.8666666666666667</v>
      </c>
      <c r="AJ84">
        <v>4.9000000000000004</v>
      </c>
      <c r="AK84">
        <v>4.5</v>
      </c>
      <c r="AL84">
        <v>4.7</v>
      </c>
      <c r="AM84">
        <f t="shared" si="11"/>
        <v>4.7</v>
      </c>
      <c r="AN84">
        <v>89</v>
      </c>
      <c r="AO84">
        <v>89</v>
      </c>
      <c r="AP84">
        <v>90</v>
      </c>
      <c r="AQ84">
        <f t="shared" si="12"/>
        <v>89.333333333333329</v>
      </c>
      <c r="AR84">
        <v>90</v>
      </c>
      <c r="AS84">
        <v>89</v>
      </c>
      <c r="AT84">
        <v>89</v>
      </c>
      <c r="AU84">
        <f t="shared" si="13"/>
        <v>89.333333333333329</v>
      </c>
      <c r="AV84" t="s">
        <v>843</v>
      </c>
      <c r="AW84" t="s">
        <v>843</v>
      </c>
      <c r="AX84">
        <v>21.2</v>
      </c>
      <c r="AY84">
        <v>98</v>
      </c>
      <c r="AZ84">
        <v>92</v>
      </c>
      <c r="BA84">
        <v>86</v>
      </c>
      <c r="BB84">
        <v>82</v>
      </c>
      <c r="BC84">
        <v>77.5</v>
      </c>
      <c r="BD84">
        <v>69</v>
      </c>
      <c r="BE84">
        <v>65</v>
      </c>
      <c r="BF84">
        <v>59</v>
      </c>
      <c r="BG84">
        <v>52</v>
      </c>
      <c r="BH84" t="s">
        <v>843</v>
      </c>
      <c r="BI84" t="s">
        <v>843</v>
      </c>
      <c r="BJ84" s="3" t="s">
        <v>843</v>
      </c>
      <c r="BK84" t="s">
        <v>843</v>
      </c>
      <c r="BL84" t="s">
        <v>843</v>
      </c>
      <c r="BM84" t="s">
        <v>161</v>
      </c>
      <c r="BP84" t="s">
        <v>160</v>
      </c>
      <c r="BQ84" t="s">
        <v>330</v>
      </c>
      <c r="BR84" t="s">
        <v>330</v>
      </c>
      <c r="BS84" t="s">
        <v>330</v>
      </c>
      <c r="BT84" t="s">
        <v>330</v>
      </c>
      <c r="BU84" t="s">
        <v>330</v>
      </c>
      <c r="BV84" t="s">
        <v>330</v>
      </c>
      <c r="BW84" t="s">
        <v>330</v>
      </c>
      <c r="BX84" t="s">
        <v>330</v>
      </c>
      <c r="CI84" t="s">
        <v>162</v>
      </c>
    </row>
    <row r="85" spans="1:87">
      <c r="A85" t="s">
        <v>442</v>
      </c>
      <c r="B85" s="21">
        <v>39969</v>
      </c>
      <c r="C85" t="s">
        <v>158</v>
      </c>
      <c r="D85" t="s">
        <v>159</v>
      </c>
      <c r="E85">
        <v>53.730186000000003</v>
      </c>
      <c r="F85">
        <v>77.839710999999994</v>
      </c>
      <c r="G85" s="1">
        <v>0.41111111111111115</v>
      </c>
      <c r="H85" s="13" t="s">
        <v>221</v>
      </c>
      <c r="I85" s="13" t="s">
        <v>951</v>
      </c>
      <c r="L85" t="s">
        <v>753</v>
      </c>
      <c r="M85" t="s">
        <v>754</v>
      </c>
      <c r="T85">
        <v>11.2</v>
      </c>
      <c r="U85">
        <v>11</v>
      </c>
      <c r="V85">
        <v>11.2</v>
      </c>
      <c r="W85">
        <f t="shared" si="7"/>
        <v>11.133333333333333</v>
      </c>
      <c r="X85">
        <v>125.5</v>
      </c>
      <c r="Y85">
        <v>126</v>
      </c>
      <c r="Z85">
        <v>126</v>
      </c>
      <c r="AA85">
        <f t="shared" si="8"/>
        <v>125.83333333333333</v>
      </c>
      <c r="AB85">
        <v>5.4</v>
      </c>
      <c r="AC85">
        <v>5.35</v>
      </c>
      <c r="AD85">
        <v>5.35</v>
      </c>
      <c r="AE85">
        <f t="shared" si="9"/>
        <v>5.3666666666666671</v>
      </c>
      <c r="AF85">
        <v>2.8</v>
      </c>
      <c r="AG85">
        <v>2.75</v>
      </c>
      <c r="AH85">
        <v>2.8</v>
      </c>
      <c r="AI85">
        <f t="shared" si="10"/>
        <v>2.7833333333333332</v>
      </c>
      <c r="AJ85">
        <v>4.3499999999999996</v>
      </c>
      <c r="AK85">
        <v>4.5</v>
      </c>
      <c r="AL85">
        <v>4.3499999999999996</v>
      </c>
      <c r="AM85">
        <f t="shared" si="11"/>
        <v>4.3999999999999995</v>
      </c>
      <c r="AN85">
        <v>115</v>
      </c>
      <c r="AO85">
        <v>115.5</v>
      </c>
      <c r="AP85">
        <v>115.5</v>
      </c>
      <c r="AQ85">
        <f t="shared" si="12"/>
        <v>115.33333333333333</v>
      </c>
      <c r="AR85">
        <v>113.5</v>
      </c>
      <c r="AS85">
        <v>114</v>
      </c>
      <c r="AT85">
        <v>113.5</v>
      </c>
      <c r="AU85">
        <f t="shared" si="13"/>
        <v>113.66666666666667</v>
      </c>
      <c r="AV85" t="s">
        <v>843</v>
      </c>
      <c r="AW85" t="s">
        <v>843</v>
      </c>
      <c r="AX85">
        <v>19.579999999999998</v>
      </c>
      <c r="AY85">
        <v>97</v>
      </c>
      <c r="AZ85">
        <v>95.5</v>
      </c>
      <c r="BA85">
        <v>88.5</v>
      </c>
      <c r="BB85">
        <v>79</v>
      </c>
      <c r="BC85">
        <v>74</v>
      </c>
      <c r="BD85">
        <v>68</v>
      </c>
      <c r="BE85">
        <v>61</v>
      </c>
      <c r="BF85">
        <v>56</v>
      </c>
      <c r="BG85">
        <v>49</v>
      </c>
      <c r="BH85" t="s">
        <v>841</v>
      </c>
      <c r="BI85" t="s">
        <v>843</v>
      </c>
      <c r="BJ85" s="3" t="s">
        <v>270</v>
      </c>
      <c r="BK85" t="s">
        <v>843</v>
      </c>
      <c r="BL85" t="s">
        <v>843</v>
      </c>
      <c r="BM85" t="s">
        <v>163</v>
      </c>
      <c r="BP85" t="s">
        <v>960</v>
      </c>
      <c r="BQ85">
        <v>4</v>
      </c>
      <c r="BR85">
        <v>62</v>
      </c>
      <c r="BS85">
        <v>0</v>
      </c>
      <c r="BT85">
        <v>23</v>
      </c>
      <c r="BU85">
        <v>0</v>
      </c>
      <c r="BV85">
        <v>0</v>
      </c>
      <c r="BW85" t="s">
        <v>844</v>
      </c>
      <c r="BX85" t="s">
        <v>330</v>
      </c>
    </row>
    <row r="86" spans="1:87">
      <c r="A86" t="s">
        <v>443</v>
      </c>
      <c r="B86" s="21">
        <v>39969</v>
      </c>
      <c r="C86" t="s">
        <v>164</v>
      </c>
      <c r="D86" t="s">
        <v>165</v>
      </c>
      <c r="E86">
        <v>53.729024000000003</v>
      </c>
      <c r="F86">
        <v>77.836436000000006</v>
      </c>
      <c r="G86" s="1">
        <v>0.4375</v>
      </c>
      <c r="H86" s="13" t="s">
        <v>223</v>
      </c>
      <c r="I86" s="13" t="s">
        <v>81</v>
      </c>
      <c r="L86" t="s">
        <v>839</v>
      </c>
      <c r="M86" t="s">
        <v>1159</v>
      </c>
      <c r="T86">
        <v>11.3</v>
      </c>
      <c r="U86">
        <v>11.5</v>
      </c>
      <c r="V86">
        <v>11.5</v>
      </c>
      <c r="W86">
        <f t="shared" si="7"/>
        <v>11.433333333333332</v>
      </c>
      <c r="X86">
        <v>129.5</v>
      </c>
      <c r="Y86">
        <v>129.5</v>
      </c>
      <c r="Z86">
        <v>129</v>
      </c>
      <c r="AA86">
        <f t="shared" si="8"/>
        <v>129.33333333333334</v>
      </c>
      <c r="AB86">
        <v>5.7</v>
      </c>
      <c r="AC86">
        <v>5.9</v>
      </c>
      <c r="AD86">
        <v>5.9</v>
      </c>
      <c r="AE86">
        <f t="shared" si="9"/>
        <v>5.833333333333333</v>
      </c>
      <c r="AF86">
        <v>2.9</v>
      </c>
      <c r="AG86">
        <v>3</v>
      </c>
      <c r="AH86">
        <v>3</v>
      </c>
      <c r="AI86">
        <f t="shared" si="10"/>
        <v>2.9666666666666668</v>
      </c>
      <c r="AJ86">
        <v>4.9000000000000004</v>
      </c>
      <c r="AK86">
        <v>4.7</v>
      </c>
      <c r="AL86">
        <v>4.75</v>
      </c>
      <c r="AM86">
        <f t="shared" si="11"/>
        <v>4.7833333333333341</v>
      </c>
      <c r="AN86">
        <v>107</v>
      </c>
      <c r="AO86">
        <v>106</v>
      </c>
      <c r="AP86">
        <v>106</v>
      </c>
      <c r="AQ86">
        <f t="shared" si="12"/>
        <v>106.33333333333333</v>
      </c>
      <c r="AR86">
        <v>106</v>
      </c>
      <c r="AS86">
        <v>106</v>
      </c>
      <c r="AT86">
        <v>106</v>
      </c>
      <c r="AU86">
        <f t="shared" si="13"/>
        <v>106</v>
      </c>
      <c r="AV86" t="s">
        <v>843</v>
      </c>
      <c r="AW86" t="s">
        <v>843</v>
      </c>
      <c r="AX86">
        <v>19.77</v>
      </c>
      <c r="AY86">
        <v>100</v>
      </c>
      <c r="AZ86">
        <v>99</v>
      </c>
      <c r="BA86">
        <v>89.5</v>
      </c>
      <c r="BB86">
        <v>82</v>
      </c>
      <c r="BC86">
        <v>79</v>
      </c>
      <c r="BD86">
        <v>72</v>
      </c>
      <c r="BE86">
        <v>67.5</v>
      </c>
      <c r="BF86">
        <v>61</v>
      </c>
      <c r="BG86">
        <v>51</v>
      </c>
      <c r="BH86" t="s">
        <v>841</v>
      </c>
      <c r="BI86" t="s">
        <v>841</v>
      </c>
      <c r="BJ86" s="3" t="s">
        <v>166</v>
      </c>
      <c r="BK86" t="s">
        <v>843</v>
      </c>
      <c r="BL86" t="s">
        <v>843</v>
      </c>
      <c r="BM86" t="s">
        <v>167</v>
      </c>
      <c r="BP86" t="s">
        <v>328</v>
      </c>
      <c r="BQ86" t="s">
        <v>330</v>
      </c>
      <c r="BR86" t="s">
        <v>330</v>
      </c>
      <c r="BS86" t="s">
        <v>330</v>
      </c>
      <c r="BT86" t="s">
        <v>330</v>
      </c>
      <c r="BU86" t="s">
        <v>330</v>
      </c>
      <c r="BV86" t="s">
        <v>330</v>
      </c>
      <c r="BW86" t="s">
        <v>330</v>
      </c>
      <c r="BX86" t="s">
        <v>330</v>
      </c>
    </row>
    <row r="87" spans="1:87">
      <c r="A87" t="s">
        <v>444</v>
      </c>
      <c r="B87" s="21">
        <v>39969</v>
      </c>
      <c r="C87" t="s">
        <v>164</v>
      </c>
      <c r="D87" t="s">
        <v>165</v>
      </c>
      <c r="E87">
        <v>53.729024000000003</v>
      </c>
      <c r="F87">
        <v>77.836436000000006</v>
      </c>
      <c r="G87" s="1">
        <v>0.44791666666666669</v>
      </c>
      <c r="H87" s="13" t="s">
        <v>219</v>
      </c>
      <c r="I87" s="13" t="s">
        <v>81</v>
      </c>
      <c r="T87">
        <v>12.1</v>
      </c>
      <c r="U87">
        <v>12.1</v>
      </c>
      <c r="V87">
        <v>12.2</v>
      </c>
      <c r="W87">
        <f t="shared" si="7"/>
        <v>12.133333333333333</v>
      </c>
      <c r="X87">
        <v>124</v>
      </c>
      <c r="Y87">
        <v>125</v>
      </c>
      <c r="Z87">
        <v>125</v>
      </c>
      <c r="AA87">
        <f t="shared" si="8"/>
        <v>124.66666666666667</v>
      </c>
      <c r="AB87">
        <v>6.1</v>
      </c>
      <c r="AC87">
        <v>5.9</v>
      </c>
      <c r="AD87">
        <v>5.9</v>
      </c>
      <c r="AE87">
        <f t="shared" si="9"/>
        <v>5.9666666666666659</v>
      </c>
      <c r="AF87">
        <v>2.9</v>
      </c>
      <c r="AG87">
        <v>2.9</v>
      </c>
      <c r="AH87">
        <v>2.8</v>
      </c>
      <c r="AI87">
        <f t="shared" si="10"/>
        <v>2.8666666666666667</v>
      </c>
      <c r="AJ87">
        <v>4.75</v>
      </c>
      <c r="AK87">
        <v>4.75</v>
      </c>
      <c r="AL87">
        <v>4.8</v>
      </c>
      <c r="AM87">
        <f t="shared" si="11"/>
        <v>4.7666666666666666</v>
      </c>
      <c r="AN87">
        <v>83</v>
      </c>
      <c r="AO87">
        <v>84.5</v>
      </c>
      <c r="AP87">
        <v>84</v>
      </c>
      <c r="AQ87">
        <f t="shared" si="12"/>
        <v>83.833333333333329</v>
      </c>
      <c r="AR87">
        <v>85</v>
      </c>
      <c r="AS87">
        <v>85</v>
      </c>
      <c r="AT87">
        <v>85</v>
      </c>
      <c r="AU87">
        <f t="shared" si="13"/>
        <v>85</v>
      </c>
      <c r="AV87" t="s">
        <v>292</v>
      </c>
      <c r="AW87" t="s">
        <v>841</v>
      </c>
      <c r="AX87">
        <v>21.57</v>
      </c>
      <c r="AY87">
        <v>95</v>
      </c>
      <c r="AZ87">
        <v>94</v>
      </c>
      <c r="BA87">
        <v>87.5</v>
      </c>
      <c r="BB87">
        <v>79</v>
      </c>
      <c r="BC87">
        <v>74</v>
      </c>
      <c r="BD87">
        <v>68</v>
      </c>
      <c r="BE87">
        <v>65</v>
      </c>
      <c r="BF87">
        <v>57</v>
      </c>
      <c r="BG87">
        <v>51</v>
      </c>
      <c r="BH87" t="s">
        <v>843</v>
      </c>
      <c r="BI87" t="s">
        <v>843</v>
      </c>
      <c r="BJ87" s="3" t="s">
        <v>975</v>
      </c>
      <c r="BK87" t="s">
        <v>843</v>
      </c>
      <c r="BL87" t="s">
        <v>841</v>
      </c>
      <c r="BM87" t="s">
        <v>168</v>
      </c>
      <c r="BN87" t="s">
        <v>333</v>
      </c>
      <c r="BP87" t="s">
        <v>843</v>
      </c>
      <c r="BQ87" t="s">
        <v>844</v>
      </c>
      <c r="BR87" t="s">
        <v>844</v>
      </c>
      <c r="BS87" t="s">
        <v>844</v>
      </c>
      <c r="BT87" t="s">
        <v>844</v>
      </c>
      <c r="BU87" t="s">
        <v>844</v>
      </c>
      <c r="BV87" t="s">
        <v>844</v>
      </c>
      <c r="BW87" t="s">
        <v>844</v>
      </c>
      <c r="BX87" t="s">
        <v>844</v>
      </c>
    </row>
    <row r="88" spans="1:87">
      <c r="A88" t="s">
        <v>445</v>
      </c>
      <c r="B88" s="21">
        <v>39969</v>
      </c>
      <c r="C88" t="s">
        <v>164</v>
      </c>
      <c r="D88" t="s">
        <v>165</v>
      </c>
      <c r="E88">
        <v>53.729024000000003</v>
      </c>
      <c r="F88">
        <v>77.836436000000006</v>
      </c>
      <c r="G88" s="1">
        <v>0.46875</v>
      </c>
      <c r="H88" s="13" t="s">
        <v>219</v>
      </c>
      <c r="I88" s="13" t="s">
        <v>951</v>
      </c>
      <c r="T88">
        <v>11.75</v>
      </c>
      <c r="U88">
        <v>11.9</v>
      </c>
      <c r="V88">
        <v>11.9</v>
      </c>
      <c r="W88">
        <f t="shared" si="7"/>
        <v>11.85</v>
      </c>
      <c r="X88">
        <v>124</v>
      </c>
      <c r="Y88">
        <v>123.5</v>
      </c>
      <c r="Z88">
        <v>123.5</v>
      </c>
      <c r="AA88">
        <f t="shared" si="8"/>
        <v>123.66666666666667</v>
      </c>
      <c r="AB88">
        <v>5.2</v>
      </c>
      <c r="AC88">
        <v>5.35</v>
      </c>
      <c r="AD88">
        <v>5.25</v>
      </c>
      <c r="AE88">
        <f t="shared" si="9"/>
        <v>5.2666666666666666</v>
      </c>
      <c r="AF88">
        <v>3</v>
      </c>
      <c r="AG88">
        <v>3</v>
      </c>
      <c r="AH88">
        <v>3</v>
      </c>
      <c r="AI88">
        <f t="shared" si="10"/>
        <v>3</v>
      </c>
      <c r="AJ88">
        <v>4.5999999999999996</v>
      </c>
      <c r="AK88">
        <v>4.6500000000000004</v>
      </c>
      <c r="AL88">
        <v>4.5999999999999996</v>
      </c>
      <c r="AM88">
        <f t="shared" si="11"/>
        <v>4.6166666666666663</v>
      </c>
      <c r="AN88">
        <v>86</v>
      </c>
      <c r="AO88">
        <v>85.5</v>
      </c>
      <c r="AP88">
        <v>87</v>
      </c>
      <c r="AQ88">
        <f t="shared" si="12"/>
        <v>86.166666666666671</v>
      </c>
      <c r="AR88">
        <v>88</v>
      </c>
      <c r="AS88">
        <v>89</v>
      </c>
      <c r="AT88">
        <v>89</v>
      </c>
      <c r="AU88">
        <f t="shared" si="13"/>
        <v>88.666666666666671</v>
      </c>
      <c r="AV88" t="s">
        <v>841</v>
      </c>
      <c r="AW88" t="s">
        <v>841</v>
      </c>
      <c r="AX88">
        <v>20.05</v>
      </c>
      <c r="AY88">
        <v>96</v>
      </c>
      <c r="AZ88">
        <v>97</v>
      </c>
      <c r="BA88">
        <v>91</v>
      </c>
      <c r="BB88">
        <v>83</v>
      </c>
      <c r="BC88">
        <v>77</v>
      </c>
      <c r="BD88">
        <v>71</v>
      </c>
      <c r="BE88">
        <v>65</v>
      </c>
      <c r="BF88">
        <v>62</v>
      </c>
      <c r="BG88">
        <v>52.5</v>
      </c>
      <c r="BH88" t="s">
        <v>843</v>
      </c>
      <c r="BI88" t="s">
        <v>843</v>
      </c>
      <c r="BJ88" s="3" t="s">
        <v>270</v>
      </c>
      <c r="BK88" t="s">
        <v>843</v>
      </c>
      <c r="BL88" t="s">
        <v>843</v>
      </c>
      <c r="BM88" t="s">
        <v>169</v>
      </c>
      <c r="BP88" t="s">
        <v>328</v>
      </c>
      <c r="BQ88">
        <v>0</v>
      </c>
      <c r="BR88">
        <v>10</v>
      </c>
      <c r="BS88">
        <v>0</v>
      </c>
      <c r="BT88">
        <v>21</v>
      </c>
      <c r="BU88">
        <v>0</v>
      </c>
      <c r="BV88">
        <v>0</v>
      </c>
      <c r="BW88" t="s">
        <v>330</v>
      </c>
      <c r="BX88" t="s">
        <v>330</v>
      </c>
    </row>
    <row r="89" spans="1:87">
      <c r="A89" t="s">
        <v>247</v>
      </c>
      <c r="B89" s="21">
        <v>39969</v>
      </c>
      <c r="C89" t="s">
        <v>164</v>
      </c>
      <c r="D89" t="s">
        <v>165</v>
      </c>
      <c r="E89">
        <v>53.729024000000003</v>
      </c>
      <c r="F89">
        <v>77.836436000000006</v>
      </c>
      <c r="H89" s="13" t="s">
        <v>221</v>
      </c>
      <c r="I89" s="13" t="s">
        <v>951</v>
      </c>
      <c r="J89" t="s">
        <v>453</v>
      </c>
      <c r="L89" t="s">
        <v>185</v>
      </c>
      <c r="M89" t="s">
        <v>186</v>
      </c>
      <c r="T89">
        <v>11.35</v>
      </c>
      <c r="U89">
        <v>11.4</v>
      </c>
      <c r="V89">
        <v>11.45</v>
      </c>
      <c r="W89">
        <f t="shared" si="7"/>
        <v>11.4</v>
      </c>
      <c r="X89">
        <v>126.5</v>
      </c>
      <c r="Y89">
        <v>127</v>
      </c>
      <c r="Z89">
        <v>127</v>
      </c>
      <c r="AA89">
        <f t="shared" si="8"/>
        <v>126.83333333333333</v>
      </c>
      <c r="AB89">
        <v>5.5</v>
      </c>
      <c r="AC89">
        <v>5.5</v>
      </c>
      <c r="AD89">
        <v>5.6</v>
      </c>
      <c r="AE89">
        <f t="shared" si="9"/>
        <v>5.5333333333333341</v>
      </c>
      <c r="AF89">
        <v>2.6</v>
      </c>
      <c r="AG89">
        <v>2.5</v>
      </c>
      <c r="AH89">
        <v>2.6</v>
      </c>
      <c r="AI89">
        <f t="shared" si="10"/>
        <v>2.5666666666666664</v>
      </c>
      <c r="AJ89">
        <v>4.5999999999999996</v>
      </c>
      <c r="AK89">
        <v>4.75</v>
      </c>
      <c r="AL89">
        <v>4.5999999999999996</v>
      </c>
      <c r="AM89">
        <f t="shared" si="11"/>
        <v>4.6499999999999995</v>
      </c>
      <c r="AN89">
        <v>112</v>
      </c>
      <c r="AO89">
        <v>111.5</v>
      </c>
      <c r="AP89">
        <v>111.5</v>
      </c>
      <c r="AQ89">
        <f t="shared" si="12"/>
        <v>111.66666666666667</v>
      </c>
      <c r="AR89">
        <v>117</v>
      </c>
      <c r="AS89">
        <v>117</v>
      </c>
      <c r="AT89">
        <v>116</v>
      </c>
      <c r="AU89">
        <f t="shared" si="13"/>
        <v>116.66666666666667</v>
      </c>
      <c r="AV89" t="s">
        <v>327</v>
      </c>
      <c r="AW89" t="s">
        <v>843</v>
      </c>
      <c r="AX89">
        <v>18.829999999999998</v>
      </c>
      <c r="AY89">
        <v>98.5</v>
      </c>
      <c r="AZ89">
        <v>98</v>
      </c>
      <c r="BA89">
        <v>90</v>
      </c>
      <c r="BB89">
        <v>79.5</v>
      </c>
      <c r="BC89">
        <v>76</v>
      </c>
      <c r="BD89">
        <v>67</v>
      </c>
      <c r="BE89">
        <v>63.5</v>
      </c>
      <c r="BF89">
        <v>56</v>
      </c>
      <c r="BG89">
        <v>50</v>
      </c>
      <c r="BH89" t="s">
        <v>843</v>
      </c>
      <c r="BI89" t="s">
        <v>843</v>
      </c>
      <c r="BJ89" s="3" t="s">
        <v>843</v>
      </c>
      <c r="BK89" t="s">
        <v>843</v>
      </c>
      <c r="BL89" t="s">
        <v>843</v>
      </c>
      <c r="BM89" t="s">
        <v>187</v>
      </c>
      <c r="BP89" t="s">
        <v>960</v>
      </c>
      <c r="BQ89">
        <v>0</v>
      </c>
      <c r="BR89">
        <v>83</v>
      </c>
      <c r="BS89">
        <v>0</v>
      </c>
      <c r="BT89">
        <v>6</v>
      </c>
      <c r="BU89">
        <v>0</v>
      </c>
      <c r="BV89">
        <v>0</v>
      </c>
      <c r="BW89" t="s">
        <v>844</v>
      </c>
      <c r="BX89" t="s">
        <v>330</v>
      </c>
    </row>
    <row r="90" spans="1:87">
      <c r="A90" t="s">
        <v>248</v>
      </c>
      <c r="B90" s="21">
        <v>39969</v>
      </c>
      <c r="C90" t="s">
        <v>164</v>
      </c>
      <c r="D90" t="s">
        <v>173</v>
      </c>
      <c r="E90">
        <v>53.726897999999998</v>
      </c>
      <c r="F90">
        <v>77.827408000000005</v>
      </c>
      <c r="G90" s="1">
        <v>0.51736111111111105</v>
      </c>
      <c r="H90" s="13" t="s">
        <v>219</v>
      </c>
      <c r="I90" s="13" t="s">
        <v>174</v>
      </c>
      <c r="T90">
        <v>12.1</v>
      </c>
      <c r="U90">
        <v>12</v>
      </c>
      <c r="V90">
        <v>12</v>
      </c>
      <c r="W90">
        <f t="shared" si="7"/>
        <v>12.033333333333333</v>
      </c>
      <c r="X90">
        <v>125.5</v>
      </c>
      <c r="Y90">
        <v>126</v>
      </c>
      <c r="Z90">
        <v>126</v>
      </c>
      <c r="AA90">
        <f t="shared" si="8"/>
        <v>125.83333333333333</v>
      </c>
      <c r="AB90">
        <v>6.1</v>
      </c>
      <c r="AC90">
        <v>6.25</v>
      </c>
      <c r="AD90">
        <v>6.25</v>
      </c>
      <c r="AE90">
        <f t="shared" si="9"/>
        <v>6.2</v>
      </c>
      <c r="AF90">
        <v>3</v>
      </c>
      <c r="AG90">
        <v>2.8</v>
      </c>
      <c r="AH90">
        <v>2.9</v>
      </c>
      <c r="AI90">
        <f t="shared" si="10"/>
        <v>2.9</v>
      </c>
      <c r="AJ90">
        <v>4.5</v>
      </c>
      <c r="AK90">
        <v>4.5999999999999996</v>
      </c>
      <c r="AL90">
        <v>4.5</v>
      </c>
      <c r="AM90">
        <f t="shared" si="11"/>
        <v>4.5333333333333332</v>
      </c>
      <c r="AN90">
        <v>96</v>
      </c>
      <c r="AO90">
        <v>96</v>
      </c>
      <c r="AP90">
        <v>96</v>
      </c>
      <c r="AQ90">
        <f t="shared" si="12"/>
        <v>96</v>
      </c>
      <c r="AR90">
        <v>93</v>
      </c>
      <c r="AS90">
        <v>92.5</v>
      </c>
      <c r="AT90">
        <v>93</v>
      </c>
      <c r="AU90">
        <f t="shared" si="13"/>
        <v>92.833333333333329</v>
      </c>
      <c r="AV90" t="s">
        <v>843</v>
      </c>
      <c r="AW90" t="s">
        <v>843</v>
      </c>
      <c r="AX90">
        <v>23.36</v>
      </c>
      <c r="AY90">
        <v>96.5</v>
      </c>
      <c r="AZ90">
        <v>95</v>
      </c>
      <c r="BA90">
        <v>90</v>
      </c>
      <c r="BB90">
        <v>84</v>
      </c>
      <c r="BC90">
        <v>78</v>
      </c>
      <c r="BD90">
        <v>71</v>
      </c>
      <c r="BE90">
        <v>66</v>
      </c>
      <c r="BF90">
        <v>60.5</v>
      </c>
      <c r="BG90">
        <v>54</v>
      </c>
      <c r="BH90" t="s">
        <v>843</v>
      </c>
      <c r="BI90" t="s">
        <v>843</v>
      </c>
      <c r="BJ90" s="3" t="s">
        <v>975</v>
      </c>
      <c r="BK90" t="s">
        <v>841</v>
      </c>
      <c r="BL90" t="s">
        <v>843</v>
      </c>
      <c r="BM90" t="s">
        <v>399</v>
      </c>
      <c r="BP90" t="s">
        <v>328</v>
      </c>
      <c r="BQ90" t="s">
        <v>844</v>
      </c>
      <c r="BR90" t="s">
        <v>844</v>
      </c>
      <c r="BS90" t="s">
        <v>844</v>
      </c>
      <c r="BT90" t="s">
        <v>844</v>
      </c>
      <c r="BU90" t="s">
        <v>844</v>
      </c>
      <c r="BV90" t="s">
        <v>844</v>
      </c>
      <c r="BW90" t="s">
        <v>844</v>
      </c>
      <c r="BX90" t="s">
        <v>844</v>
      </c>
      <c r="CI90" t="s">
        <v>176</v>
      </c>
    </row>
    <row r="91" spans="1:87">
      <c r="A91" t="s">
        <v>249</v>
      </c>
      <c r="B91" s="21">
        <v>39969</v>
      </c>
      <c r="C91" t="s">
        <v>164</v>
      </c>
      <c r="D91" t="s">
        <v>400</v>
      </c>
      <c r="E91">
        <v>53.721555000000002</v>
      </c>
      <c r="F91">
        <v>77.801017999999999</v>
      </c>
      <c r="G91" s="1">
        <v>0.56666666666666665</v>
      </c>
      <c r="H91" s="13" t="s">
        <v>221</v>
      </c>
      <c r="I91" s="13" t="s">
        <v>565</v>
      </c>
      <c r="T91">
        <v>11.5</v>
      </c>
      <c r="U91">
        <v>11.45</v>
      </c>
      <c r="V91">
        <v>11.6</v>
      </c>
      <c r="W91">
        <f t="shared" si="7"/>
        <v>11.516666666666666</v>
      </c>
      <c r="X91">
        <v>128</v>
      </c>
      <c r="Y91">
        <v>127.5</v>
      </c>
      <c r="Z91">
        <v>127</v>
      </c>
      <c r="AA91">
        <f t="shared" si="8"/>
        <v>127.5</v>
      </c>
      <c r="AB91">
        <v>5.95</v>
      </c>
      <c r="AC91">
        <v>5.9</v>
      </c>
      <c r="AD91">
        <v>5.95</v>
      </c>
      <c r="AE91">
        <f t="shared" si="9"/>
        <v>5.9333333333333336</v>
      </c>
      <c r="AF91">
        <v>3</v>
      </c>
      <c r="AG91">
        <v>3.2</v>
      </c>
      <c r="AH91">
        <v>3.1</v>
      </c>
      <c r="AI91">
        <f t="shared" si="10"/>
        <v>3.1</v>
      </c>
      <c r="AJ91">
        <v>5.2</v>
      </c>
      <c r="AK91">
        <v>5.4</v>
      </c>
      <c r="AL91">
        <v>5</v>
      </c>
      <c r="AM91">
        <f t="shared" si="11"/>
        <v>5.2</v>
      </c>
      <c r="AN91">
        <v>104</v>
      </c>
      <c r="AO91">
        <v>106.5</v>
      </c>
      <c r="AP91">
        <v>104.5</v>
      </c>
      <c r="AQ91">
        <f t="shared" si="12"/>
        <v>105</v>
      </c>
      <c r="AR91">
        <v>108</v>
      </c>
      <c r="AS91">
        <v>108</v>
      </c>
      <c r="AT91">
        <v>108</v>
      </c>
      <c r="AU91">
        <f t="shared" si="13"/>
        <v>108</v>
      </c>
      <c r="AV91" t="s">
        <v>843</v>
      </c>
      <c r="AW91" t="s">
        <v>843</v>
      </c>
      <c r="AX91">
        <v>20.96</v>
      </c>
      <c r="AY91">
        <v>101</v>
      </c>
      <c r="AZ91">
        <v>97</v>
      </c>
      <c r="BA91">
        <v>90.5</v>
      </c>
      <c r="BB91">
        <v>84</v>
      </c>
      <c r="BC91">
        <v>78</v>
      </c>
      <c r="BD91">
        <v>72</v>
      </c>
      <c r="BE91">
        <v>65.5</v>
      </c>
      <c r="BF91">
        <v>60</v>
      </c>
      <c r="BG91">
        <v>53.5</v>
      </c>
      <c r="BH91" t="s">
        <v>843</v>
      </c>
      <c r="BI91" t="s">
        <v>843</v>
      </c>
      <c r="BJ91" s="3" t="s">
        <v>371</v>
      </c>
      <c r="BK91" t="s">
        <v>843</v>
      </c>
      <c r="BL91" t="s">
        <v>843</v>
      </c>
      <c r="BM91" t="s">
        <v>175</v>
      </c>
      <c r="BP91" t="s">
        <v>328</v>
      </c>
      <c r="BQ91" t="s">
        <v>330</v>
      </c>
      <c r="BR91" t="s">
        <v>330</v>
      </c>
      <c r="BS91" t="s">
        <v>330</v>
      </c>
      <c r="BT91" t="s">
        <v>330</v>
      </c>
      <c r="BU91" t="s">
        <v>330</v>
      </c>
      <c r="BV91" t="s">
        <v>330</v>
      </c>
      <c r="BW91" t="s">
        <v>330</v>
      </c>
      <c r="BX91" t="s">
        <v>330</v>
      </c>
    </row>
    <row r="92" spans="1:87">
      <c r="A92" t="s">
        <v>250</v>
      </c>
      <c r="B92" s="21">
        <v>39969</v>
      </c>
      <c r="C92" t="s">
        <v>164</v>
      </c>
      <c r="D92" t="s">
        <v>400</v>
      </c>
      <c r="E92">
        <v>53.721555000000002</v>
      </c>
      <c r="F92">
        <v>77.801017999999999</v>
      </c>
      <c r="G92" s="1">
        <v>0.56666666666666665</v>
      </c>
      <c r="H92" s="13" t="s">
        <v>219</v>
      </c>
      <c r="I92" s="13" t="s">
        <v>523</v>
      </c>
      <c r="T92">
        <v>12</v>
      </c>
      <c r="U92">
        <v>12.4</v>
      </c>
      <c r="V92">
        <v>12.2</v>
      </c>
      <c r="W92">
        <f t="shared" si="7"/>
        <v>12.199999999999998</v>
      </c>
      <c r="X92">
        <v>124.5</v>
      </c>
      <c r="Y92">
        <v>124</v>
      </c>
      <c r="Z92">
        <v>124</v>
      </c>
      <c r="AA92">
        <f t="shared" si="8"/>
        <v>124.16666666666667</v>
      </c>
      <c r="AB92">
        <v>5.8</v>
      </c>
      <c r="AC92">
        <v>5.5</v>
      </c>
      <c r="AD92">
        <v>5.65</v>
      </c>
      <c r="AE92">
        <f t="shared" si="9"/>
        <v>5.6500000000000012</v>
      </c>
      <c r="AF92">
        <v>2.6</v>
      </c>
      <c r="AG92">
        <v>2.5499999999999998</v>
      </c>
      <c r="AH92">
        <v>2.6</v>
      </c>
      <c r="AI92">
        <f t="shared" si="10"/>
        <v>2.5833333333333335</v>
      </c>
      <c r="AJ92">
        <v>4</v>
      </c>
      <c r="AK92">
        <v>4.0999999999999996</v>
      </c>
      <c r="AL92">
        <v>4.0999999999999996</v>
      </c>
      <c r="AM92">
        <f t="shared" si="11"/>
        <v>4.0666666666666664</v>
      </c>
      <c r="AN92">
        <v>94</v>
      </c>
      <c r="AO92">
        <v>94</v>
      </c>
      <c r="AP92">
        <v>95</v>
      </c>
      <c r="AQ92">
        <f t="shared" si="12"/>
        <v>94.333333333333329</v>
      </c>
      <c r="AR92">
        <v>97.5</v>
      </c>
      <c r="AS92">
        <v>97.5</v>
      </c>
      <c r="AT92">
        <v>97.5</v>
      </c>
      <c r="AU92">
        <f t="shared" si="13"/>
        <v>97.5</v>
      </c>
      <c r="AV92" t="s">
        <v>843</v>
      </c>
      <c r="AW92" t="s">
        <v>843</v>
      </c>
      <c r="AX92">
        <v>24.72</v>
      </c>
      <c r="AY92">
        <v>97.5</v>
      </c>
      <c r="AZ92">
        <v>96</v>
      </c>
      <c r="BA92">
        <v>89</v>
      </c>
      <c r="BB92">
        <v>82</v>
      </c>
      <c r="BC92">
        <v>78</v>
      </c>
      <c r="BD92">
        <v>71</v>
      </c>
      <c r="BE92">
        <v>65.5</v>
      </c>
      <c r="BF92">
        <v>60</v>
      </c>
      <c r="BG92">
        <v>52</v>
      </c>
      <c r="BH92" t="s">
        <v>843</v>
      </c>
      <c r="BI92" t="s">
        <v>843</v>
      </c>
      <c r="BJ92" s="3" t="s">
        <v>179</v>
      </c>
      <c r="BK92" t="s">
        <v>841</v>
      </c>
      <c r="BL92" t="s">
        <v>843</v>
      </c>
      <c r="BM92" t="s">
        <v>401</v>
      </c>
      <c r="BP92" t="s">
        <v>960</v>
      </c>
      <c r="BQ92">
        <v>51</v>
      </c>
      <c r="BR92">
        <v>131</v>
      </c>
      <c r="BS92">
        <v>0</v>
      </c>
      <c r="BT92">
        <v>8</v>
      </c>
      <c r="BU92">
        <v>0</v>
      </c>
      <c r="BV92">
        <v>0</v>
      </c>
      <c r="BW92" t="s">
        <v>330</v>
      </c>
      <c r="BX92" t="s">
        <v>330</v>
      </c>
    </row>
    <row r="93" spans="1:87">
      <c r="A93" t="s">
        <v>251</v>
      </c>
      <c r="B93" s="21">
        <v>39969</v>
      </c>
      <c r="C93" t="s">
        <v>164</v>
      </c>
      <c r="D93" t="s">
        <v>402</v>
      </c>
      <c r="E93">
        <v>53.721429999999998</v>
      </c>
      <c r="F93">
        <v>77.795162000000005</v>
      </c>
      <c r="G93" s="1">
        <v>0.6479166666666667</v>
      </c>
      <c r="H93" s="13" t="s">
        <v>219</v>
      </c>
      <c r="I93" s="13" t="s">
        <v>523</v>
      </c>
      <c r="T93">
        <v>11.7</v>
      </c>
      <c r="U93">
        <v>11.7</v>
      </c>
      <c r="V93">
        <v>11.5</v>
      </c>
      <c r="W93">
        <f t="shared" si="7"/>
        <v>11.633333333333333</v>
      </c>
      <c r="X93">
        <v>127</v>
      </c>
      <c r="Y93">
        <v>127</v>
      </c>
      <c r="Z93">
        <v>127</v>
      </c>
      <c r="AA93">
        <f t="shared" si="8"/>
        <v>127</v>
      </c>
      <c r="AB93">
        <v>5.9</v>
      </c>
      <c r="AC93">
        <v>5.9</v>
      </c>
      <c r="AD93">
        <v>5.9</v>
      </c>
      <c r="AE93">
        <f t="shared" si="9"/>
        <v>5.9000000000000012</v>
      </c>
      <c r="AF93">
        <v>3.2</v>
      </c>
      <c r="AG93">
        <v>3.05</v>
      </c>
      <c r="AH93">
        <v>3</v>
      </c>
      <c r="AI93">
        <f t="shared" si="10"/>
        <v>3.0833333333333335</v>
      </c>
      <c r="AJ93">
        <v>4.5</v>
      </c>
      <c r="AK93">
        <v>4.7</v>
      </c>
      <c r="AL93">
        <v>4.75</v>
      </c>
      <c r="AM93">
        <f t="shared" si="11"/>
        <v>4.6499999999999995</v>
      </c>
      <c r="AN93">
        <v>96</v>
      </c>
      <c r="AO93">
        <v>96.5</v>
      </c>
      <c r="AP93">
        <v>96.5</v>
      </c>
      <c r="AQ93">
        <f t="shared" si="12"/>
        <v>96.333333333333329</v>
      </c>
      <c r="AR93">
        <v>99</v>
      </c>
      <c r="AS93">
        <v>99</v>
      </c>
      <c r="AT93">
        <v>99</v>
      </c>
      <c r="AU93">
        <f t="shared" si="13"/>
        <v>99</v>
      </c>
      <c r="AV93" t="s">
        <v>843</v>
      </c>
      <c r="AW93" t="s">
        <v>843</v>
      </c>
      <c r="AX93">
        <v>22.23</v>
      </c>
      <c r="AY93">
        <v>99</v>
      </c>
      <c r="AZ93">
        <v>97</v>
      </c>
      <c r="BA93">
        <v>90</v>
      </c>
      <c r="BB93">
        <v>84</v>
      </c>
      <c r="BC93">
        <v>78</v>
      </c>
      <c r="BD93">
        <v>72</v>
      </c>
      <c r="BE93">
        <v>66</v>
      </c>
      <c r="BF93">
        <v>59</v>
      </c>
      <c r="BG93">
        <v>53</v>
      </c>
      <c r="BH93" t="s">
        <v>843</v>
      </c>
      <c r="BI93" t="s">
        <v>269</v>
      </c>
      <c r="BJ93" s="3" t="s">
        <v>1048</v>
      </c>
      <c r="BK93" t="s">
        <v>841</v>
      </c>
      <c r="BL93" t="s">
        <v>843</v>
      </c>
      <c r="BM93" t="s">
        <v>403</v>
      </c>
      <c r="BP93" t="s">
        <v>960</v>
      </c>
      <c r="BQ93" t="s">
        <v>330</v>
      </c>
      <c r="BR93" t="s">
        <v>330</v>
      </c>
      <c r="BS93" t="s">
        <v>330</v>
      </c>
      <c r="BT93" t="s">
        <v>330</v>
      </c>
      <c r="BU93" t="s">
        <v>330</v>
      </c>
      <c r="BV93" t="s">
        <v>330</v>
      </c>
      <c r="BW93" t="s">
        <v>330</v>
      </c>
      <c r="BX93" t="s">
        <v>330</v>
      </c>
    </row>
    <row r="94" spans="1:87">
      <c r="A94" t="s">
        <v>252</v>
      </c>
      <c r="B94" s="21">
        <v>39969</v>
      </c>
      <c r="C94" t="s">
        <v>164</v>
      </c>
      <c r="D94" t="s">
        <v>404</v>
      </c>
      <c r="E94">
        <v>53.721429999999998</v>
      </c>
      <c r="F94">
        <v>77.795162000000005</v>
      </c>
      <c r="G94" s="1">
        <v>0.6479166666666667</v>
      </c>
      <c r="H94" s="13" t="s">
        <v>221</v>
      </c>
      <c r="I94" s="13" t="s">
        <v>523</v>
      </c>
      <c r="T94">
        <v>10.9</v>
      </c>
      <c r="U94">
        <v>11</v>
      </c>
      <c r="V94">
        <v>11.1</v>
      </c>
      <c r="W94">
        <f t="shared" si="7"/>
        <v>11</v>
      </c>
      <c r="X94">
        <v>129</v>
      </c>
      <c r="Y94">
        <v>128.5</v>
      </c>
      <c r="Z94">
        <v>128.5</v>
      </c>
      <c r="AA94">
        <f t="shared" si="8"/>
        <v>128.66666666666666</v>
      </c>
      <c r="AB94">
        <v>5.6</v>
      </c>
      <c r="AC94">
        <v>5.7</v>
      </c>
      <c r="AD94">
        <v>5.75</v>
      </c>
      <c r="AE94">
        <f t="shared" si="9"/>
        <v>5.6833333333333336</v>
      </c>
      <c r="AF94">
        <v>2.85</v>
      </c>
      <c r="AG94">
        <v>2.8</v>
      </c>
      <c r="AH94">
        <v>2.8</v>
      </c>
      <c r="AI94">
        <f t="shared" si="10"/>
        <v>2.8166666666666664</v>
      </c>
      <c r="AJ94">
        <v>4</v>
      </c>
      <c r="AK94">
        <v>4.25</v>
      </c>
      <c r="AL94">
        <v>4.1500000000000004</v>
      </c>
      <c r="AM94">
        <f t="shared" si="11"/>
        <v>4.1333333333333337</v>
      </c>
      <c r="AN94">
        <v>123</v>
      </c>
      <c r="AO94">
        <v>123.5</v>
      </c>
      <c r="AP94">
        <v>123</v>
      </c>
      <c r="AQ94">
        <f t="shared" si="12"/>
        <v>123.16666666666667</v>
      </c>
      <c r="AR94">
        <v>126</v>
      </c>
      <c r="AS94">
        <v>126</v>
      </c>
      <c r="AT94">
        <v>126</v>
      </c>
      <c r="AU94">
        <f t="shared" si="13"/>
        <v>126</v>
      </c>
      <c r="AV94" t="s">
        <v>405</v>
      </c>
      <c r="AW94" t="s">
        <v>843</v>
      </c>
      <c r="AX94">
        <v>20.52</v>
      </c>
      <c r="AY94">
        <v>102</v>
      </c>
      <c r="AZ94">
        <v>99</v>
      </c>
      <c r="BA94">
        <v>93.5</v>
      </c>
      <c r="BB94">
        <v>85.5</v>
      </c>
      <c r="BC94">
        <v>79</v>
      </c>
      <c r="BD94">
        <v>73</v>
      </c>
      <c r="BE94">
        <v>66</v>
      </c>
      <c r="BF94">
        <v>62</v>
      </c>
      <c r="BG94">
        <v>55</v>
      </c>
      <c r="BH94" t="s">
        <v>841</v>
      </c>
      <c r="BI94" t="s">
        <v>841</v>
      </c>
      <c r="BJ94" s="3" t="s">
        <v>371</v>
      </c>
      <c r="BK94" t="s">
        <v>843</v>
      </c>
      <c r="BL94" t="s">
        <v>843</v>
      </c>
      <c r="BM94" t="s">
        <v>406</v>
      </c>
      <c r="BP94" t="s">
        <v>328</v>
      </c>
      <c r="BQ94">
        <v>18</v>
      </c>
      <c r="BR94">
        <v>80</v>
      </c>
      <c r="BS94">
        <v>0</v>
      </c>
      <c r="BT94">
        <v>14</v>
      </c>
      <c r="BU94">
        <v>0</v>
      </c>
      <c r="BV94">
        <v>0</v>
      </c>
      <c r="BW94" t="s">
        <v>330</v>
      </c>
      <c r="BX94" t="s">
        <v>330</v>
      </c>
    </row>
    <row r="95" spans="1:87">
      <c r="A95" t="s">
        <v>253</v>
      </c>
      <c r="B95" s="21">
        <v>39969</v>
      </c>
      <c r="C95" t="s">
        <v>164</v>
      </c>
      <c r="D95" t="s">
        <v>648</v>
      </c>
      <c r="E95">
        <v>53.721228000000004</v>
      </c>
      <c r="F95">
        <v>77.795001999999997</v>
      </c>
      <c r="G95" t="s">
        <v>647</v>
      </c>
      <c r="H95" s="13" t="s">
        <v>222</v>
      </c>
      <c r="I95" s="13" t="s">
        <v>649</v>
      </c>
      <c r="L95" t="s">
        <v>754</v>
      </c>
      <c r="T95">
        <v>11.25</v>
      </c>
      <c r="U95">
        <v>11.25</v>
      </c>
      <c r="V95">
        <v>11</v>
      </c>
      <c r="W95">
        <f t="shared" si="7"/>
        <v>11.166666666666666</v>
      </c>
      <c r="X95">
        <v>124.5</v>
      </c>
      <c r="Y95">
        <v>124.5</v>
      </c>
      <c r="Z95">
        <v>125</v>
      </c>
      <c r="AA95">
        <f t="shared" si="8"/>
        <v>124.66666666666667</v>
      </c>
      <c r="AB95">
        <v>6</v>
      </c>
      <c r="AC95">
        <v>5.9</v>
      </c>
      <c r="AD95">
        <v>5.8</v>
      </c>
      <c r="AE95">
        <f t="shared" si="9"/>
        <v>5.8999999999999995</v>
      </c>
      <c r="AF95">
        <v>2.5</v>
      </c>
      <c r="AG95">
        <v>2.6</v>
      </c>
      <c r="AH95">
        <v>2.65</v>
      </c>
      <c r="AI95">
        <f t="shared" si="10"/>
        <v>2.5833333333333335</v>
      </c>
      <c r="AJ95">
        <v>4.5999999999999996</v>
      </c>
      <c r="AK95">
        <v>4.6500000000000004</v>
      </c>
      <c r="AL95">
        <v>4.3</v>
      </c>
      <c r="AM95">
        <f t="shared" si="11"/>
        <v>4.5166666666666666</v>
      </c>
      <c r="AN95">
        <v>91</v>
      </c>
      <c r="AO95">
        <v>90.5</v>
      </c>
      <c r="AP95">
        <v>90</v>
      </c>
      <c r="AQ95">
        <f t="shared" si="12"/>
        <v>90.5</v>
      </c>
      <c r="AR95">
        <v>93</v>
      </c>
      <c r="AS95">
        <v>92.5</v>
      </c>
      <c r="AT95">
        <v>93</v>
      </c>
      <c r="AU95">
        <f t="shared" si="13"/>
        <v>92.833333333333329</v>
      </c>
      <c r="AV95" t="s">
        <v>841</v>
      </c>
      <c r="AW95" t="s">
        <v>843</v>
      </c>
      <c r="AX95">
        <v>18.68</v>
      </c>
      <c r="AY95">
        <v>96.5</v>
      </c>
      <c r="AZ95">
        <v>95.5</v>
      </c>
      <c r="BA95">
        <v>88.5</v>
      </c>
      <c r="BB95">
        <v>82</v>
      </c>
      <c r="BC95">
        <v>75</v>
      </c>
      <c r="BD95">
        <v>70</v>
      </c>
      <c r="BE95">
        <v>62</v>
      </c>
      <c r="BF95">
        <v>57</v>
      </c>
      <c r="BG95">
        <v>51</v>
      </c>
      <c r="BH95" t="s">
        <v>843</v>
      </c>
      <c r="BI95" t="s">
        <v>843</v>
      </c>
      <c r="BJ95" s="3" t="s">
        <v>843</v>
      </c>
      <c r="BP95" t="s">
        <v>328</v>
      </c>
      <c r="BQ95" t="s">
        <v>330</v>
      </c>
      <c r="BR95" t="s">
        <v>330</v>
      </c>
      <c r="BS95" t="s">
        <v>330</v>
      </c>
      <c r="BT95" t="s">
        <v>330</v>
      </c>
      <c r="BU95" t="s">
        <v>330</v>
      </c>
      <c r="BV95" t="s">
        <v>330</v>
      </c>
      <c r="BW95" t="s">
        <v>330</v>
      </c>
      <c r="BX95" t="s">
        <v>330</v>
      </c>
    </row>
    <row r="96" spans="1:87">
      <c r="A96" t="s">
        <v>254</v>
      </c>
      <c r="B96" s="21">
        <v>39969</v>
      </c>
      <c r="C96" t="s">
        <v>164</v>
      </c>
      <c r="D96" t="s">
        <v>648</v>
      </c>
      <c r="E96">
        <v>53.721228000000004</v>
      </c>
      <c r="F96">
        <v>77.795001999999997</v>
      </c>
      <c r="G96" t="s">
        <v>647</v>
      </c>
      <c r="H96" s="13" t="s">
        <v>220</v>
      </c>
      <c r="I96" s="13" t="s">
        <v>81</v>
      </c>
      <c r="T96">
        <v>12.1</v>
      </c>
      <c r="U96">
        <v>12</v>
      </c>
      <c r="V96">
        <v>12.1</v>
      </c>
      <c r="W96">
        <f t="shared" si="7"/>
        <v>12.066666666666668</v>
      </c>
      <c r="X96">
        <v>129</v>
      </c>
      <c r="Y96">
        <v>129</v>
      </c>
      <c r="Z96">
        <v>129</v>
      </c>
      <c r="AA96">
        <f t="shared" si="8"/>
        <v>129</v>
      </c>
      <c r="AB96">
        <v>5.5</v>
      </c>
      <c r="AC96">
        <v>5.5</v>
      </c>
      <c r="AD96">
        <v>5.5</v>
      </c>
      <c r="AE96">
        <f t="shared" si="9"/>
        <v>5.5</v>
      </c>
      <c r="AF96">
        <v>2.7</v>
      </c>
      <c r="AG96">
        <v>2.75</v>
      </c>
      <c r="AH96">
        <v>2.75</v>
      </c>
      <c r="AI96">
        <f t="shared" si="10"/>
        <v>2.7333333333333329</v>
      </c>
      <c r="AJ96">
        <v>4.3499999999999996</v>
      </c>
      <c r="AK96">
        <v>4.3499999999999996</v>
      </c>
      <c r="AL96">
        <v>4.2</v>
      </c>
      <c r="AM96">
        <f t="shared" si="11"/>
        <v>4.3</v>
      </c>
      <c r="AN96">
        <v>82</v>
      </c>
      <c r="AO96">
        <v>82</v>
      </c>
      <c r="AP96">
        <v>82</v>
      </c>
      <c r="AQ96">
        <f t="shared" si="12"/>
        <v>82</v>
      </c>
      <c r="AR96">
        <v>84</v>
      </c>
      <c r="AS96">
        <v>83.5</v>
      </c>
      <c r="AT96">
        <v>84</v>
      </c>
      <c r="AU96">
        <f t="shared" si="13"/>
        <v>83.833333333333329</v>
      </c>
      <c r="AV96" t="s">
        <v>841</v>
      </c>
      <c r="AW96" t="s">
        <v>841</v>
      </c>
      <c r="AX96">
        <v>20.04</v>
      </c>
      <c r="AY96">
        <v>99</v>
      </c>
      <c r="AZ96">
        <v>95</v>
      </c>
      <c r="BA96">
        <v>88</v>
      </c>
      <c r="BB96">
        <v>80</v>
      </c>
      <c r="BC96">
        <v>76</v>
      </c>
      <c r="BD96">
        <v>69</v>
      </c>
      <c r="BE96">
        <v>65</v>
      </c>
      <c r="BF96">
        <v>58</v>
      </c>
      <c r="BG96">
        <v>50</v>
      </c>
      <c r="BH96" t="s">
        <v>843</v>
      </c>
      <c r="BI96" t="s">
        <v>843</v>
      </c>
      <c r="BJ96" s="3" t="s">
        <v>841</v>
      </c>
      <c r="BP96" t="s">
        <v>328</v>
      </c>
      <c r="BQ96" t="s">
        <v>844</v>
      </c>
      <c r="BR96" t="s">
        <v>844</v>
      </c>
      <c r="BS96" t="s">
        <v>844</v>
      </c>
      <c r="BT96" t="s">
        <v>844</v>
      </c>
      <c r="BU96" t="s">
        <v>844</v>
      </c>
      <c r="BV96" t="s">
        <v>844</v>
      </c>
      <c r="BW96" t="s">
        <v>844</v>
      </c>
      <c r="BX96" t="s">
        <v>844</v>
      </c>
    </row>
    <row r="97" spans="1:87">
      <c r="A97" t="s">
        <v>255</v>
      </c>
      <c r="B97" s="21">
        <v>39969</v>
      </c>
      <c r="C97" t="s">
        <v>164</v>
      </c>
      <c r="D97" t="s">
        <v>648</v>
      </c>
      <c r="E97">
        <v>53.721228000000004</v>
      </c>
      <c r="F97">
        <v>77.795001999999997</v>
      </c>
      <c r="G97" s="1">
        <v>0.72569444444444453</v>
      </c>
      <c r="H97" s="13" t="s">
        <v>222</v>
      </c>
      <c r="I97" s="13" t="s">
        <v>81</v>
      </c>
      <c r="J97" t="s">
        <v>650</v>
      </c>
      <c r="L97" t="s">
        <v>651</v>
      </c>
      <c r="M97" t="s">
        <v>652</v>
      </c>
      <c r="T97">
        <v>11.4</v>
      </c>
      <c r="U97">
        <v>11.45</v>
      </c>
      <c r="V97">
        <v>11.4</v>
      </c>
      <c r="W97">
        <f t="shared" si="7"/>
        <v>11.416666666666666</v>
      </c>
      <c r="X97">
        <v>124</v>
      </c>
      <c r="Y97">
        <v>123.5</v>
      </c>
      <c r="Z97">
        <v>124</v>
      </c>
      <c r="AA97">
        <f t="shared" si="8"/>
        <v>123.83333333333333</v>
      </c>
      <c r="AB97">
        <v>5.7</v>
      </c>
      <c r="AC97">
        <v>5.8</v>
      </c>
      <c r="AD97">
        <v>5.85</v>
      </c>
      <c r="AE97">
        <f t="shared" si="9"/>
        <v>5.7833333333333341</v>
      </c>
      <c r="AF97">
        <v>2.85</v>
      </c>
      <c r="AG97">
        <v>2.8</v>
      </c>
      <c r="AH97">
        <v>2.8</v>
      </c>
      <c r="AI97">
        <f t="shared" si="10"/>
        <v>2.8166666666666664</v>
      </c>
      <c r="AJ97">
        <v>4.4000000000000004</v>
      </c>
      <c r="AK97">
        <v>4.45</v>
      </c>
      <c r="AL97">
        <v>4.3</v>
      </c>
      <c r="AM97">
        <f t="shared" si="11"/>
        <v>4.3833333333333337</v>
      </c>
      <c r="AN97">
        <v>101</v>
      </c>
      <c r="AO97">
        <v>101</v>
      </c>
      <c r="AP97">
        <v>101</v>
      </c>
      <c r="AQ97">
        <f t="shared" si="12"/>
        <v>101</v>
      </c>
      <c r="AR97">
        <v>101</v>
      </c>
      <c r="AS97">
        <v>102</v>
      </c>
      <c r="AT97">
        <v>102</v>
      </c>
      <c r="AU97">
        <f t="shared" si="13"/>
        <v>101.66666666666667</v>
      </c>
      <c r="AV97" t="s">
        <v>841</v>
      </c>
      <c r="AW97" t="s">
        <v>843</v>
      </c>
      <c r="AX97">
        <v>19.170000000000002</v>
      </c>
      <c r="AY97">
        <v>95.5</v>
      </c>
      <c r="AZ97">
        <v>95</v>
      </c>
      <c r="BA97">
        <v>89.5</v>
      </c>
      <c r="BB97">
        <v>85</v>
      </c>
      <c r="BC97">
        <v>74</v>
      </c>
      <c r="BD97">
        <v>71</v>
      </c>
      <c r="BE97">
        <v>67</v>
      </c>
      <c r="BF97">
        <v>59</v>
      </c>
      <c r="BG97">
        <v>51</v>
      </c>
      <c r="BH97" t="s">
        <v>841</v>
      </c>
      <c r="BI97" t="s">
        <v>843</v>
      </c>
      <c r="BJ97" s="3" t="s">
        <v>324</v>
      </c>
      <c r="BP97" t="s">
        <v>653</v>
      </c>
      <c r="BQ97">
        <v>19</v>
      </c>
      <c r="BR97">
        <v>115</v>
      </c>
      <c r="BS97">
        <v>0</v>
      </c>
      <c r="BT97">
        <v>13</v>
      </c>
      <c r="BU97">
        <v>0</v>
      </c>
      <c r="BV97">
        <v>0</v>
      </c>
      <c r="BW97" t="s">
        <v>330</v>
      </c>
      <c r="BX97" t="s">
        <v>330</v>
      </c>
    </row>
    <row r="98" spans="1:87">
      <c r="A98" t="s">
        <v>256</v>
      </c>
      <c r="B98" s="21">
        <v>39969</v>
      </c>
      <c r="C98" t="s">
        <v>164</v>
      </c>
      <c r="D98" t="s">
        <v>211</v>
      </c>
      <c r="E98">
        <v>56.750281000000001</v>
      </c>
      <c r="F98">
        <v>37.741591</v>
      </c>
      <c r="G98" s="1">
        <v>0.9375</v>
      </c>
      <c r="H98" s="13" t="s">
        <v>219</v>
      </c>
      <c r="I98" s="13" t="s">
        <v>523</v>
      </c>
      <c r="T98">
        <v>12</v>
      </c>
      <c r="U98">
        <v>11.9</v>
      </c>
      <c r="V98">
        <v>12</v>
      </c>
      <c r="W98">
        <f t="shared" si="7"/>
        <v>11.966666666666667</v>
      </c>
      <c r="X98">
        <v>127</v>
      </c>
      <c r="Y98">
        <v>127</v>
      </c>
      <c r="Z98">
        <v>126.5</v>
      </c>
      <c r="AA98">
        <f t="shared" si="8"/>
        <v>126.83333333333333</v>
      </c>
      <c r="AB98">
        <v>5.5</v>
      </c>
      <c r="AC98">
        <v>5.4</v>
      </c>
      <c r="AD98">
        <v>5.4</v>
      </c>
      <c r="AE98">
        <f t="shared" si="9"/>
        <v>5.4333333333333336</v>
      </c>
      <c r="AF98">
        <v>2.7</v>
      </c>
      <c r="AG98">
        <v>2.6</v>
      </c>
      <c r="AH98">
        <v>2.7</v>
      </c>
      <c r="AI98">
        <f t="shared" si="10"/>
        <v>2.6666666666666665</v>
      </c>
      <c r="AJ98">
        <v>4.3</v>
      </c>
      <c r="AK98">
        <v>4.0999999999999996</v>
      </c>
      <c r="AL98">
        <v>4.2</v>
      </c>
      <c r="AM98">
        <f t="shared" si="11"/>
        <v>4.1999999999999993</v>
      </c>
      <c r="AN98">
        <v>112.5</v>
      </c>
      <c r="AO98">
        <v>113</v>
      </c>
      <c r="AP98">
        <v>113</v>
      </c>
      <c r="AQ98">
        <f t="shared" si="12"/>
        <v>112.83333333333333</v>
      </c>
      <c r="AR98">
        <v>113</v>
      </c>
      <c r="AS98">
        <v>113</v>
      </c>
      <c r="AT98">
        <v>113</v>
      </c>
      <c r="AU98">
        <f t="shared" si="13"/>
        <v>113</v>
      </c>
      <c r="AV98" t="s">
        <v>843</v>
      </c>
      <c r="AW98" t="s">
        <v>843</v>
      </c>
      <c r="AX98">
        <v>21.67</v>
      </c>
      <c r="AY98">
        <v>101</v>
      </c>
      <c r="AZ98">
        <v>98.5</v>
      </c>
      <c r="BA98">
        <v>93</v>
      </c>
      <c r="BB98">
        <v>83.5</v>
      </c>
      <c r="BC98">
        <v>78</v>
      </c>
      <c r="BD98">
        <v>71.5</v>
      </c>
      <c r="BE98">
        <v>65</v>
      </c>
      <c r="BF98">
        <v>61</v>
      </c>
      <c r="BG98">
        <v>53</v>
      </c>
      <c r="BH98" t="s">
        <v>841</v>
      </c>
      <c r="BI98" t="s">
        <v>843</v>
      </c>
      <c r="BJ98" s="3" t="s">
        <v>975</v>
      </c>
      <c r="BK98" t="s">
        <v>843</v>
      </c>
      <c r="BL98" t="s">
        <v>842</v>
      </c>
      <c r="BM98" t="s">
        <v>242</v>
      </c>
      <c r="BP98" t="s">
        <v>328</v>
      </c>
      <c r="BQ98" t="s">
        <v>330</v>
      </c>
      <c r="BR98" t="s">
        <v>330</v>
      </c>
      <c r="BS98" t="s">
        <v>330</v>
      </c>
      <c r="BT98" t="s">
        <v>330</v>
      </c>
      <c r="BU98" t="s">
        <v>330</v>
      </c>
      <c r="BV98" t="s">
        <v>330</v>
      </c>
      <c r="BW98" t="s">
        <v>330</v>
      </c>
      <c r="BX98" t="s">
        <v>330</v>
      </c>
    </row>
    <row r="99" spans="1:87">
      <c r="A99" t="s">
        <v>257</v>
      </c>
      <c r="B99" s="21">
        <v>39969</v>
      </c>
      <c r="C99" t="s">
        <v>164</v>
      </c>
      <c r="D99" t="s">
        <v>211</v>
      </c>
      <c r="E99">
        <v>56.750281000000001</v>
      </c>
      <c r="F99">
        <v>37.741591</v>
      </c>
      <c r="G99" s="1">
        <v>0.94861111111111107</v>
      </c>
      <c r="H99" s="13" t="s">
        <v>221</v>
      </c>
      <c r="I99" s="13" t="s">
        <v>523</v>
      </c>
      <c r="L99" t="s">
        <v>1159</v>
      </c>
      <c r="M99" t="s">
        <v>243</v>
      </c>
      <c r="W99" t="e">
        <f t="shared" si="7"/>
        <v>#DIV/0!</v>
      </c>
      <c r="X99">
        <v>129</v>
      </c>
      <c r="Y99">
        <v>129</v>
      </c>
      <c r="Z99">
        <v>129</v>
      </c>
      <c r="AA99">
        <f t="shared" si="8"/>
        <v>129</v>
      </c>
      <c r="AE99" t="e">
        <f t="shared" si="9"/>
        <v>#DIV/0!</v>
      </c>
      <c r="AI99" t="e">
        <f t="shared" si="10"/>
        <v>#DIV/0!</v>
      </c>
      <c r="AM99" t="e">
        <f t="shared" si="11"/>
        <v>#DIV/0!</v>
      </c>
      <c r="AN99">
        <v>123.5</v>
      </c>
      <c r="AO99">
        <v>123.5</v>
      </c>
      <c r="AP99">
        <v>123.5</v>
      </c>
      <c r="AQ99">
        <f t="shared" si="12"/>
        <v>123.5</v>
      </c>
      <c r="AR99">
        <v>136</v>
      </c>
      <c r="AS99">
        <v>136</v>
      </c>
      <c r="AT99">
        <v>136</v>
      </c>
      <c r="AU99">
        <f t="shared" si="13"/>
        <v>136</v>
      </c>
      <c r="AV99" t="s">
        <v>841</v>
      </c>
      <c r="AW99" t="s">
        <v>841</v>
      </c>
      <c r="AX99">
        <v>22.62</v>
      </c>
      <c r="AY99">
        <v>101</v>
      </c>
      <c r="AZ99">
        <v>99</v>
      </c>
      <c r="BA99">
        <v>92.5</v>
      </c>
      <c r="BB99">
        <v>83</v>
      </c>
      <c r="BC99">
        <v>78</v>
      </c>
      <c r="BD99">
        <v>72</v>
      </c>
      <c r="BE99">
        <v>66</v>
      </c>
      <c r="BF99">
        <v>59</v>
      </c>
      <c r="BG99">
        <v>53</v>
      </c>
      <c r="BH99" t="s">
        <v>843</v>
      </c>
      <c r="BI99" t="s">
        <v>843</v>
      </c>
      <c r="BJ99" s="3" t="s">
        <v>179</v>
      </c>
      <c r="BK99" t="s">
        <v>292</v>
      </c>
      <c r="BL99" t="s">
        <v>843</v>
      </c>
      <c r="BM99" t="s">
        <v>244</v>
      </c>
      <c r="BP99" t="s">
        <v>960</v>
      </c>
      <c r="BQ99" t="s">
        <v>844</v>
      </c>
      <c r="BR99" t="s">
        <v>844</v>
      </c>
      <c r="BS99" t="s">
        <v>844</v>
      </c>
      <c r="BT99" t="s">
        <v>844</v>
      </c>
      <c r="BU99" t="s">
        <v>844</v>
      </c>
      <c r="BV99" t="s">
        <v>844</v>
      </c>
      <c r="BW99" t="s">
        <v>844</v>
      </c>
      <c r="BX99" t="s">
        <v>844</v>
      </c>
    </row>
    <row r="100" spans="1:87">
      <c r="A100" t="s">
        <v>258</v>
      </c>
      <c r="B100" s="21">
        <v>39970</v>
      </c>
      <c r="C100" t="s">
        <v>164</v>
      </c>
      <c r="D100" t="s">
        <v>245</v>
      </c>
      <c r="E100">
        <v>53.690244999999997</v>
      </c>
      <c r="F100">
        <v>77.655150000000006</v>
      </c>
      <c r="G100" s="1">
        <v>0.35069444444444442</v>
      </c>
      <c r="H100" s="13" t="s">
        <v>219</v>
      </c>
      <c r="I100" s="13" t="s">
        <v>81</v>
      </c>
      <c r="T100">
        <v>11.8</v>
      </c>
      <c r="U100">
        <v>11.8</v>
      </c>
      <c r="V100">
        <v>11.8</v>
      </c>
      <c r="W100">
        <f t="shared" si="7"/>
        <v>11.800000000000002</v>
      </c>
      <c r="X100">
        <v>127.5</v>
      </c>
      <c r="Y100">
        <v>128</v>
      </c>
      <c r="Z100">
        <v>127.5</v>
      </c>
      <c r="AA100">
        <f t="shared" si="8"/>
        <v>127.66666666666667</v>
      </c>
      <c r="AB100">
        <v>6.2</v>
      </c>
      <c r="AC100">
        <v>6.2</v>
      </c>
      <c r="AD100">
        <v>6.35</v>
      </c>
      <c r="AE100">
        <f t="shared" si="9"/>
        <v>6.25</v>
      </c>
      <c r="AF100">
        <v>2.9</v>
      </c>
      <c r="AG100">
        <v>2.9</v>
      </c>
      <c r="AH100">
        <v>2.9</v>
      </c>
      <c r="AI100">
        <f t="shared" si="10"/>
        <v>2.9</v>
      </c>
      <c r="AJ100">
        <v>4.8</v>
      </c>
      <c r="AK100">
        <v>4.8</v>
      </c>
      <c r="AL100">
        <v>4.8</v>
      </c>
      <c r="AM100">
        <f t="shared" si="11"/>
        <v>4.8</v>
      </c>
      <c r="AN100">
        <v>103</v>
      </c>
      <c r="AO100">
        <v>102</v>
      </c>
      <c r="AP100">
        <v>103</v>
      </c>
      <c r="AQ100">
        <f t="shared" si="12"/>
        <v>102.66666666666667</v>
      </c>
      <c r="AR100">
        <v>104</v>
      </c>
      <c r="AS100">
        <v>105</v>
      </c>
      <c r="AT100">
        <v>105</v>
      </c>
      <c r="AU100">
        <f t="shared" si="13"/>
        <v>104.66666666666667</v>
      </c>
      <c r="AV100" t="s">
        <v>843</v>
      </c>
      <c r="AW100" t="s">
        <v>843</v>
      </c>
      <c r="AX100">
        <v>22.94</v>
      </c>
      <c r="AY100">
        <v>99</v>
      </c>
      <c r="AZ100">
        <v>98</v>
      </c>
      <c r="BA100">
        <v>91</v>
      </c>
      <c r="BB100">
        <v>83</v>
      </c>
      <c r="BC100">
        <v>77</v>
      </c>
      <c r="BD100">
        <v>69</v>
      </c>
      <c r="BE100">
        <v>64</v>
      </c>
      <c r="BF100">
        <v>59</v>
      </c>
      <c r="BG100">
        <v>53</v>
      </c>
      <c r="BH100" t="s">
        <v>841</v>
      </c>
      <c r="BI100" t="s">
        <v>843</v>
      </c>
      <c r="BJ100" s="3" t="s">
        <v>843</v>
      </c>
      <c r="BK100" t="s">
        <v>843</v>
      </c>
      <c r="BL100" t="s">
        <v>843</v>
      </c>
      <c r="BM100" t="s">
        <v>246</v>
      </c>
      <c r="BP100" t="s">
        <v>960</v>
      </c>
      <c r="BQ100" t="s">
        <v>844</v>
      </c>
      <c r="BR100" t="s">
        <v>844</v>
      </c>
      <c r="BS100" t="s">
        <v>844</v>
      </c>
      <c r="BT100" t="s">
        <v>844</v>
      </c>
      <c r="BU100" t="s">
        <v>844</v>
      </c>
      <c r="BV100" t="s">
        <v>844</v>
      </c>
      <c r="BW100" t="s">
        <v>844</v>
      </c>
      <c r="BX100" t="s">
        <v>844</v>
      </c>
    </row>
    <row r="101" spans="1:87">
      <c r="A101" t="s">
        <v>259</v>
      </c>
      <c r="B101" s="21">
        <v>39970</v>
      </c>
      <c r="C101" t="s">
        <v>164</v>
      </c>
      <c r="D101" t="s">
        <v>245</v>
      </c>
      <c r="E101">
        <v>53.690244999999997</v>
      </c>
      <c r="F101">
        <v>77.655150000000006</v>
      </c>
      <c r="G101" s="1">
        <v>0.36458333333333331</v>
      </c>
      <c r="H101" s="13" t="s">
        <v>221</v>
      </c>
      <c r="I101" s="13" t="s">
        <v>81</v>
      </c>
      <c r="L101" t="s">
        <v>44</v>
      </c>
      <c r="M101" t="s">
        <v>228</v>
      </c>
      <c r="T101">
        <v>11.8</v>
      </c>
      <c r="U101">
        <v>11.75</v>
      </c>
      <c r="V101">
        <v>11.9</v>
      </c>
      <c r="W101">
        <f t="shared" si="7"/>
        <v>11.816666666666668</v>
      </c>
      <c r="X101">
        <v>127</v>
      </c>
      <c r="Y101">
        <v>127</v>
      </c>
      <c r="Z101">
        <v>127.5</v>
      </c>
      <c r="AA101">
        <f t="shared" si="8"/>
        <v>127.16666666666667</v>
      </c>
      <c r="AB101">
        <v>5.6</v>
      </c>
      <c r="AC101">
        <v>5.7</v>
      </c>
      <c r="AD101">
        <v>5.6</v>
      </c>
      <c r="AE101">
        <f t="shared" si="9"/>
        <v>5.6333333333333329</v>
      </c>
      <c r="AF101">
        <v>2.8</v>
      </c>
      <c r="AG101">
        <v>2.75</v>
      </c>
      <c r="AH101">
        <v>2.8</v>
      </c>
      <c r="AI101">
        <f t="shared" si="10"/>
        <v>2.7833333333333332</v>
      </c>
      <c r="AJ101">
        <v>4.2</v>
      </c>
      <c r="AK101">
        <v>4.45</v>
      </c>
      <c r="AL101">
        <v>4.25</v>
      </c>
      <c r="AM101">
        <f t="shared" si="11"/>
        <v>4.3</v>
      </c>
      <c r="AN101">
        <v>115</v>
      </c>
      <c r="AO101">
        <v>115</v>
      </c>
      <c r="AP101">
        <v>115</v>
      </c>
      <c r="AQ101">
        <f t="shared" si="12"/>
        <v>115</v>
      </c>
      <c r="AR101">
        <v>119</v>
      </c>
      <c r="AS101">
        <v>120</v>
      </c>
      <c r="AT101">
        <v>120</v>
      </c>
      <c r="AU101">
        <f t="shared" si="13"/>
        <v>119.66666666666667</v>
      </c>
      <c r="AV101" t="s">
        <v>843</v>
      </c>
      <c r="AW101" t="s">
        <v>843</v>
      </c>
      <c r="AX101">
        <v>19.96</v>
      </c>
      <c r="AY101">
        <v>93</v>
      </c>
      <c r="AZ101">
        <v>92.5</v>
      </c>
      <c r="BA101">
        <v>88</v>
      </c>
      <c r="BB101">
        <v>79</v>
      </c>
      <c r="BC101">
        <v>75</v>
      </c>
      <c r="BD101">
        <v>70</v>
      </c>
      <c r="BE101">
        <v>62</v>
      </c>
      <c r="BF101">
        <v>55</v>
      </c>
      <c r="BG101">
        <v>49</v>
      </c>
      <c r="BH101" t="s">
        <v>843</v>
      </c>
      <c r="BI101" t="s">
        <v>841</v>
      </c>
      <c r="BJ101" s="3" t="s">
        <v>843</v>
      </c>
      <c r="BK101" t="s">
        <v>843</v>
      </c>
      <c r="BL101" t="s">
        <v>843</v>
      </c>
      <c r="BM101" t="s">
        <v>229</v>
      </c>
      <c r="BP101" t="s">
        <v>960</v>
      </c>
      <c r="BQ101">
        <v>3</v>
      </c>
      <c r="BR101">
        <v>15</v>
      </c>
      <c r="BS101">
        <v>0</v>
      </c>
      <c r="BT101">
        <v>2</v>
      </c>
      <c r="BU101">
        <v>0</v>
      </c>
      <c r="BV101">
        <v>0</v>
      </c>
      <c r="BW101" t="s">
        <v>330</v>
      </c>
      <c r="BX101" t="s">
        <v>330</v>
      </c>
    </row>
    <row r="102" spans="1:87">
      <c r="A102" t="s">
        <v>260</v>
      </c>
      <c r="B102" s="21">
        <v>39970</v>
      </c>
      <c r="C102" t="s">
        <v>164</v>
      </c>
      <c r="D102" t="s">
        <v>230</v>
      </c>
      <c r="E102">
        <v>53.690060000000003</v>
      </c>
      <c r="F102">
        <v>77.655314000000004</v>
      </c>
      <c r="G102" s="1">
        <v>0.39583333333333331</v>
      </c>
      <c r="H102" s="13" t="s">
        <v>219</v>
      </c>
      <c r="I102" s="13" t="s">
        <v>81</v>
      </c>
      <c r="T102">
        <v>11.1</v>
      </c>
      <c r="U102">
        <v>11.2</v>
      </c>
      <c r="V102">
        <v>11.3</v>
      </c>
      <c r="W102">
        <f t="shared" si="7"/>
        <v>11.199999999999998</v>
      </c>
      <c r="X102">
        <v>125</v>
      </c>
      <c r="Y102">
        <v>124.5</v>
      </c>
      <c r="Z102">
        <v>123</v>
      </c>
      <c r="AA102">
        <f t="shared" si="8"/>
        <v>124.16666666666667</v>
      </c>
      <c r="AB102">
        <v>5.0999999999999996</v>
      </c>
      <c r="AC102">
        <v>5.3</v>
      </c>
      <c r="AD102">
        <v>5.25</v>
      </c>
      <c r="AE102">
        <f t="shared" si="9"/>
        <v>5.2166666666666659</v>
      </c>
      <c r="AF102">
        <v>2.7</v>
      </c>
      <c r="AG102">
        <v>2.7</v>
      </c>
      <c r="AH102">
        <v>2.7</v>
      </c>
      <c r="AI102">
        <f t="shared" si="10"/>
        <v>2.7000000000000006</v>
      </c>
      <c r="AJ102">
        <v>4.75</v>
      </c>
      <c r="AK102">
        <v>4.6500000000000004</v>
      </c>
      <c r="AL102">
        <v>4.5999999999999996</v>
      </c>
      <c r="AM102">
        <f t="shared" si="11"/>
        <v>4.666666666666667</v>
      </c>
      <c r="AN102">
        <v>93</v>
      </c>
      <c r="AO102">
        <v>93</v>
      </c>
      <c r="AP102">
        <v>93</v>
      </c>
      <c r="AQ102">
        <f t="shared" si="12"/>
        <v>93</v>
      </c>
      <c r="AR102">
        <v>95</v>
      </c>
      <c r="AS102">
        <v>95</v>
      </c>
      <c r="AT102">
        <v>94</v>
      </c>
      <c r="AU102">
        <f t="shared" si="13"/>
        <v>94.666666666666671</v>
      </c>
      <c r="AV102" t="s">
        <v>841</v>
      </c>
      <c r="AW102" t="s">
        <v>843</v>
      </c>
      <c r="AX102">
        <v>21.39</v>
      </c>
      <c r="AY102">
        <v>96.5</v>
      </c>
      <c r="AZ102">
        <v>94</v>
      </c>
      <c r="BA102">
        <v>89</v>
      </c>
      <c r="BB102">
        <v>79</v>
      </c>
      <c r="BC102">
        <v>75</v>
      </c>
      <c r="BD102">
        <v>69</v>
      </c>
      <c r="BE102">
        <v>63</v>
      </c>
      <c r="BF102">
        <v>56</v>
      </c>
      <c r="BG102">
        <v>51</v>
      </c>
      <c r="BH102" t="s">
        <v>841</v>
      </c>
      <c r="BI102" t="s">
        <v>842</v>
      </c>
      <c r="BJ102" s="3" t="s">
        <v>843</v>
      </c>
      <c r="BK102" t="s">
        <v>843</v>
      </c>
      <c r="BL102" t="s">
        <v>843</v>
      </c>
      <c r="BM102" t="s">
        <v>231</v>
      </c>
      <c r="BP102" t="s">
        <v>328</v>
      </c>
      <c r="BQ102" t="s">
        <v>844</v>
      </c>
      <c r="BR102" t="s">
        <v>844</v>
      </c>
      <c r="BS102" t="s">
        <v>844</v>
      </c>
      <c r="BT102" t="s">
        <v>844</v>
      </c>
      <c r="BU102" t="s">
        <v>844</v>
      </c>
      <c r="BV102" t="s">
        <v>844</v>
      </c>
      <c r="BW102" t="s">
        <v>844</v>
      </c>
      <c r="BX102" t="s">
        <v>844</v>
      </c>
    </row>
    <row r="103" spans="1:87">
      <c r="A103" t="s">
        <v>261</v>
      </c>
      <c r="B103" s="21">
        <v>39970</v>
      </c>
      <c r="C103" t="s">
        <v>164</v>
      </c>
      <c r="D103" t="s">
        <v>414</v>
      </c>
      <c r="E103">
        <v>53.689314000000003</v>
      </c>
      <c r="F103">
        <v>77.655893000000006</v>
      </c>
      <c r="G103" s="1">
        <v>0.41319444444444442</v>
      </c>
      <c r="H103" s="13" t="s">
        <v>219</v>
      </c>
      <c r="I103" s="13" t="s">
        <v>81</v>
      </c>
      <c r="T103">
        <v>11.7</v>
      </c>
      <c r="U103">
        <v>11.7</v>
      </c>
      <c r="V103">
        <v>11.6</v>
      </c>
      <c r="W103">
        <f t="shared" si="7"/>
        <v>11.666666666666666</v>
      </c>
      <c r="X103">
        <v>126.5</v>
      </c>
      <c r="Y103">
        <v>126</v>
      </c>
      <c r="Z103">
        <v>126</v>
      </c>
      <c r="AA103">
        <f t="shared" si="8"/>
        <v>126.16666666666667</v>
      </c>
      <c r="AB103">
        <v>5.4</v>
      </c>
      <c r="AC103">
        <v>5.4</v>
      </c>
      <c r="AD103">
        <v>5.6</v>
      </c>
      <c r="AE103">
        <f t="shared" si="9"/>
        <v>5.4666666666666659</v>
      </c>
      <c r="AF103">
        <v>3.1</v>
      </c>
      <c r="AG103">
        <v>3</v>
      </c>
      <c r="AH103">
        <v>3</v>
      </c>
      <c r="AI103">
        <f t="shared" si="10"/>
        <v>3.0333333333333332</v>
      </c>
      <c r="AJ103">
        <v>4.5</v>
      </c>
      <c r="AK103">
        <v>4.5999999999999996</v>
      </c>
      <c r="AL103">
        <v>4.5</v>
      </c>
      <c r="AM103">
        <f t="shared" si="11"/>
        <v>4.5333333333333332</v>
      </c>
      <c r="AN103">
        <v>86</v>
      </c>
      <c r="AO103">
        <v>86</v>
      </c>
      <c r="AP103">
        <v>86</v>
      </c>
      <c r="AQ103">
        <f t="shared" si="12"/>
        <v>86</v>
      </c>
      <c r="AR103">
        <v>93</v>
      </c>
      <c r="AS103">
        <v>93</v>
      </c>
      <c r="AT103">
        <v>93</v>
      </c>
      <c r="AU103">
        <f t="shared" si="13"/>
        <v>93</v>
      </c>
      <c r="AV103" t="s">
        <v>843</v>
      </c>
      <c r="AW103" t="s">
        <v>843</v>
      </c>
      <c r="AX103">
        <v>23.63</v>
      </c>
      <c r="AY103">
        <v>98.5</v>
      </c>
      <c r="AZ103">
        <v>96</v>
      </c>
      <c r="BA103">
        <v>89</v>
      </c>
      <c r="BB103">
        <v>81</v>
      </c>
      <c r="BC103">
        <v>75.5</v>
      </c>
      <c r="BD103">
        <v>70.5</v>
      </c>
      <c r="BE103">
        <v>66</v>
      </c>
      <c r="BF103">
        <v>60</v>
      </c>
      <c r="BG103">
        <v>54</v>
      </c>
      <c r="BH103" t="s">
        <v>843</v>
      </c>
      <c r="BI103" t="s">
        <v>843</v>
      </c>
      <c r="BJ103" s="3" t="s">
        <v>843</v>
      </c>
      <c r="BK103" t="s">
        <v>843</v>
      </c>
      <c r="BL103" t="s">
        <v>415</v>
      </c>
      <c r="BM103" t="s">
        <v>416</v>
      </c>
      <c r="BP103" t="s">
        <v>960</v>
      </c>
      <c r="BQ103" t="s">
        <v>844</v>
      </c>
      <c r="BR103" t="s">
        <v>844</v>
      </c>
      <c r="BS103" t="s">
        <v>844</v>
      </c>
      <c r="BT103" t="s">
        <v>844</v>
      </c>
      <c r="BU103" t="s">
        <v>844</v>
      </c>
      <c r="BV103" t="s">
        <v>844</v>
      </c>
      <c r="BW103" t="s">
        <v>844</v>
      </c>
      <c r="BX103" t="s">
        <v>844</v>
      </c>
      <c r="CI103" t="s">
        <v>417</v>
      </c>
    </row>
    <row r="104" spans="1:87">
      <c r="A104" t="s">
        <v>262</v>
      </c>
      <c r="B104" s="21">
        <v>39970</v>
      </c>
      <c r="C104" t="s">
        <v>164</v>
      </c>
      <c r="D104" t="s">
        <v>230</v>
      </c>
      <c r="E104">
        <v>53.690060000000003</v>
      </c>
      <c r="F104">
        <v>77.655314000000004</v>
      </c>
      <c r="G104" s="1">
        <v>0.43402777777777773</v>
      </c>
      <c r="H104" s="13" t="s">
        <v>221</v>
      </c>
      <c r="I104" s="13" t="s">
        <v>81</v>
      </c>
      <c r="L104" t="s">
        <v>418</v>
      </c>
      <c r="M104" t="s">
        <v>536</v>
      </c>
      <c r="T104">
        <v>12.1</v>
      </c>
      <c r="U104">
        <v>12</v>
      </c>
      <c r="V104">
        <v>12.1</v>
      </c>
      <c r="W104">
        <f t="shared" si="7"/>
        <v>12.066666666666668</v>
      </c>
      <c r="X104">
        <v>128.5</v>
      </c>
      <c r="Y104">
        <v>129.5</v>
      </c>
      <c r="Z104">
        <v>129</v>
      </c>
      <c r="AA104">
        <f t="shared" si="8"/>
        <v>129</v>
      </c>
      <c r="AB104">
        <v>5.9</v>
      </c>
      <c r="AC104">
        <v>5.8</v>
      </c>
      <c r="AD104">
        <v>5.8</v>
      </c>
      <c r="AE104">
        <f t="shared" si="9"/>
        <v>5.833333333333333</v>
      </c>
      <c r="AF104">
        <v>2.9</v>
      </c>
      <c r="AG104">
        <v>3</v>
      </c>
      <c r="AH104">
        <v>2.85</v>
      </c>
      <c r="AI104">
        <f t="shared" si="10"/>
        <v>2.9166666666666665</v>
      </c>
      <c r="AJ104">
        <v>5</v>
      </c>
      <c r="AK104">
        <v>5.0999999999999996</v>
      </c>
      <c r="AL104">
        <v>5.0999999999999996</v>
      </c>
      <c r="AM104">
        <f t="shared" si="11"/>
        <v>5.0666666666666664</v>
      </c>
      <c r="AN104">
        <v>105</v>
      </c>
      <c r="AO104">
        <v>106</v>
      </c>
      <c r="AP104">
        <v>106</v>
      </c>
      <c r="AQ104">
        <f t="shared" si="12"/>
        <v>105.66666666666667</v>
      </c>
      <c r="AR104">
        <v>104</v>
      </c>
      <c r="AS104">
        <v>105</v>
      </c>
      <c r="AT104">
        <v>105</v>
      </c>
      <c r="AU104">
        <f t="shared" si="13"/>
        <v>104.66666666666667</v>
      </c>
      <c r="AV104" t="s">
        <v>843</v>
      </c>
      <c r="AW104" t="s">
        <v>372</v>
      </c>
      <c r="AX104">
        <v>21.78</v>
      </c>
      <c r="AY104">
        <v>100</v>
      </c>
      <c r="AZ104">
        <v>99</v>
      </c>
      <c r="BA104">
        <v>93.5</v>
      </c>
      <c r="BB104">
        <v>85</v>
      </c>
      <c r="BC104">
        <v>78</v>
      </c>
      <c r="BD104">
        <v>70</v>
      </c>
      <c r="BE104">
        <v>65</v>
      </c>
      <c r="BF104">
        <v>61</v>
      </c>
      <c r="BG104">
        <v>52</v>
      </c>
      <c r="BH104" t="s">
        <v>843</v>
      </c>
      <c r="BI104" t="s">
        <v>843</v>
      </c>
      <c r="BJ104" s="3" t="s">
        <v>843</v>
      </c>
      <c r="BK104" t="s">
        <v>843</v>
      </c>
      <c r="BL104" t="s">
        <v>842</v>
      </c>
      <c r="BM104" t="s">
        <v>420</v>
      </c>
      <c r="BP104" t="s">
        <v>160</v>
      </c>
      <c r="BQ104">
        <v>19</v>
      </c>
      <c r="BR104">
        <v>192</v>
      </c>
      <c r="BS104">
        <v>0</v>
      </c>
      <c r="BT104">
        <v>21</v>
      </c>
      <c r="BU104">
        <v>0</v>
      </c>
      <c r="BV104">
        <v>0</v>
      </c>
      <c r="BW104" t="s">
        <v>419</v>
      </c>
      <c r="BX104" t="s">
        <v>330</v>
      </c>
    </row>
    <row r="105" spans="1:87">
      <c r="A105" t="s">
        <v>263</v>
      </c>
      <c r="B105" s="21">
        <v>39970</v>
      </c>
      <c r="C105" t="s">
        <v>164</v>
      </c>
      <c r="D105" t="s">
        <v>421</v>
      </c>
      <c r="E105">
        <v>53.689813999999998</v>
      </c>
      <c r="F105">
        <v>77.655418999999995</v>
      </c>
      <c r="G105" s="1">
        <v>0.44444444444444442</v>
      </c>
      <c r="H105" s="13" t="s">
        <v>219</v>
      </c>
      <c r="I105" s="13" t="s">
        <v>81</v>
      </c>
      <c r="T105">
        <v>12</v>
      </c>
      <c r="U105">
        <v>11.9</v>
      </c>
      <c r="V105">
        <v>12</v>
      </c>
      <c r="W105">
        <f t="shared" si="7"/>
        <v>11.966666666666667</v>
      </c>
      <c r="X105">
        <v>126</v>
      </c>
      <c r="Y105">
        <v>125.5</v>
      </c>
      <c r="Z105">
        <v>125.5</v>
      </c>
      <c r="AA105">
        <f t="shared" si="8"/>
        <v>125.66666666666667</v>
      </c>
      <c r="AB105">
        <v>5.3</v>
      </c>
      <c r="AC105">
        <v>5.45</v>
      </c>
      <c r="AD105">
        <v>5.4</v>
      </c>
      <c r="AE105">
        <f t="shared" si="9"/>
        <v>5.3833333333333329</v>
      </c>
      <c r="AF105">
        <v>2.4</v>
      </c>
      <c r="AG105">
        <v>2.4</v>
      </c>
      <c r="AH105">
        <v>2.4</v>
      </c>
      <c r="AI105">
        <f t="shared" si="10"/>
        <v>2.4</v>
      </c>
      <c r="AJ105">
        <v>4.5</v>
      </c>
      <c r="AK105">
        <v>4.5</v>
      </c>
      <c r="AL105">
        <v>4.4000000000000004</v>
      </c>
      <c r="AM105">
        <f t="shared" si="11"/>
        <v>4.4666666666666668</v>
      </c>
      <c r="AN105">
        <v>85</v>
      </c>
      <c r="AO105">
        <v>84</v>
      </c>
      <c r="AP105">
        <v>85</v>
      </c>
      <c r="AQ105">
        <f t="shared" si="12"/>
        <v>84.666666666666671</v>
      </c>
      <c r="AR105">
        <v>85</v>
      </c>
      <c r="AS105">
        <v>85</v>
      </c>
      <c r="AT105">
        <v>85</v>
      </c>
      <c r="AU105">
        <f t="shared" si="13"/>
        <v>85</v>
      </c>
      <c r="AV105" t="s">
        <v>841</v>
      </c>
      <c r="AW105" t="s">
        <v>843</v>
      </c>
      <c r="AX105">
        <v>19.579999999999998</v>
      </c>
      <c r="AY105">
        <v>92.5</v>
      </c>
      <c r="AZ105">
        <v>91</v>
      </c>
      <c r="BA105">
        <v>85</v>
      </c>
      <c r="BB105">
        <v>76</v>
      </c>
      <c r="BC105">
        <v>70.5</v>
      </c>
      <c r="BD105">
        <v>67</v>
      </c>
      <c r="BE105">
        <v>59</v>
      </c>
      <c r="BF105">
        <v>52</v>
      </c>
      <c r="BG105">
        <v>47</v>
      </c>
      <c r="BH105" t="s">
        <v>843</v>
      </c>
      <c r="BI105" t="s">
        <v>843</v>
      </c>
      <c r="BJ105" s="3" t="s">
        <v>422</v>
      </c>
      <c r="BK105" t="s">
        <v>843</v>
      </c>
      <c r="BL105" t="s">
        <v>843</v>
      </c>
      <c r="BM105" t="s">
        <v>423</v>
      </c>
      <c r="BP105" t="s">
        <v>960</v>
      </c>
      <c r="BQ105" t="s">
        <v>330</v>
      </c>
      <c r="BR105" t="s">
        <v>330</v>
      </c>
      <c r="BS105" t="s">
        <v>330</v>
      </c>
      <c r="BT105" t="s">
        <v>330</v>
      </c>
      <c r="BU105" t="s">
        <v>330</v>
      </c>
      <c r="BV105" t="s">
        <v>330</v>
      </c>
      <c r="BW105" t="s">
        <v>330</v>
      </c>
      <c r="BX105" t="s">
        <v>330</v>
      </c>
    </row>
    <row r="106" spans="1:87">
      <c r="A106" t="s">
        <v>264</v>
      </c>
      <c r="B106" s="21">
        <v>39970</v>
      </c>
      <c r="C106" t="s">
        <v>164</v>
      </c>
      <c r="D106" t="s">
        <v>421</v>
      </c>
      <c r="E106">
        <v>53.689813999999998</v>
      </c>
      <c r="F106">
        <v>77.655418999999995</v>
      </c>
      <c r="G106" s="1">
        <v>0.46180555555555558</v>
      </c>
      <c r="H106" s="13" t="s">
        <v>221</v>
      </c>
      <c r="I106" s="13" t="s">
        <v>81</v>
      </c>
      <c r="L106" t="s">
        <v>359</v>
      </c>
      <c r="M106" t="s">
        <v>645</v>
      </c>
      <c r="T106">
        <v>11.9</v>
      </c>
      <c r="U106">
        <v>11.8</v>
      </c>
      <c r="V106">
        <v>12</v>
      </c>
      <c r="W106">
        <f t="shared" si="7"/>
        <v>11.9</v>
      </c>
      <c r="X106">
        <v>128.5</v>
      </c>
      <c r="Y106">
        <v>129</v>
      </c>
      <c r="Z106">
        <v>129</v>
      </c>
      <c r="AA106">
        <f t="shared" si="8"/>
        <v>128.83333333333334</v>
      </c>
      <c r="AB106">
        <v>5.8</v>
      </c>
      <c r="AC106">
        <v>5.7</v>
      </c>
      <c r="AD106">
        <v>5.8</v>
      </c>
      <c r="AE106">
        <f t="shared" si="9"/>
        <v>5.7666666666666666</v>
      </c>
      <c r="AF106">
        <v>3.1</v>
      </c>
      <c r="AG106">
        <v>2.9</v>
      </c>
      <c r="AH106">
        <v>2.9</v>
      </c>
      <c r="AI106">
        <f t="shared" si="10"/>
        <v>2.9666666666666668</v>
      </c>
      <c r="AJ106">
        <v>4.5</v>
      </c>
      <c r="AK106">
        <v>4.5999999999999996</v>
      </c>
      <c r="AL106">
        <v>4.5</v>
      </c>
      <c r="AM106">
        <f t="shared" si="11"/>
        <v>4.5333333333333332</v>
      </c>
      <c r="AN106">
        <v>100.5</v>
      </c>
      <c r="AO106">
        <v>100</v>
      </c>
      <c r="AP106">
        <v>100</v>
      </c>
      <c r="AQ106">
        <f t="shared" si="12"/>
        <v>100.16666666666667</v>
      </c>
      <c r="AR106">
        <v>99</v>
      </c>
      <c r="AS106">
        <v>101</v>
      </c>
      <c r="AT106">
        <v>101</v>
      </c>
      <c r="AU106">
        <f t="shared" si="13"/>
        <v>100.33333333333333</v>
      </c>
      <c r="AV106" t="s">
        <v>841</v>
      </c>
      <c r="AW106" t="s">
        <v>841</v>
      </c>
      <c r="AX106">
        <v>19.64</v>
      </c>
      <c r="AY106">
        <v>101</v>
      </c>
      <c r="AZ106">
        <v>98.5</v>
      </c>
      <c r="BA106">
        <v>91</v>
      </c>
      <c r="BB106">
        <v>84.5</v>
      </c>
      <c r="BC106">
        <v>78</v>
      </c>
      <c r="BD106">
        <v>71</v>
      </c>
      <c r="BE106">
        <v>65</v>
      </c>
      <c r="BF106">
        <v>58</v>
      </c>
      <c r="BG106">
        <v>52</v>
      </c>
      <c r="BH106" t="s">
        <v>843</v>
      </c>
      <c r="BI106" t="s">
        <v>327</v>
      </c>
      <c r="BJ106" s="3" t="s">
        <v>843</v>
      </c>
      <c r="BK106" t="s">
        <v>843</v>
      </c>
      <c r="BL106" t="s">
        <v>843</v>
      </c>
      <c r="BM106" t="s">
        <v>360</v>
      </c>
      <c r="BP106" t="s">
        <v>960</v>
      </c>
      <c r="BQ106" t="s">
        <v>330</v>
      </c>
      <c r="BR106" t="s">
        <v>330</v>
      </c>
      <c r="BS106" t="s">
        <v>330</v>
      </c>
      <c r="BT106" t="s">
        <v>330</v>
      </c>
      <c r="BU106" t="s">
        <v>330</v>
      </c>
      <c r="BV106" t="s">
        <v>330</v>
      </c>
      <c r="BW106" t="s">
        <v>330</v>
      </c>
      <c r="BX106" t="s">
        <v>330</v>
      </c>
    </row>
    <row r="107" spans="1:87">
      <c r="A107" t="s">
        <v>265</v>
      </c>
      <c r="B107" s="21">
        <v>39970</v>
      </c>
      <c r="C107" t="s">
        <v>164</v>
      </c>
      <c r="D107" t="s">
        <v>421</v>
      </c>
      <c r="E107">
        <v>53.689813999999998</v>
      </c>
      <c r="F107">
        <v>77.655418999999995</v>
      </c>
      <c r="H107" s="13" t="s">
        <v>219</v>
      </c>
      <c r="I107" s="13" t="s">
        <v>81</v>
      </c>
      <c r="T107">
        <v>11.1</v>
      </c>
      <c r="U107">
        <v>11.3</v>
      </c>
      <c r="V107">
        <v>11.1</v>
      </c>
      <c r="W107">
        <f t="shared" si="7"/>
        <v>11.166666666666666</v>
      </c>
      <c r="X107">
        <v>126</v>
      </c>
      <c r="Y107">
        <v>126.5</v>
      </c>
      <c r="Z107">
        <v>126</v>
      </c>
      <c r="AA107">
        <f t="shared" si="8"/>
        <v>126.16666666666667</v>
      </c>
      <c r="AB107">
        <v>5.5</v>
      </c>
      <c r="AC107">
        <v>5.45</v>
      </c>
      <c r="AD107">
        <v>5.3</v>
      </c>
      <c r="AE107">
        <f t="shared" si="9"/>
        <v>5.416666666666667</v>
      </c>
      <c r="AF107">
        <v>2.9</v>
      </c>
      <c r="AG107">
        <v>2.8</v>
      </c>
      <c r="AH107">
        <v>2.8</v>
      </c>
      <c r="AI107">
        <f t="shared" si="10"/>
        <v>2.8333333333333335</v>
      </c>
      <c r="AJ107">
        <v>4.5</v>
      </c>
      <c r="AK107">
        <v>4.5</v>
      </c>
      <c r="AL107">
        <v>4.6500000000000004</v>
      </c>
      <c r="AM107">
        <f t="shared" si="11"/>
        <v>4.55</v>
      </c>
      <c r="AN107">
        <v>75</v>
      </c>
      <c r="AO107">
        <v>76.5</v>
      </c>
      <c r="AP107">
        <v>77</v>
      </c>
      <c r="AQ107">
        <f t="shared" si="12"/>
        <v>76.166666666666671</v>
      </c>
      <c r="AR107">
        <v>82.5</v>
      </c>
      <c r="AS107">
        <v>82</v>
      </c>
      <c r="AT107">
        <v>82</v>
      </c>
      <c r="AU107">
        <f t="shared" si="13"/>
        <v>82.166666666666671</v>
      </c>
      <c r="AV107" t="s">
        <v>843</v>
      </c>
      <c r="AW107" t="s">
        <v>841</v>
      </c>
      <c r="AX107">
        <v>20.92</v>
      </c>
      <c r="AY107">
        <v>94</v>
      </c>
      <c r="AZ107">
        <v>94</v>
      </c>
      <c r="BA107">
        <v>88</v>
      </c>
      <c r="BB107">
        <v>79</v>
      </c>
      <c r="BC107">
        <v>73</v>
      </c>
      <c r="BD107">
        <v>68.5</v>
      </c>
      <c r="BE107">
        <v>61</v>
      </c>
      <c r="BF107">
        <v>54</v>
      </c>
      <c r="BG107">
        <v>47.5</v>
      </c>
      <c r="BH107" t="s">
        <v>843</v>
      </c>
      <c r="BI107" t="s">
        <v>843</v>
      </c>
      <c r="BJ107" s="3" t="s">
        <v>975</v>
      </c>
      <c r="BK107" t="s">
        <v>843</v>
      </c>
      <c r="BL107" t="s">
        <v>841</v>
      </c>
      <c r="BM107" t="s">
        <v>361</v>
      </c>
      <c r="BP107" t="s">
        <v>328</v>
      </c>
      <c r="BQ107" t="s">
        <v>330</v>
      </c>
      <c r="BR107" t="s">
        <v>330</v>
      </c>
      <c r="BS107" t="s">
        <v>330</v>
      </c>
      <c r="BT107" t="s">
        <v>330</v>
      </c>
      <c r="BU107" t="s">
        <v>330</v>
      </c>
      <c r="BV107" t="s">
        <v>330</v>
      </c>
      <c r="BW107" t="s">
        <v>330</v>
      </c>
      <c r="BX107" t="s">
        <v>330</v>
      </c>
    </row>
    <row r="108" spans="1:87">
      <c r="A108" t="s">
        <v>266</v>
      </c>
      <c r="B108" s="21">
        <v>39970</v>
      </c>
      <c r="C108" t="s">
        <v>164</v>
      </c>
      <c r="D108" t="s">
        <v>421</v>
      </c>
      <c r="E108">
        <v>53.689813999999998</v>
      </c>
      <c r="F108">
        <v>77.655418999999995</v>
      </c>
      <c r="G108" s="1">
        <v>0.49305555555555558</v>
      </c>
      <c r="H108" s="13" t="s">
        <v>221</v>
      </c>
      <c r="I108" s="13" t="s">
        <v>81</v>
      </c>
      <c r="T108">
        <v>11.75</v>
      </c>
      <c r="U108">
        <v>12</v>
      </c>
      <c r="V108">
        <v>11.95</v>
      </c>
      <c r="W108">
        <f t="shared" si="7"/>
        <v>11.9</v>
      </c>
      <c r="X108">
        <v>130</v>
      </c>
      <c r="Y108">
        <v>130</v>
      </c>
      <c r="Z108">
        <v>130</v>
      </c>
      <c r="AA108">
        <f t="shared" si="8"/>
        <v>130</v>
      </c>
      <c r="AB108">
        <v>6.1</v>
      </c>
      <c r="AC108">
        <v>6</v>
      </c>
      <c r="AD108">
        <v>6</v>
      </c>
      <c r="AE108">
        <f t="shared" si="9"/>
        <v>6.0333333333333341</v>
      </c>
      <c r="AF108">
        <v>2.7</v>
      </c>
      <c r="AG108">
        <v>2.8</v>
      </c>
      <c r="AH108">
        <v>2.7</v>
      </c>
      <c r="AI108">
        <f t="shared" si="10"/>
        <v>2.7333333333333329</v>
      </c>
      <c r="AJ108">
        <v>4.2</v>
      </c>
      <c r="AK108">
        <v>4.4000000000000004</v>
      </c>
      <c r="AL108">
        <v>4.4000000000000004</v>
      </c>
      <c r="AM108">
        <f t="shared" si="11"/>
        <v>4.3333333333333339</v>
      </c>
      <c r="AN108">
        <v>107</v>
      </c>
      <c r="AO108">
        <v>107.5</v>
      </c>
      <c r="AP108">
        <v>109</v>
      </c>
      <c r="AQ108">
        <f t="shared" si="12"/>
        <v>107.83333333333333</v>
      </c>
      <c r="AR108">
        <v>107.5</v>
      </c>
      <c r="AS108">
        <v>110</v>
      </c>
      <c r="AT108">
        <v>109</v>
      </c>
      <c r="AU108">
        <f t="shared" si="13"/>
        <v>108.83333333333333</v>
      </c>
      <c r="AV108" t="s">
        <v>843</v>
      </c>
      <c r="AW108" t="s">
        <v>843</v>
      </c>
      <c r="AX108">
        <v>19.420000000000002</v>
      </c>
      <c r="AY108">
        <v>101</v>
      </c>
      <c r="AZ108">
        <v>99</v>
      </c>
      <c r="BA108">
        <v>88.5</v>
      </c>
      <c r="BB108">
        <v>80</v>
      </c>
      <c r="BC108">
        <v>76</v>
      </c>
      <c r="BD108">
        <v>69</v>
      </c>
      <c r="BE108">
        <v>66</v>
      </c>
      <c r="BF108">
        <v>60</v>
      </c>
      <c r="BG108">
        <v>52</v>
      </c>
      <c r="BH108" t="s">
        <v>843</v>
      </c>
      <c r="BI108" t="s">
        <v>843</v>
      </c>
      <c r="BJ108" s="3" t="s">
        <v>184</v>
      </c>
      <c r="BK108" t="s">
        <v>843</v>
      </c>
      <c r="BL108" t="s">
        <v>843</v>
      </c>
      <c r="BM108" t="s">
        <v>362</v>
      </c>
      <c r="BP108" t="s">
        <v>841</v>
      </c>
      <c r="BQ108">
        <v>28</v>
      </c>
      <c r="BR108">
        <v>475</v>
      </c>
      <c r="BS108">
        <v>0</v>
      </c>
      <c r="BT108">
        <v>1</v>
      </c>
      <c r="BU108">
        <v>0</v>
      </c>
      <c r="BV108">
        <v>0</v>
      </c>
      <c r="BW108" t="s">
        <v>330</v>
      </c>
      <c r="BX108" t="s">
        <v>330</v>
      </c>
    </row>
    <row r="109" spans="1:87">
      <c r="A109" t="s">
        <v>267</v>
      </c>
      <c r="B109" s="21">
        <v>39970</v>
      </c>
      <c r="C109" t="s">
        <v>164</v>
      </c>
      <c r="D109" t="s">
        <v>367</v>
      </c>
      <c r="E109">
        <v>53.689435000000003</v>
      </c>
      <c r="F109">
        <v>77.654107999999994</v>
      </c>
      <c r="H109" s="13" t="s">
        <v>219</v>
      </c>
      <c r="I109" s="13" t="s">
        <v>81</v>
      </c>
      <c r="T109">
        <v>11.9</v>
      </c>
      <c r="U109">
        <v>11.8</v>
      </c>
      <c r="V109">
        <v>12</v>
      </c>
      <c r="W109">
        <f t="shared" si="7"/>
        <v>11.9</v>
      </c>
      <c r="X109">
        <v>126</v>
      </c>
      <c r="Y109">
        <v>125</v>
      </c>
      <c r="Z109">
        <v>125</v>
      </c>
      <c r="AA109">
        <f t="shared" si="8"/>
        <v>125.33333333333333</v>
      </c>
      <c r="AB109">
        <v>5.7</v>
      </c>
      <c r="AC109">
        <v>5.9</v>
      </c>
      <c r="AD109">
        <v>5.75</v>
      </c>
      <c r="AE109">
        <f t="shared" si="9"/>
        <v>5.7833333333333341</v>
      </c>
      <c r="AF109">
        <v>3</v>
      </c>
      <c r="AG109">
        <v>3.05</v>
      </c>
      <c r="AH109">
        <v>3</v>
      </c>
      <c r="AI109">
        <f t="shared" si="10"/>
        <v>3.0166666666666671</v>
      </c>
      <c r="AJ109">
        <v>4.5999999999999996</v>
      </c>
      <c r="AK109">
        <v>4.5</v>
      </c>
      <c r="AL109">
        <v>4.55</v>
      </c>
      <c r="AM109">
        <f t="shared" si="11"/>
        <v>4.55</v>
      </c>
      <c r="AN109">
        <v>93</v>
      </c>
      <c r="AO109">
        <v>93</v>
      </c>
      <c r="AP109">
        <v>93.5</v>
      </c>
      <c r="AQ109">
        <f t="shared" si="12"/>
        <v>93.166666666666671</v>
      </c>
      <c r="AR109">
        <v>91</v>
      </c>
      <c r="AS109">
        <v>91</v>
      </c>
      <c r="AT109">
        <v>90.5</v>
      </c>
      <c r="AU109">
        <f t="shared" si="13"/>
        <v>90.833333333333329</v>
      </c>
      <c r="AV109" t="s">
        <v>841</v>
      </c>
      <c r="AW109" t="s">
        <v>843</v>
      </c>
      <c r="AX109">
        <v>20.81</v>
      </c>
      <c r="AY109">
        <v>101.5</v>
      </c>
      <c r="AZ109">
        <v>98.5</v>
      </c>
      <c r="BA109">
        <v>90</v>
      </c>
      <c r="BB109">
        <v>81</v>
      </c>
      <c r="BC109">
        <v>76.5</v>
      </c>
      <c r="BD109">
        <v>73</v>
      </c>
      <c r="BE109">
        <v>69</v>
      </c>
      <c r="BF109">
        <v>62.5</v>
      </c>
      <c r="BG109">
        <v>52.5</v>
      </c>
      <c r="BH109" t="s">
        <v>841</v>
      </c>
      <c r="BI109" t="s">
        <v>841</v>
      </c>
      <c r="BJ109" s="3" t="s">
        <v>843</v>
      </c>
      <c r="BK109" t="s">
        <v>843</v>
      </c>
      <c r="BL109" t="s">
        <v>841</v>
      </c>
      <c r="BM109" t="s">
        <v>368</v>
      </c>
      <c r="BN109">
        <v>5</v>
      </c>
      <c r="BP109" t="s">
        <v>328</v>
      </c>
      <c r="BQ109" t="s">
        <v>330</v>
      </c>
      <c r="BR109" t="s">
        <v>330</v>
      </c>
      <c r="BS109" t="s">
        <v>330</v>
      </c>
      <c r="BT109" t="s">
        <v>330</v>
      </c>
      <c r="BU109" t="s">
        <v>330</v>
      </c>
      <c r="BV109" t="s">
        <v>330</v>
      </c>
      <c r="BW109" t="s">
        <v>330</v>
      </c>
      <c r="BX109" t="s">
        <v>330</v>
      </c>
    </row>
    <row r="110" spans="1:87">
      <c r="A110" t="s">
        <v>268</v>
      </c>
      <c r="B110" s="21">
        <v>39970</v>
      </c>
      <c r="C110" t="s">
        <v>164</v>
      </c>
      <c r="D110" t="s">
        <v>367</v>
      </c>
      <c r="E110">
        <v>53.689435000000003</v>
      </c>
      <c r="F110">
        <v>77.654107999999994</v>
      </c>
      <c r="H110" s="13" t="s">
        <v>221</v>
      </c>
      <c r="I110" s="13" t="s">
        <v>369</v>
      </c>
      <c r="T110">
        <v>11.1</v>
      </c>
      <c r="U110">
        <v>11.5</v>
      </c>
      <c r="V110">
        <v>11.3</v>
      </c>
      <c r="W110">
        <f t="shared" si="7"/>
        <v>11.300000000000002</v>
      </c>
      <c r="X110">
        <v>124.5</v>
      </c>
      <c r="Y110">
        <v>124.5</v>
      </c>
      <c r="Z110">
        <v>124.5</v>
      </c>
      <c r="AA110">
        <f t="shared" si="8"/>
        <v>124.5</v>
      </c>
      <c r="AB110">
        <v>5.9</v>
      </c>
      <c r="AC110">
        <v>5.75</v>
      </c>
      <c r="AD110">
        <v>5.75</v>
      </c>
      <c r="AE110">
        <f t="shared" si="9"/>
        <v>5.8</v>
      </c>
      <c r="AF110">
        <v>3</v>
      </c>
      <c r="AG110">
        <v>3</v>
      </c>
      <c r="AH110">
        <v>2.9</v>
      </c>
      <c r="AI110">
        <f t="shared" si="10"/>
        <v>2.9666666666666668</v>
      </c>
      <c r="AJ110">
        <v>5</v>
      </c>
      <c r="AK110">
        <v>4.8499999999999996</v>
      </c>
      <c r="AL110">
        <v>4.7</v>
      </c>
      <c r="AM110">
        <f t="shared" si="11"/>
        <v>4.8500000000000005</v>
      </c>
      <c r="AN110">
        <v>121</v>
      </c>
      <c r="AO110">
        <v>121</v>
      </c>
      <c r="AP110">
        <v>121</v>
      </c>
      <c r="AQ110">
        <f t="shared" si="12"/>
        <v>121</v>
      </c>
      <c r="AR110">
        <v>124</v>
      </c>
      <c r="AS110">
        <v>124</v>
      </c>
      <c r="AT110">
        <v>124</v>
      </c>
      <c r="AU110">
        <f t="shared" si="13"/>
        <v>124</v>
      </c>
      <c r="AV110" t="s">
        <v>327</v>
      </c>
      <c r="AW110" t="s">
        <v>843</v>
      </c>
      <c r="AX110">
        <v>19.52</v>
      </c>
      <c r="AY110">
        <v>97.5</v>
      </c>
      <c r="AZ110">
        <v>95</v>
      </c>
      <c r="BA110">
        <v>89</v>
      </c>
      <c r="BB110">
        <v>83</v>
      </c>
      <c r="BC110">
        <v>76</v>
      </c>
      <c r="BD110">
        <v>70</v>
      </c>
      <c r="BE110">
        <v>64</v>
      </c>
      <c r="BF110">
        <v>58</v>
      </c>
      <c r="BG110">
        <v>52.5</v>
      </c>
      <c r="BH110" t="s">
        <v>370</v>
      </c>
      <c r="BI110" t="s">
        <v>843</v>
      </c>
      <c r="BJ110" s="3" t="s">
        <v>975</v>
      </c>
      <c r="BK110" t="s">
        <v>843</v>
      </c>
      <c r="BL110" t="s">
        <v>843</v>
      </c>
      <c r="BM110" t="s">
        <v>354</v>
      </c>
      <c r="BP110" t="s">
        <v>328</v>
      </c>
      <c r="BQ110" t="s">
        <v>844</v>
      </c>
      <c r="BR110" t="s">
        <v>844</v>
      </c>
      <c r="BS110" t="s">
        <v>844</v>
      </c>
      <c r="BT110" t="s">
        <v>844</v>
      </c>
      <c r="BU110" t="s">
        <v>844</v>
      </c>
      <c r="BV110" t="s">
        <v>844</v>
      </c>
      <c r="BW110" t="s">
        <v>844</v>
      </c>
      <c r="BX110" t="s">
        <v>844</v>
      </c>
    </row>
    <row r="111" spans="1:87">
      <c r="A111" t="s">
        <v>666</v>
      </c>
      <c r="B111" s="21">
        <v>39973</v>
      </c>
      <c r="C111" t="s">
        <v>1153</v>
      </c>
      <c r="D111" t="s">
        <v>212</v>
      </c>
      <c r="E111">
        <v>55.031644</v>
      </c>
      <c r="F111">
        <v>82.936520999999999</v>
      </c>
      <c r="G111" s="1">
        <v>0.77986111111111101</v>
      </c>
      <c r="H111" s="13" t="s">
        <v>219</v>
      </c>
      <c r="I111" s="13" t="s">
        <v>1122</v>
      </c>
      <c r="T111">
        <v>12.1</v>
      </c>
      <c r="U111">
        <v>12.1</v>
      </c>
      <c r="V111">
        <v>12</v>
      </c>
      <c r="W111">
        <f t="shared" si="7"/>
        <v>12.066666666666668</v>
      </c>
      <c r="X111">
        <v>127</v>
      </c>
      <c r="Y111">
        <v>127</v>
      </c>
      <c r="Z111">
        <v>127</v>
      </c>
      <c r="AA111">
        <f t="shared" si="8"/>
        <v>127</v>
      </c>
      <c r="AB111">
        <v>5.8</v>
      </c>
      <c r="AC111">
        <v>5.9</v>
      </c>
      <c r="AD111">
        <v>5.6</v>
      </c>
      <c r="AE111">
        <f t="shared" si="9"/>
        <v>5.7666666666666657</v>
      </c>
      <c r="AF111">
        <v>2.8</v>
      </c>
      <c r="AG111">
        <v>2.75</v>
      </c>
      <c r="AH111">
        <v>2.75</v>
      </c>
      <c r="AI111">
        <f t="shared" si="10"/>
        <v>2.7666666666666671</v>
      </c>
      <c r="AJ111">
        <v>4.8</v>
      </c>
      <c r="AK111">
        <v>5</v>
      </c>
      <c r="AL111">
        <v>5</v>
      </c>
      <c r="AM111">
        <f t="shared" si="11"/>
        <v>4.9333333333333336</v>
      </c>
      <c r="AN111">
        <v>101</v>
      </c>
      <c r="AO111">
        <v>101.5</v>
      </c>
      <c r="AP111">
        <v>101.5</v>
      </c>
      <c r="AQ111">
        <f t="shared" si="12"/>
        <v>101.33333333333333</v>
      </c>
      <c r="AR111">
        <v>98</v>
      </c>
      <c r="AS111">
        <v>97.5</v>
      </c>
      <c r="AT111">
        <v>98</v>
      </c>
      <c r="AU111">
        <f t="shared" si="13"/>
        <v>97.833333333333329</v>
      </c>
      <c r="AV111" t="s">
        <v>1123</v>
      </c>
      <c r="AW111" t="s">
        <v>1123</v>
      </c>
      <c r="AX111">
        <v>27.34</v>
      </c>
      <c r="AY111">
        <v>100</v>
      </c>
      <c r="AZ111">
        <v>98</v>
      </c>
      <c r="BA111">
        <v>92</v>
      </c>
      <c r="BB111">
        <v>85</v>
      </c>
      <c r="BC111">
        <v>78.5</v>
      </c>
      <c r="BD111">
        <v>73</v>
      </c>
      <c r="BE111">
        <v>67</v>
      </c>
      <c r="BF111">
        <v>59</v>
      </c>
      <c r="BG111">
        <v>52</v>
      </c>
      <c r="BH111" t="s">
        <v>1124</v>
      </c>
      <c r="BI111" t="s">
        <v>1125</v>
      </c>
      <c r="BJ111" s="3" t="s">
        <v>1127</v>
      </c>
      <c r="BK111" t="s">
        <v>1124</v>
      </c>
      <c r="BL111" t="s">
        <v>1123</v>
      </c>
      <c r="BM111" t="s">
        <v>1368</v>
      </c>
      <c r="BP111" t="s">
        <v>1126</v>
      </c>
      <c r="BQ111" t="s">
        <v>844</v>
      </c>
      <c r="BR111" t="s">
        <v>844</v>
      </c>
      <c r="BS111" t="s">
        <v>844</v>
      </c>
      <c r="BT111" t="s">
        <v>844</v>
      </c>
      <c r="BU111" t="s">
        <v>844</v>
      </c>
      <c r="BV111" t="s">
        <v>844</v>
      </c>
      <c r="BW111" t="s">
        <v>844</v>
      </c>
      <c r="BX111" t="s">
        <v>844</v>
      </c>
    </row>
    <row r="112" spans="1:87">
      <c r="A112" t="s">
        <v>667</v>
      </c>
      <c r="B112" s="21">
        <v>39973</v>
      </c>
      <c r="C112" t="s">
        <v>1153</v>
      </c>
      <c r="D112" t="s">
        <v>212</v>
      </c>
      <c r="E112">
        <v>55.031644</v>
      </c>
      <c r="F112">
        <v>82.936520999999999</v>
      </c>
      <c r="G112" s="1">
        <v>0.77986111111111101</v>
      </c>
      <c r="H112" s="13" t="s">
        <v>221</v>
      </c>
      <c r="I112" s="13" t="s">
        <v>1122</v>
      </c>
      <c r="L112" t="s">
        <v>1128</v>
      </c>
      <c r="M112" t="s">
        <v>1129</v>
      </c>
      <c r="T112">
        <v>11.2</v>
      </c>
      <c r="U112">
        <v>11.3</v>
      </c>
      <c r="V112">
        <v>11.3</v>
      </c>
      <c r="W112">
        <f t="shared" si="7"/>
        <v>11.266666666666666</v>
      </c>
      <c r="X112">
        <v>129.5</v>
      </c>
      <c r="Y112">
        <v>129.5</v>
      </c>
      <c r="Z112">
        <v>129.5</v>
      </c>
      <c r="AA112">
        <f t="shared" si="8"/>
        <v>129.5</v>
      </c>
      <c r="AB112">
        <v>5.7</v>
      </c>
      <c r="AC112">
        <v>5.7</v>
      </c>
      <c r="AD112">
        <v>5.8</v>
      </c>
      <c r="AE112">
        <f t="shared" si="9"/>
        <v>5.7333333333333334</v>
      </c>
      <c r="AF112">
        <v>2.9</v>
      </c>
      <c r="AG112">
        <v>2.8</v>
      </c>
      <c r="AH112">
        <v>2.8</v>
      </c>
      <c r="AI112">
        <f t="shared" si="10"/>
        <v>2.8333333333333335</v>
      </c>
      <c r="AJ112">
        <v>4.5</v>
      </c>
      <c r="AK112">
        <v>4.5999999999999996</v>
      </c>
      <c r="AL112">
        <v>4.5</v>
      </c>
      <c r="AM112">
        <f t="shared" si="11"/>
        <v>4.5333333333333332</v>
      </c>
      <c r="AN112">
        <v>121</v>
      </c>
      <c r="AO112">
        <v>121</v>
      </c>
      <c r="AP112">
        <v>121</v>
      </c>
      <c r="AQ112">
        <f t="shared" si="12"/>
        <v>121</v>
      </c>
      <c r="AR112">
        <v>120.5</v>
      </c>
      <c r="AS112">
        <v>121</v>
      </c>
      <c r="AT112">
        <v>120.5</v>
      </c>
      <c r="AU112">
        <f t="shared" si="13"/>
        <v>120.66666666666667</v>
      </c>
      <c r="AV112" t="s">
        <v>1124</v>
      </c>
      <c r="AW112" t="s">
        <v>1123</v>
      </c>
      <c r="AX112">
        <v>21.31</v>
      </c>
      <c r="AY112">
        <v>103</v>
      </c>
      <c r="AZ112">
        <v>101</v>
      </c>
      <c r="BA112">
        <v>94</v>
      </c>
      <c r="BB112">
        <v>87</v>
      </c>
      <c r="BC112">
        <v>80.5</v>
      </c>
      <c r="BD112">
        <v>73</v>
      </c>
      <c r="BE112">
        <v>66</v>
      </c>
      <c r="BF112">
        <v>60</v>
      </c>
      <c r="BG112">
        <v>54</v>
      </c>
      <c r="BH112" t="s">
        <v>1123</v>
      </c>
      <c r="BI112" t="s">
        <v>1123</v>
      </c>
      <c r="BJ112" s="3" t="s">
        <v>1369</v>
      </c>
      <c r="BK112" t="s">
        <v>1123</v>
      </c>
      <c r="BL112" t="s">
        <v>1123</v>
      </c>
      <c r="BM112" t="s">
        <v>1130</v>
      </c>
    </row>
    <row r="113" spans="1:87">
      <c r="A113" t="s">
        <v>668</v>
      </c>
      <c r="B113" s="21">
        <v>39978</v>
      </c>
      <c r="C113" t="s">
        <v>1154</v>
      </c>
      <c r="D113" t="s">
        <v>1154</v>
      </c>
      <c r="E113">
        <v>55.898741999999999</v>
      </c>
      <c r="F113">
        <v>86.955344999999994</v>
      </c>
      <c r="H113" s="13" t="s">
        <v>221</v>
      </c>
      <c r="I113" s="13" t="s">
        <v>1122</v>
      </c>
      <c r="T113">
        <v>12.6</v>
      </c>
      <c r="U113">
        <v>12.6</v>
      </c>
      <c r="V113">
        <v>12.5</v>
      </c>
      <c r="W113">
        <f t="shared" si="7"/>
        <v>12.566666666666668</v>
      </c>
      <c r="X113">
        <v>125.5</v>
      </c>
      <c r="Y113">
        <v>125</v>
      </c>
      <c r="Z113">
        <v>125</v>
      </c>
      <c r="AA113">
        <f t="shared" si="8"/>
        <v>125.16666666666667</v>
      </c>
      <c r="AB113">
        <v>6</v>
      </c>
      <c r="AC113">
        <v>5.8</v>
      </c>
      <c r="AD113">
        <v>5.85</v>
      </c>
      <c r="AE113">
        <f t="shared" si="9"/>
        <v>5.8833333333333329</v>
      </c>
      <c r="AF113">
        <v>2.8</v>
      </c>
      <c r="AG113">
        <v>2.8</v>
      </c>
      <c r="AH113">
        <v>3.1</v>
      </c>
      <c r="AI113">
        <f t="shared" si="10"/>
        <v>2.9</v>
      </c>
      <c r="AJ113">
        <v>4.5</v>
      </c>
      <c r="AK113">
        <v>4.25</v>
      </c>
      <c r="AL113">
        <v>4.3</v>
      </c>
      <c r="AM113">
        <f t="shared" si="11"/>
        <v>4.3500000000000005</v>
      </c>
      <c r="AN113">
        <v>117.5</v>
      </c>
      <c r="AO113">
        <v>117</v>
      </c>
      <c r="AP113">
        <v>117</v>
      </c>
      <c r="AQ113">
        <f t="shared" si="12"/>
        <v>117.16666666666667</v>
      </c>
      <c r="AR113">
        <v>119.5</v>
      </c>
      <c r="AS113">
        <v>119.5</v>
      </c>
      <c r="AT113">
        <v>119.5</v>
      </c>
      <c r="AU113">
        <f t="shared" si="13"/>
        <v>119.5</v>
      </c>
      <c r="AV113" t="s">
        <v>1124</v>
      </c>
      <c r="AW113" t="s">
        <v>1123</v>
      </c>
      <c r="AX113">
        <v>24.08</v>
      </c>
      <c r="AY113">
        <v>100</v>
      </c>
      <c r="AZ113">
        <v>97</v>
      </c>
      <c r="BA113">
        <v>91</v>
      </c>
      <c r="BB113">
        <v>84</v>
      </c>
      <c r="BC113">
        <v>78</v>
      </c>
      <c r="BD113">
        <v>72</v>
      </c>
      <c r="BE113">
        <v>67</v>
      </c>
      <c r="BF113">
        <v>61.5</v>
      </c>
      <c r="BG113">
        <v>54</v>
      </c>
      <c r="BH113" t="s">
        <v>1123</v>
      </c>
      <c r="BI113" t="s">
        <v>1123</v>
      </c>
      <c r="BJ113" s="3" t="s">
        <v>1447</v>
      </c>
    </row>
    <row r="114" spans="1:87">
      <c r="A114" s="6" t="s">
        <v>669</v>
      </c>
      <c r="B114" s="22">
        <v>39978</v>
      </c>
      <c r="C114" s="6" t="s">
        <v>1448</v>
      </c>
      <c r="D114" s="6" t="s">
        <v>1449</v>
      </c>
      <c r="E114">
        <v>55.898741999999999</v>
      </c>
      <c r="F114">
        <v>86.955344999999994</v>
      </c>
      <c r="G114" s="1">
        <v>0.7680555555555556</v>
      </c>
      <c r="H114" s="15" t="s">
        <v>219</v>
      </c>
      <c r="I114" s="15" t="s">
        <v>1528</v>
      </c>
      <c r="T114">
        <v>11.45</v>
      </c>
      <c r="U114">
        <v>11.6</v>
      </c>
      <c r="V114">
        <v>11.4</v>
      </c>
      <c r="W114">
        <f t="shared" si="7"/>
        <v>11.483333333333333</v>
      </c>
      <c r="X114">
        <v>122.5</v>
      </c>
      <c r="Y114">
        <v>122</v>
      </c>
      <c r="Z114">
        <v>122</v>
      </c>
      <c r="AA114">
        <f t="shared" si="8"/>
        <v>122.16666666666667</v>
      </c>
      <c r="AB114">
        <v>5.4</v>
      </c>
      <c r="AC114">
        <v>5.4</v>
      </c>
      <c r="AD114">
        <v>5.5</v>
      </c>
      <c r="AE114">
        <f t="shared" si="9"/>
        <v>5.4333333333333336</v>
      </c>
      <c r="AF114">
        <v>2.8</v>
      </c>
      <c r="AG114">
        <v>2.8</v>
      </c>
      <c r="AH114">
        <v>2.8</v>
      </c>
      <c r="AI114">
        <f t="shared" si="10"/>
        <v>2.7999999999999994</v>
      </c>
      <c r="AJ114">
        <v>4</v>
      </c>
      <c r="AK114">
        <v>4.2</v>
      </c>
      <c r="AL114">
        <v>4.3</v>
      </c>
      <c r="AM114">
        <f t="shared" si="11"/>
        <v>4.166666666666667</v>
      </c>
      <c r="AN114">
        <v>90.5</v>
      </c>
      <c r="AO114">
        <v>91</v>
      </c>
      <c r="AP114">
        <v>91</v>
      </c>
      <c r="AQ114">
        <f t="shared" si="12"/>
        <v>90.833333333333329</v>
      </c>
      <c r="AR114">
        <v>91.5</v>
      </c>
      <c r="AS114">
        <v>92</v>
      </c>
      <c r="AT114">
        <v>92</v>
      </c>
      <c r="AU114">
        <f t="shared" si="13"/>
        <v>91.833333333333329</v>
      </c>
      <c r="AV114" t="s">
        <v>1124</v>
      </c>
      <c r="AW114" t="s">
        <v>1529</v>
      </c>
      <c r="AX114">
        <v>23.73</v>
      </c>
      <c r="AY114">
        <v>96</v>
      </c>
      <c r="AZ114">
        <v>95</v>
      </c>
      <c r="BA114">
        <v>90</v>
      </c>
      <c r="BB114">
        <v>83</v>
      </c>
      <c r="BC114">
        <v>78</v>
      </c>
      <c r="BD114">
        <v>71</v>
      </c>
      <c r="BE114">
        <v>66.5</v>
      </c>
      <c r="BF114">
        <v>61</v>
      </c>
      <c r="BG114">
        <v>54.5</v>
      </c>
      <c r="BH114" t="s">
        <v>1123</v>
      </c>
      <c r="BI114" t="s">
        <v>1123</v>
      </c>
      <c r="BJ114" s="3" t="s">
        <v>1127</v>
      </c>
      <c r="CI114" s="6" t="s">
        <v>1519</v>
      </c>
    </row>
    <row r="115" spans="1:87">
      <c r="A115" t="s">
        <v>478</v>
      </c>
      <c r="B115" s="21">
        <v>39978</v>
      </c>
      <c r="C115" t="s">
        <v>1154</v>
      </c>
      <c r="D115" t="s">
        <v>1154</v>
      </c>
      <c r="E115">
        <v>55.898741999999999</v>
      </c>
      <c r="F115">
        <v>86.955344999999994</v>
      </c>
      <c r="G115" s="1">
        <v>0.77569444444444446</v>
      </c>
      <c r="H115" s="15" t="s">
        <v>219</v>
      </c>
      <c r="I115" s="15" t="s">
        <v>1520</v>
      </c>
      <c r="T115">
        <v>11.75</v>
      </c>
      <c r="U115">
        <v>11.7</v>
      </c>
      <c r="V115">
        <v>11.9</v>
      </c>
      <c r="W115">
        <f t="shared" si="7"/>
        <v>11.783333333333333</v>
      </c>
      <c r="X115">
        <v>126.5</v>
      </c>
      <c r="Y115">
        <v>126</v>
      </c>
      <c r="Z115">
        <v>126</v>
      </c>
      <c r="AA115">
        <f t="shared" si="8"/>
        <v>126.16666666666667</v>
      </c>
      <c r="AB115">
        <v>5.5</v>
      </c>
      <c r="AC115">
        <v>5.5</v>
      </c>
      <c r="AD115">
        <v>5.5</v>
      </c>
      <c r="AE115">
        <f t="shared" si="9"/>
        <v>5.5</v>
      </c>
      <c r="AF115">
        <v>2.8</v>
      </c>
      <c r="AG115">
        <v>2.7</v>
      </c>
      <c r="AH115">
        <v>2.9</v>
      </c>
      <c r="AI115">
        <f t="shared" si="10"/>
        <v>2.8000000000000003</v>
      </c>
      <c r="AJ115">
        <v>4.5999999999999996</v>
      </c>
      <c r="AK115">
        <v>4.75</v>
      </c>
      <c r="AL115">
        <v>4.8</v>
      </c>
      <c r="AM115">
        <f t="shared" si="11"/>
        <v>4.7166666666666659</v>
      </c>
      <c r="AN115">
        <v>96.5</v>
      </c>
      <c r="AO115">
        <v>96.5</v>
      </c>
      <c r="AP115">
        <v>96.5</v>
      </c>
      <c r="AQ115">
        <f t="shared" si="12"/>
        <v>96.5</v>
      </c>
      <c r="AR115">
        <v>96</v>
      </c>
      <c r="AS115">
        <v>96</v>
      </c>
      <c r="AT115">
        <v>96</v>
      </c>
      <c r="AU115">
        <f t="shared" si="13"/>
        <v>96</v>
      </c>
      <c r="AV115" t="s">
        <v>1124</v>
      </c>
      <c r="AW115" t="s">
        <v>1123</v>
      </c>
      <c r="AX115">
        <v>24.45</v>
      </c>
      <c r="AY115">
        <v>99.5</v>
      </c>
      <c r="AZ115">
        <v>98</v>
      </c>
      <c r="BA115">
        <v>93</v>
      </c>
      <c r="BB115">
        <v>86</v>
      </c>
      <c r="BC115">
        <v>79</v>
      </c>
      <c r="BD115">
        <v>73</v>
      </c>
      <c r="BE115">
        <v>67.5</v>
      </c>
      <c r="BF115">
        <v>60</v>
      </c>
      <c r="BG115">
        <v>53.5</v>
      </c>
      <c r="BH115" t="s">
        <v>1124</v>
      </c>
      <c r="BI115" t="s">
        <v>1123</v>
      </c>
      <c r="BJ115" s="3" t="s">
        <v>1530</v>
      </c>
    </row>
    <row r="116" spans="1:87">
      <c r="A116" t="s">
        <v>479</v>
      </c>
      <c r="B116" s="21">
        <v>39978</v>
      </c>
      <c r="C116" t="s">
        <v>1154</v>
      </c>
      <c r="D116" t="s">
        <v>1154</v>
      </c>
      <c r="E116">
        <v>55.898741999999999</v>
      </c>
      <c r="F116">
        <v>86.955344999999994</v>
      </c>
      <c r="G116" s="1">
        <v>0.78194444444444444</v>
      </c>
      <c r="H116" s="15" t="s">
        <v>221</v>
      </c>
      <c r="I116" s="15" t="s">
        <v>1122</v>
      </c>
      <c r="T116">
        <v>11.3</v>
      </c>
      <c r="U116">
        <v>11.6</v>
      </c>
      <c r="V116">
        <v>11.5</v>
      </c>
      <c r="W116">
        <f t="shared" si="7"/>
        <v>11.466666666666667</v>
      </c>
      <c r="X116">
        <v>126.5</v>
      </c>
      <c r="Y116">
        <v>126.5</v>
      </c>
      <c r="Z116">
        <v>126.5</v>
      </c>
      <c r="AA116">
        <f t="shared" si="8"/>
        <v>126.5</v>
      </c>
      <c r="AB116">
        <v>5.8</v>
      </c>
      <c r="AC116">
        <v>5.75</v>
      </c>
      <c r="AD116">
        <v>5.75</v>
      </c>
      <c r="AE116">
        <f t="shared" si="9"/>
        <v>5.7666666666666666</v>
      </c>
      <c r="AF116">
        <v>2.8</v>
      </c>
      <c r="AG116">
        <v>2.8</v>
      </c>
      <c r="AH116">
        <v>2.9</v>
      </c>
      <c r="AI116">
        <f t="shared" si="10"/>
        <v>2.8333333333333335</v>
      </c>
      <c r="AJ116">
        <v>4.7</v>
      </c>
      <c r="AK116">
        <v>4.5999999999999996</v>
      </c>
      <c r="AL116">
        <v>4.7</v>
      </c>
      <c r="AM116">
        <f t="shared" si="11"/>
        <v>4.666666666666667</v>
      </c>
      <c r="AN116">
        <v>106.5</v>
      </c>
      <c r="AO116">
        <v>106.5</v>
      </c>
      <c r="AP116">
        <v>106.5</v>
      </c>
      <c r="AQ116">
        <f t="shared" si="12"/>
        <v>106.5</v>
      </c>
      <c r="AR116">
        <v>108.5</v>
      </c>
      <c r="AS116">
        <v>108.5</v>
      </c>
      <c r="AT116">
        <v>108.5</v>
      </c>
      <c r="AU116">
        <f t="shared" si="13"/>
        <v>108.5</v>
      </c>
      <c r="AV116" t="s">
        <v>1123</v>
      </c>
      <c r="AW116" t="s">
        <v>1533</v>
      </c>
      <c r="AX116">
        <v>20.149999999999999</v>
      </c>
      <c r="AY116">
        <v>98.5</v>
      </c>
      <c r="AZ116">
        <v>95</v>
      </c>
      <c r="BA116">
        <v>89</v>
      </c>
      <c r="BB116">
        <v>81</v>
      </c>
      <c r="BC116">
        <v>76</v>
      </c>
      <c r="BD116">
        <v>70</v>
      </c>
      <c r="BE116">
        <v>63.5</v>
      </c>
      <c r="BF116">
        <v>58</v>
      </c>
      <c r="BG116">
        <v>51.5</v>
      </c>
      <c r="BH116" t="s">
        <v>1532</v>
      </c>
      <c r="BI116" t="s">
        <v>1533</v>
      </c>
      <c r="BJ116" s="3" t="s">
        <v>1531</v>
      </c>
    </row>
    <row r="117" spans="1:87">
      <c r="A117" t="s">
        <v>480</v>
      </c>
      <c r="B117" s="21">
        <v>39978</v>
      </c>
      <c r="C117" t="s">
        <v>1154</v>
      </c>
      <c r="D117" t="s">
        <v>1154</v>
      </c>
      <c r="E117">
        <v>55.898741999999999</v>
      </c>
      <c r="F117">
        <v>86.955344999999994</v>
      </c>
      <c r="G117" s="1">
        <v>0.80555555555555547</v>
      </c>
      <c r="H117" s="15" t="s">
        <v>221</v>
      </c>
      <c r="I117" s="15" t="s">
        <v>1520</v>
      </c>
      <c r="T117">
        <v>10.5</v>
      </c>
      <c r="U117">
        <v>10.6</v>
      </c>
      <c r="V117">
        <v>10.7</v>
      </c>
      <c r="W117">
        <f t="shared" si="7"/>
        <v>10.6</v>
      </c>
      <c r="X117">
        <v>121</v>
      </c>
      <c r="Y117">
        <v>121</v>
      </c>
      <c r="Z117">
        <v>121</v>
      </c>
      <c r="AA117">
        <f t="shared" si="8"/>
        <v>121</v>
      </c>
      <c r="AB117">
        <v>5.55</v>
      </c>
      <c r="AC117">
        <v>5.5</v>
      </c>
      <c r="AD117">
        <v>5.6</v>
      </c>
      <c r="AE117">
        <f t="shared" si="9"/>
        <v>5.55</v>
      </c>
      <c r="AF117">
        <v>2.7</v>
      </c>
      <c r="AG117">
        <v>2.7</v>
      </c>
      <c r="AH117">
        <v>2.65</v>
      </c>
      <c r="AI117">
        <f t="shared" si="10"/>
        <v>2.6833333333333336</v>
      </c>
      <c r="AJ117">
        <v>4.3</v>
      </c>
      <c r="AK117">
        <v>4.4000000000000004</v>
      </c>
      <c r="AL117">
        <v>4.3</v>
      </c>
      <c r="AM117">
        <f t="shared" si="11"/>
        <v>4.333333333333333</v>
      </c>
      <c r="AN117">
        <v>111.5</v>
      </c>
      <c r="AO117">
        <v>112</v>
      </c>
      <c r="AP117">
        <v>112</v>
      </c>
      <c r="AQ117">
        <f t="shared" si="12"/>
        <v>111.83333333333333</v>
      </c>
      <c r="AR117">
        <v>109.5</v>
      </c>
      <c r="AS117">
        <v>110</v>
      </c>
      <c r="AT117">
        <v>109.5</v>
      </c>
      <c r="AU117">
        <f t="shared" si="13"/>
        <v>109.66666666666667</v>
      </c>
      <c r="AV117" t="s">
        <v>1123</v>
      </c>
      <c r="AW117" t="s">
        <v>1123</v>
      </c>
      <c r="AX117">
        <v>17.170000000000002</v>
      </c>
      <c r="AY117">
        <v>96</v>
      </c>
      <c r="AZ117">
        <v>96</v>
      </c>
      <c r="BA117">
        <v>89</v>
      </c>
      <c r="BB117">
        <v>82</v>
      </c>
      <c r="BC117">
        <v>77</v>
      </c>
      <c r="BD117">
        <v>71</v>
      </c>
      <c r="BE117">
        <v>65</v>
      </c>
      <c r="BF117">
        <v>59</v>
      </c>
      <c r="BG117">
        <v>53</v>
      </c>
      <c r="BH117" t="s">
        <v>1123</v>
      </c>
      <c r="BI117" t="s">
        <v>1123</v>
      </c>
      <c r="BJ117" s="3" t="s">
        <v>1127</v>
      </c>
    </row>
    <row r="118" spans="1:87">
      <c r="A118" t="s">
        <v>481</v>
      </c>
      <c r="B118" s="21">
        <v>39978</v>
      </c>
      <c r="C118" t="s">
        <v>1154</v>
      </c>
      <c r="D118" t="s">
        <v>1154</v>
      </c>
      <c r="E118">
        <v>55.898741999999999</v>
      </c>
      <c r="F118">
        <v>86.955344999999994</v>
      </c>
      <c r="G118" s="1">
        <v>0.81111111111111101</v>
      </c>
      <c r="H118" s="15" t="s">
        <v>221</v>
      </c>
      <c r="I118" s="15" t="s">
        <v>41</v>
      </c>
      <c r="T118">
        <v>11.3</v>
      </c>
      <c r="U118">
        <v>11.4</v>
      </c>
      <c r="V118">
        <v>11.4</v>
      </c>
      <c r="W118">
        <f t="shared" si="7"/>
        <v>11.366666666666667</v>
      </c>
      <c r="X118">
        <v>126</v>
      </c>
      <c r="Y118">
        <v>125.5</v>
      </c>
      <c r="Z118">
        <v>125.5</v>
      </c>
      <c r="AA118">
        <f t="shared" si="8"/>
        <v>125.66666666666667</v>
      </c>
      <c r="AB118">
        <v>5.7</v>
      </c>
      <c r="AC118">
        <v>5.7</v>
      </c>
      <c r="AD118">
        <v>5.7</v>
      </c>
      <c r="AE118">
        <f t="shared" si="9"/>
        <v>5.7</v>
      </c>
      <c r="AF118">
        <v>2.85</v>
      </c>
      <c r="AG118">
        <v>2.75</v>
      </c>
      <c r="AH118">
        <v>2.8</v>
      </c>
      <c r="AI118">
        <f t="shared" si="10"/>
        <v>2.7999999999999994</v>
      </c>
      <c r="AJ118">
        <v>4.95</v>
      </c>
      <c r="AK118">
        <v>5</v>
      </c>
      <c r="AL118">
        <v>4.9000000000000004</v>
      </c>
      <c r="AM118">
        <f t="shared" si="11"/>
        <v>4.95</v>
      </c>
      <c r="AN118">
        <v>122</v>
      </c>
      <c r="AO118">
        <v>122</v>
      </c>
      <c r="AP118">
        <v>122</v>
      </c>
      <c r="AQ118">
        <f t="shared" si="12"/>
        <v>122</v>
      </c>
      <c r="AR118">
        <v>122.5</v>
      </c>
      <c r="AS118">
        <v>123</v>
      </c>
      <c r="AT118">
        <v>123</v>
      </c>
      <c r="AU118">
        <f t="shared" si="13"/>
        <v>122.83333333333333</v>
      </c>
      <c r="AV118" t="s">
        <v>42</v>
      </c>
      <c r="AW118" t="s">
        <v>42</v>
      </c>
      <c r="AX118">
        <v>20.25</v>
      </c>
      <c r="AY118">
        <v>100</v>
      </c>
      <c r="AZ118">
        <v>95.5</v>
      </c>
      <c r="BA118">
        <v>89</v>
      </c>
      <c r="BB118">
        <v>82</v>
      </c>
      <c r="BC118">
        <v>76</v>
      </c>
      <c r="BD118">
        <v>70</v>
      </c>
      <c r="BE118">
        <v>62</v>
      </c>
      <c r="BF118">
        <v>56.5</v>
      </c>
      <c r="BG118">
        <v>51</v>
      </c>
      <c r="BH118" t="s">
        <v>42</v>
      </c>
      <c r="BI118" t="s">
        <v>43</v>
      </c>
      <c r="BJ118" s="3" t="s">
        <v>196</v>
      </c>
    </row>
    <row r="119" spans="1:87">
      <c r="A119" t="s">
        <v>482</v>
      </c>
      <c r="B119" s="21">
        <v>39978</v>
      </c>
      <c r="C119" t="s">
        <v>1154</v>
      </c>
      <c r="D119" t="s">
        <v>1154</v>
      </c>
      <c r="E119">
        <v>55.898741999999999</v>
      </c>
      <c r="F119">
        <v>86.955344999999994</v>
      </c>
      <c r="G119" s="1">
        <v>0.81736111111111109</v>
      </c>
      <c r="H119" s="15" t="s">
        <v>219</v>
      </c>
      <c r="I119" s="15" t="s">
        <v>41</v>
      </c>
      <c r="T119">
        <v>11.6</v>
      </c>
      <c r="U119">
        <v>11.8</v>
      </c>
      <c r="V119">
        <v>11.65</v>
      </c>
      <c r="W119">
        <f t="shared" si="7"/>
        <v>11.683333333333332</v>
      </c>
      <c r="X119">
        <v>126</v>
      </c>
      <c r="Y119">
        <v>125.5</v>
      </c>
      <c r="Z119">
        <v>125.5</v>
      </c>
      <c r="AA119">
        <f t="shared" si="8"/>
        <v>125.66666666666667</v>
      </c>
      <c r="AB119">
        <v>5.7</v>
      </c>
      <c r="AC119">
        <v>5.7</v>
      </c>
      <c r="AD119">
        <v>5.75</v>
      </c>
      <c r="AE119">
        <f t="shared" si="9"/>
        <v>5.7166666666666659</v>
      </c>
      <c r="AF119">
        <v>2.8</v>
      </c>
      <c r="AG119">
        <v>2.85</v>
      </c>
      <c r="AH119">
        <v>2.7</v>
      </c>
      <c r="AI119">
        <f t="shared" si="10"/>
        <v>2.7833333333333337</v>
      </c>
      <c r="AJ119">
        <v>4.8</v>
      </c>
      <c r="AK119">
        <v>4.4000000000000004</v>
      </c>
      <c r="AL119">
        <v>4.5999999999999996</v>
      </c>
      <c r="AM119">
        <f t="shared" si="11"/>
        <v>4.5999999999999996</v>
      </c>
      <c r="AN119">
        <v>85</v>
      </c>
      <c r="AO119">
        <v>85</v>
      </c>
      <c r="AP119">
        <v>85</v>
      </c>
      <c r="AQ119">
        <f t="shared" si="12"/>
        <v>85</v>
      </c>
      <c r="AR119">
        <v>84.5</v>
      </c>
      <c r="AS119">
        <v>85</v>
      </c>
      <c r="AT119">
        <v>84.5</v>
      </c>
      <c r="AU119">
        <f t="shared" si="13"/>
        <v>84.666666666666671</v>
      </c>
      <c r="AV119" t="s">
        <v>42</v>
      </c>
      <c r="AW119" t="s">
        <v>42</v>
      </c>
      <c r="AX119">
        <v>23.61</v>
      </c>
      <c r="AY119">
        <v>97</v>
      </c>
      <c r="AZ119">
        <v>95</v>
      </c>
      <c r="BA119">
        <v>86</v>
      </c>
      <c r="BB119">
        <v>80</v>
      </c>
      <c r="BC119">
        <v>73.5</v>
      </c>
      <c r="BD119">
        <v>68.5</v>
      </c>
      <c r="BE119">
        <v>62.5</v>
      </c>
      <c r="BF119">
        <v>56</v>
      </c>
      <c r="BG119">
        <v>52</v>
      </c>
      <c r="BH119" t="s">
        <v>42</v>
      </c>
      <c r="BI119" t="s">
        <v>42</v>
      </c>
      <c r="BJ119" s="3" t="s">
        <v>197</v>
      </c>
    </row>
    <row r="120" spans="1:87">
      <c r="A120" t="s">
        <v>483</v>
      </c>
      <c r="B120" s="21">
        <v>39978</v>
      </c>
      <c r="C120" t="s">
        <v>1154</v>
      </c>
      <c r="D120" t="s">
        <v>1154</v>
      </c>
      <c r="E120">
        <v>55.898741999999999</v>
      </c>
      <c r="F120">
        <v>86.955344999999994</v>
      </c>
      <c r="G120" s="1">
        <v>0.82638888888888884</v>
      </c>
      <c r="H120" s="15" t="s">
        <v>219</v>
      </c>
      <c r="I120" s="15" t="s">
        <v>41</v>
      </c>
      <c r="T120">
        <v>11</v>
      </c>
      <c r="U120">
        <v>11.25</v>
      </c>
      <c r="V120">
        <v>11.3</v>
      </c>
      <c r="W120">
        <f t="shared" si="7"/>
        <v>11.183333333333332</v>
      </c>
      <c r="X120">
        <v>124</v>
      </c>
      <c r="Y120">
        <v>124</v>
      </c>
      <c r="Z120">
        <v>124</v>
      </c>
      <c r="AA120">
        <f t="shared" si="8"/>
        <v>124</v>
      </c>
      <c r="AB120">
        <v>5.9</v>
      </c>
      <c r="AC120">
        <v>5.9</v>
      </c>
      <c r="AD120">
        <v>5.85</v>
      </c>
      <c r="AE120">
        <f t="shared" si="9"/>
        <v>5.8833333333333329</v>
      </c>
      <c r="AF120">
        <v>3</v>
      </c>
      <c r="AG120">
        <v>3</v>
      </c>
      <c r="AH120">
        <v>3</v>
      </c>
      <c r="AI120">
        <f t="shared" si="10"/>
        <v>3</v>
      </c>
      <c r="AJ120">
        <v>4.9000000000000004</v>
      </c>
      <c r="AK120">
        <v>4.5</v>
      </c>
      <c r="AL120">
        <v>4.5</v>
      </c>
      <c r="AM120">
        <f t="shared" si="11"/>
        <v>4.6333333333333337</v>
      </c>
      <c r="AN120">
        <v>100</v>
      </c>
      <c r="AO120">
        <v>100</v>
      </c>
      <c r="AP120">
        <v>100</v>
      </c>
      <c r="AQ120">
        <f t="shared" si="12"/>
        <v>100</v>
      </c>
      <c r="AR120">
        <v>100</v>
      </c>
      <c r="AS120">
        <v>100</v>
      </c>
      <c r="AT120">
        <v>100</v>
      </c>
      <c r="AU120">
        <f t="shared" si="13"/>
        <v>100</v>
      </c>
      <c r="AV120" t="s">
        <v>42</v>
      </c>
      <c r="AW120" t="s">
        <v>42</v>
      </c>
      <c r="AX120">
        <v>21.65</v>
      </c>
      <c r="AY120">
        <v>97.5</v>
      </c>
      <c r="AZ120">
        <v>95</v>
      </c>
      <c r="BA120">
        <v>90</v>
      </c>
      <c r="BB120">
        <v>82</v>
      </c>
      <c r="BC120">
        <v>77</v>
      </c>
      <c r="BD120">
        <v>71</v>
      </c>
      <c r="BE120">
        <v>64</v>
      </c>
      <c r="BF120">
        <v>58</v>
      </c>
      <c r="BG120">
        <v>50.5</v>
      </c>
      <c r="BH120" t="s">
        <v>42</v>
      </c>
      <c r="BI120" t="s">
        <v>42</v>
      </c>
      <c r="BJ120" s="3" t="s">
        <v>42</v>
      </c>
    </row>
    <row r="121" spans="1:87">
      <c r="A121" t="s">
        <v>720</v>
      </c>
      <c r="B121" s="21">
        <v>39979</v>
      </c>
      <c r="C121" t="s">
        <v>389</v>
      </c>
      <c r="D121" t="s">
        <v>390</v>
      </c>
      <c r="E121">
        <v>56.357934999999998</v>
      </c>
      <c r="F121">
        <v>92.867795999999998</v>
      </c>
      <c r="H121" s="15" t="s">
        <v>219</v>
      </c>
      <c r="I121" s="15" t="s">
        <v>198</v>
      </c>
      <c r="T121">
        <v>11.4</v>
      </c>
      <c r="U121">
        <v>11.2</v>
      </c>
      <c r="V121">
        <v>11.1</v>
      </c>
      <c r="W121">
        <f t="shared" si="7"/>
        <v>11.233333333333334</v>
      </c>
      <c r="X121">
        <v>119</v>
      </c>
      <c r="Y121">
        <v>119.5</v>
      </c>
      <c r="Z121">
        <v>119.5</v>
      </c>
      <c r="AA121">
        <f t="shared" si="8"/>
        <v>119.33333333333333</v>
      </c>
      <c r="AB121">
        <v>5.7</v>
      </c>
      <c r="AC121">
        <v>5.7</v>
      </c>
      <c r="AD121">
        <v>5.5</v>
      </c>
      <c r="AE121">
        <f t="shared" si="9"/>
        <v>5.6333333333333329</v>
      </c>
      <c r="AF121">
        <v>2.7</v>
      </c>
      <c r="AG121">
        <v>2.6</v>
      </c>
      <c r="AH121">
        <v>2.75</v>
      </c>
      <c r="AI121">
        <f t="shared" si="10"/>
        <v>2.6833333333333336</v>
      </c>
      <c r="AJ121">
        <v>4</v>
      </c>
      <c r="AK121">
        <v>4.2</v>
      </c>
      <c r="AL121">
        <v>4</v>
      </c>
      <c r="AM121">
        <f t="shared" si="11"/>
        <v>4.0666666666666664</v>
      </c>
      <c r="AN121">
        <v>98</v>
      </c>
      <c r="AO121">
        <v>97</v>
      </c>
      <c r="AP121">
        <v>97</v>
      </c>
      <c r="AQ121">
        <f t="shared" si="12"/>
        <v>97.333333333333329</v>
      </c>
      <c r="AR121">
        <v>101</v>
      </c>
      <c r="AS121">
        <v>100.5</v>
      </c>
      <c r="AT121">
        <v>101</v>
      </c>
      <c r="AU121">
        <f t="shared" si="13"/>
        <v>100.83333333333333</v>
      </c>
      <c r="AV121" t="s">
        <v>42</v>
      </c>
      <c r="AW121" t="s">
        <v>42</v>
      </c>
      <c r="AX121">
        <v>22.45</v>
      </c>
      <c r="AY121">
        <v>92</v>
      </c>
      <c r="AZ121">
        <v>94</v>
      </c>
      <c r="BA121">
        <v>86</v>
      </c>
      <c r="BB121">
        <v>79</v>
      </c>
      <c r="BC121">
        <v>73</v>
      </c>
      <c r="BD121">
        <v>67</v>
      </c>
      <c r="BE121">
        <v>62</v>
      </c>
      <c r="BF121">
        <v>58</v>
      </c>
      <c r="BG121">
        <v>51.5</v>
      </c>
      <c r="BH121" t="s">
        <v>42</v>
      </c>
      <c r="BI121" t="s">
        <v>42</v>
      </c>
      <c r="BJ121" s="3" t="s">
        <v>42</v>
      </c>
    </row>
    <row r="122" spans="1:87">
      <c r="A122" t="s">
        <v>721</v>
      </c>
      <c r="B122" s="21">
        <v>39979</v>
      </c>
      <c r="C122" t="s">
        <v>389</v>
      </c>
      <c r="D122" t="s">
        <v>390</v>
      </c>
      <c r="E122">
        <v>56.357934999999998</v>
      </c>
      <c r="F122">
        <v>92.867795999999998</v>
      </c>
      <c r="H122" s="15" t="s">
        <v>219</v>
      </c>
      <c r="I122" s="15" t="s">
        <v>198</v>
      </c>
      <c r="T122">
        <v>11.8</v>
      </c>
      <c r="U122">
        <v>11.9</v>
      </c>
      <c r="V122">
        <v>11.9</v>
      </c>
      <c r="W122">
        <f t="shared" si="7"/>
        <v>11.866666666666667</v>
      </c>
      <c r="X122">
        <v>123.5</v>
      </c>
      <c r="Y122">
        <v>123</v>
      </c>
      <c r="Z122">
        <v>123</v>
      </c>
      <c r="AA122">
        <f t="shared" si="8"/>
        <v>123.16666666666667</v>
      </c>
      <c r="AB122">
        <v>5.8</v>
      </c>
      <c r="AC122">
        <v>5.8</v>
      </c>
      <c r="AD122">
        <v>5.85</v>
      </c>
      <c r="AE122">
        <f t="shared" si="9"/>
        <v>5.8166666666666664</v>
      </c>
      <c r="AF122">
        <v>2.7</v>
      </c>
      <c r="AG122">
        <v>2.7</v>
      </c>
      <c r="AH122">
        <v>2.7</v>
      </c>
      <c r="AI122">
        <f t="shared" si="10"/>
        <v>2.7000000000000006</v>
      </c>
      <c r="AJ122">
        <v>5</v>
      </c>
      <c r="AK122">
        <v>5</v>
      </c>
      <c r="AL122">
        <v>5</v>
      </c>
      <c r="AM122">
        <f t="shared" si="11"/>
        <v>5</v>
      </c>
      <c r="AN122">
        <v>81</v>
      </c>
      <c r="AO122">
        <v>81.5</v>
      </c>
      <c r="AP122">
        <v>82</v>
      </c>
      <c r="AQ122">
        <f t="shared" si="12"/>
        <v>81.5</v>
      </c>
      <c r="AR122">
        <v>81</v>
      </c>
      <c r="AS122">
        <v>81</v>
      </c>
      <c r="AT122">
        <v>81.5</v>
      </c>
      <c r="AU122">
        <f t="shared" si="13"/>
        <v>81.166666666666671</v>
      </c>
      <c r="AV122" t="s">
        <v>42</v>
      </c>
      <c r="AW122" t="s">
        <v>42</v>
      </c>
      <c r="AX122">
        <v>21.95</v>
      </c>
      <c r="AY122">
        <v>94</v>
      </c>
      <c r="AZ122">
        <v>93</v>
      </c>
      <c r="BA122">
        <v>87</v>
      </c>
      <c r="BB122">
        <v>77</v>
      </c>
      <c r="BC122">
        <v>71.5</v>
      </c>
      <c r="BD122">
        <v>66.5</v>
      </c>
      <c r="BE122">
        <v>59</v>
      </c>
      <c r="BF122">
        <v>55</v>
      </c>
      <c r="BG122">
        <v>49</v>
      </c>
      <c r="BH122" t="s">
        <v>42</v>
      </c>
      <c r="BI122" t="s">
        <v>42</v>
      </c>
      <c r="BJ122" s="3" t="s">
        <v>42</v>
      </c>
    </row>
    <row r="123" spans="1:87">
      <c r="A123" t="s">
        <v>722</v>
      </c>
      <c r="B123" s="21">
        <v>39979</v>
      </c>
      <c r="C123" t="s">
        <v>389</v>
      </c>
      <c r="D123" t="s">
        <v>390</v>
      </c>
      <c r="E123">
        <v>56.357934999999998</v>
      </c>
      <c r="F123">
        <v>92.867795999999998</v>
      </c>
      <c r="H123" s="15" t="s">
        <v>221</v>
      </c>
      <c r="I123" s="15" t="s">
        <v>198</v>
      </c>
      <c r="L123" t="s">
        <v>199</v>
      </c>
      <c r="M123" t="s">
        <v>334</v>
      </c>
      <c r="T123">
        <v>10.9</v>
      </c>
      <c r="U123">
        <v>11</v>
      </c>
      <c r="V123">
        <v>11</v>
      </c>
      <c r="W123">
        <f t="shared" si="7"/>
        <v>10.966666666666667</v>
      </c>
      <c r="X123">
        <v>129</v>
      </c>
      <c r="Y123">
        <v>128</v>
      </c>
      <c r="Z123">
        <v>129</v>
      </c>
      <c r="AA123">
        <f t="shared" si="8"/>
        <v>128.66666666666666</v>
      </c>
      <c r="AB123">
        <v>5.5</v>
      </c>
      <c r="AC123">
        <v>5.7</v>
      </c>
      <c r="AD123">
        <v>5.6</v>
      </c>
      <c r="AE123">
        <f t="shared" si="9"/>
        <v>5.5999999999999988</v>
      </c>
      <c r="AF123">
        <v>2.8</v>
      </c>
      <c r="AG123">
        <v>2.8</v>
      </c>
      <c r="AH123">
        <v>2.9</v>
      </c>
      <c r="AI123">
        <f t="shared" si="10"/>
        <v>2.8333333333333335</v>
      </c>
      <c r="AJ123">
        <v>4.0999999999999996</v>
      </c>
      <c r="AK123">
        <v>3.9</v>
      </c>
      <c r="AL123">
        <v>4.5</v>
      </c>
      <c r="AM123">
        <f t="shared" si="11"/>
        <v>4.166666666666667</v>
      </c>
      <c r="AN123">
        <v>130</v>
      </c>
      <c r="AO123">
        <v>130</v>
      </c>
      <c r="AP123">
        <v>131</v>
      </c>
      <c r="AQ123">
        <f t="shared" si="12"/>
        <v>130.33333333333334</v>
      </c>
      <c r="AR123">
        <v>131</v>
      </c>
      <c r="AS123">
        <v>132</v>
      </c>
      <c r="AT123">
        <v>131</v>
      </c>
      <c r="AU123">
        <f t="shared" si="13"/>
        <v>131.33333333333334</v>
      </c>
      <c r="AV123" t="s">
        <v>42</v>
      </c>
      <c r="AW123" t="s">
        <v>42</v>
      </c>
      <c r="AX123">
        <v>19.98</v>
      </c>
      <c r="AY123">
        <v>100</v>
      </c>
      <c r="AZ123">
        <v>96</v>
      </c>
      <c r="BA123">
        <v>90</v>
      </c>
      <c r="BB123">
        <v>84</v>
      </c>
      <c r="BC123">
        <v>77</v>
      </c>
      <c r="BD123">
        <v>68</v>
      </c>
      <c r="BE123">
        <v>63</v>
      </c>
      <c r="BF123">
        <v>55</v>
      </c>
      <c r="BG123">
        <v>51.5</v>
      </c>
      <c r="BH123" t="s">
        <v>42</v>
      </c>
      <c r="BI123" t="s">
        <v>42</v>
      </c>
      <c r="BJ123" s="3" t="s">
        <v>42</v>
      </c>
    </row>
    <row r="124" spans="1:87">
      <c r="A124" t="s">
        <v>723</v>
      </c>
      <c r="B124" s="21">
        <v>39979</v>
      </c>
      <c r="C124" t="s">
        <v>389</v>
      </c>
      <c r="D124" t="s">
        <v>390</v>
      </c>
      <c r="E124">
        <v>56.357934999999998</v>
      </c>
      <c r="F124">
        <v>92.867795999999998</v>
      </c>
      <c r="G124" s="1">
        <v>0.81319444444444444</v>
      </c>
      <c r="H124" s="15" t="s">
        <v>219</v>
      </c>
      <c r="I124" s="15" t="s">
        <v>198</v>
      </c>
      <c r="T124">
        <v>11</v>
      </c>
      <c r="U124">
        <v>10.9</v>
      </c>
      <c r="V124">
        <v>11</v>
      </c>
      <c r="W124">
        <f t="shared" si="7"/>
        <v>10.966666666666667</v>
      </c>
      <c r="X124">
        <v>130</v>
      </c>
      <c r="Y124">
        <v>131</v>
      </c>
      <c r="Z124">
        <v>130</v>
      </c>
      <c r="AA124">
        <f t="shared" si="8"/>
        <v>130.33333333333334</v>
      </c>
      <c r="AB124">
        <v>6.1</v>
      </c>
      <c r="AC124">
        <v>5.9</v>
      </c>
      <c r="AD124">
        <v>5.9</v>
      </c>
      <c r="AE124">
        <f t="shared" si="9"/>
        <v>5.9666666666666659</v>
      </c>
      <c r="AF124">
        <v>3</v>
      </c>
      <c r="AG124">
        <v>3</v>
      </c>
      <c r="AH124">
        <v>2.9</v>
      </c>
      <c r="AI124">
        <f t="shared" si="10"/>
        <v>2.9666666666666668</v>
      </c>
      <c r="AJ124">
        <v>4.5999999999999996</v>
      </c>
      <c r="AK124">
        <v>4.75</v>
      </c>
      <c r="AL124">
        <v>4.7</v>
      </c>
      <c r="AM124">
        <f t="shared" si="11"/>
        <v>4.6833333333333336</v>
      </c>
      <c r="AN124">
        <v>99</v>
      </c>
      <c r="AO124">
        <v>99</v>
      </c>
      <c r="AP124">
        <v>98.5</v>
      </c>
      <c r="AQ124">
        <f t="shared" si="12"/>
        <v>98.833333333333329</v>
      </c>
      <c r="AR124">
        <v>99</v>
      </c>
      <c r="AS124">
        <v>100</v>
      </c>
      <c r="AT124">
        <v>100</v>
      </c>
      <c r="AU124">
        <f t="shared" si="13"/>
        <v>99.666666666666671</v>
      </c>
      <c r="AV124" t="s">
        <v>335</v>
      </c>
      <c r="AW124" t="s">
        <v>42</v>
      </c>
      <c r="AX124">
        <v>23.43</v>
      </c>
      <c r="AY124">
        <v>102</v>
      </c>
      <c r="AZ124">
        <v>99</v>
      </c>
      <c r="BA124">
        <v>92</v>
      </c>
      <c r="BB124">
        <v>83.5</v>
      </c>
      <c r="BC124">
        <v>77</v>
      </c>
      <c r="BD124">
        <v>70</v>
      </c>
      <c r="BE124">
        <v>66</v>
      </c>
      <c r="BF124">
        <v>59</v>
      </c>
      <c r="BG124">
        <v>52.5</v>
      </c>
      <c r="BH124" t="s">
        <v>42</v>
      </c>
      <c r="BI124" t="s">
        <v>42</v>
      </c>
      <c r="BJ124" s="3" t="s">
        <v>42</v>
      </c>
    </row>
    <row r="125" spans="1:87">
      <c r="A125" t="s">
        <v>524</v>
      </c>
      <c r="B125" s="21">
        <v>39979</v>
      </c>
      <c r="C125" t="s">
        <v>389</v>
      </c>
      <c r="D125" t="s">
        <v>390</v>
      </c>
      <c r="E125">
        <v>56.357934999999998</v>
      </c>
      <c r="F125">
        <v>92.867795999999998</v>
      </c>
      <c r="G125" s="1">
        <v>0.81736111111111109</v>
      </c>
      <c r="H125" s="15" t="s">
        <v>221</v>
      </c>
      <c r="I125" s="15" t="s">
        <v>438</v>
      </c>
      <c r="L125" t="s">
        <v>336</v>
      </c>
      <c r="M125" t="s">
        <v>337</v>
      </c>
      <c r="T125">
        <v>11.3</v>
      </c>
      <c r="U125">
        <v>11.3</v>
      </c>
      <c r="V125">
        <v>11.1</v>
      </c>
      <c r="W125">
        <f t="shared" si="7"/>
        <v>11.233333333333334</v>
      </c>
      <c r="X125">
        <v>129</v>
      </c>
      <c r="Y125">
        <v>129</v>
      </c>
      <c r="Z125">
        <v>129</v>
      </c>
      <c r="AA125">
        <f t="shared" si="8"/>
        <v>129</v>
      </c>
      <c r="AB125">
        <v>5.9</v>
      </c>
      <c r="AC125">
        <v>5.8</v>
      </c>
      <c r="AD125">
        <v>5.75</v>
      </c>
      <c r="AE125">
        <f t="shared" si="9"/>
        <v>5.8166666666666664</v>
      </c>
      <c r="AF125">
        <v>2.8</v>
      </c>
      <c r="AG125">
        <v>2.75</v>
      </c>
      <c r="AH125">
        <v>2.7</v>
      </c>
      <c r="AI125">
        <f t="shared" si="10"/>
        <v>2.75</v>
      </c>
      <c r="AJ125">
        <v>4.4000000000000004</v>
      </c>
      <c r="AK125">
        <v>4.5999999999999996</v>
      </c>
      <c r="AL125">
        <v>4.4000000000000004</v>
      </c>
      <c r="AM125">
        <f t="shared" si="11"/>
        <v>4.4666666666666668</v>
      </c>
      <c r="AN125">
        <v>113</v>
      </c>
      <c r="AO125">
        <v>113</v>
      </c>
      <c r="AP125">
        <v>113</v>
      </c>
      <c r="AQ125">
        <f t="shared" si="12"/>
        <v>113</v>
      </c>
      <c r="AR125">
        <v>118</v>
      </c>
      <c r="AS125">
        <v>118</v>
      </c>
      <c r="AT125">
        <v>118</v>
      </c>
      <c r="AU125">
        <f t="shared" si="13"/>
        <v>118</v>
      </c>
      <c r="AV125" t="s">
        <v>42</v>
      </c>
      <c r="AW125" t="s">
        <v>42</v>
      </c>
      <c r="AX125">
        <v>19.03</v>
      </c>
      <c r="AY125">
        <v>101</v>
      </c>
      <c r="AZ125">
        <v>98</v>
      </c>
      <c r="BA125">
        <v>91.5</v>
      </c>
      <c r="BB125">
        <v>84</v>
      </c>
      <c r="BC125">
        <v>78</v>
      </c>
      <c r="BD125">
        <v>71.5</v>
      </c>
      <c r="BE125">
        <v>66</v>
      </c>
      <c r="BF125">
        <v>59</v>
      </c>
      <c r="BG125">
        <v>52.5</v>
      </c>
      <c r="BH125" t="s">
        <v>43</v>
      </c>
      <c r="BI125" t="s">
        <v>42</v>
      </c>
      <c r="BJ125" s="3" t="s">
        <v>42</v>
      </c>
    </row>
    <row r="126" spans="1:87">
      <c r="A126" t="s">
        <v>525</v>
      </c>
      <c r="B126" s="21">
        <v>39979</v>
      </c>
      <c r="C126" t="s">
        <v>389</v>
      </c>
      <c r="D126" t="s">
        <v>390</v>
      </c>
      <c r="E126">
        <v>56.357934999999998</v>
      </c>
      <c r="F126">
        <v>92.867795999999998</v>
      </c>
      <c r="G126" s="1">
        <v>0.82430555555555562</v>
      </c>
      <c r="H126" s="15" t="s">
        <v>219</v>
      </c>
      <c r="I126" s="15" t="s">
        <v>198</v>
      </c>
      <c r="T126">
        <v>11.2</v>
      </c>
      <c r="U126">
        <v>11</v>
      </c>
      <c r="V126">
        <v>11</v>
      </c>
      <c r="W126">
        <f t="shared" si="7"/>
        <v>11.066666666666668</v>
      </c>
      <c r="X126">
        <v>126</v>
      </c>
      <c r="Y126">
        <v>125</v>
      </c>
      <c r="Z126">
        <v>125.5</v>
      </c>
      <c r="AA126">
        <f t="shared" si="8"/>
        <v>125.5</v>
      </c>
      <c r="AB126">
        <v>5.5</v>
      </c>
      <c r="AC126">
        <v>5.4</v>
      </c>
      <c r="AD126">
        <v>5.55</v>
      </c>
      <c r="AE126">
        <f t="shared" si="9"/>
        <v>5.4833333333333334</v>
      </c>
      <c r="AF126">
        <v>2.6</v>
      </c>
      <c r="AG126">
        <v>2.7</v>
      </c>
      <c r="AH126">
        <v>2.7</v>
      </c>
      <c r="AI126">
        <f t="shared" si="10"/>
        <v>2.6666666666666665</v>
      </c>
      <c r="AJ126">
        <v>4.0999999999999996</v>
      </c>
      <c r="AK126">
        <v>4.0999999999999996</v>
      </c>
      <c r="AL126">
        <v>4.0999999999999996</v>
      </c>
      <c r="AM126">
        <f t="shared" si="11"/>
        <v>4.0999999999999996</v>
      </c>
      <c r="AN126">
        <v>101</v>
      </c>
      <c r="AO126">
        <v>101</v>
      </c>
      <c r="AP126">
        <v>101.5</v>
      </c>
      <c r="AQ126">
        <f t="shared" si="12"/>
        <v>101.16666666666667</v>
      </c>
      <c r="AR126">
        <v>106</v>
      </c>
      <c r="AS126">
        <v>106</v>
      </c>
      <c r="AT126">
        <v>106</v>
      </c>
      <c r="AU126">
        <f t="shared" si="13"/>
        <v>106</v>
      </c>
      <c r="AV126" t="s">
        <v>42</v>
      </c>
      <c r="AW126" t="s">
        <v>42</v>
      </c>
      <c r="AX126">
        <v>23.72</v>
      </c>
      <c r="AY126">
        <v>97</v>
      </c>
      <c r="AZ126">
        <v>98.5</v>
      </c>
      <c r="BA126">
        <v>87</v>
      </c>
      <c r="BB126">
        <v>79</v>
      </c>
      <c r="BC126">
        <v>75</v>
      </c>
      <c r="BD126">
        <v>68</v>
      </c>
      <c r="BE126">
        <v>65</v>
      </c>
      <c r="BF126">
        <v>58</v>
      </c>
      <c r="BG126">
        <v>53</v>
      </c>
      <c r="BH126" t="s">
        <v>42</v>
      </c>
      <c r="BI126" t="s">
        <v>42</v>
      </c>
      <c r="BJ126" s="3" t="s">
        <v>42</v>
      </c>
    </row>
    <row r="127" spans="1:87">
      <c r="A127" t="s">
        <v>526</v>
      </c>
      <c r="B127" s="21">
        <v>39979</v>
      </c>
      <c r="C127" t="s">
        <v>389</v>
      </c>
      <c r="D127" t="s">
        <v>390</v>
      </c>
      <c r="E127">
        <v>56.357934999999998</v>
      </c>
      <c r="F127">
        <v>92.867795999999998</v>
      </c>
      <c r="G127" s="1">
        <v>0.82777777777777783</v>
      </c>
      <c r="H127" s="15" t="s">
        <v>219</v>
      </c>
      <c r="I127" s="15" t="s">
        <v>41</v>
      </c>
      <c r="T127">
        <v>11.1</v>
      </c>
      <c r="U127">
        <v>11.25</v>
      </c>
      <c r="V127">
        <v>11.1</v>
      </c>
      <c r="W127">
        <f t="shared" si="7"/>
        <v>11.15</v>
      </c>
      <c r="X127">
        <v>125</v>
      </c>
      <c r="Y127">
        <v>125</v>
      </c>
      <c r="Z127">
        <v>125</v>
      </c>
      <c r="AA127">
        <f t="shared" si="8"/>
        <v>125</v>
      </c>
      <c r="AB127">
        <v>6</v>
      </c>
      <c r="AC127">
        <v>6</v>
      </c>
      <c r="AD127">
        <v>6</v>
      </c>
      <c r="AE127">
        <f t="shared" si="9"/>
        <v>6</v>
      </c>
      <c r="AF127">
        <v>2.65</v>
      </c>
      <c r="AG127">
        <v>2.5499999999999998</v>
      </c>
      <c r="AH127">
        <v>2.6</v>
      </c>
      <c r="AI127">
        <f t="shared" si="10"/>
        <v>2.5999999999999996</v>
      </c>
      <c r="AJ127">
        <v>4.4000000000000004</v>
      </c>
      <c r="AK127">
        <v>4.5</v>
      </c>
      <c r="AL127">
        <v>4.4000000000000004</v>
      </c>
      <c r="AM127">
        <f t="shared" si="11"/>
        <v>4.4333333333333336</v>
      </c>
      <c r="AN127">
        <v>95.5</v>
      </c>
      <c r="AO127">
        <v>95.5</v>
      </c>
      <c r="AP127">
        <v>95.5</v>
      </c>
      <c r="AQ127">
        <f t="shared" si="12"/>
        <v>95.5</v>
      </c>
      <c r="AR127">
        <v>95.5</v>
      </c>
      <c r="AS127">
        <v>95.5</v>
      </c>
      <c r="AT127">
        <v>95.5</v>
      </c>
      <c r="AU127">
        <f t="shared" si="13"/>
        <v>95.5</v>
      </c>
      <c r="AV127" t="s">
        <v>42</v>
      </c>
      <c r="AW127" t="s">
        <v>42</v>
      </c>
      <c r="AX127">
        <v>21.52</v>
      </c>
      <c r="AY127">
        <v>99</v>
      </c>
      <c r="AZ127">
        <v>96</v>
      </c>
      <c r="BA127">
        <v>90.5</v>
      </c>
      <c r="BB127">
        <v>83.5</v>
      </c>
      <c r="BC127">
        <v>78</v>
      </c>
      <c r="BD127">
        <v>71</v>
      </c>
      <c r="BE127">
        <v>65</v>
      </c>
      <c r="BF127">
        <v>60</v>
      </c>
      <c r="BG127">
        <v>53</v>
      </c>
      <c r="BH127" t="s">
        <v>42</v>
      </c>
      <c r="BI127" t="s">
        <v>42</v>
      </c>
      <c r="BJ127" s="3" t="s">
        <v>42</v>
      </c>
    </row>
    <row r="128" spans="1:87">
      <c r="A128" t="s">
        <v>527</v>
      </c>
      <c r="B128" s="21">
        <v>39979</v>
      </c>
      <c r="C128" t="s">
        <v>389</v>
      </c>
      <c r="D128" t="s">
        <v>390</v>
      </c>
      <c r="E128">
        <v>56.357934999999998</v>
      </c>
      <c r="F128">
        <v>92.867795999999998</v>
      </c>
      <c r="G128" s="1">
        <v>0.8340277777777777</v>
      </c>
      <c r="H128" s="15" t="s">
        <v>221</v>
      </c>
      <c r="I128" s="15" t="s">
        <v>198</v>
      </c>
      <c r="L128" t="s">
        <v>338</v>
      </c>
      <c r="M128" t="s">
        <v>339</v>
      </c>
      <c r="T128">
        <v>11.8</v>
      </c>
      <c r="U128">
        <v>11.8</v>
      </c>
      <c r="V128">
        <v>11.65</v>
      </c>
      <c r="W128">
        <f t="shared" si="7"/>
        <v>11.75</v>
      </c>
      <c r="X128">
        <v>125</v>
      </c>
      <c r="Y128">
        <v>125</v>
      </c>
      <c r="Z128">
        <v>125</v>
      </c>
      <c r="AA128">
        <f t="shared" si="8"/>
        <v>125</v>
      </c>
      <c r="AB128">
        <v>5.5</v>
      </c>
      <c r="AC128">
        <v>5.5</v>
      </c>
      <c r="AD128">
        <v>5.55</v>
      </c>
      <c r="AE128">
        <f t="shared" si="9"/>
        <v>5.5166666666666666</v>
      </c>
      <c r="AF128">
        <v>2.8</v>
      </c>
      <c r="AG128">
        <v>2.8</v>
      </c>
      <c r="AH128">
        <v>2.8</v>
      </c>
      <c r="AI128">
        <f t="shared" si="10"/>
        <v>2.7999999999999994</v>
      </c>
      <c r="AJ128">
        <v>4.25</v>
      </c>
      <c r="AK128">
        <v>4.5</v>
      </c>
      <c r="AL128">
        <v>4.2</v>
      </c>
      <c r="AM128">
        <f t="shared" si="11"/>
        <v>4.3166666666666664</v>
      </c>
      <c r="AN128">
        <v>119</v>
      </c>
      <c r="AO128">
        <v>118</v>
      </c>
      <c r="AP128">
        <v>118</v>
      </c>
      <c r="AQ128">
        <f t="shared" si="12"/>
        <v>118.33333333333333</v>
      </c>
      <c r="AR128">
        <v>116</v>
      </c>
      <c r="AS128">
        <v>116</v>
      </c>
      <c r="AT128">
        <v>116</v>
      </c>
      <c r="AU128">
        <f t="shared" si="13"/>
        <v>116</v>
      </c>
      <c r="AV128" t="s">
        <v>340</v>
      </c>
      <c r="AW128" t="s">
        <v>341</v>
      </c>
      <c r="AX128">
        <v>19.3</v>
      </c>
      <c r="AY128">
        <v>96</v>
      </c>
      <c r="AZ128">
        <v>95</v>
      </c>
      <c r="BA128">
        <v>88.5</v>
      </c>
      <c r="BB128">
        <v>82</v>
      </c>
      <c r="BC128">
        <v>75</v>
      </c>
      <c r="BD128">
        <v>70</v>
      </c>
      <c r="BE128">
        <v>64</v>
      </c>
      <c r="BF128">
        <v>58</v>
      </c>
      <c r="BG128">
        <v>52</v>
      </c>
      <c r="BH128" t="s">
        <v>42</v>
      </c>
      <c r="BI128" t="s">
        <v>342</v>
      </c>
      <c r="BJ128" s="3" t="s">
        <v>42</v>
      </c>
    </row>
    <row r="129" spans="1:87">
      <c r="A129" t="s">
        <v>343</v>
      </c>
      <c r="E129">
        <v>56.063980999999998</v>
      </c>
      <c r="F129">
        <v>93.181838999999997</v>
      </c>
      <c r="G129" s="1"/>
      <c r="H129" s="15"/>
      <c r="I129" s="15"/>
      <c r="W129" t="e">
        <f t="shared" si="7"/>
        <v>#DIV/0!</v>
      </c>
      <c r="AA129" t="e">
        <f t="shared" si="8"/>
        <v>#DIV/0!</v>
      </c>
      <c r="AE129" t="e">
        <f t="shared" si="9"/>
        <v>#DIV/0!</v>
      </c>
      <c r="AI129" t="e">
        <f t="shared" si="10"/>
        <v>#DIV/0!</v>
      </c>
      <c r="AM129" t="e">
        <f t="shared" si="11"/>
        <v>#DIV/0!</v>
      </c>
      <c r="AQ129" t="e">
        <f t="shared" si="12"/>
        <v>#DIV/0!</v>
      </c>
      <c r="AU129" t="e">
        <f t="shared" si="13"/>
        <v>#DIV/0!</v>
      </c>
    </row>
    <row r="130" spans="1:87">
      <c r="A130" t="s">
        <v>528</v>
      </c>
      <c r="B130" s="21">
        <v>39980</v>
      </c>
      <c r="C130" t="s">
        <v>389</v>
      </c>
      <c r="D130" t="s">
        <v>390</v>
      </c>
      <c r="E130">
        <v>56.357934999999998</v>
      </c>
      <c r="F130">
        <v>92.867795999999998</v>
      </c>
      <c r="H130" s="15" t="s">
        <v>219</v>
      </c>
      <c r="I130" s="15" t="s">
        <v>198</v>
      </c>
      <c r="T130">
        <v>11.3</v>
      </c>
      <c r="U130">
        <v>11.5</v>
      </c>
      <c r="V130">
        <v>11.3</v>
      </c>
      <c r="W130">
        <f t="shared" si="7"/>
        <v>11.366666666666667</v>
      </c>
      <c r="X130">
        <v>127</v>
      </c>
      <c r="Y130">
        <v>127</v>
      </c>
      <c r="Z130">
        <v>127.5</v>
      </c>
      <c r="AA130">
        <f t="shared" si="8"/>
        <v>127.16666666666667</v>
      </c>
      <c r="AB130">
        <v>5.5</v>
      </c>
      <c r="AC130">
        <v>5.6</v>
      </c>
      <c r="AD130">
        <v>5.8</v>
      </c>
      <c r="AE130">
        <f t="shared" si="9"/>
        <v>5.6333333333333329</v>
      </c>
      <c r="AF130">
        <v>2.5</v>
      </c>
      <c r="AG130">
        <v>2.6</v>
      </c>
      <c r="AH130">
        <v>2.7</v>
      </c>
      <c r="AI130">
        <f t="shared" si="10"/>
        <v>2.6</v>
      </c>
      <c r="AJ130">
        <v>4.8</v>
      </c>
      <c r="AK130">
        <v>4.5</v>
      </c>
      <c r="AL130">
        <v>4.75</v>
      </c>
      <c r="AM130">
        <f t="shared" si="11"/>
        <v>4.6833333333333336</v>
      </c>
      <c r="AN130">
        <v>103.5</v>
      </c>
      <c r="AO130">
        <v>103.5</v>
      </c>
      <c r="AP130">
        <v>103.5</v>
      </c>
      <c r="AQ130">
        <f t="shared" si="12"/>
        <v>103.5</v>
      </c>
      <c r="AR130">
        <v>102</v>
      </c>
      <c r="AS130">
        <v>102</v>
      </c>
      <c r="AT130">
        <v>102</v>
      </c>
      <c r="AU130">
        <f t="shared" si="13"/>
        <v>102</v>
      </c>
      <c r="AV130" t="s">
        <v>43</v>
      </c>
      <c r="AW130" t="s">
        <v>42</v>
      </c>
      <c r="AX130">
        <v>18.21</v>
      </c>
      <c r="AY130">
        <v>101.5</v>
      </c>
      <c r="AZ130">
        <v>97.5</v>
      </c>
      <c r="BA130">
        <v>90</v>
      </c>
      <c r="BB130">
        <v>84</v>
      </c>
      <c r="BC130">
        <v>76.5</v>
      </c>
      <c r="BD130">
        <v>70</v>
      </c>
      <c r="BE130">
        <v>68.5</v>
      </c>
      <c r="BF130">
        <v>57.5</v>
      </c>
      <c r="BG130">
        <v>50</v>
      </c>
      <c r="BH130" t="s">
        <v>344</v>
      </c>
      <c r="BI130" t="s">
        <v>42</v>
      </c>
      <c r="BJ130" s="3" t="s">
        <v>42</v>
      </c>
      <c r="BP130" t="s">
        <v>345</v>
      </c>
      <c r="BQ130">
        <v>0</v>
      </c>
      <c r="BR130">
        <v>19</v>
      </c>
      <c r="BS130">
        <v>0</v>
      </c>
      <c r="BT130">
        <v>51</v>
      </c>
      <c r="BV130">
        <v>0</v>
      </c>
      <c r="BX130">
        <v>0</v>
      </c>
    </row>
    <row r="131" spans="1:87">
      <c r="A131" t="s">
        <v>529</v>
      </c>
      <c r="B131" s="21">
        <v>39980</v>
      </c>
      <c r="C131" t="s">
        <v>389</v>
      </c>
      <c r="D131" t="s">
        <v>390</v>
      </c>
      <c r="E131">
        <v>56.357934999999998</v>
      </c>
      <c r="F131">
        <v>92.867795999999998</v>
      </c>
      <c r="G131" s="1">
        <v>0.56736111111111109</v>
      </c>
      <c r="H131" s="15" t="s">
        <v>219</v>
      </c>
      <c r="I131" s="15" t="s">
        <v>438</v>
      </c>
      <c r="T131">
        <v>11.9</v>
      </c>
      <c r="U131">
        <v>11.8</v>
      </c>
      <c r="V131">
        <v>11.75</v>
      </c>
      <c r="W131">
        <f t="shared" ref="W131:W194" si="14">AVERAGE(T131:V131)</f>
        <v>11.816666666666668</v>
      </c>
      <c r="X131">
        <v>119.5</v>
      </c>
      <c r="Y131">
        <v>119.5</v>
      </c>
      <c r="Z131">
        <v>119.5</v>
      </c>
      <c r="AA131">
        <f t="shared" ref="AA131:AA194" si="15">AVERAGE(X131:Z131)</f>
        <v>119.5</v>
      </c>
      <c r="AB131">
        <v>5.55</v>
      </c>
      <c r="AC131">
        <v>5.5</v>
      </c>
      <c r="AD131">
        <v>5.5</v>
      </c>
      <c r="AE131">
        <f t="shared" ref="AE131:AE194" si="16">AVERAGE(AB131:AD131)</f>
        <v>5.5166666666666666</v>
      </c>
      <c r="AF131">
        <v>2.8</v>
      </c>
      <c r="AG131">
        <v>2.75</v>
      </c>
      <c r="AH131">
        <v>2.8</v>
      </c>
      <c r="AI131">
        <f t="shared" ref="AI131:AI194" si="17">AVERAGE(AF131:AH131)</f>
        <v>2.7833333333333332</v>
      </c>
      <c r="AJ131">
        <v>4.3499999999999996</v>
      </c>
      <c r="AK131">
        <v>4.5</v>
      </c>
      <c r="AL131">
        <v>4.4000000000000004</v>
      </c>
      <c r="AM131">
        <f t="shared" ref="AM131:AM194" si="18">AVERAGE(AJ131:AL131)</f>
        <v>4.416666666666667</v>
      </c>
      <c r="AN131">
        <v>85.5</v>
      </c>
      <c r="AO131">
        <v>85.5</v>
      </c>
      <c r="AP131">
        <v>85.5</v>
      </c>
      <c r="AQ131">
        <f t="shared" ref="AQ131:AQ194" si="19">AVERAGE(AN131:AP131)</f>
        <v>85.5</v>
      </c>
      <c r="AR131">
        <v>86</v>
      </c>
      <c r="AS131">
        <v>86</v>
      </c>
      <c r="AT131">
        <v>86</v>
      </c>
      <c r="AU131">
        <f t="shared" ref="AU131:AU194" si="20">AVERAGE(AR131:AT131)</f>
        <v>86</v>
      </c>
      <c r="AV131" t="s">
        <v>346</v>
      </c>
      <c r="AW131" t="s">
        <v>42</v>
      </c>
      <c r="AX131">
        <v>24.54</v>
      </c>
      <c r="AY131">
        <v>92</v>
      </c>
      <c r="AZ131">
        <v>92</v>
      </c>
      <c r="BA131">
        <v>86.5</v>
      </c>
      <c r="BB131">
        <v>80</v>
      </c>
      <c r="BC131">
        <v>75</v>
      </c>
      <c r="BD131">
        <v>65</v>
      </c>
      <c r="BE131">
        <v>63</v>
      </c>
      <c r="BF131">
        <v>58</v>
      </c>
      <c r="BG131">
        <v>50</v>
      </c>
      <c r="BH131" t="s">
        <v>43</v>
      </c>
      <c r="BI131" t="s">
        <v>43</v>
      </c>
      <c r="BJ131" s="3" t="s">
        <v>42</v>
      </c>
    </row>
    <row r="132" spans="1:87">
      <c r="A132" t="s">
        <v>530</v>
      </c>
      <c r="B132" s="21">
        <v>39980</v>
      </c>
      <c r="C132" t="s">
        <v>389</v>
      </c>
      <c r="D132" t="s">
        <v>390</v>
      </c>
      <c r="E132">
        <v>56.357934999999998</v>
      </c>
      <c r="F132">
        <v>92.867795999999998</v>
      </c>
      <c r="G132" s="1">
        <v>0.57916666666666672</v>
      </c>
      <c r="H132" s="15" t="s">
        <v>221</v>
      </c>
      <c r="I132" s="15" t="s">
        <v>198</v>
      </c>
      <c r="L132" t="s">
        <v>540</v>
      </c>
      <c r="M132" t="s">
        <v>540</v>
      </c>
      <c r="T132">
        <v>11.9</v>
      </c>
      <c r="U132">
        <v>11.8</v>
      </c>
      <c r="V132">
        <v>11.8</v>
      </c>
      <c r="W132">
        <f t="shared" si="14"/>
        <v>11.833333333333334</v>
      </c>
      <c r="X132">
        <v>130.5</v>
      </c>
      <c r="Y132">
        <v>130</v>
      </c>
      <c r="Z132">
        <v>130</v>
      </c>
      <c r="AA132">
        <f t="shared" si="15"/>
        <v>130.16666666666666</v>
      </c>
      <c r="AB132">
        <v>5.35</v>
      </c>
      <c r="AC132">
        <v>5.2</v>
      </c>
      <c r="AD132">
        <v>5.35</v>
      </c>
      <c r="AE132">
        <f t="shared" si="16"/>
        <v>5.3</v>
      </c>
      <c r="AF132">
        <v>2.8</v>
      </c>
      <c r="AG132">
        <v>2.75</v>
      </c>
      <c r="AH132">
        <v>2.7</v>
      </c>
      <c r="AI132">
        <f t="shared" si="17"/>
        <v>2.75</v>
      </c>
      <c r="AJ132">
        <v>4.1500000000000004</v>
      </c>
      <c r="AK132">
        <v>4.4000000000000004</v>
      </c>
      <c r="AL132">
        <v>4.4000000000000004</v>
      </c>
      <c r="AM132">
        <f t="shared" si="18"/>
        <v>4.3166666666666673</v>
      </c>
      <c r="AN132">
        <v>118.5</v>
      </c>
      <c r="AO132">
        <v>118</v>
      </c>
      <c r="AP132">
        <v>118</v>
      </c>
      <c r="AQ132">
        <f t="shared" si="19"/>
        <v>118.16666666666667</v>
      </c>
      <c r="AR132">
        <v>116.5</v>
      </c>
      <c r="AS132">
        <v>117</v>
      </c>
      <c r="AT132">
        <v>117</v>
      </c>
      <c r="AU132">
        <f t="shared" si="20"/>
        <v>116.83333333333333</v>
      </c>
      <c r="AV132" t="s">
        <v>341</v>
      </c>
      <c r="AW132" t="s">
        <v>42</v>
      </c>
      <c r="AX132">
        <v>19.190000000000001</v>
      </c>
      <c r="AY132">
        <v>100.5</v>
      </c>
      <c r="AZ132">
        <v>99</v>
      </c>
      <c r="BA132">
        <v>90.5</v>
      </c>
      <c r="BB132">
        <v>83.5</v>
      </c>
      <c r="BC132">
        <v>75</v>
      </c>
      <c r="BD132">
        <v>71</v>
      </c>
      <c r="BE132">
        <v>64</v>
      </c>
      <c r="BF132">
        <v>58</v>
      </c>
      <c r="BG132" t="s">
        <v>541</v>
      </c>
      <c r="BH132" t="s">
        <v>43</v>
      </c>
      <c r="BI132" t="s">
        <v>43</v>
      </c>
      <c r="BJ132" s="3" t="s">
        <v>42</v>
      </c>
    </row>
    <row r="133" spans="1:87">
      <c r="A133" t="s">
        <v>531</v>
      </c>
      <c r="B133" s="21">
        <v>39980</v>
      </c>
      <c r="C133" t="s">
        <v>389</v>
      </c>
      <c r="D133" t="s">
        <v>390</v>
      </c>
      <c r="E133">
        <v>56.357934999999998</v>
      </c>
      <c r="F133">
        <v>92.867795999999998</v>
      </c>
      <c r="G133" s="1">
        <v>0.59444444444444444</v>
      </c>
      <c r="H133" s="15" t="s">
        <v>220</v>
      </c>
      <c r="I133" s="15" t="s">
        <v>198</v>
      </c>
      <c r="T133">
        <v>11.1</v>
      </c>
      <c r="U133">
        <v>11.05</v>
      </c>
      <c r="V133">
        <v>11.2</v>
      </c>
      <c r="W133">
        <f t="shared" si="14"/>
        <v>11.116666666666665</v>
      </c>
      <c r="X133">
        <v>125</v>
      </c>
      <c r="Y133">
        <v>125</v>
      </c>
      <c r="Z133">
        <v>124.5</v>
      </c>
      <c r="AA133">
        <f t="shared" si="15"/>
        <v>124.83333333333333</v>
      </c>
      <c r="AB133">
        <v>6.15</v>
      </c>
      <c r="AC133">
        <v>6</v>
      </c>
      <c r="AD133">
        <v>6.1</v>
      </c>
      <c r="AE133">
        <f t="shared" si="16"/>
        <v>6.083333333333333</v>
      </c>
      <c r="AF133">
        <v>3</v>
      </c>
      <c r="AG133">
        <v>3.1</v>
      </c>
      <c r="AH133">
        <v>3</v>
      </c>
      <c r="AI133">
        <f t="shared" si="17"/>
        <v>3.0333333333333332</v>
      </c>
      <c r="AJ133">
        <v>4.5</v>
      </c>
      <c r="AK133">
        <v>4.6500000000000004</v>
      </c>
      <c r="AL133">
        <v>4.4000000000000004</v>
      </c>
      <c r="AM133">
        <f t="shared" si="18"/>
        <v>4.5166666666666666</v>
      </c>
      <c r="AN133">
        <v>94</v>
      </c>
      <c r="AO133">
        <v>95</v>
      </c>
      <c r="AP133">
        <v>95</v>
      </c>
      <c r="AQ133">
        <f t="shared" si="19"/>
        <v>94.666666666666671</v>
      </c>
      <c r="AR133">
        <v>95</v>
      </c>
      <c r="AS133">
        <v>95.5</v>
      </c>
      <c r="AT133">
        <v>95.5</v>
      </c>
      <c r="AU133">
        <f t="shared" si="20"/>
        <v>95.333333333333329</v>
      </c>
      <c r="AV133" t="s">
        <v>42</v>
      </c>
      <c r="AW133" t="s">
        <v>42</v>
      </c>
      <c r="AX133">
        <v>20.75</v>
      </c>
      <c r="AY133">
        <v>96</v>
      </c>
      <c r="AZ133">
        <v>95</v>
      </c>
      <c r="BA133">
        <v>89.5</v>
      </c>
      <c r="BB133">
        <v>82</v>
      </c>
      <c r="BC133">
        <v>76</v>
      </c>
      <c r="BD133">
        <v>70</v>
      </c>
      <c r="BE133">
        <v>65</v>
      </c>
      <c r="BF133">
        <v>59</v>
      </c>
      <c r="BG133">
        <v>51</v>
      </c>
      <c r="BH133" t="s">
        <v>42</v>
      </c>
      <c r="BI133" t="s">
        <v>42</v>
      </c>
      <c r="BJ133" s="3" t="s">
        <v>42</v>
      </c>
      <c r="BK133" t="s">
        <v>42</v>
      </c>
      <c r="BL133" t="s">
        <v>42</v>
      </c>
      <c r="BM133" t="s">
        <v>762</v>
      </c>
      <c r="BP133" t="s">
        <v>542</v>
      </c>
      <c r="BQ133">
        <v>34</v>
      </c>
      <c r="BR133">
        <v>11</v>
      </c>
      <c r="BS133">
        <v>0</v>
      </c>
      <c r="BT133">
        <v>21</v>
      </c>
      <c r="BV133">
        <v>0</v>
      </c>
      <c r="BX133">
        <v>0</v>
      </c>
    </row>
    <row r="134" spans="1:87">
      <c r="A134" t="s">
        <v>532</v>
      </c>
      <c r="B134" s="21">
        <v>39980</v>
      </c>
      <c r="C134" t="s">
        <v>389</v>
      </c>
      <c r="D134" t="s">
        <v>390</v>
      </c>
      <c r="E134">
        <v>56.357934999999998</v>
      </c>
      <c r="F134">
        <v>92.867795999999998</v>
      </c>
      <c r="G134" s="1">
        <v>0.60902777777777783</v>
      </c>
      <c r="H134" s="15" t="s">
        <v>222</v>
      </c>
      <c r="I134" s="15" t="s">
        <v>198</v>
      </c>
      <c r="T134">
        <v>10.9</v>
      </c>
      <c r="U134">
        <v>10.8</v>
      </c>
      <c r="V134">
        <v>10.9</v>
      </c>
      <c r="W134">
        <f t="shared" si="14"/>
        <v>10.866666666666667</v>
      </c>
      <c r="X134">
        <v>123.5</v>
      </c>
      <c r="Y134">
        <v>123</v>
      </c>
      <c r="Z134">
        <v>123.5</v>
      </c>
      <c r="AA134">
        <f t="shared" si="15"/>
        <v>123.33333333333333</v>
      </c>
      <c r="AB134">
        <v>4.8</v>
      </c>
      <c r="AC134">
        <v>4.9000000000000004</v>
      </c>
      <c r="AD134">
        <v>4.8</v>
      </c>
      <c r="AE134">
        <f t="shared" si="16"/>
        <v>4.833333333333333</v>
      </c>
      <c r="AF134">
        <v>2.9</v>
      </c>
      <c r="AG134">
        <v>2.7</v>
      </c>
      <c r="AH134">
        <v>2.8</v>
      </c>
      <c r="AI134">
        <f t="shared" si="17"/>
        <v>2.7999999999999994</v>
      </c>
      <c r="AJ134">
        <v>3.9</v>
      </c>
      <c r="AK134">
        <v>3.9</v>
      </c>
      <c r="AL134">
        <v>4</v>
      </c>
      <c r="AM134">
        <f t="shared" si="18"/>
        <v>3.9333333333333336</v>
      </c>
      <c r="AN134">
        <v>115</v>
      </c>
      <c r="AO134">
        <v>115</v>
      </c>
      <c r="AP134">
        <v>116</v>
      </c>
      <c r="AQ134">
        <f t="shared" si="19"/>
        <v>115.33333333333333</v>
      </c>
      <c r="AR134">
        <v>119</v>
      </c>
      <c r="AS134">
        <v>118</v>
      </c>
      <c r="AT134">
        <v>119</v>
      </c>
      <c r="AU134">
        <f t="shared" si="20"/>
        <v>118.66666666666667</v>
      </c>
      <c r="AV134" t="s">
        <v>42</v>
      </c>
      <c r="AW134" t="s">
        <v>42</v>
      </c>
      <c r="AX134">
        <v>17.21</v>
      </c>
      <c r="AY134">
        <v>96</v>
      </c>
      <c r="AZ134">
        <v>96</v>
      </c>
      <c r="BA134">
        <v>86</v>
      </c>
      <c r="BB134">
        <v>78.5</v>
      </c>
      <c r="BC134">
        <v>70.5</v>
      </c>
      <c r="BD134">
        <v>66</v>
      </c>
      <c r="BE134">
        <v>60</v>
      </c>
      <c r="BF134">
        <v>54</v>
      </c>
      <c r="BG134">
        <v>48</v>
      </c>
      <c r="BH134" t="s">
        <v>42</v>
      </c>
      <c r="BI134" t="s">
        <v>42</v>
      </c>
      <c r="BJ134" s="3" t="s">
        <v>42</v>
      </c>
      <c r="BK134" t="s">
        <v>42</v>
      </c>
      <c r="BL134" t="s">
        <v>42</v>
      </c>
      <c r="BM134" t="s">
        <v>763</v>
      </c>
      <c r="BP134" t="s">
        <v>542</v>
      </c>
      <c r="BQ134">
        <v>3</v>
      </c>
      <c r="BR134">
        <v>5</v>
      </c>
      <c r="BS134">
        <v>0</v>
      </c>
      <c r="BT134">
        <v>4</v>
      </c>
      <c r="BV134">
        <v>0</v>
      </c>
      <c r="BX134">
        <v>0</v>
      </c>
    </row>
    <row r="135" spans="1:87">
      <c r="A135" t="s">
        <v>734</v>
      </c>
      <c r="B135" s="21">
        <v>39980</v>
      </c>
      <c r="C135" t="s">
        <v>389</v>
      </c>
      <c r="D135" t="s">
        <v>390</v>
      </c>
      <c r="E135">
        <v>56.357934999999998</v>
      </c>
      <c r="F135">
        <v>92.867795999999998</v>
      </c>
      <c r="G135" s="1">
        <v>0.61805555555555558</v>
      </c>
      <c r="H135" s="15" t="s">
        <v>222</v>
      </c>
      <c r="I135" s="15" t="s">
        <v>198</v>
      </c>
      <c r="T135">
        <v>10.6</v>
      </c>
      <c r="U135">
        <v>10.7</v>
      </c>
      <c r="V135">
        <v>10.8</v>
      </c>
      <c r="W135">
        <f t="shared" si="14"/>
        <v>10.699999999999998</v>
      </c>
      <c r="X135">
        <v>131</v>
      </c>
      <c r="Y135">
        <v>132</v>
      </c>
      <c r="Z135">
        <v>132</v>
      </c>
      <c r="AA135">
        <f t="shared" si="15"/>
        <v>131.66666666666666</v>
      </c>
      <c r="AB135">
        <v>5.3</v>
      </c>
      <c r="AC135">
        <v>5.45</v>
      </c>
      <c r="AD135">
        <v>5.5</v>
      </c>
      <c r="AE135">
        <f t="shared" si="16"/>
        <v>5.416666666666667</v>
      </c>
      <c r="AF135">
        <v>3</v>
      </c>
      <c r="AG135">
        <v>2.9</v>
      </c>
      <c r="AH135">
        <v>2.9</v>
      </c>
      <c r="AI135">
        <f t="shared" si="17"/>
        <v>2.9333333333333336</v>
      </c>
      <c r="AJ135">
        <v>4.75</v>
      </c>
      <c r="AK135">
        <v>4.8</v>
      </c>
      <c r="AL135">
        <v>4.7</v>
      </c>
      <c r="AM135">
        <f t="shared" si="18"/>
        <v>4.75</v>
      </c>
      <c r="AN135">
        <v>115.5</v>
      </c>
      <c r="AO135">
        <v>115</v>
      </c>
      <c r="AP135">
        <v>115.5</v>
      </c>
      <c r="AQ135">
        <f t="shared" si="19"/>
        <v>115.33333333333333</v>
      </c>
      <c r="AR135">
        <v>117</v>
      </c>
      <c r="AS135">
        <v>117</v>
      </c>
      <c r="AT135">
        <v>117.5</v>
      </c>
      <c r="AU135">
        <f t="shared" si="20"/>
        <v>117.16666666666667</v>
      </c>
      <c r="AV135" t="s">
        <v>42</v>
      </c>
      <c r="AW135" t="s">
        <v>42</v>
      </c>
      <c r="AX135">
        <v>18.850000000000001</v>
      </c>
      <c r="AY135">
        <v>100.5</v>
      </c>
      <c r="AZ135">
        <v>99</v>
      </c>
      <c r="BA135">
        <v>90</v>
      </c>
      <c r="BB135">
        <v>82</v>
      </c>
      <c r="BC135">
        <v>76</v>
      </c>
      <c r="BD135">
        <v>73</v>
      </c>
      <c r="BE135">
        <v>67</v>
      </c>
      <c r="BF135">
        <v>61</v>
      </c>
      <c r="BG135">
        <v>53</v>
      </c>
      <c r="BH135" t="s">
        <v>42</v>
      </c>
      <c r="BI135" t="s">
        <v>42</v>
      </c>
      <c r="BJ135" s="3" t="s">
        <v>42</v>
      </c>
      <c r="BP135" t="s">
        <v>542</v>
      </c>
      <c r="BQ135">
        <v>1</v>
      </c>
      <c r="BR135">
        <v>3</v>
      </c>
      <c r="BS135">
        <v>0</v>
      </c>
      <c r="BT135">
        <v>26</v>
      </c>
      <c r="BV135">
        <v>0</v>
      </c>
      <c r="BX135">
        <v>0</v>
      </c>
    </row>
    <row r="136" spans="1:87">
      <c r="A136" t="s">
        <v>391</v>
      </c>
      <c r="B136" s="21">
        <v>39982</v>
      </c>
      <c r="C136" t="s">
        <v>392</v>
      </c>
      <c r="D136" t="s">
        <v>393</v>
      </c>
      <c r="E136">
        <v>56.063980999999998</v>
      </c>
      <c r="F136">
        <v>93.181838999999997</v>
      </c>
      <c r="H136" s="15" t="s">
        <v>221</v>
      </c>
      <c r="I136" s="15" t="s">
        <v>41</v>
      </c>
      <c r="T136">
        <v>11.2</v>
      </c>
      <c r="U136">
        <v>11.15</v>
      </c>
      <c r="V136">
        <v>11.1</v>
      </c>
      <c r="W136">
        <f t="shared" si="14"/>
        <v>11.15</v>
      </c>
      <c r="X136">
        <v>125</v>
      </c>
      <c r="Y136">
        <v>126</v>
      </c>
      <c r="Z136">
        <v>125</v>
      </c>
      <c r="AA136">
        <f t="shared" si="15"/>
        <v>125.33333333333333</v>
      </c>
      <c r="AB136">
        <v>6.3</v>
      </c>
      <c r="AC136">
        <v>6.15</v>
      </c>
      <c r="AD136">
        <v>6</v>
      </c>
      <c r="AE136">
        <f t="shared" si="16"/>
        <v>6.1499999999999995</v>
      </c>
      <c r="AF136">
        <v>2.95</v>
      </c>
      <c r="AG136">
        <v>2.95</v>
      </c>
      <c r="AH136">
        <v>2.9</v>
      </c>
      <c r="AI136">
        <f t="shared" si="17"/>
        <v>2.9333333333333336</v>
      </c>
      <c r="AJ136">
        <v>4.5999999999999996</v>
      </c>
      <c r="AK136">
        <v>4.7</v>
      </c>
      <c r="AL136">
        <v>4.5</v>
      </c>
      <c r="AM136">
        <f t="shared" si="18"/>
        <v>4.6000000000000005</v>
      </c>
      <c r="AN136">
        <v>104</v>
      </c>
      <c r="AO136">
        <v>104.5</v>
      </c>
      <c r="AP136">
        <v>105</v>
      </c>
      <c r="AQ136">
        <f t="shared" si="19"/>
        <v>104.5</v>
      </c>
      <c r="AR136">
        <v>105</v>
      </c>
      <c r="AS136">
        <v>105.5</v>
      </c>
      <c r="AT136">
        <v>106</v>
      </c>
      <c r="AU136">
        <f t="shared" si="20"/>
        <v>105.5</v>
      </c>
      <c r="AV136" t="s">
        <v>346</v>
      </c>
      <c r="AW136" t="s">
        <v>346</v>
      </c>
      <c r="AX136">
        <v>19.84</v>
      </c>
      <c r="AY136">
        <v>97</v>
      </c>
      <c r="AZ136">
        <v>96</v>
      </c>
      <c r="BA136">
        <v>89</v>
      </c>
      <c r="BB136">
        <v>82.5</v>
      </c>
      <c r="BC136">
        <v>76</v>
      </c>
      <c r="BD136">
        <v>71</v>
      </c>
      <c r="BE136">
        <v>65.5</v>
      </c>
      <c r="BF136">
        <v>58</v>
      </c>
      <c r="BG136">
        <v>53</v>
      </c>
      <c r="BH136" t="s">
        <v>43</v>
      </c>
      <c r="BI136" t="s">
        <v>43</v>
      </c>
      <c r="BJ136" s="3" t="s">
        <v>764</v>
      </c>
    </row>
    <row r="137" spans="1:87">
      <c r="A137" t="s">
        <v>735</v>
      </c>
      <c r="B137" s="21">
        <v>39983</v>
      </c>
      <c r="C137" t="s">
        <v>394</v>
      </c>
      <c r="D137" t="s">
        <v>395</v>
      </c>
      <c r="E137">
        <v>56.247819999999997</v>
      </c>
      <c r="F137">
        <v>95.840232999999998</v>
      </c>
      <c r="H137" s="15" t="s">
        <v>219</v>
      </c>
      <c r="I137" s="15" t="s">
        <v>41</v>
      </c>
      <c r="T137">
        <v>11.05</v>
      </c>
      <c r="U137">
        <v>11</v>
      </c>
      <c r="V137">
        <v>11.1</v>
      </c>
      <c r="W137">
        <f t="shared" si="14"/>
        <v>11.049999999999999</v>
      </c>
      <c r="X137">
        <v>125.5</v>
      </c>
      <c r="Y137">
        <v>125</v>
      </c>
      <c r="Z137">
        <v>125</v>
      </c>
      <c r="AA137">
        <f t="shared" si="15"/>
        <v>125.16666666666667</v>
      </c>
      <c r="AB137">
        <v>5.6</v>
      </c>
      <c r="AC137">
        <v>5.8</v>
      </c>
      <c r="AD137">
        <v>5.6</v>
      </c>
      <c r="AE137">
        <f t="shared" si="16"/>
        <v>5.666666666666667</v>
      </c>
      <c r="AF137">
        <v>2.4500000000000002</v>
      </c>
      <c r="AG137">
        <v>2.5</v>
      </c>
      <c r="AH137">
        <v>2.6</v>
      </c>
      <c r="AI137">
        <f t="shared" si="17"/>
        <v>2.5166666666666671</v>
      </c>
      <c r="AJ137">
        <v>4</v>
      </c>
      <c r="AK137">
        <v>4.1500000000000004</v>
      </c>
      <c r="AL137" t="s">
        <v>765</v>
      </c>
      <c r="AM137">
        <f t="shared" si="18"/>
        <v>4.0750000000000002</v>
      </c>
      <c r="AN137">
        <v>95.5</v>
      </c>
      <c r="AO137">
        <v>95.5</v>
      </c>
      <c r="AP137">
        <v>96</v>
      </c>
      <c r="AQ137">
        <f t="shared" si="19"/>
        <v>95.666666666666671</v>
      </c>
      <c r="AR137">
        <v>95.5</v>
      </c>
      <c r="AS137">
        <v>95.5</v>
      </c>
      <c r="AT137">
        <v>95.5</v>
      </c>
      <c r="AU137">
        <f t="shared" si="20"/>
        <v>95.5</v>
      </c>
      <c r="AV137" t="s">
        <v>42</v>
      </c>
      <c r="AW137" t="s">
        <v>42</v>
      </c>
      <c r="AX137">
        <v>20.93</v>
      </c>
      <c r="AY137">
        <v>100</v>
      </c>
      <c r="AZ137">
        <v>97</v>
      </c>
      <c r="BA137">
        <v>91</v>
      </c>
      <c r="BB137">
        <v>84.5</v>
      </c>
      <c r="BC137">
        <v>78</v>
      </c>
      <c r="BD137">
        <v>73</v>
      </c>
      <c r="BE137">
        <v>65.5</v>
      </c>
      <c r="BF137">
        <v>59</v>
      </c>
      <c r="BG137">
        <v>53</v>
      </c>
      <c r="BH137" t="s">
        <v>42</v>
      </c>
      <c r="BI137" t="s">
        <v>42</v>
      </c>
      <c r="BJ137" s="3" t="s">
        <v>42</v>
      </c>
    </row>
    <row r="138" spans="1:87">
      <c r="A138" t="s">
        <v>736</v>
      </c>
      <c r="B138" s="21">
        <v>39983</v>
      </c>
      <c r="C138" t="s">
        <v>396</v>
      </c>
      <c r="D138" t="s">
        <v>395</v>
      </c>
      <c r="E138">
        <v>56.247819999999997</v>
      </c>
      <c r="F138">
        <v>95.840232999999998</v>
      </c>
      <c r="G138" s="7" t="s">
        <v>559</v>
      </c>
      <c r="W138" t="e">
        <f t="shared" si="14"/>
        <v>#DIV/0!</v>
      </c>
      <c r="AA138" t="e">
        <f t="shared" si="15"/>
        <v>#DIV/0!</v>
      </c>
      <c r="AE138" t="e">
        <f t="shared" si="16"/>
        <v>#DIV/0!</v>
      </c>
      <c r="AI138" t="e">
        <f t="shared" si="17"/>
        <v>#DIV/0!</v>
      </c>
      <c r="AM138" t="e">
        <f t="shared" si="18"/>
        <v>#DIV/0!</v>
      </c>
      <c r="AQ138" t="e">
        <f t="shared" si="19"/>
        <v>#DIV/0!</v>
      </c>
      <c r="AU138" t="e">
        <f t="shared" si="20"/>
        <v>#DIV/0!</v>
      </c>
    </row>
    <row r="139" spans="1:87">
      <c r="A139" t="s">
        <v>737</v>
      </c>
      <c r="B139" s="21">
        <v>39984</v>
      </c>
      <c r="C139" t="s">
        <v>621</v>
      </c>
      <c r="D139" t="s">
        <v>819</v>
      </c>
      <c r="E139">
        <v>56.028855</v>
      </c>
      <c r="F139">
        <v>97.876773</v>
      </c>
      <c r="G139" s="8"/>
      <c r="H139" s="16" t="s">
        <v>219</v>
      </c>
      <c r="I139" s="16" t="s">
        <v>198</v>
      </c>
      <c r="T139">
        <v>10.9</v>
      </c>
      <c r="U139">
        <v>11.1</v>
      </c>
      <c r="V139">
        <v>11.2</v>
      </c>
      <c r="W139">
        <f t="shared" si="14"/>
        <v>11.066666666666668</v>
      </c>
      <c r="X139">
        <v>122</v>
      </c>
      <c r="Y139">
        <v>122.5</v>
      </c>
      <c r="Z139">
        <v>122</v>
      </c>
      <c r="AA139">
        <f t="shared" si="15"/>
        <v>122.16666666666667</v>
      </c>
      <c r="AB139">
        <v>5.85</v>
      </c>
      <c r="AC139">
        <v>6</v>
      </c>
      <c r="AD139">
        <v>5.8</v>
      </c>
      <c r="AE139">
        <f t="shared" si="16"/>
        <v>5.8833333333333329</v>
      </c>
      <c r="AF139">
        <v>2.8</v>
      </c>
      <c r="AG139">
        <v>2.8</v>
      </c>
      <c r="AH139">
        <v>2.8</v>
      </c>
      <c r="AI139">
        <f t="shared" si="17"/>
        <v>2.7999999999999994</v>
      </c>
      <c r="AJ139">
        <v>4.7</v>
      </c>
      <c r="AK139">
        <v>4.5</v>
      </c>
      <c r="AL139">
        <v>4.5</v>
      </c>
      <c r="AM139">
        <f t="shared" si="18"/>
        <v>4.5666666666666664</v>
      </c>
      <c r="AN139">
        <v>84</v>
      </c>
      <c r="AO139">
        <v>83</v>
      </c>
      <c r="AP139">
        <v>85</v>
      </c>
      <c r="AQ139">
        <f t="shared" si="19"/>
        <v>84</v>
      </c>
      <c r="AR139">
        <v>86</v>
      </c>
      <c r="AS139">
        <v>86</v>
      </c>
      <c r="AT139">
        <v>86</v>
      </c>
      <c r="AU139">
        <f t="shared" si="20"/>
        <v>86</v>
      </c>
      <c r="AV139" t="s">
        <v>43</v>
      </c>
      <c r="AW139" t="s">
        <v>560</v>
      </c>
      <c r="AX139">
        <v>17.73</v>
      </c>
      <c r="AY139">
        <v>94</v>
      </c>
      <c r="AZ139">
        <v>92</v>
      </c>
      <c r="BA139">
        <v>86</v>
      </c>
      <c r="BB139">
        <v>79</v>
      </c>
      <c r="BC139">
        <v>75</v>
      </c>
      <c r="BD139">
        <v>68</v>
      </c>
      <c r="BE139">
        <v>61.5</v>
      </c>
      <c r="BF139">
        <v>55</v>
      </c>
      <c r="BG139">
        <v>49</v>
      </c>
      <c r="BH139" t="s">
        <v>42</v>
      </c>
      <c r="BI139" t="s">
        <v>43</v>
      </c>
      <c r="BJ139" s="3" t="s">
        <v>42</v>
      </c>
      <c r="BK139" t="s">
        <v>42</v>
      </c>
      <c r="BL139" t="s">
        <v>43</v>
      </c>
      <c r="BM139" t="s">
        <v>561</v>
      </c>
      <c r="BP139" t="s">
        <v>542</v>
      </c>
      <c r="BQ139">
        <v>0</v>
      </c>
      <c r="BR139">
        <f>49+1+52</f>
        <v>102</v>
      </c>
      <c r="BS139">
        <v>0</v>
      </c>
      <c r="BT139">
        <v>49</v>
      </c>
      <c r="BV139">
        <v>0</v>
      </c>
      <c r="BX139">
        <v>0</v>
      </c>
    </row>
    <row r="140" spans="1:87">
      <c r="A140" t="s">
        <v>738</v>
      </c>
      <c r="B140" s="21">
        <v>39984</v>
      </c>
      <c r="C140" t="s">
        <v>621</v>
      </c>
      <c r="D140" t="s">
        <v>819</v>
      </c>
      <c r="E140">
        <v>56.028855</v>
      </c>
      <c r="F140">
        <v>97.876773</v>
      </c>
      <c r="H140" s="16" t="s">
        <v>221</v>
      </c>
      <c r="I140" s="16" t="s">
        <v>198</v>
      </c>
      <c r="T140">
        <v>11.1</v>
      </c>
      <c r="U140">
        <v>11.25</v>
      </c>
      <c r="V140">
        <v>11.1</v>
      </c>
      <c r="W140">
        <f t="shared" si="14"/>
        <v>11.15</v>
      </c>
      <c r="X140">
        <v>126</v>
      </c>
      <c r="Y140">
        <v>126.5</v>
      </c>
      <c r="Z140">
        <v>126.5</v>
      </c>
      <c r="AA140">
        <f t="shared" si="15"/>
        <v>126.33333333333333</v>
      </c>
      <c r="AB140">
        <v>5.85</v>
      </c>
      <c r="AC140">
        <v>6</v>
      </c>
      <c r="AD140">
        <v>6</v>
      </c>
      <c r="AE140">
        <f t="shared" si="16"/>
        <v>5.95</v>
      </c>
      <c r="AF140">
        <v>2.85</v>
      </c>
      <c r="AG140">
        <v>2.8</v>
      </c>
      <c r="AH140">
        <v>2.8</v>
      </c>
      <c r="AI140">
        <f t="shared" si="17"/>
        <v>2.8166666666666664</v>
      </c>
      <c r="AJ140">
        <v>4.5</v>
      </c>
      <c r="AK140">
        <v>4.5</v>
      </c>
      <c r="AL140">
        <v>4.4000000000000004</v>
      </c>
      <c r="AM140">
        <f t="shared" si="18"/>
        <v>4.4666666666666668</v>
      </c>
      <c r="AN140">
        <v>108</v>
      </c>
      <c r="AO140">
        <v>108</v>
      </c>
      <c r="AP140">
        <v>109</v>
      </c>
      <c r="AQ140">
        <f t="shared" si="19"/>
        <v>108.33333333333333</v>
      </c>
      <c r="AR140">
        <v>108.5</v>
      </c>
      <c r="AS140">
        <v>108.5</v>
      </c>
      <c r="AT140">
        <v>109</v>
      </c>
      <c r="AU140">
        <f t="shared" si="20"/>
        <v>108.66666666666667</v>
      </c>
      <c r="AV140" t="s">
        <v>42</v>
      </c>
      <c r="AW140" t="s">
        <v>42</v>
      </c>
      <c r="AX140" t="s">
        <v>549</v>
      </c>
      <c r="AY140">
        <v>98</v>
      </c>
      <c r="AZ140">
        <v>98</v>
      </c>
      <c r="BA140">
        <v>90</v>
      </c>
      <c r="BB140">
        <v>82</v>
      </c>
      <c r="BC140">
        <v>76</v>
      </c>
      <c r="BD140">
        <v>72.5</v>
      </c>
      <c r="BE140">
        <v>64</v>
      </c>
      <c r="BF140">
        <v>58</v>
      </c>
      <c r="BG140">
        <v>52</v>
      </c>
      <c r="BH140" t="s">
        <v>42</v>
      </c>
      <c r="BI140" t="s">
        <v>42</v>
      </c>
      <c r="BJ140" s="3" t="s">
        <v>42</v>
      </c>
      <c r="BK140" t="s">
        <v>42</v>
      </c>
      <c r="BL140" t="s">
        <v>42</v>
      </c>
      <c r="BM140" t="s">
        <v>550</v>
      </c>
      <c r="BP140" t="s">
        <v>551</v>
      </c>
      <c r="BQ140">
        <v>1</v>
      </c>
      <c r="BR140">
        <v>166</v>
      </c>
      <c r="BS140">
        <v>0</v>
      </c>
      <c r="BT140">
        <v>15</v>
      </c>
      <c r="BV140">
        <v>0</v>
      </c>
      <c r="BX140">
        <v>0</v>
      </c>
    </row>
    <row r="141" spans="1:87">
      <c r="A141" t="s">
        <v>739</v>
      </c>
      <c r="B141" s="21">
        <v>39984</v>
      </c>
      <c r="C141" t="s">
        <v>621</v>
      </c>
      <c r="D141" t="s">
        <v>622</v>
      </c>
      <c r="E141">
        <v>56.028855</v>
      </c>
      <c r="F141">
        <v>97.876773</v>
      </c>
      <c r="H141" s="16" t="s">
        <v>219</v>
      </c>
      <c r="I141" s="16" t="s">
        <v>198</v>
      </c>
      <c r="T141">
        <v>12.2</v>
      </c>
      <c r="U141">
        <v>12.4</v>
      </c>
      <c r="V141">
        <v>12.1</v>
      </c>
      <c r="W141">
        <f t="shared" si="14"/>
        <v>12.233333333333334</v>
      </c>
      <c r="X141">
        <v>128.5</v>
      </c>
      <c r="Y141">
        <v>129</v>
      </c>
      <c r="Z141">
        <v>129</v>
      </c>
      <c r="AA141">
        <f t="shared" si="15"/>
        <v>128.83333333333334</v>
      </c>
      <c r="AB141">
        <v>5.95</v>
      </c>
      <c r="AC141">
        <v>5.9</v>
      </c>
      <c r="AD141">
        <v>5.9</v>
      </c>
      <c r="AE141">
        <f t="shared" si="16"/>
        <v>5.916666666666667</v>
      </c>
      <c r="AF141">
        <v>2.95</v>
      </c>
      <c r="AG141">
        <v>2.9</v>
      </c>
      <c r="AH141">
        <v>2.9</v>
      </c>
      <c r="AI141">
        <f t="shared" si="17"/>
        <v>2.9166666666666665</v>
      </c>
      <c r="AJ141">
        <v>4.8</v>
      </c>
      <c r="AK141">
        <v>4.7</v>
      </c>
      <c r="AL141">
        <v>4.8</v>
      </c>
      <c r="AM141">
        <f t="shared" si="18"/>
        <v>4.7666666666666666</v>
      </c>
      <c r="AN141">
        <v>77</v>
      </c>
      <c r="AO141">
        <v>77</v>
      </c>
      <c r="AP141">
        <v>78</v>
      </c>
      <c r="AQ141">
        <f t="shared" si="19"/>
        <v>77.333333333333329</v>
      </c>
      <c r="AR141">
        <v>94</v>
      </c>
      <c r="AS141">
        <v>93.5</v>
      </c>
      <c r="AT141">
        <v>94</v>
      </c>
      <c r="AU141">
        <f t="shared" si="20"/>
        <v>93.833333333333329</v>
      </c>
      <c r="AV141" t="s">
        <v>542</v>
      </c>
      <c r="AW141" t="s">
        <v>42</v>
      </c>
      <c r="AX141">
        <v>19.52</v>
      </c>
      <c r="AY141">
        <v>100</v>
      </c>
      <c r="AZ141">
        <v>97</v>
      </c>
      <c r="BA141">
        <v>88.5</v>
      </c>
      <c r="BB141">
        <v>82.5</v>
      </c>
      <c r="BC141">
        <v>78</v>
      </c>
      <c r="BD141">
        <v>68</v>
      </c>
      <c r="BE141">
        <v>65.5</v>
      </c>
      <c r="BF141">
        <v>58</v>
      </c>
      <c r="BG141">
        <v>50</v>
      </c>
      <c r="BH141" t="s">
        <v>42</v>
      </c>
      <c r="BI141" t="s">
        <v>43</v>
      </c>
      <c r="BJ141" s="3" t="s">
        <v>341</v>
      </c>
      <c r="BP141" t="s">
        <v>542</v>
      </c>
      <c r="BQ141">
        <v>0</v>
      </c>
      <c r="BR141">
        <v>6</v>
      </c>
      <c r="BS141">
        <v>0</v>
      </c>
      <c r="BT141">
        <v>23</v>
      </c>
      <c r="BV141">
        <v>0</v>
      </c>
      <c r="BX141">
        <v>0</v>
      </c>
    </row>
    <row r="142" spans="1:87">
      <c r="A142" s="7" t="s">
        <v>740</v>
      </c>
      <c r="B142" s="23">
        <v>39984</v>
      </c>
      <c r="C142" s="7" t="s">
        <v>554</v>
      </c>
      <c r="D142" s="7" t="s">
        <v>555</v>
      </c>
      <c r="E142">
        <v>56.027307999999998</v>
      </c>
      <c r="F142">
        <v>97.859727000000007</v>
      </c>
      <c r="H142" s="16" t="s">
        <v>221</v>
      </c>
      <c r="I142" s="16" t="s">
        <v>198</v>
      </c>
      <c r="T142">
        <v>11.1</v>
      </c>
      <c r="U142">
        <v>11.1</v>
      </c>
      <c r="V142">
        <v>11.1</v>
      </c>
      <c r="W142">
        <f t="shared" si="14"/>
        <v>11.1</v>
      </c>
      <c r="X142">
        <v>128</v>
      </c>
      <c r="Y142">
        <v>128</v>
      </c>
      <c r="Z142">
        <v>128.5</v>
      </c>
      <c r="AA142">
        <f t="shared" si="15"/>
        <v>128.16666666666666</v>
      </c>
      <c r="AB142">
        <v>5.8</v>
      </c>
      <c r="AC142">
        <v>5.9</v>
      </c>
      <c r="AD142">
        <v>6</v>
      </c>
      <c r="AE142">
        <f t="shared" si="16"/>
        <v>5.8999999999999995</v>
      </c>
      <c r="AF142">
        <v>2.9</v>
      </c>
      <c r="AG142">
        <v>2.8</v>
      </c>
      <c r="AH142">
        <v>2.9</v>
      </c>
      <c r="AI142">
        <f t="shared" si="17"/>
        <v>2.8666666666666667</v>
      </c>
      <c r="AJ142">
        <v>4.6500000000000004</v>
      </c>
      <c r="AK142">
        <v>4.7</v>
      </c>
      <c r="AL142">
        <v>4.75</v>
      </c>
      <c r="AM142">
        <f t="shared" si="18"/>
        <v>4.7</v>
      </c>
      <c r="AN142">
        <v>117</v>
      </c>
      <c r="AO142">
        <v>117</v>
      </c>
      <c r="AP142">
        <v>117</v>
      </c>
      <c r="AQ142">
        <f t="shared" si="19"/>
        <v>117</v>
      </c>
      <c r="AR142">
        <v>119</v>
      </c>
      <c r="AS142">
        <v>119.5</v>
      </c>
      <c r="AT142">
        <v>119.5</v>
      </c>
      <c r="AU142">
        <f t="shared" si="20"/>
        <v>119.33333333333333</v>
      </c>
      <c r="AV142" t="s">
        <v>341</v>
      </c>
      <c r="AW142" t="s">
        <v>42</v>
      </c>
      <c r="AX142">
        <v>19.09</v>
      </c>
      <c r="AY142">
        <v>101</v>
      </c>
      <c r="AZ142">
        <v>99.5</v>
      </c>
      <c r="BA142">
        <v>93</v>
      </c>
      <c r="BB142">
        <v>84.5</v>
      </c>
      <c r="BC142">
        <v>78</v>
      </c>
      <c r="BD142">
        <v>73</v>
      </c>
      <c r="BE142">
        <v>66.5</v>
      </c>
      <c r="BF142">
        <v>58.5</v>
      </c>
      <c r="BG142">
        <v>51</v>
      </c>
      <c r="BH142" t="s">
        <v>340</v>
      </c>
      <c r="BI142" t="s">
        <v>43</v>
      </c>
      <c r="BJ142" s="3" t="s">
        <v>552</v>
      </c>
      <c r="BK142" t="s">
        <v>341</v>
      </c>
      <c r="BL142" t="s">
        <v>43</v>
      </c>
      <c r="BP142" t="s">
        <v>42</v>
      </c>
      <c r="BQ142">
        <v>0</v>
      </c>
      <c r="BR142">
        <f>96+61+126</f>
        <v>283</v>
      </c>
      <c r="BS142">
        <v>0</v>
      </c>
      <c r="BT142">
        <v>9</v>
      </c>
      <c r="BV142">
        <v>0</v>
      </c>
      <c r="BX142">
        <v>0</v>
      </c>
      <c r="CI142" t="s">
        <v>553</v>
      </c>
    </row>
    <row r="143" spans="1:87">
      <c r="A143" t="s">
        <v>741</v>
      </c>
      <c r="B143" s="21">
        <v>39984</v>
      </c>
      <c r="C143" t="s">
        <v>621</v>
      </c>
      <c r="D143" t="s">
        <v>623</v>
      </c>
      <c r="E143">
        <v>56.027307999999998</v>
      </c>
      <c r="F143">
        <v>97.859727000000007</v>
      </c>
      <c r="H143" s="16" t="s">
        <v>219</v>
      </c>
      <c r="I143" s="16" t="s">
        <v>198</v>
      </c>
      <c r="T143">
        <v>11.6</v>
      </c>
      <c r="U143">
        <v>11.7</v>
      </c>
      <c r="V143">
        <v>11.55</v>
      </c>
      <c r="W143">
        <f t="shared" si="14"/>
        <v>11.616666666666665</v>
      </c>
      <c r="X143" s="19">
        <v>124.5</v>
      </c>
      <c r="Y143" s="19">
        <v>125</v>
      </c>
      <c r="Z143" s="19">
        <v>125</v>
      </c>
      <c r="AA143" s="19">
        <f t="shared" si="15"/>
        <v>124.83333333333333</v>
      </c>
      <c r="AB143">
        <v>5.4</v>
      </c>
      <c r="AC143">
        <v>5.6</v>
      </c>
      <c r="AD143">
        <v>5.5</v>
      </c>
      <c r="AE143">
        <f t="shared" si="16"/>
        <v>5.5</v>
      </c>
      <c r="AF143">
        <v>2.8</v>
      </c>
      <c r="AG143">
        <v>2.8</v>
      </c>
      <c r="AH143">
        <v>2.8</v>
      </c>
      <c r="AI143">
        <f t="shared" si="17"/>
        <v>2.7999999999999994</v>
      </c>
      <c r="AJ143">
        <v>4.2</v>
      </c>
      <c r="AK143">
        <v>4.2</v>
      </c>
      <c r="AL143">
        <v>4.5</v>
      </c>
      <c r="AM143">
        <f t="shared" si="18"/>
        <v>4.3</v>
      </c>
      <c r="AN143">
        <v>95</v>
      </c>
      <c r="AO143">
        <v>94</v>
      </c>
      <c r="AP143">
        <v>94</v>
      </c>
      <c r="AQ143">
        <f t="shared" si="19"/>
        <v>94.333333333333329</v>
      </c>
      <c r="AR143">
        <v>95</v>
      </c>
      <c r="AS143">
        <v>96</v>
      </c>
      <c r="AT143">
        <v>95.5</v>
      </c>
      <c r="AU143">
        <f t="shared" si="20"/>
        <v>95.5</v>
      </c>
      <c r="AV143" t="s">
        <v>341</v>
      </c>
      <c r="AW143" t="s">
        <v>42</v>
      </c>
      <c r="AX143">
        <v>19.829999999999998</v>
      </c>
      <c r="AY143">
        <v>96</v>
      </c>
      <c r="AZ143">
        <v>93</v>
      </c>
      <c r="BA143">
        <v>87.5</v>
      </c>
      <c r="BB143">
        <v>82</v>
      </c>
      <c r="BC143">
        <v>76.5</v>
      </c>
      <c r="BD143">
        <v>70.5</v>
      </c>
      <c r="BE143">
        <v>64</v>
      </c>
      <c r="BF143">
        <v>58</v>
      </c>
      <c r="BG143">
        <v>51.5</v>
      </c>
      <c r="BH143" t="s">
        <v>341</v>
      </c>
      <c r="BI143" t="s">
        <v>42</v>
      </c>
      <c r="BJ143" s="3" t="s">
        <v>42</v>
      </c>
      <c r="BK143" t="s">
        <v>43</v>
      </c>
      <c r="BL143" t="s">
        <v>350</v>
      </c>
      <c r="BM143" t="s">
        <v>351</v>
      </c>
    </row>
    <row r="144" spans="1:87">
      <c r="A144" t="s">
        <v>742</v>
      </c>
      <c r="B144" s="21">
        <v>39984</v>
      </c>
      <c r="C144" t="s">
        <v>621</v>
      </c>
      <c r="D144" t="s">
        <v>624</v>
      </c>
      <c r="E144">
        <v>56.026916</v>
      </c>
      <c r="F144">
        <v>97.860035999999994</v>
      </c>
      <c r="H144" s="16" t="s">
        <v>219</v>
      </c>
      <c r="I144" s="16" t="s">
        <v>198</v>
      </c>
      <c r="T144">
        <v>11.3</v>
      </c>
      <c r="U144">
        <v>11.25</v>
      </c>
      <c r="V144">
        <v>11.15</v>
      </c>
      <c r="W144">
        <f t="shared" si="14"/>
        <v>11.233333333333334</v>
      </c>
      <c r="X144">
        <v>123.4</v>
      </c>
      <c r="Y144">
        <v>123</v>
      </c>
      <c r="Z144">
        <v>123</v>
      </c>
      <c r="AA144">
        <f t="shared" si="15"/>
        <v>123.13333333333333</v>
      </c>
      <c r="AB144">
        <v>5.75</v>
      </c>
      <c r="AC144">
        <v>5.7</v>
      </c>
      <c r="AD144">
        <v>5.8</v>
      </c>
      <c r="AE144">
        <f t="shared" si="16"/>
        <v>5.75</v>
      </c>
      <c r="AF144">
        <v>2.6</v>
      </c>
      <c r="AG144">
        <v>2.7</v>
      </c>
      <c r="AH144">
        <v>2.65</v>
      </c>
      <c r="AI144">
        <f t="shared" si="17"/>
        <v>2.6500000000000004</v>
      </c>
      <c r="AJ144">
        <v>4.0999999999999996</v>
      </c>
      <c r="AK144">
        <v>4.1500000000000004</v>
      </c>
      <c r="AL144">
        <v>4</v>
      </c>
      <c r="AM144">
        <f t="shared" si="18"/>
        <v>4.083333333333333</v>
      </c>
      <c r="AN144">
        <v>95</v>
      </c>
      <c r="AO144">
        <v>95</v>
      </c>
      <c r="AP144">
        <v>96</v>
      </c>
      <c r="AQ144">
        <f t="shared" si="19"/>
        <v>95.333333333333329</v>
      </c>
      <c r="AR144">
        <v>95.5</v>
      </c>
      <c r="AS144">
        <v>95</v>
      </c>
      <c r="AT144">
        <v>95.5</v>
      </c>
      <c r="AU144">
        <f t="shared" si="20"/>
        <v>95.333333333333329</v>
      </c>
      <c r="AV144" t="s">
        <v>42</v>
      </c>
      <c r="AW144" t="s">
        <v>42</v>
      </c>
      <c r="AX144">
        <v>21.43</v>
      </c>
      <c r="AY144">
        <v>96</v>
      </c>
      <c r="AZ144">
        <v>91</v>
      </c>
      <c r="BA144">
        <v>85</v>
      </c>
      <c r="BB144">
        <v>79</v>
      </c>
      <c r="BC144">
        <v>72</v>
      </c>
      <c r="BD144">
        <v>66.5</v>
      </c>
      <c r="BE144">
        <v>61.5</v>
      </c>
      <c r="BF144">
        <v>55</v>
      </c>
      <c r="BG144">
        <v>49</v>
      </c>
      <c r="BH144" t="s">
        <v>43</v>
      </c>
      <c r="BI144" t="s">
        <v>43</v>
      </c>
      <c r="BJ144" s="3" t="s">
        <v>197</v>
      </c>
      <c r="BK144" t="s">
        <v>42</v>
      </c>
      <c r="BL144" t="s">
        <v>42</v>
      </c>
    </row>
    <row r="145" spans="1:87">
      <c r="A145" t="s">
        <v>743</v>
      </c>
      <c r="B145" s="21">
        <v>39984</v>
      </c>
      <c r="C145" t="s">
        <v>621</v>
      </c>
      <c r="D145" t="s">
        <v>623</v>
      </c>
      <c r="E145">
        <v>56.027307999999998</v>
      </c>
      <c r="F145">
        <v>97.859727000000007</v>
      </c>
      <c r="G145" s="1">
        <v>0.79861111111111116</v>
      </c>
      <c r="H145" s="16" t="s">
        <v>221</v>
      </c>
      <c r="I145" s="16" t="s">
        <v>198</v>
      </c>
      <c r="L145" t="s">
        <v>199</v>
      </c>
      <c r="M145" t="s">
        <v>352</v>
      </c>
      <c r="T145">
        <v>11.4</v>
      </c>
      <c r="U145">
        <v>11.4</v>
      </c>
      <c r="V145">
        <v>11.4</v>
      </c>
      <c r="W145">
        <f t="shared" si="14"/>
        <v>11.4</v>
      </c>
      <c r="X145">
        <v>129</v>
      </c>
      <c r="Y145">
        <v>128.5</v>
      </c>
      <c r="Z145">
        <v>128</v>
      </c>
      <c r="AA145">
        <f t="shared" si="15"/>
        <v>128.5</v>
      </c>
      <c r="AB145">
        <v>5.8</v>
      </c>
      <c r="AC145">
        <v>5.7</v>
      </c>
      <c r="AD145">
        <v>5.9</v>
      </c>
      <c r="AE145">
        <f t="shared" si="16"/>
        <v>5.8</v>
      </c>
      <c r="AF145">
        <v>2.95</v>
      </c>
      <c r="AG145">
        <v>3</v>
      </c>
      <c r="AH145">
        <v>2.9</v>
      </c>
      <c r="AI145">
        <f t="shared" si="17"/>
        <v>2.9499999999999997</v>
      </c>
      <c r="AJ145">
        <v>4.4000000000000004</v>
      </c>
      <c r="AK145">
        <v>4.4000000000000004</v>
      </c>
      <c r="AL145">
        <v>4.5999999999999996</v>
      </c>
      <c r="AM145">
        <f t="shared" si="18"/>
        <v>4.4666666666666668</v>
      </c>
      <c r="AN145">
        <v>131</v>
      </c>
      <c r="AO145">
        <v>131.5</v>
      </c>
      <c r="AP145">
        <v>131</v>
      </c>
      <c r="AQ145">
        <f t="shared" si="19"/>
        <v>131.16666666666666</v>
      </c>
      <c r="AR145">
        <v>127</v>
      </c>
      <c r="AS145">
        <v>127</v>
      </c>
      <c r="AT145">
        <v>127</v>
      </c>
      <c r="AU145">
        <f t="shared" si="20"/>
        <v>127</v>
      </c>
      <c r="AV145" t="s">
        <v>43</v>
      </c>
      <c r="AW145" t="s">
        <v>42</v>
      </c>
      <c r="AX145">
        <v>19.5</v>
      </c>
      <c r="AY145">
        <v>100.5</v>
      </c>
      <c r="AZ145">
        <v>96</v>
      </c>
      <c r="BA145">
        <v>88</v>
      </c>
      <c r="BB145">
        <v>82</v>
      </c>
      <c r="BC145">
        <v>76</v>
      </c>
      <c r="BD145">
        <v>70</v>
      </c>
      <c r="BE145">
        <v>64</v>
      </c>
      <c r="BF145">
        <v>58</v>
      </c>
      <c r="BG145">
        <v>50.5</v>
      </c>
      <c r="BH145" t="s">
        <v>42</v>
      </c>
      <c r="BI145" t="s">
        <v>42</v>
      </c>
      <c r="BJ145" s="3" t="s">
        <v>42</v>
      </c>
      <c r="BK145" t="s">
        <v>560</v>
      </c>
      <c r="BL145" t="s">
        <v>42</v>
      </c>
      <c r="BM145" t="s">
        <v>353</v>
      </c>
    </row>
    <row r="146" spans="1:87">
      <c r="A146" s="9" t="s">
        <v>744</v>
      </c>
      <c r="B146" s="24">
        <v>39984</v>
      </c>
      <c r="C146" s="9" t="s">
        <v>990</v>
      </c>
      <c r="D146" s="9" t="s">
        <v>991</v>
      </c>
      <c r="E146">
        <v>56.028939999999999</v>
      </c>
      <c r="F146">
        <v>97.877706000000003</v>
      </c>
      <c r="G146" s="1">
        <v>0.81944444444444453</v>
      </c>
      <c r="H146" s="16" t="s">
        <v>219</v>
      </c>
      <c r="I146" s="16" t="s">
        <v>1193</v>
      </c>
      <c r="T146">
        <v>10.65</v>
      </c>
      <c r="U146">
        <v>10.5</v>
      </c>
      <c r="V146">
        <v>10.55</v>
      </c>
      <c r="W146">
        <f t="shared" si="14"/>
        <v>10.566666666666666</v>
      </c>
      <c r="X146">
        <v>123.5</v>
      </c>
      <c r="Y146">
        <v>124</v>
      </c>
      <c r="Z146">
        <v>123.5</v>
      </c>
      <c r="AA146">
        <f t="shared" si="15"/>
        <v>123.66666666666667</v>
      </c>
      <c r="AB146">
        <v>5.95</v>
      </c>
      <c r="AC146">
        <v>5.8</v>
      </c>
      <c r="AD146">
        <v>5.8</v>
      </c>
      <c r="AE146">
        <f t="shared" si="16"/>
        <v>5.8500000000000005</v>
      </c>
      <c r="AF146">
        <v>2.9</v>
      </c>
      <c r="AG146">
        <v>2.95</v>
      </c>
      <c r="AH146">
        <v>2.9</v>
      </c>
      <c r="AI146">
        <f t="shared" si="17"/>
        <v>2.9166666666666665</v>
      </c>
      <c r="AJ146">
        <v>4.45</v>
      </c>
      <c r="AK146">
        <v>4.4000000000000004</v>
      </c>
      <c r="AL146">
        <v>4.45</v>
      </c>
      <c r="AM146">
        <f t="shared" si="18"/>
        <v>4.4333333333333336</v>
      </c>
      <c r="AN146">
        <v>85</v>
      </c>
      <c r="AO146">
        <v>85</v>
      </c>
      <c r="AP146">
        <v>84.5</v>
      </c>
      <c r="AQ146">
        <f t="shared" si="19"/>
        <v>84.833333333333329</v>
      </c>
      <c r="AR146">
        <v>86</v>
      </c>
      <c r="AS146">
        <v>85</v>
      </c>
      <c r="AT146">
        <v>85.5</v>
      </c>
      <c r="AU146">
        <f t="shared" si="20"/>
        <v>85.5</v>
      </c>
      <c r="AV146" t="s">
        <v>1194</v>
      </c>
      <c r="AW146" t="s">
        <v>986</v>
      </c>
      <c r="AX146">
        <v>19.86</v>
      </c>
      <c r="AY146">
        <v>96</v>
      </c>
      <c r="AZ146">
        <v>94</v>
      </c>
      <c r="BA146">
        <v>87</v>
      </c>
      <c r="BB146">
        <v>80.5</v>
      </c>
      <c r="BC146">
        <v>75</v>
      </c>
      <c r="BD146">
        <v>70</v>
      </c>
      <c r="BE146">
        <v>64</v>
      </c>
      <c r="BF146">
        <v>56</v>
      </c>
      <c r="BG146">
        <v>50</v>
      </c>
      <c r="BH146" t="s">
        <v>986</v>
      </c>
      <c r="BI146" t="s">
        <v>986</v>
      </c>
      <c r="BJ146" s="3" t="s">
        <v>987</v>
      </c>
      <c r="BK146" t="s">
        <v>986</v>
      </c>
      <c r="BL146" t="s">
        <v>988</v>
      </c>
      <c r="CI146" t="s">
        <v>989</v>
      </c>
    </row>
    <row r="147" spans="1:87">
      <c r="A147" t="s">
        <v>745</v>
      </c>
      <c r="B147" s="21">
        <v>39985</v>
      </c>
      <c r="C147" t="s">
        <v>625</v>
      </c>
      <c r="D147" t="s">
        <v>224</v>
      </c>
      <c r="E147">
        <v>55.604920999999997</v>
      </c>
      <c r="F147">
        <v>98.587919999999997</v>
      </c>
      <c r="H147" s="16" t="s">
        <v>219</v>
      </c>
      <c r="I147" s="16" t="s">
        <v>992</v>
      </c>
      <c r="T147">
        <v>10.199999999999999</v>
      </c>
      <c r="U147">
        <v>10.4</v>
      </c>
      <c r="V147">
        <v>10.5</v>
      </c>
      <c r="W147">
        <f t="shared" si="14"/>
        <v>10.366666666666667</v>
      </c>
      <c r="X147">
        <v>122.5</v>
      </c>
      <c r="Y147">
        <v>122</v>
      </c>
      <c r="Z147">
        <v>122</v>
      </c>
      <c r="AA147">
        <f t="shared" si="15"/>
        <v>122.16666666666667</v>
      </c>
      <c r="AB147">
        <v>6</v>
      </c>
      <c r="AC147">
        <v>5.9</v>
      </c>
      <c r="AD147">
        <v>6</v>
      </c>
      <c r="AE147">
        <f t="shared" si="16"/>
        <v>5.9666666666666659</v>
      </c>
      <c r="AF147">
        <v>3.05</v>
      </c>
      <c r="AG147">
        <v>3.2</v>
      </c>
      <c r="AH147">
        <v>3.15</v>
      </c>
      <c r="AI147">
        <f t="shared" si="17"/>
        <v>3.1333333333333333</v>
      </c>
      <c r="AJ147">
        <v>4.3</v>
      </c>
      <c r="AK147">
        <v>4.5</v>
      </c>
      <c r="AL147">
        <v>4.5</v>
      </c>
      <c r="AM147">
        <f t="shared" si="18"/>
        <v>4.4333333333333336</v>
      </c>
      <c r="AN147">
        <v>87.5</v>
      </c>
      <c r="AO147">
        <v>88</v>
      </c>
      <c r="AP147">
        <v>88</v>
      </c>
      <c r="AQ147">
        <f t="shared" si="19"/>
        <v>87.833333333333329</v>
      </c>
      <c r="AR147">
        <v>87</v>
      </c>
      <c r="AS147">
        <v>87.5</v>
      </c>
      <c r="AT147">
        <v>87.5</v>
      </c>
      <c r="AU147">
        <f t="shared" si="20"/>
        <v>87.333333333333329</v>
      </c>
      <c r="AV147" t="s">
        <v>986</v>
      </c>
      <c r="AW147" t="s">
        <v>986</v>
      </c>
      <c r="AX147">
        <v>21.72</v>
      </c>
      <c r="AY147">
        <v>96</v>
      </c>
      <c r="AZ147">
        <v>93</v>
      </c>
      <c r="BA147">
        <v>86</v>
      </c>
      <c r="BB147">
        <v>81</v>
      </c>
      <c r="BC147">
        <v>75</v>
      </c>
      <c r="BD147">
        <v>70</v>
      </c>
      <c r="BE147">
        <v>63.5</v>
      </c>
      <c r="BF147">
        <v>57</v>
      </c>
      <c r="BG147">
        <v>50.5</v>
      </c>
      <c r="BH147" t="s">
        <v>986</v>
      </c>
      <c r="BI147" t="s">
        <v>986</v>
      </c>
      <c r="BJ147" s="3" t="s">
        <v>993</v>
      </c>
      <c r="BK147" t="s">
        <v>994</v>
      </c>
      <c r="BL147" t="s">
        <v>986</v>
      </c>
      <c r="BM147" t="s">
        <v>773</v>
      </c>
    </row>
    <row r="148" spans="1:87">
      <c r="A148" s="9" t="s">
        <v>746</v>
      </c>
      <c r="B148" s="24">
        <v>39985</v>
      </c>
      <c r="C148" s="9" t="s">
        <v>777</v>
      </c>
      <c r="D148" s="9" t="s">
        <v>225</v>
      </c>
      <c r="E148">
        <v>55.604920999999997</v>
      </c>
      <c r="F148">
        <v>98.587919999999997</v>
      </c>
      <c r="G148" s="1">
        <v>0.34027777777777773</v>
      </c>
      <c r="H148" s="16" t="s">
        <v>221</v>
      </c>
      <c r="I148" s="16" t="s">
        <v>992</v>
      </c>
      <c r="T148">
        <v>11.85</v>
      </c>
      <c r="U148">
        <v>11.7</v>
      </c>
      <c r="V148">
        <v>11.8</v>
      </c>
      <c r="W148">
        <f t="shared" si="14"/>
        <v>11.783333333333331</v>
      </c>
      <c r="X148">
        <v>126</v>
      </c>
      <c r="Y148">
        <v>125.5</v>
      </c>
      <c r="Z148">
        <v>125.5</v>
      </c>
      <c r="AA148">
        <f t="shared" si="15"/>
        <v>125.66666666666667</v>
      </c>
      <c r="AB148">
        <v>5.6</v>
      </c>
      <c r="AC148">
        <v>5.75</v>
      </c>
      <c r="AD148">
        <v>5.6</v>
      </c>
      <c r="AE148">
        <f t="shared" si="16"/>
        <v>5.6499999999999995</v>
      </c>
      <c r="AF148">
        <v>2.75</v>
      </c>
      <c r="AG148">
        <v>2.85</v>
      </c>
      <c r="AH148">
        <v>2.8</v>
      </c>
      <c r="AI148">
        <f t="shared" si="17"/>
        <v>2.7999999999999994</v>
      </c>
      <c r="AJ148">
        <v>4</v>
      </c>
      <c r="AK148">
        <v>4.1500000000000004</v>
      </c>
      <c r="AL148">
        <v>4.25</v>
      </c>
      <c r="AM148">
        <f t="shared" si="18"/>
        <v>4.1333333333333337</v>
      </c>
      <c r="AN148">
        <v>104</v>
      </c>
      <c r="AO148">
        <v>104</v>
      </c>
      <c r="AP148">
        <v>104</v>
      </c>
      <c r="AQ148">
        <f t="shared" si="19"/>
        <v>104</v>
      </c>
      <c r="AR148">
        <v>104</v>
      </c>
      <c r="AS148">
        <v>104.5</v>
      </c>
      <c r="AT148">
        <v>104</v>
      </c>
      <c r="AU148">
        <f t="shared" si="20"/>
        <v>104.16666666666667</v>
      </c>
      <c r="AV148" t="s">
        <v>774</v>
      </c>
      <c r="AW148" t="s">
        <v>986</v>
      </c>
      <c r="AX148">
        <v>18.600000000000001</v>
      </c>
      <c r="AY148">
        <v>100</v>
      </c>
      <c r="AZ148">
        <v>96.5</v>
      </c>
      <c r="BA148">
        <v>89</v>
      </c>
      <c r="BB148">
        <v>83</v>
      </c>
      <c r="BC148">
        <v>77</v>
      </c>
      <c r="BD148">
        <v>72</v>
      </c>
      <c r="BE148">
        <v>67</v>
      </c>
      <c r="BF148">
        <v>60</v>
      </c>
      <c r="BG148">
        <v>53</v>
      </c>
      <c r="BH148" t="s">
        <v>986</v>
      </c>
      <c r="BI148" t="s">
        <v>988</v>
      </c>
      <c r="BJ148" s="3" t="s">
        <v>986</v>
      </c>
      <c r="BK148" t="s">
        <v>986</v>
      </c>
      <c r="BL148" t="s">
        <v>986</v>
      </c>
      <c r="BM148" t="s">
        <v>775</v>
      </c>
      <c r="CI148" t="s">
        <v>776</v>
      </c>
    </row>
    <row r="149" spans="1:87">
      <c r="A149" t="s">
        <v>747</v>
      </c>
      <c r="B149" s="21">
        <v>39985</v>
      </c>
      <c r="C149" t="s">
        <v>625</v>
      </c>
      <c r="D149" t="s">
        <v>832</v>
      </c>
      <c r="E149">
        <v>55.603571000000002</v>
      </c>
      <c r="F149">
        <v>98.593230000000005</v>
      </c>
      <c r="H149" s="16" t="s">
        <v>219</v>
      </c>
      <c r="I149" s="16" t="s">
        <v>1193</v>
      </c>
      <c r="T149">
        <v>11.6</v>
      </c>
      <c r="U149">
        <v>11.55</v>
      </c>
      <c r="V149">
        <v>11.5</v>
      </c>
      <c r="W149">
        <f t="shared" si="14"/>
        <v>11.549999999999999</v>
      </c>
      <c r="X149">
        <v>124.5</v>
      </c>
      <c r="Y149">
        <v>124.5</v>
      </c>
      <c r="Z149">
        <v>125</v>
      </c>
      <c r="AA149">
        <f t="shared" si="15"/>
        <v>124.66666666666667</v>
      </c>
      <c r="AB149">
        <v>5.35</v>
      </c>
      <c r="AC149">
        <v>5.5</v>
      </c>
      <c r="AD149">
        <v>5.5</v>
      </c>
      <c r="AE149">
        <f t="shared" si="16"/>
        <v>5.45</v>
      </c>
      <c r="AF149">
        <v>3</v>
      </c>
      <c r="AG149">
        <v>3</v>
      </c>
      <c r="AH149">
        <v>2.9</v>
      </c>
      <c r="AI149">
        <f t="shared" si="17"/>
        <v>2.9666666666666668</v>
      </c>
      <c r="AJ149">
        <v>4.7</v>
      </c>
      <c r="AK149">
        <v>4.5999999999999996</v>
      </c>
      <c r="AL149">
        <v>4.5999999999999996</v>
      </c>
      <c r="AM149">
        <f t="shared" si="18"/>
        <v>4.6333333333333337</v>
      </c>
      <c r="AN149">
        <v>80</v>
      </c>
      <c r="AO149">
        <v>80</v>
      </c>
      <c r="AP149">
        <v>80</v>
      </c>
      <c r="AQ149">
        <f t="shared" si="19"/>
        <v>80</v>
      </c>
      <c r="AR149">
        <v>81</v>
      </c>
      <c r="AS149">
        <v>80</v>
      </c>
      <c r="AT149">
        <v>80</v>
      </c>
      <c r="AU149">
        <f t="shared" si="20"/>
        <v>80.333333333333329</v>
      </c>
      <c r="AV149" t="s">
        <v>986</v>
      </c>
      <c r="AW149" t="s">
        <v>986</v>
      </c>
      <c r="AX149">
        <v>18.61</v>
      </c>
      <c r="AY149">
        <v>93.5</v>
      </c>
      <c r="AZ149">
        <v>93.5</v>
      </c>
      <c r="BA149">
        <v>86</v>
      </c>
      <c r="BB149">
        <v>80.5</v>
      </c>
      <c r="BC149">
        <v>75</v>
      </c>
      <c r="BD149">
        <v>68</v>
      </c>
      <c r="BE149">
        <v>62</v>
      </c>
      <c r="BF149">
        <v>55</v>
      </c>
      <c r="BG149">
        <v>49</v>
      </c>
      <c r="BH149" t="s">
        <v>986</v>
      </c>
      <c r="BI149" t="s">
        <v>778</v>
      </c>
      <c r="BJ149" s="3" t="s">
        <v>986</v>
      </c>
      <c r="BK149" t="s">
        <v>986</v>
      </c>
      <c r="BL149" t="s">
        <v>986</v>
      </c>
      <c r="BM149" t="s">
        <v>779</v>
      </c>
    </row>
    <row r="150" spans="1:87">
      <c r="A150" s="9" t="s">
        <v>748</v>
      </c>
      <c r="B150" s="24">
        <v>39985</v>
      </c>
      <c r="C150" s="9" t="s">
        <v>777</v>
      </c>
      <c r="D150" s="9" t="s">
        <v>784</v>
      </c>
      <c r="E150">
        <v>55.603571000000002</v>
      </c>
      <c r="F150">
        <v>98.593230000000005</v>
      </c>
      <c r="H150" s="16" t="s">
        <v>221</v>
      </c>
      <c r="I150" s="16" t="s">
        <v>1193</v>
      </c>
      <c r="L150" t="s">
        <v>780</v>
      </c>
      <c r="M150" t="s">
        <v>781</v>
      </c>
      <c r="T150">
        <v>10.6</v>
      </c>
      <c r="U150">
        <v>10.7</v>
      </c>
      <c r="V150">
        <v>10.5</v>
      </c>
      <c r="W150">
        <f t="shared" si="14"/>
        <v>10.6</v>
      </c>
      <c r="X150">
        <v>123</v>
      </c>
      <c r="Y150">
        <v>123</v>
      </c>
      <c r="Z150">
        <v>123</v>
      </c>
      <c r="AA150">
        <f t="shared" si="15"/>
        <v>123</v>
      </c>
      <c r="AB150">
        <v>5.6</v>
      </c>
      <c r="AC150">
        <v>5.5</v>
      </c>
      <c r="AD150">
        <v>5.55</v>
      </c>
      <c r="AE150">
        <f t="shared" si="16"/>
        <v>5.55</v>
      </c>
      <c r="AF150">
        <v>2.75</v>
      </c>
      <c r="AG150">
        <v>2.7</v>
      </c>
      <c r="AH150">
        <v>2.65</v>
      </c>
      <c r="AI150">
        <f t="shared" si="17"/>
        <v>2.6999999999999997</v>
      </c>
      <c r="AJ150">
        <v>4.2</v>
      </c>
      <c r="AK150">
        <v>4.3</v>
      </c>
      <c r="AL150">
        <v>4.2</v>
      </c>
      <c r="AM150">
        <f t="shared" si="18"/>
        <v>4.2333333333333334</v>
      </c>
      <c r="AN150">
        <v>100</v>
      </c>
      <c r="AO150">
        <v>100</v>
      </c>
      <c r="AP150">
        <v>101</v>
      </c>
      <c r="AQ150">
        <f t="shared" si="19"/>
        <v>100.33333333333333</v>
      </c>
      <c r="AR150">
        <v>100</v>
      </c>
      <c r="AS150">
        <v>101</v>
      </c>
      <c r="AT150">
        <v>101</v>
      </c>
      <c r="AU150">
        <f t="shared" si="20"/>
        <v>100.66666666666667</v>
      </c>
      <c r="AV150" t="s">
        <v>986</v>
      </c>
      <c r="AW150" t="s">
        <v>986</v>
      </c>
      <c r="AX150">
        <v>16.920000000000002</v>
      </c>
      <c r="AY150">
        <v>95</v>
      </c>
      <c r="AZ150">
        <v>93.5</v>
      </c>
      <c r="BA150">
        <v>88.5</v>
      </c>
      <c r="BB150">
        <v>83</v>
      </c>
      <c r="BC150">
        <v>77</v>
      </c>
      <c r="BD150">
        <v>72</v>
      </c>
      <c r="BE150">
        <v>65</v>
      </c>
      <c r="BF150">
        <v>58</v>
      </c>
      <c r="BG150">
        <v>52</v>
      </c>
      <c r="BH150" t="s">
        <v>986</v>
      </c>
      <c r="BI150" t="s">
        <v>986</v>
      </c>
      <c r="BJ150" s="3" t="s">
        <v>986</v>
      </c>
      <c r="BK150" t="s">
        <v>986</v>
      </c>
      <c r="BL150" t="s">
        <v>986</v>
      </c>
      <c r="BM150" t="s">
        <v>782</v>
      </c>
      <c r="BP150" t="s">
        <v>785</v>
      </c>
      <c r="BQ150">
        <v>0</v>
      </c>
      <c r="BR150">
        <v>121</v>
      </c>
      <c r="BS150">
        <v>0</v>
      </c>
      <c r="BT150">
        <v>5</v>
      </c>
      <c r="BV150">
        <v>0</v>
      </c>
      <c r="BX150">
        <v>0</v>
      </c>
      <c r="CI150" t="s">
        <v>783</v>
      </c>
    </row>
    <row r="151" spans="1:87">
      <c r="A151" t="s">
        <v>749</v>
      </c>
      <c r="B151" s="21">
        <v>39985</v>
      </c>
      <c r="C151" t="s">
        <v>625</v>
      </c>
      <c r="D151" t="s">
        <v>833</v>
      </c>
      <c r="E151">
        <v>55.603161999999998</v>
      </c>
      <c r="F151">
        <v>98.594604000000004</v>
      </c>
      <c r="H151" s="16" t="s">
        <v>219</v>
      </c>
      <c r="I151" s="16" t="s">
        <v>1193</v>
      </c>
      <c r="T151">
        <v>11.15</v>
      </c>
      <c r="U151">
        <v>11.2</v>
      </c>
      <c r="V151">
        <v>11.2</v>
      </c>
      <c r="W151">
        <f t="shared" si="14"/>
        <v>11.183333333333332</v>
      </c>
      <c r="X151">
        <v>128</v>
      </c>
      <c r="Y151">
        <v>127</v>
      </c>
      <c r="Z151">
        <v>127</v>
      </c>
      <c r="AA151">
        <f t="shared" si="15"/>
        <v>127.33333333333333</v>
      </c>
      <c r="AB151">
        <v>6.05</v>
      </c>
      <c r="AC151">
        <v>6</v>
      </c>
      <c r="AD151">
        <v>5.9</v>
      </c>
      <c r="AE151">
        <f t="shared" si="16"/>
        <v>5.9833333333333343</v>
      </c>
      <c r="AF151">
        <v>2.6</v>
      </c>
      <c r="AG151">
        <v>2.6</v>
      </c>
      <c r="AH151">
        <v>2.6</v>
      </c>
      <c r="AI151">
        <f t="shared" si="17"/>
        <v>2.6</v>
      </c>
      <c r="AJ151">
        <v>4.25</v>
      </c>
      <c r="AK151">
        <v>4.4000000000000004</v>
      </c>
      <c r="AL151">
        <v>4.25</v>
      </c>
      <c r="AM151">
        <f t="shared" si="18"/>
        <v>4.3</v>
      </c>
      <c r="AN151">
        <v>93</v>
      </c>
      <c r="AO151">
        <v>93</v>
      </c>
      <c r="AP151">
        <v>93</v>
      </c>
      <c r="AQ151">
        <f t="shared" si="19"/>
        <v>93</v>
      </c>
      <c r="AR151">
        <v>91</v>
      </c>
      <c r="AS151">
        <v>91</v>
      </c>
      <c r="AT151">
        <v>91</v>
      </c>
      <c r="AU151">
        <f t="shared" si="20"/>
        <v>91</v>
      </c>
      <c r="AV151" t="s">
        <v>986</v>
      </c>
      <c r="AW151" t="s">
        <v>986</v>
      </c>
      <c r="AX151">
        <v>18.39</v>
      </c>
      <c r="AY151">
        <v>96</v>
      </c>
      <c r="AZ151">
        <v>93</v>
      </c>
      <c r="BA151">
        <v>86</v>
      </c>
      <c r="BB151">
        <v>79</v>
      </c>
      <c r="BC151">
        <v>73.5</v>
      </c>
      <c r="BD151">
        <v>69</v>
      </c>
      <c r="BE151">
        <v>63</v>
      </c>
      <c r="BF151">
        <v>57</v>
      </c>
      <c r="BG151">
        <v>49</v>
      </c>
      <c r="BH151" t="s">
        <v>986</v>
      </c>
      <c r="BI151" t="s">
        <v>986</v>
      </c>
      <c r="BJ151" s="3" t="s">
        <v>986</v>
      </c>
      <c r="BK151" t="s">
        <v>986</v>
      </c>
      <c r="BL151" t="s">
        <v>986</v>
      </c>
    </row>
    <row r="152" spans="1:87">
      <c r="A152" t="s">
        <v>750</v>
      </c>
      <c r="B152" s="21">
        <v>39985</v>
      </c>
      <c r="C152" t="s">
        <v>625</v>
      </c>
      <c r="D152" t="s">
        <v>818</v>
      </c>
      <c r="E152">
        <v>55.603527</v>
      </c>
      <c r="F152">
        <v>98.593485999999999</v>
      </c>
      <c r="G152" s="1">
        <v>0.42708333333333331</v>
      </c>
      <c r="H152" s="16" t="s">
        <v>221</v>
      </c>
      <c r="I152" s="16" t="s">
        <v>1193</v>
      </c>
      <c r="L152" t="s">
        <v>786</v>
      </c>
      <c r="M152" t="s">
        <v>605</v>
      </c>
      <c r="T152">
        <v>10.9</v>
      </c>
      <c r="U152">
        <v>10.8</v>
      </c>
      <c r="V152">
        <v>11</v>
      </c>
      <c r="W152">
        <f t="shared" si="14"/>
        <v>10.9</v>
      </c>
      <c r="X152">
        <v>123</v>
      </c>
      <c r="Y152">
        <v>122.5</v>
      </c>
      <c r="Z152">
        <v>122.5</v>
      </c>
      <c r="AA152">
        <f t="shared" si="15"/>
        <v>122.66666666666667</v>
      </c>
      <c r="AB152">
        <v>5.4</v>
      </c>
      <c r="AC152">
        <v>5.5</v>
      </c>
      <c r="AD152">
        <v>5.3</v>
      </c>
      <c r="AE152">
        <f t="shared" si="16"/>
        <v>5.3999999999999995</v>
      </c>
      <c r="AF152">
        <v>2.8</v>
      </c>
      <c r="AG152">
        <v>2.7</v>
      </c>
      <c r="AH152">
        <v>2.7</v>
      </c>
      <c r="AI152">
        <f t="shared" si="17"/>
        <v>2.7333333333333329</v>
      </c>
      <c r="AJ152">
        <v>4.5999999999999996</v>
      </c>
      <c r="AK152">
        <v>4.5999999999999996</v>
      </c>
      <c r="AL152">
        <v>4.5</v>
      </c>
      <c r="AM152">
        <f t="shared" si="18"/>
        <v>4.5666666666666664</v>
      </c>
      <c r="AN152">
        <v>96</v>
      </c>
      <c r="AO152">
        <v>95</v>
      </c>
      <c r="AP152">
        <v>95</v>
      </c>
      <c r="AQ152">
        <f t="shared" si="19"/>
        <v>95.333333333333329</v>
      </c>
      <c r="AR152">
        <v>95</v>
      </c>
      <c r="AS152">
        <v>94</v>
      </c>
      <c r="AT152">
        <v>95</v>
      </c>
      <c r="AU152">
        <f t="shared" si="20"/>
        <v>94.666666666666671</v>
      </c>
      <c r="AV152" t="s">
        <v>988</v>
      </c>
      <c r="AW152" t="s">
        <v>988</v>
      </c>
      <c r="AX152">
        <v>16.2</v>
      </c>
      <c r="AY152">
        <v>90</v>
      </c>
      <c r="AZ152">
        <v>90.5</v>
      </c>
      <c r="BA152">
        <v>85</v>
      </c>
      <c r="BB152">
        <v>78</v>
      </c>
      <c r="BC152">
        <v>76</v>
      </c>
      <c r="BD152">
        <v>69</v>
      </c>
      <c r="BE152">
        <v>64</v>
      </c>
      <c r="BF152">
        <v>59</v>
      </c>
      <c r="BG152">
        <v>52</v>
      </c>
      <c r="BH152" t="s">
        <v>986</v>
      </c>
      <c r="BI152" t="s">
        <v>986</v>
      </c>
      <c r="BJ152" s="3" t="s">
        <v>993</v>
      </c>
      <c r="BK152" t="s">
        <v>986</v>
      </c>
      <c r="BL152" t="s">
        <v>986</v>
      </c>
      <c r="BM152" t="s">
        <v>606</v>
      </c>
    </row>
    <row r="153" spans="1:87">
      <c r="A153" t="s">
        <v>751</v>
      </c>
      <c r="B153" s="21">
        <v>39985</v>
      </c>
      <c r="C153" t="s">
        <v>625</v>
      </c>
      <c r="D153" t="s">
        <v>818</v>
      </c>
      <c r="E153">
        <v>55.603527</v>
      </c>
      <c r="F153">
        <v>98.593485999999999</v>
      </c>
      <c r="G153" s="1">
        <v>0.44305555555555554</v>
      </c>
      <c r="H153" s="16" t="s">
        <v>219</v>
      </c>
      <c r="I153" s="16" t="s">
        <v>1193</v>
      </c>
      <c r="T153">
        <v>10.199999999999999</v>
      </c>
      <c r="U153">
        <v>10.3</v>
      </c>
      <c r="V153">
        <v>10.199999999999999</v>
      </c>
      <c r="W153">
        <f t="shared" si="14"/>
        <v>10.233333333333333</v>
      </c>
      <c r="X153">
        <v>115</v>
      </c>
      <c r="Y153">
        <v>116</v>
      </c>
      <c r="Z153">
        <v>115</v>
      </c>
      <c r="AA153">
        <f t="shared" si="15"/>
        <v>115.33333333333333</v>
      </c>
      <c r="AB153">
        <v>5.7</v>
      </c>
      <c r="AC153">
        <v>5.6</v>
      </c>
      <c r="AD153">
        <v>5.55</v>
      </c>
      <c r="AE153">
        <f t="shared" si="16"/>
        <v>5.6166666666666671</v>
      </c>
      <c r="AF153">
        <v>2.8</v>
      </c>
      <c r="AG153">
        <v>2.8</v>
      </c>
      <c r="AH153">
        <v>2.8</v>
      </c>
      <c r="AI153">
        <f t="shared" si="17"/>
        <v>2.7999999999999994</v>
      </c>
      <c r="AJ153">
        <v>4.7</v>
      </c>
      <c r="AK153">
        <v>4.7</v>
      </c>
      <c r="AL153">
        <v>4.5999999999999996</v>
      </c>
      <c r="AM153">
        <f t="shared" si="18"/>
        <v>4.666666666666667</v>
      </c>
      <c r="AN153">
        <v>88</v>
      </c>
      <c r="AO153">
        <v>87</v>
      </c>
      <c r="AP153">
        <v>88</v>
      </c>
      <c r="AQ153">
        <f t="shared" si="19"/>
        <v>87.666666666666671</v>
      </c>
      <c r="AR153">
        <v>87</v>
      </c>
      <c r="AS153">
        <v>88</v>
      </c>
      <c r="AT153">
        <v>88</v>
      </c>
      <c r="AU153">
        <f t="shared" si="20"/>
        <v>87.666666666666671</v>
      </c>
      <c r="AV153" t="s">
        <v>986</v>
      </c>
      <c r="AW153" t="s">
        <v>986</v>
      </c>
      <c r="AX153">
        <v>17.809999999999999</v>
      </c>
      <c r="AY153">
        <v>90</v>
      </c>
      <c r="AZ153">
        <v>89</v>
      </c>
      <c r="BA153">
        <v>83.5</v>
      </c>
      <c r="BB153">
        <v>78</v>
      </c>
      <c r="BC153">
        <v>71.5</v>
      </c>
      <c r="BD153">
        <v>66</v>
      </c>
      <c r="BE153">
        <v>61</v>
      </c>
      <c r="BF153">
        <v>55</v>
      </c>
      <c r="BG153">
        <v>49</v>
      </c>
      <c r="BH153" t="s">
        <v>986</v>
      </c>
      <c r="BI153" t="s">
        <v>986</v>
      </c>
      <c r="BJ153" s="3" t="s">
        <v>986</v>
      </c>
      <c r="BK153" t="s">
        <v>986</v>
      </c>
      <c r="BL153" t="s">
        <v>986</v>
      </c>
      <c r="BM153" t="s">
        <v>607</v>
      </c>
      <c r="BP153" t="s">
        <v>608</v>
      </c>
      <c r="BQ153">
        <v>0</v>
      </c>
      <c r="BR153">
        <v>116</v>
      </c>
      <c r="BS153">
        <v>0</v>
      </c>
      <c r="BT153">
        <v>0</v>
      </c>
      <c r="BV153">
        <v>0</v>
      </c>
      <c r="BX153">
        <v>0</v>
      </c>
    </row>
    <row r="154" spans="1:87">
      <c r="A154" t="s">
        <v>926</v>
      </c>
      <c r="B154" s="21">
        <v>39985</v>
      </c>
      <c r="C154" t="s">
        <v>625</v>
      </c>
      <c r="D154" t="s">
        <v>1034</v>
      </c>
      <c r="E154">
        <v>55.602432999999998</v>
      </c>
      <c r="F154">
        <v>98.596733</v>
      </c>
      <c r="H154" s="16" t="s">
        <v>219</v>
      </c>
      <c r="I154" s="16" t="s">
        <v>1193</v>
      </c>
      <c r="T154">
        <v>11.25</v>
      </c>
      <c r="U154">
        <v>11.2</v>
      </c>
      <c r="V154">
        <v>11.25</v>
      </c>
      <c r="W154">
        <f t="shared" si="14"/>
        <v>11.233333333333334</v>
      </c>
      <c r="X154">
        <v>127</v>
      </c>
      <c r="Y154">
        <v>126.5</v>
      </c>
      <c r="Z154">
        <v>127</v>
      </c>
      <c r="AA154">
        <f t="shared" si="15"/>
        <v>126.83333333333333</v>
      </c>
      <c r="AB154">
        <v>5.9</v>
      </c>
      <c r="AC154">
        <v>6.1</v>
      </c>
      <c r="AD154">
        <v>5.9</v>
      </c>
      <c r="AE154">
        <f t="shared" si="16"/>
        <v>5.9666666666666659</v>
      </c>
      <c r="AF154">
        <v>2.95</v>
      </c>
      <c r="AG154">
        <v>2.9</v>
      </c>
      <c r="AH154">
        <v>2.9</v>
      </c>
      <c r="AI154">
        <f t="shared" si="17"/>
        <v>2.9166666666666665</v>
      </c>
      <c r="AJ154">
        <v>4.3499999999999996</v>
      </c>
      <c r="AK154">
        <v>4.3</v>
      </c>
      <c r="AL154">
        <v>4.3</v>
      </c>
      <c r="AM154">
        <f t="shared" si="18"/>
        <v>4.3166666666666664</v>
      </c>
      <c r="AN154">
        <v>98</v>
      </c>
      <c r="AO154">
        <v>99</v>
      </c>
      <c r="AP154">
        <v>98.5</v>
      </c>
      <c r="AQ154">
        <f t="shared" si="19"/>
        <v>98.5</v>
      </c>
      <c r="AR154">
        <v>97.5</v>
      </c>
      <c r="AS154">
        <v>98</v>
      </c>
      <c r="AT154">
        <v>98.5</v>
      </c>
      <c r="AU154">
        <f t="shared" si="20"/>
        <v>98</v>
      </c>
      <c r="AV154" t="s">
        <v>986</v>
      </c>
      <c r="AW154" t="s">
        <v>986</v>
      </c>
      <c r="AX154">
        <v>22.57</v>
      </c>
      <c r="AY154">
        <v>94</v>
      </c>
      <c r="AZ154">
        <v>92</v>
      </c>
      <c r="BA154">
        <v>85.5</v>
      </c>
      <c r="BB154">
        <v>80</v>
      </c>
      <c r="BC154">
        <v>73.5</v>
      </c>
      <c r="BD154">
        <v>70</v>
      </c>
      <c r="BE154">
        <v>65</v>
      </c>
      <c r="BF154">
        <v>58</v>
      </c>
      <c r="BG154">
        <v>51</v>
      </c>
      <c r="BH154" t="s">
        <v>986</v>
      </c>
      <c r="BI154" t="s">
        <v>988</v>
      </c>
      <c r="BJ154" s="3" t="s">
        <v>988</v>
      </c>
      <c r="BK154" t="s">
        <v>986</v>
      </c>
      <c r="BL154" t="s">
        <v>988</v>
      </c>
      <c r="BM154" t="s">
        <v>609</v>
      </c>
    </row>
    <row r="155" spans="1:87">
      <c r="A155" s="9" t="s">
        <v>927</v>
      </c>
      <c r="B155" s="24">
        <v>39985</v>
      </c>
      <c r="C155" s="9" t="s">
        <v>777</v>
      </c>
      <c r="D155" s="9" t="s">
        <v>1079</v>
      </c>
      <c r="E155">
        <v>55.602432999999998</v>
      </c>
      <c r="F155">
        <v>98.596733</v>
      </c>
      <c r="G155" s="1">
        <v>0.53125</v>
      </c>
      <c r="H155" s="16" t="s">
        <v>221</v>
      </c>
      <c r="I155" s="16" t="s">
        <v>1193</v>
      </c>
      <c r="J155" s="8" t="s">
        <v>610</v>
      </c>
      <c r="T155">
        <v>11.5</v>
      </c>
      <c r="U155">
        <v>11.5</v>
      </c>
      <c r="V155">
        <v>11.6</v>
      </c>
      <c r="W155">
        <f t="shared" si="14"/>
        <v>11.533333333333333</v>
      </c>
      <c r="X155">
        <v>129</v>
      </c>
      <c r="Y155">
        <v>129</v>
      </c>
      <c r="Z155">
        <v>128.5</v>
      </c>
      <c r="AA155">
        <f t="shared" si="15"/>
        <v>128.83333333333334</v>
      </c>
      <c r="AB155">
        <v>6.2</v>
      </c>
      <c r="AC155">
        <v>6.3</v>
      </c>
      <c r="AD155">
        <v>6.1</v>
      </c>
      <c r="AE155">
        <f t="shared" si="16"/>
        <v>6.2</v>
      </c>
      <c r="AF155">
        <v>2.65</v>
      </c>
      <c r="AG155">
        <v>2.7</v>
      </c>
      <c r="AH155">
        <v>2.7</v>
      </c>
      <c r="AI155">
        <f t="shared" si="17"/>
        <v>2.6833333333333336</v>
      </c>
      <c r="AJ155">
        <v>4.5</v>
      </c>
      <c r="AK155">
        <v>4.7</v>
      </c>
      <c r="AL155">
        <v>4.5</v>
      </c>
      <c r="AM155">
        <f t="shared" si="18"/>
        <v>4.5666666666666664</v>
      </c>
      <c r="AN155">
        <v>123</v>
      </c>
      <c r="AO155">
        <v>122</v>
      </c>
      <c r="AP155">
        <v>122</v>
      </c>
      <c r="AQ155">
        <f t="shared" si="19"/>
        <v>122.33333333333333</v>
      </c>
      <c r="AR155">
        <v>124</v>
      </c>
      <c r="AS155">
        <v>125</v>
      </c>
      <c r="AT155">
        <v>125</v>
      </c>
      <c r="AU155">
        <f t="shared" si="20"/>
        <v>124.66666666666667</v>
      </c>
      <c r="AV155" t="s">
        <v>986</v>
      </c>
      <c r="AW155" t="s">
        <v>986</v>
      </c>
      <c r="AX155">
        <v>18.399999999999999</v>
      </c>
      <c r="AY155">
        <v>102</v>
      </c>
      <c r="AZ155">
        <v>98.5</v>
      </c>
      <c r="BA155">
        <v>92</v>
      </c>
      <c r="BB155">
        <v>84.5</v>
      </c>
      <c r="BC155">
        <v>78.5</v>
      </c>
      <c r="BD155">
        <v>72</v>
      </c>
      <c r="BE155">
        <v>64.5</v>
      </c>
      <c r="BF155">
        <v>59</v>
      </c>
      <c r="BG155">
        <v>52</v>
      </c>
      <c r="BH155" t="s">
        <v>986</v>
      </c>
      <c r="BI155" t="s">
        <v>986</v>
      </c>
      <c r="BJ155" s="3" t="s">
        <v>993</v>
      </c>
      <c r="BK155" t="s">
        <v>986</v>
      </c>
      <c r="BL155" t="s">
        <v>986</v>
      </c>
      <c r="BM155" t="s">
        <v>1077</v>
      </c>
      <c r="CI155" t="s">
        <v>1078</v>
      </c>
    </row>
    <row r="156" spans="1:87">
      <c r="A156" t="s">
        <v>928</v>
      </c>
      <c r="B156" s="21">
        <v>39985</v>
      </c>
      <c r="C156" t="s">
        <v>625</v>
      </c>
      <c r="D156" t="s">
        <v>1035</v>
      </c>
      <c r="E156">
        <v>55.602505000000001</v>
      </c>
      <c r="F156">
        <v>98.597018000000006</v>
      </c>
      <c r="H156" s="16" t="s">
        <v>221</v>
      </c>
      <c r="I156" s="16" t="s">
        <v>1193</v>
      </c>
      <c r="J156" s="8" t="s">
        <v>872</v>
      </c>
      <c r="L156" t="s">
        <v>873</v>
      </c>
      <c r="M156" t="s">
        <v>874</v>
      </c>
      <c r="T156">
        <v>10.6</v>
      </c>
      <c r="U156">
        <v>10.5</v>
      </c>
      <c r="V156">
        <v>10.75</v>
      </c>
      <c r="W156">
        <f t="shared" si="14"/>
        <v>10.616666666666667</v>
      </c>
      <c r="X156">
        <v>126</v>
      </c>
      <c r="Y156">
        <v>126</v>
      </c>
      <c r="Z156">
        <v>126.5</v>
      </c>
      <c r="AA156">
        <f t="shared" si="15"/>
        <v>126.16666666666667</v>
      </c>
      <c r="AB156">
        <v>5.6</v>
      </c>
      <c r="AC156">
        <v>5.65</v>
      </c>
      <c r="AD156">
        <v>5.75</v>
      </c>
      <c r="AE156">
        <f t="shared" si="16"/>
        <v>5.666666666666667</v>
      </c>
      <c r="AF156">
        <v>2.85</v>
      </c>
      <c r="AG156">
        <v>2.85</v>
      </c>
      <c r="AH156">
        <v>2.8</v>
      </c>
      <c r="AI156">
        <f t="shared" si="17"/>
        <v>2.8333333333333335</v>
      </c>
      <c r="AJ156">
        <v>4.5999999999999996</v>
      </c>
      <c r="AK156">
        <v>4.5</v>
      </c>
      <c r="AL156">
        <v>4.5999999999999996</v>
      </c>
      <c r="AM156">
        <f t="shared" si="18"/>
        <v>4.5666666666666664</v>
      </c>
      <c r="AN156">
        <v>101</v>
      </c>
      <c r="AO156">
        <v>101</v>
      </c>
      <c r="AP156">
        <v>101</v>
      </c>
      <c r="AQ156">
        <f t="shared" si="19"/>
        <v>101</v>
      </c>
      <c r="AR156">
        <v>99</v>
      </c>
      <c r="AS156">
        <v>99</v>
      </c>
      <c r="AT156">
        <v>99</v>
      </c>
      <c r="AU156">
        <f t="shared" si="20"/>
        <v>99</v>
      </c>
      <c r="AV156" t="s">
        <v>986</v>
      </c>
      <c r="AW156" t="s">
        <v>875</v>
      </c>
      <c r="AX156">
        <v>20.04</v>
      </c>
      <c r="AY156">
        <v>99</v>
      </c>
      <c r="AZ156">
        <v>96</v>
      </c>
      <c r="BA156">
        <v>89</v>
      </c>
      <c r="BB156">
        <v>79.5</v>
      </c>
      <c r="BC156">
        <v>75.5</v>
      </c>
      <c r="BD156">
        <v>69</v>
      </c>
      <c r="BE156">
        <v>65</v>
      </c>
      <c r="BF156">
        <v>58</v>
      </c>
      <c r="BG156">
        <v>50</v>
      </c>
      <c r="BH156" t="s">
        <v>986</v>
      </c>
      <c r="BI156" t="s">
        <v>986</v>
      </c>
      <c r="BJ156" s="3" t="s">
        <v>988</v>
      </c>
      <c r="BK156" t="s">
        <v>988</v>
      </c>
      <c r="BL156" t="s">
        <v>986</v>
      </c>
      <c r="BM156" t="s">
        <v>876</v>
      </c>
    </row>
    <row r="157" spans="1:87">
      <c r="A157" s="9" t="s">
        <v>929</v>
      </c>
      <c r="B157" s="24">
        <v>39985</v>
      </c>
      <c r="C157" s="9" t="s">
        <v>777</v>
      </c>
      <c r="D157" s="9" t="s">
        <v>880</v>
      </c>
      <c r="E157">
        <v>55.602505000000001</v>
      </c>
      <c r="F157">
        <v>98.597018000000006</v>
      </c>
      <c r="H157" s="16" t="s">
        <v>219</v>
      </c>
      <c r="I157" s="16" t="s">
        <v>1193</v>
      </c>
      <c r="T157">
        <v>11.05</v>
      </c>
      <c r="U157">
        <v>11.1</v>
      </c>
      <c r="V157">
        <v>11</v>
      </c>
      <c r="W157">
        <f t="shared" si="14"/>
        <v>11.049999999999999</v>
      </c>
      <c r="X157">
        <v>126.5</v>
      </c>
      <c r="Y157">
        <v>127</v>
      </c>
      <c r="Z157">
        <v>127</v>
      </c>
      <c r="AA157">
        <f t="shared" si="15"/>
        <v>126.83333333333333</v>
      </c>
      <c r="AB157">
        <v>5.6</v>
      </c>
      <c r="AC157">
        <v>5.5</v>
      </c>
      <c r="AD157">
        <v>5.5</v>
      </c>
      <c r="AE157">
        <f t="shared" si="16"/>
        <v>5.5333333333333341</v>
      </c>
      <c r="AF157">
        <v>2.7</v>
      </c>
      <c r="AG157">
        <v>2.7</v>
      </c>
      <c r="AH157">
        <v>2.75</v>
      </c>
      <c r="AI157">
        <f t="shared" si="17"/>
        <v>2.7166666666666668</v>
      </c>
      <c r="AJ157">
        <v>4.2</v>
      </c>
      <c r="AK157">
        <v>4.0999999999999996</v>
      </c>
      <c r="AL157">
        <v>4.2</v>
      </c>
      <c r="AM157">
        <f t="shared" si="18"/>
        <v>4.166666666666667</v>
      </c>
      <c r="AN157">
        <v>89</v>
      </c>
      <c r="AO157">
        <v>88</v>
      </c>
      <c r="AP157">
        <v>89</v>
      </c>
      <c r="AQ157">
        <f t="shared" si="19"/>
        <v>88.666666666666671</v>
      </c>
      <c r="AR157">
        <v>94</v>
      </c>
      <c r="AS157">
        <v>94</v>
      </c>
      <c r="AT157">
        <v>94</v>
      </c>
      <c r="AU157">
        <f t="shared" si="20"/>
        <v>94</v>
      </c>
      <c r="AV157" t="s">
        <v>986</v>
      </c>
      <c r="AW157" t="s">
        <v>986</v>
      </c>
      <c r="AX157">
        <v>23.71</v>
      </c>
      <c r="AY157">
        <v>100</v>
      </c>
      <c r="AZ157">
        <v>99</v>
      </c>
      <c r="BA157">
        <v>90.5</v>
      </c>
      <c r="BB157">
        <v>82</v>
      </c>
      <c r="BC157">
        <v>76</v>
      </c>
      <c r="BD157">
        <v>71</v>
      </c>
      <c r="BE157">
        <v>66</v>
      </c>
      <c r="BF157">
        <v>60</v>
      </c>
      <c r="BG157">
        <v>52.5</v>
      </c>
      <c r="BH157" t="s">
        <v>988</v>
      </c>
      <c r="BI157" t="s">
        <v>986</v>
      </c>
      <c r="BJ157" s="3" t="s">
        <v>877</v>
      </c>
      <c r="BK157" t="s">
        <v>986</v>
      </c>
      <c r="BL157" t="s">
        <v>986</v>
      </c>
      <c r="BM157" t="s">
        <v>878</v>
      </c>
      <c r="CI157" t="s">
        <v>879</v>
      </c>
    </row>
    <row r="158" spans="1:87">
      <c r="A158" t="s">
        <v>930</v>
      </c>
      <c r="B158" s="21">
        <v>39986</v>
      </c>
      <c r="C158" t="s">
        <v>1036</v>
      </c>
      <c r="D158" t="s">
        <v>213</v>
      </c>
      <c r="E158">
        <v>55.864198000000002</v>
      </c>
      <c r="F158">
        <v>98.026686999999995</v>
      </c>
      <c r="G158" s="1">
        <v>0.64027777777777783</v>
      </c>
      <c r="H158" s="16" t="s">
        <v>221</v>
      </c>
      <c r="I158" s="16" t="s">
        <v>1193</v>
      </c>
      <c r="T158">
        <v>10.199999999999999</v>
      </c>
      <c r="U158">
        <v>10.3</v>
      </c>
      <c r="V158">
        <v>10.35</v>
      </c>
      <c r="W158">
        <f t="shared" si="14"/>
        <v>10.283333333333333</v>
      </c>
      <c r="X158">
        <v>124</v>
      </c>
      <c r="Y158">
        <v>123</v>
      </c>
      <c r="Z158">
        <v>123</v>
      </c>
      <c r="AA158">
        <f t="shared" si="15"/>
        <v>123.33333333333333</v>
      </c>
      <c r="AB158">
        <v>6</v>
      </c>
      <c r="AC158">
        <v>6.1</v>
      </c>
      <c r="AD158">
        <v>6</v>
      </c>
      <c r="AE158">
        <f t="shared" si="16"/>
        <v>6.0333333333333341</v>
      </c>
      <c r="AF158">
        <v>2.9</v>
      </c>
      <c r="AG158">
        <v>2.9</v>
      </c>
      <c r="AH158">
        <v>2.9</v>
      </c>
      <c r="AI158">
        <f t="shared" si="17"/>
        <v>2.9</v>
      </c>
      <c r="AJ158">
        <v>4.8</v>
      </c>
      <c r="AK158">
        <v>4.8</v>
      </c>
      <c r="AL158">
        <v>4.75</v>
      </c>
      <c r="AM158">
        <f t="shared" si="18"/>
        <v>4.7833333333333332</v>
      </c>
      <c r="AN158">
        <v>68</v>
      </c>
      <c r="AO158">
        <v>68</v>
      </c>
      <c r="AP158">
        <v>68</v>
      </c>
      <c r="AQ158">
        <f t="shared" si="19"/>
        <v>68</v>
      </c>
      <c r="AR158">
        <v>112</v>
      </c>
      <c r="AS158">
        <v>111</v>
      </c>
      <c r="AT158">
        <v>111</v>
      </c>
      <c r="AU158">
        <f t="shared" si="20"/>
        <v>111.33333333333333</v>
      </c>
      <c r="AV158" t="s">
        <v>785</v>
      </c>
      <c r="AW158" t="s">
        <v>986</v>
      </c>
      <c r="AX158">
        <v>16.64</v>
      </c>
      <c r="AY158">
        <v>97</v>
      </c>
      <c r="AZ158">
        <v>96</v>
      </c>
      <c r="BA158">
        <v>90</v>
      </c>
      <c r="BB158">
        <v>81.5</v>
      </c>
      <c r="BC158">
        <v>76.5</v>
      </c>
      <c r="BD158">
        <v>70</v>
      </c>
      <c r="BE158">
        <v>64.5</v>
      </c>
      <c r="BF158">
        <v>58</v>
      </c>
      <c r="BG158">
        <v>50.5</v>
      </c>
      <c r="BH158" t="s">
        <v>988</v>
      </c>
      <c r="BI158" t="s">
        <v>986</v>
      </c>
      <c r="BJ158" s="3" t="s">
        <v>993</v>
      </c>
      <c r="BK158" t="s">
        <v>986</v>
      </c>
      <c r="BL158" t="s">
        <v>986</v>
      </c>
      <c r="BM158" t="s">
        <v>881</v>
      </c>
    </row>
    <row r="159" spans="1:87">
      <c r="A159" t="s">
        <v>931</v>
      </c>
      <c r="B159" s="21">
        <v>39986</v>
      </c>
      <c r="C159" t="s">
        <v>1037</v>
      </c>
      <c r="D159" t="s">
        <v>214</v>
      </c>
      <c r="E159">
        <v>55.864198000000002</v>
      </c>
      <c r="F159">
        <v>98.026686999999995</v>
      </c>
      <c r="G159" s="1">
        <v>0.65694444444444444</v>
      </c>
      <c r="H159" s="16" t="s">
        <v>219</v>
      </c>
      <c r="I159" s="16" t="s">
        <v>1193</v>
      </c>
      <c r="T159">
        <v>11.75</v>
      </c>
      <c r="U159">
        <v>11.9</v>
      </c>
      <c r="V159">
        <v>12</v>
      </c>
      <c r="W159">
        <f t="shared" si="14"/>
        <v>11.883333333333333</v>
      </c>
      <c r="X159">
        <v>126</v>
      </c>
      <c r="Y159">
        <v>127</v>
      </c>
      <c r="Z159">
        <v>127</v>
      </c>
      <c r="AA159">
        <f t="shared" si="15"/>
        <v>126.66666666666667</v>
      </c>
      <c r="AB159">
        <v>5.35</v>
      </c>
      <c r="AC159">
        <v>5.3</v>
      </c>
      <c r="AD159">
        <v>5.35</v>
      </c>
      <c r="AE159">
        <f t="shared" si="16"/>
        <v>5.333333333333333</v>
      </c>
      <c r="AF159">
        <v>2.7</v>
      </c>
      <c r="AG159">
        <v>2.65</v>
      </c>
      <c r="AH159">
        <v>2.7</v>
      </c>
      <c r="AI159">
        <f t="shared" si="17"/>
        <v>2.6833333333333336</v>
      </c>
      <c r="AJ159">
        <v>4</v>
      </c>
      <c r="AK159">
        <v>4.0999999999999996</v>
      </c>
      <c r="AL159">
        <v>4.1500000000000004</v>
      </c>
      <c r="AM159">
        <f t="shared" si="18"/>
        <v>4.083333333333333</v>
      </c>
      <c r="AN159">
        <v>90</v>
      </c>
      <c r="AO159">
        <v>90.5</v>
      </c>
      <c r="AP159">
        <v>90</v>
      </c>
      <c r="AQ159">
        <f t="shared" si="19"/>
        <v>90.166666666666671</v>
      </c>
      <c r="AR159">
        <v>93</v>
      </c>
      <c r="AS159">
        <v>93</v>
      </c>
      <c r="AT159">
        <v>93</v>
      </c>
      <c r="AU159">
        <f t="shared" si="20"/>
        <v>93</v>
      </c>
      <c r="AV159" t="s">
        <v>986</v>
      </c>
      <c r="AW159" t="s">
        <v>986</v>
      </c>
      <c r="AX159">
        <v>21.19</v>
      </c>
      <c r="AY159">
        <v>100</v>
      </c>
      <c r="AZ159">
        <v>97</v>
      </c>
      <c r="BA159">
        <v>90</v>
      </c>
      <c r="BB159">
        <v>83</v>
      </c>
      <c r="BC159">
        <v>77</v>
      </c>
      <c r="BD159">
        <v>69.5</v>
      </c>
      <c r="BE159">
        <v>64</v>
      </c>
      <c r="BF159">
        <v>57</v>
      </c>
      <c r="BG159">
        <v>52</v>
      </c>
      <c r="BH159" t="s">
        <v>986</v>
      </c>
      <c r="BI159" t="s">
        <v>986</v>
      </c>
      <c r="BJ159" s="3" t="s">
        <v>986</v>
      </c>
      <c r="BK159" t="s">
        <v>882</v>
      </c>
      <c r="BL159" t="s">
        <v>988</v>
      </c>
      <c r="BM159" t="s">
        <v>883</v>
      </c>
    </row>
    <row r="160" spans="1:87">
      <c r="A160" t="s">
        <v>932</v>
      </c>
      <c r="B160" s="21">
        <v>39987</v>
      </c>
      <c r="C160" t="s">
        <v>1038</v>
      </c>
      <c r="D160" t="s">
        <v>1039</v>
      </c>
      <c r="E160">
        <v>55.667468</v>
      </c>
      <c r="F160">
        <v>98.448747999999995</v>
      </c>
      <c r="H160" s="16" t="s">
        <v>219</v>
      </c>
      <c r="I160" s="16" t="s">
        <v>1193</v>
      </c>
      <c r="T160">
        <v>11.5</v>
      </c>
      <c r="U160">
        <v>11.5</v>
      </c>
      <c r="V160">
        <v>11.4</v>
      </c>
      <c r="W160">
        <f t="shared" si="14"/>
        <v>11.466666666666667</v>
      </c>
      <c r="X160">
        <v>121</v>
      </c>
      <c r="Y160">
        <v>121</v>
      </c>
      <c r="Z160">
        <v>121</v>
      </c>
      <c r="AA160">
        <f t="shared" si="15"/>
        <v>121</v>
      </c>
      <c r="AB160">
        <v>5.5</v>
      </c>
      <c r="AC160">
        <v>5.5</v>
      </c>
      <c r="AD160">
        <v>5.5</v>
      </c>
      <c r="AE160">
        <f t="shared" si="16"/>
        <v>5.5</v>
      </c>
      <c r="AF160">
        <v>2.85</v>
      </c>
      <c r="AG160">
        <v>2.9</v>
      </c>
      <c r="AH160">
        <v>2.8</v>
      </c>
      <c r="AI160">
        <f t="shared" si="17"/>
        <v>2.85</v>
      </c>
      <c r="AJ160">
        <v>4.2</v>
      </c>
      <c r="AK160">
        <v>4.0999999999999996</v>
      </c>
      <c r="AL160">
        <v>4.2</v>
      </c>
      <c r="AM160">
        <f t="shared" si="18"/>
        <v>4.166666666666667</v>
      </c>
      <c r="AN160">
        <v>84</v>
      </c>
      <c r="AO160">
        <v>85</v>
      </c>
      <c r="AP160">
        <v>85</v>
      </c>
      <c r="AQ160">
        <f t="shared" si="19"/>
        <v>84.666666666666671</v>
      </c>
      <c r="AR160">
        <v>85</v>
      </c>
      <c r="AS160">
        <v>86</v>
      </c>
      <c r="AT160">
        <v>86</v>
      </c>
      <c r="AU160">
        <f t="shared" si="20"/>
        <v>85.666666666666671</v>
      </c>
      <c r="AV160" t="s">
        <v>774</v>
      </c>
      <c r="AW160" t="s">
        <v>986</v>
      </c>
      <c r="AX160">
        <v>20.94</v>
      </c>
      <c r="AY160">
        <v>92.5</v>
      </c>
      <c r="AZ160">
        <v>89</v>
      </c>
      <c r="BA160">
        <v>84.5</v>
      </c>
      <c r="BB160">
        <v>77</v>
      </c>
      <c r="BC160">
        <v>71</v>
      </c>
      <c r="BD160">
        <v>64</v>
      </c>
      <c r="BE160">
        <v>60</v>
      </c>
      <c r="BF160">
        <v>55</v>
      </c>
      <c r="BG160">
        <v>48.5</v>
      </c>
      <c r="BH160" t="s">
        <v>988</v>
      </c>
      <c r="BI160" t="s">
        <v>986</v>
      </c>
      <c r="BJ160" s="3" t="s">
        <v>986</v>
      </c>
      <c r="BK160" t="s">
        <v>986</v>
      </c>
      <c r="BL160" t="s">
        <v>986</v>
      </c>
      <c r="BM160" t="s">
        <v>884</v>
      </c>
    </row>
    <row r="161" spans="1:87">
      <c r="A161" t="s">
        <v>933</v>
      </c>
      <c r="B161" s="21">
        <v>39987</v>
      </c>
      <c r="C161" t="s">
        <v>1038</v>
      </c>
      <c r="D161" t="s">
        <v>1039</v>
      </c>
      <c r="E161">
        <v>55.667468</v>
      </c>
      <c r="F161">
        <v>98.448747999999995</v>
      </c>
      <c r="G161" s="1">
        <v>0.34375</v>
      </c>
      <c r="H161" s="16" t="s">
        <v>219</v>
      </c>
      <c r="I161" s="16" t="s">
        <v>1193</v>
      </c>
      <c r="T161">
        <v>12</v>
      </c>
      <c r="U161">
        <v>12</v>
      </c>
      <c r="V161">
        <v>11.9</v>
      </c>
      <c r="W161">
        <f t="shared" si="14"/>
        <v>11.966666666666667</v>
      </c>
      <c r="X161">
        <v>127</v>
      </c>
      <c r="Y161">
        <v>126.5</v>
      </c>
      <c r="Z161">
        <v>126.5</v>
      </c>
      <c r="AA161">
        <f t="shared" si="15"/>
        <v>126.66666666666667</v>
      </c>
      <c r="AB161">
        <v>5.8</v>
      </c>
      <c r="AC161">
        <v>5.8</v>
      </c>
      <c r="AD161">
        <v>5.8</v>
      </c>
      <c r="AE161">
        <f t="shared" si="16"/>
        <v>5.8</v>
      </c>
      <c r="AF161">
        <v>2.8</v>
      </c>
      <c r="AG161">
        <v>2.65</v>
      </c>
      <c r="AH161">
        <v>2.75</v>
      </c>
      <c r="AI161">
        <f t="shared" si="17"/>
        <v>2.7333333333333329</v>
      </c>
      <c r="AJ161">
        <v>5.5</v>
      </c>
      <c r="AK161">
        <v>5.35</v>
      </c>
      <c r="AL161">
        <v>5.2</v>
      </c>
      <c r="AM161">
        <f t="shared" si="18"/>
        <v>5.3500000000000005</v>
      </c>
      <c r="AN161">
        <v>96</v>
      </c>
      <c r="AO161">
        <v>95</v>
      </c>
      <c r="AP161">
        <v>95</v>
      </c>
      <c r="AQ161">
        <f t="shared" si="19"/>
        <v>95.333333333333329</v>
      </c>
      <c r="AR161">
        <v>95.5</v>
      </c>
      <c r="AS161">
        <v>95</v>
      </c>
      <c r="AT161">
        <v>95</v>
      </c>
      <c r="AU161">
        <f t="shared" si="20"/>
        <v>95.166666666666671</v>
      </c>
      <c r="AV161" t="s">
        <v>986</v>
      </c>
      <c r="AW161" t="s">
        <v>986</v>
      </c>
      <c r="AX161">
        <v>20.98</v>
      </c>
      <c r="AY161">
        <v>98</v>
      </c>
      <c r="AZ161">
        <v>96</v>
      </c>
      <c r="BA161">
        <v>89</v>
      </c>
      <c r="BB161">
        <v>83</v>
      </c>
      <c r="BC161">
        <v>78</v>
      </c>
      <c r="BD161">
        <v>73.5</v>
      </c>
      <c r="BE161">
        <v>68</v>
      </c>
      <c r="BF161">
        <v>60</v>
      </c>
      <c r="BG161">
        <v>53</v>
      </c>
      <c r="BH161" t="s">
        <v>684</v>
      </c>
      <c r="BI161" t="s">
        <v>986</v>
      </c>
      <c r="BJ161" s="3" t="s">
        <v>685</v>
      </c>
      <c r="BK161" t="s">
        <v>986</v>
      </c>
      <c r="BL161" t="s">
        <v>986</v>
      </c>
      <c r="BM161" t="s">
        <v>686</v>
      </c>
    </row>
    <row r="162" spans="1:87">
      <c r="A162" s="9" t="s">
        <v>934</v>
      </c>
      <c r="B162" s="24">
        <v>39987</v>
      </c>
      <c r="C162" s="9" t="s">
        <v>689</v>
      </c>
      <c r="D162" s="9" t="s">
        <v>891</v>
      </c>
      <c r="E162">
        <v>55.667468</v>
      </c>
      <c r="F162">
        <v>98.448747999999995</v>
      </c>
      <c r="H162" s="16" t="s">
        <v>221</v>
      </c>
      <c r="I162" s="16" t="s">
        <v>1193</v>
      </c>
      <c r="L162" t="s">
        <v>786</v>
      </c>
      <c r="M162" t="s">
        <v>605</v>
      </c>
      <c r="T162">
        <v>11.3</v>
      </c>
      <c r="U162">
        <v>11.3</v>
      </c>
      <c r="V162">
        <v>11.4</v>
      </c>
      <c r="W162">
        <f t="shared" si="14"/>
        <v>11.333333333333334</v>
      </c>
      <c r="X162">
        <v>124.5</v>
      </c>
      <c r="Y162">
        <v>124</v>
      </c>
      <c r="Z162">
        <v>124.5</v>
      </c>
      <c r="AA162">
        <f t="shared" si="15"/>
        <v>124.33333333333333</v>
      </c>
      <c r="AB162">
        <v>5.95</v>
      </c>
      <c r="AC162">
        <v>5.95</v>
      </c>
      <c r="AD162">
        <v>5.9</v>
      </c>
      <c r="AE162">
        <f t="shared" si="16"/>
        <v>5.9333333333333336</v>
      </c>
      <c r="AF162">
        <v>2.9</v>
      </c>
      <c r="AG162">
        <v>2.9</v>
      </c>
      <c r="AH162">
        <v>2.9</v>
      </c>
      <c r="AI162">
        <f t="shared" si="17"/>
        <v>2.9</v>
      </c>
      <c r="AJ162">
        <v>4.75</v>
      </c>
      <c r="AK162">
        <v>4.6500000000000004</v>
      </c>
      <c r="AL162">
        <v>4.7</v>
      </c>
      <c r="AM162">
        <f t="shared" si="18"/>
        <v>4.7</v>
      </c>
      <c r="AN162">
        <v>116</v>
      </c>
      <c r="AO162">
        <v>117</v>
      </c>
      <c r="AP162">
        <v>117</v>
      </c>
      <c r="AQ162">
        <f t="shared" si="19"/>
        <v>116.66666666666667</v>
      </c>
      <c r="AR162">
        <v>116</v>
      </c>
      <c r="AS162">
        <v>116.5</v>
      </c>
      <c r="AT162">
        <v>117</v>
      </c>
      <c r="AU162">
        <f t="shared" si="20"/>
        <v>116.5</v>
      </c>
      <c r="AV162" t="s">
        <v>986</v>
      </c>
      <c r="AW162" t="s">
        <v>986</v>
      </c>
      <c r="AX162">
        <v>18.260000000000002</v>
      </c>
      <c r="AY162">
        <v>95</v>
      </c>
      <c r="AZ162">
        <v>94</v>
      </c>
      <c r="BA162">
        <v>90</v>
      </c>
      <c r="BB162">
        <v>82</v>
      </c>
      <c r="BC162">
        <v>75</v>
      </c>
      <c r="BD162">
        <v>70</v>
      </c>
      <c r="BE162">
        <v>64</v>
      </c>
      <c r="BF162">
        <v>58</v>
      </c>
      <c r="BG162">
        <v>49.5</v>
      </c>
      <c r="BH162" t="s">
        <v>988</v>
      </c>
      <c r="BI162" t="s">
        <v>986</v>
      </c>
      <c r="BJ162" s="3" t="s">
        <v>986</v>
      </c>
      <c r="BK162" t="s">
        <v>986</v>
      </c>
      <c r="BL162" t="s">
        <v>986</v>
      </c>
      <c r="BM162" t="s">
        <v>687</v>
      </c>
      <c r="CI162" t="s">
        <v>688</v>
      </c>
    </row>
    <row r="163" spans="1:87">
      <c r="A163" s="9" t="s">
        <v>935</v>
      </c>
      <c r="B163" s="24">
        <v>39987</v>
      </c>
      <c r="C163" s="9" t="s">
        <v>689</v>
      </c>
      <c r="D163" s="9" t="s">
        <v>891</v>
      </c>
      <c r="E163">
        <v>55.667468</v>
      </c>
      <c r="F163">
        <v>98.448747999999995</v>
      </c>
      <c r="G163" s="1">
        <v>0.375</v>
      </c>
      <c r="H163" s="16" t="s">
        <v>221</v>
      </c>
      <c r="I163" s="16" t="s">
        <v>1193</v>
      </c>
      <c r="T163">
        <v>11.4</v>
      </c>
      <c r="U163">
        <v>11.45</v>
      </c>
      <c r="V163">
        <v>11.35</v>
      </c>
      <c r="W163">
        <f t="shared" si="14"/>
        <v>11.4</v>
      </c>
      <c r="X163">
        <v>129.5</v>
      </c>
      <c r="Y163">
        <v>130</v>
      </c>
      <c r="Z163">
        <v>130</v>
      </c>
      <c r="AA163">
        <f t="shared" si="15"/>
        <v>129.83333333333334</v>
      </c>
      <c r="AB163">
        <v>5.75</v>
      </c>
      <c r="AC163">
        <v>5.7</v>
      </c>
      <c r="AD163">
        <v>5.75</v>
      </c>
      <c r="AE163">
        <f t="shared" si="16"/>
        <v>5.7333333333333334</v>
      </c>
      <c r="AF163">
        <v>2.8</v>
      </c>
      <c r="AG163">
        <v>2.8</v>
      </c>
      <c r="AH163">
        <v>2.8</v>
      </c>
      <c r="AI163">
        <f t="shared" si="17"/>
        <v>2.7999999999999994</v>
      </c>
      <c r="AJ163">
        <v>4.5</v>
      </c>
      <c r="AK163">
        <v>4.5</v>
      </c>
      <c r="AL163">
        <v>4.4000000000000004</v>
      </c>
      <c r="AM163">
        <f t="shared" si="18"/>
        <v>4.4666666666666668</v>
      </c>
      <c r="AN163">
        <v>120</v>
      </c>
      <c r="AO163">
        <v>120</v>
      </c>
      <c r="AP163">
        <v>121</v>
      </c>
      <c r="AQ163">
        <f t="shared" si="19"/>
        <v>120.33333333333333</v>
      </c>
      <c r="AR163">
        <v>122</v>
      </c>
      <c r="AS163">
        <v>122</v>
      </c>
      <c r="AT163">
        <v>122</v>
      </c>
      <c r="AU163">
        <f t="shared" si="20"/>
        <v>122</v>
      </c>
      <c r="AV163" t="s">
        <v>986</v>
      </c>
      <c r="AW163" t="s">
        <v>986</v>
      </c>
      <c r="AX163">
        <v>16.57</v>
      </c>
      <c r="AY163">
        <v>102</v>
      </c>
      <c r="AZ163">
        <v>99.5</v>
      </c>
      <c r="BA163">
        <v>92</v>
      </c>
      <c r="BB163">
        <v>84</v>
      </c>
      <c r="BC163">
        <v>79.5</v>
      </c>
      <c r="BD163">
        <v>72</v>
      </c>
      <c r="BE163">
        <v>67</v>
      </c>
      <c r="BF163">
        <v>60</v>
      </c>
      <c r="BG163">
        <v>52</v>
      </c>
      <c r="BH163" t="s">
        <v>986</v>
      </c>
      <c r="BI163" t="s">
        <v>986</v>
      </c>
      <c r="BJ163" s="3" t="s">
        <v>685</v>
      </c>
      <c r="BK163" t="s">
        <v>986</v>
      </c>
      <c r="BL163" t="s">
        <v>986</v>
      </c>
      <c r="BM163" t="s">
        <v>892</v>
      </c>
      <c r="CI163" t="s">
        <v>893</v>
      </c>
    </row>
    <row r="164" spans="1:87">
      <c r="A164" t="s">
        <v>936</v>
      </c>
      <c r="B164" s="21">
        <v>39987</v>
      </c>
      <c r="C164" t="s">
        <v>1038</v>
      </c>
      <c r="D164" t="s">
        <v>1039</v>
      </c>
      <c r="E164">
        <v>55.667468</v>
      </c>
      <c r="F164">
        <v>98.448747999999995</v>
      </c>
      <c r="G164" s="1">
        <v>0.3888888888888889</v>
      </c>
      <c r="H164" s="16" t="s">
        <v>219</v>
      </c>
      <c r="I164" s="16" t="s">
        <v>1193</v>
      </c>
      <c r="T164">
        <v>11.75</v>
      </c>
      <c r="U164">
        <v>11.75</v>
      </c>
      <c r="V164">
        <v>11.7</v>
      </c>
      <c r="W164">
        <f t="shared" si="14"/>
        <v>11.733333333333334</v>
      </c>
      <c r="X164">
        <v>124</v>
      </c>
      <c r="Y164">
        <v>124</v>
      </c>
      <c r="Z164">
        <v>123.5</v>
      </c>
      <c r="AA164">
        <f t="shared" si="15"/>
        <v>123.83333333333333</v>
      </c>
      <c r="AB164">
        <v>5.5</v>
      </c>
      <c r="AC164">
        <v>5.5</v>
      </c>
      <c r="AD164">
        <v>5.5</v>
      </c>
      <c r="AE164">
        <f t="shared" si="16"/>
        <v>5.5</v>
      </c>
      <c r="AF164">
        <v>2.9</v>
      </c>
      <c r="AG164">
        <v>2.8</v>
      </c>
      <c r="AH164">
        <v>2.9</v>
      </c>
      <c r="AI164">
        <f t="shared" si="17"/>
        <v>2.8666666666666667</v>
      </c>
      <c r="AJ164">
        <v>4.4000000000000004</v>
      </c>
      <c r="AK164">
        <v>4.5</v>
      </c>
      <c r="AL164">
        <v>4.5</v>
      </c>
      <c r="AM164">
        <f t="shared" si="18"/>
        <v>4.4666666666666668</v>
      </c>
      <c r="AN164">
        <v>90</v>
      </c>
      <c r="AO164">
        <v>89</v>
      </c>
      <c r="AP164">
        <v>90</v>
      </c>
      <c r="AQ164">
        <f t="shared" si="19"/>
        <v>89.666666666666671</v>
      </c>
      <c r="AR164">
        <v>91</v>
      </c>
      <c r="AS164">
        <v>90</v>
      </c>
      <c r="AT164">
        <v>91</v>
      </c>
      <c r="AU164">
        <f t="shared" si="20"/>
        <v>90.666666666666671</v>
      </c>
      <c r="AV164" t="s">
        <v>1194</v>
      </c>
      <c r="AW164" t="s">
        <v>986</v>
      </c>
      <c r="AX164">
        <v>21.82</v>
      </c>
      <c r="AY164">
        <v>96</v>
      </c>
      <c r="AZ164">
        <v>93</v>
      </c>
      <c r="BA164">
        <v>88.5</v>
      </c>
      <c r="BB164">
        <v>81</v>
      </c>
      <c r="BC164">
        <v>76</v>
      </c>
      <c r="BD164">
        <v>71</v>
      </c>
      <c r="BE164">
        <v>66</v>
      </c>
      <c r="BF164">
        <v>59</v>
      </c>
      <c r="BG164">
        <v>52</v>
      </c>
      <c r="BH164" t="s">
        <v>986</v>
      </c>
      <c r="BI164" t="s">
        <v>986</v>
      </c>
      <c r="BJ164" s="3" t="s">
        <v>986</v>
      </c>
      <c r="BK164" t="s">
        <v>986</v>
      </c>
      <c r="BL164" t="s">
        <v>986</v>
      </c>
      <c r="BM164" t="s">
        <v>894</v>
      </c>
    </row>
    <row r="165" spans="1:87">
      <c r="A165" t="s">
        <v>937</v>
      </c>
      <c r="B165" s="21">
        <v>39987</v>
      </c>
      <c r="C165" t="s">
        <v>1038</v>
      </c>
      <c r="D165" t="s">
        <v>1039</v>
      </c>
      <c r="E165">
        <v>55.667468</v>
      </c>
      <c r="F165">
        <v>98.448747999999995</v>
      </c>
      <c r="G165" s="1">
        <v>0.3888888888888889</v>
      </c>
      <c r="H165" s="16" t="s">
        <v>221</v>
      </c>
      <c r="I165" s="16" t="s">
        <v>1193</v>
      </c>
      <c r="T165">
        <v>11.05</v>
      </c>
      <c r="U165">
        <v>10.9</v>
      </c>
      <c r="V165">
        <v>10.9</v>
      </c>
      <c r="W165">
        <f t="shared" si="14"/>
        <v>10.950000000000001</v>
      </c>
      <c r="X165">
        <v>129</v>
      </c>
      <c r="Y165">
        <v>128</v>
      </c>
      <c r="Z165">
        <v>129</v>
      </c>
      <c r="AA165">
        <f t="shared" si="15"/>
        <v>128.66666666666666</v>
      </c>
      <c r="AB165">
        <v>5.35</v>
      </c>
      <c r="AC165">
        <v>5.3</v>
      </c>
      <c r="AD165">
        <v>5.3</v>
      </c>
      <c r="AE165">
        <f t="shared" si="16"/>
        <v>5.3166666666666664</v>
      </c>
      <c r="AF165">
        <v>2.95</v>
      </c>
      <c r="AG165">
        <v>2.95</v>
      </c>
      <c r="AH165">
        <v>2.9</v>
      </c>
      <c r="AI165">
        <f t="shared" si="17"/>
        <v>2.9333333333333336</v>
      </c>
      <c r="AJ165">
        <v>4.1500000000000004</v>
      </c>
      <c r="AK165">
        <v>4.3499999999999996</v>
      </c>
      <c r="AL165">
        <v>4.3499999999999996</v>
      </c>
      <c r="AM165">
        <f t="shared" si="18"/>
        <v>4.2833333333333332</v>
      </c>
      <c r="AN165">
        <v>103</v>
      </c>
      <c r="AO165">
        <v>103.5</v>
      </c>
      <c r="AP165">
        <v>103.5</v>
      </c>
      <c r="AQ165">
        <f t="shared" si="19"/>
        <v>103.33333333333333</v>
      </c>
      <c r="AR165">
        <v>104</v>
      </c>
      <c r="AS165">
        <v>104.5</v>
      </c>
      <c r="AT165">
        <v>104.5</v>
      </c>
      <c r="AU165">
        <f t="shared" si="20"/>
        <v>104.33333333333333</v>
      </c>
      <c r="AV165" t="s">
        <v>986</v>
      </c>
      <c r="AW165" t="s">
        <v>986</v>
      </c>
      <c r="AX165">
        <v>17.809999999999999</v>
      </c>
      <c r="AY165">
        <v>101</v>
      </c>
      <c r="AZ165">
        <v>99</v>
      </c>
      <c r="BA165">
        <v>92.5</v>
      </c>
      <c r="BB165">
        <v>85</v>
      </c>
      <c r="BC165">
        <v>78</v>
      </c>
      <c r="BD165">
        <v>72</v>
      </c>
      <c r="BE165">
        <v>64</v>
      </c>
      <c r="BF165">
        <v>57.5</v>
      </c>
      <c r="BG165">
        <v>52</v>
      </c>
      <c r="BH165" t="s">
        <v>986</v>
      </c>
      <c r="BI165" t="s">
        <v>986</v>
      </c>
      <c r="BJ165" s="3" t="s">
        <v>986</v>
      </c>
      <c r="BK165" t="s">
        <v>986</v>
      </c>
      <c r="BL165" t="s">
        <v>986</v>
      </c>
      <c r="BM165" t="s">
        <v>895</v>
      </c>
    </row>
    <row r="166" spans="1:87">
      <c r="A166" t="s">
        <v>938</v>
      </c>
      <c r="B166" s="21">
        <v>39987</v>
      </c>
      <c r="C166" t="s">
        <v>1038</v>
      </c>
      <c r="D166" t="s">
        <v>1039</v>
      </c>
      <c r="E166">
        <v>55.667468</v>
      </c>
      <c r="F166">
        <v>98.448747999999995</v>
      </c>
      <c r="H166" s="16" t="s">
        <v>219</v>
      </c>
      <c r="I166" s="16" t="s">
        <v>1193</v>
      </c>
      <c r="T166">
        <v>11.35</v>
      </c>
      <c r="U166">
        <v>11.25</v>
      </c>
      <c r="V166">
        <v>11.25</v>
      </c>
      <c r="W166">
        <f t="shared" si="14"/>
        <v>11.283333333333333</v>
      </c>
      <c r="X166">
        <v>123.5</v>
      </c>
      <c r="Y166">
        <v>123.5</v>
      </c>
      <c r="Z166">
        <v>124</v>
      </c>
      <c r="AA166">
        <f t="shared" si="15"/>
        <v>123.66666666666667</v>
      </c>
      <c r="AB166">
        <v>5.95</v>
      </c>
      <c r="AC166">
        <v>6.1</v>
      </c>
      <c r="AD166">
        <v>5.9</v>
      </c>
      <c r="AE166">
        <f t="shared" si="16"/>
        <v>5.9833333333333343</v>
      </c>
      <c r="AF166">
        <v>2.7</v>
      </c>
      <c r="AG166">
        <v>2.65</v>
      </c>
      <c r="AH166">
        <v>2.7</v>
      </c>
      <c r="AI166">
        <f t="shared" si="17"/>
        <v>2.6833333333333336</v>
      </c>
      <c r="AJ166">
        <v>4.5</v>
      </c>
      <c r="AK166">
        <v>4.55</v>
      </c>
      <c r="AL166">
        <v>4.5999999999999996</v>
      </c>
      <c r="AM166">
        <f t="shared" si="18"/>
        <v>4.55</v>
      </c>
      <c r="AN166">
        <v>82</v>
      </c>
      <c r="AO166">
        <v>82</v>
      </c>
      <c r="AP166">
        <v>83</v>
      </c>
      <c r="AQ166">
        <f t="shared" si="19"/>
        <v>82.333333333333329</v>
      </c>
      <c r="AR166">
        <v>86</v>
      </c>
      <c r="AS166">
        <v>86</v>
      </c>
      <c r="AT166">
        <v>86</v>
      </c>
      <c r="AU166">
        <f t="shared" si="20"/>
        <v>86</v>
      </c>
      <c r="AV166" t="s">
        <v>986</v>
      </c>
      <c r="AW166" t="s">
        <v>986</v>
      </c>
      <c r="AX166">
        <v>19.96</v>
      </c>
      <c r="AY166">
        <v>91</v>
      </c>
      <c r="AZ166">
        <v>89</v>
      </c>
      <c r="BA166">
        <v>83</v>
      </c>
      <c r="BB166">
        <v>78</v>
      </c>
      <c r="BC166">
        <v>72.5</v>
      </c>
      <c r="BD166">
        <v>67</v>
      </c>
      <c r="BE166">
        <v>61</v>
      </c>
      <c r="BF166">
        <v>56</v>
      </c>
      <c r="BG166">
        <v>50</v>
      </c>
      <c r="BH166" t="s">
        <v>988</v>
      </c>
      <c r="BI166" t="s">
        <v>986</v>
      </c>
      <c r="BJ166" s="3" t="s">
        <v>896</v>
      </c>
      <c r="BK166" t="s">
        <v>774</v>
      </c>
      <c r="BL166" t="s">
        <v>986</v>
      </c>
      <c r="BM166" t="s">
        <v>897</v>
      </c>
    </row>
    <row r="167" spans="1:87">
      <c r="A167" t="s">
        <v>939</v>
      </c>
      <c r="B167" s="21">
        <v>39987</v>
      </c>
      <c r="C167" t="s">
        <v>1038</v>
      </c>
      <c r="D167" t="s">
        <v>1039</v>
      </c>
      <c r="E167">
        <v>55.667468</v>
      </c>
      <c r="F167">
        <v>98.448747999999995</v>
      </c>
      <c r="H167" s="16" t="s">
        <v>221</v>
      </c>
      <c r="I167" s="16" t="s">
        <v>1193</v>
      </c>
      <c r="T167">
        <v>10.5</v>
      </c>
      <c r="U167">
        <v>10.5</v>
      </c>
      <c r="V167">
        <v>10.6</v>
      </c>
      <c r="W167">
        <f t="shared" si="14"/>
        <v>10.533333333333333</v>
      </c>
      <c r="X167">
        <v>121</v>
      </c>
      <c r="Y167">
        <v>121</v>
      </c>
      <c r="Z167">
        <v>121</v>
      </c>
      <c r="AA167">
        <f t="shared" si="15"/>
        <v>121</v>
      </c>
      <c r="AB167">
        <v>5.75</v>
      </c>
      <c r="AC167">
        <v>5.75</v>
      </c>
      <c r="AD167">
        <v>5.7</v>
      </c>
      <c r="AE167">
        <f t="shared" si="16"/>
        <v>5.7333333333333334</v>
      </c>
      <c r="AF167">
        <v>2.7</v>
      </c>
      <c r="AG167">
        <v>2.7</v>
      </c>
      <c r="AH167">
        <v>2.65</v>
      </c>
      <c r="AI167">
        <f t="shared" si="17"/>
        <v>2.6833333333333336</v>
      </c>
      <c r="AJ167">
        <v>4.75</v>
      </c>
      <c r="AK167">
        <v>4.4000000000000004</v>
      </c>
      <c r="AL167">
        <v>4.5</v>
      </c>
      <c r="AM167">
        <f t="shared" si="18"/>
        <v>4.55</v>
      </c>
      <c r="AN167">
        <v>110.5</v>
      </c>
      <c r="AO167">
        <v>112</v>
      </c>
      <c r="AP167">
        <v>112</v>
      </c>
      <c r="AQ167">
        <f t="shared" si="19"/>
        <v>111.5</v>
      </c>
      <c r="AR167">
        <v>107.5</v>
      </c>
      <c r="AS167">
        <v>107.5</v>
      </c>
      <c r="AT167">
        <v>108</v>
      </c>
      <c r="AU167">
        <f t="shared" si="20"/>
        <v>107.66666666666667</v>
      </c>
      <c r="AV167" t="s">
        <v>986</v>
      </c>
      <c r="AW167" t="s">
        <v>986</v>
      </c>
      <c r="AX167">
        <v>17.079999999999998</v>
      </c>
      <c r="AY167">
        <v>93</v>
      </c>
      <c r="AZ167">
        <v>91</v>
      </c>
      <c r="BA167">
        <v>85.5</v>
      </c>
      <c r="BB167">
        <v>79</v>
      </c>
      <c r="BC167">
        <v>72</v>
      </c>
      <c r="BD167">
        <v>67.5</v>
      </c>
      <c r="BE167">
        <v>61.5</v>
      </c>
      <c r="BF167">
        <v>55</v>
      </c>
      <c r="BG167">
        <v>48.5</v>
      </c>
      <c r="BH167" t="s">
        <v>986</v>
      </c>
      <c r="BI167" t="s">
        <v>898</v>
      </c>
      <c r="BJ167" s="3" t="s">
        <v>899</v>
      </c>
      <c r="BK167" t="s">
        <v>986</v>
      </c>
      <c r="BL167" t="s">
        <v>986</v>
      </c>
      <c r="BM167" t="s">
        <v>900</v>
      </c>
    </row>
    <row r="168" spans="1:87">
      <c r="A168" t="s">
        <v>940</v>
      </c>
      <c r="B168" s="21">
        <v>39987</v>
      </c>
      <c r="C168" t="s">
        <v>1040</v>
      </c>
      <c r="D168" t="s">
        <v>215</v>
      </c>
      <c r="E168">
        <v>55.908835000000003</v>
      </c>
      <c r="F168">
        <v>98.077100999999999</v>
      </c>
      <c r="H168" s="16" t="s">
        <v>219</v>
      </c>
      <c r="I168" s="16" t="s">
        <v>1193</v>
      </c>
      <c r="T168">
        <v>11.6</v>
      </c>
      <c r="U168">
        <v>11.6</v>
      </c>
      <c r="V168">
        <v>11.7</v>
      </c>
      <c r="W168">
        <f t="shared" si="14"/>
        <v>11.633333333333333</v>
      </c>
      <c r="X168">
        <v>125</v>
      </c>
      <c r="Y168">
        <v>125.5</v>
      </c>
      <c r="Z168">
        <v>125.5</v>
      </c>
      <c r="AA168">
        <f t="shared" si="15"/>
        <v>125.33333333333333</v>
      </c>
      <c r="AB168">
        <v>5.6</v>
      </c>
      <c r="AC168">
        <v>5.5</v>
      </c>
      <c r="AD168">
        <v>5.6</v>
      </c>
      <c r="AE168">
        <f t="shared" si="16"/>
        <v>5.5666666666666664</v>
      </c>
      <c r="AF168">
        <v>2.75</v>
      </c>
      <c r="AG168">
        <v>2.8</v>
      </c>
      <c r="AH168">
        <v>2.8</v>
      </c>
      <c r="AI168">
        <f t="shared" si="17"/>
        <v>2.7833333333333332</v>
      </c>
      <c r="AJ168">
        <v>4.4000000000000004</v>
      </c>
      <c r="AK168">
        <v>4.5999999999999996</v>
      </c>
      <c r="AL168">
        <v>4.5</v>
      </c>
      <c r="AM168">
        <f t="shared" si="18"/>
        <v>4.5</v>
      </c>
      <c r="AN168">
        <v>87</v>
      </c>
      <c r="AO168">
        <v>87</v>
      </c>
      <c r="AP168">
        <v>88</v>
      </c>
      <c r="AQ168">
        <f t="shared" si="19"/>
        <v>87.333333333333329</v>
      </c>
      <c r="AR168">
        <v>98</v>
      </c>
      <c r="AS168">
        <v>98</v>
      </c>
      <c r="AT168">
        <v>98.5</v>
      </c>
      <c r="AU168">
        <f t="shared" si="20"/>
        <v>98.166666666666671</v>
      </c>
      <c r="AV168" t="s">
        <v>986</v>
      </c>
      <c r="AW168" t="s">
        <v>986</v>
      </c>
      <c r="AX168">
        <v>19.71</v>
      </c>
      <c r="AY168">
        <v>97.5</v>
      </c>
      <c r="AZ168">
        <v>94</v>
      </c>
      <c r="BA168">
        <v>88</v>
      </c>
      <c r="BB168">
        <v>80</v>
      </c>
      <c r="BC168">
        <v>74</v>
      </c>
      <c r="BD168">
        <v>69.5</v>
      </c>
      <c r="BE168">
        <v>63</v>
      </c>
      <c r="BF168">
        <v>57</v>
      </c>
      <c r="BG168">
        <v>51</v>
      </c>
      <c r="BH168" t="s">
        <v>986</v>
      </c>
      <c r="BI168" t="s">
        <v>986</v>
      </c>
      <c r="BJ168" s="3" t="s">
        <v>988</v>
      </c>
      <c r="BK168" t="s">
        <v>988</v>
      </c>
      <c r="BL168" t="s">
        <v>986</v>
      </c>
    </row>
    <row r="169" spans="1:87">
      <c r="A169" t="s">
        <v>941</v>
      </c>
      <c r="B169" s="21">
        <v>39987</v>
      </c>
      <c r="C169" t="s">
        <v>1041</v>
      </c>
      <c r="D169" t="s">
        <v>1042</v>
      </c>
      <c r="E169">
        <v>55.884552999999997</v>
      </c>
      <c r="F169">
        <v>98.132103000000001</v>
      </c>
      <c r="H169" s="16" t="s">
        <v>219</v>
      </c>
      <c r="I169" s="16" t="s">
        <v>1193</v>
      </c>
      <c r="T169">
        <v>11.15</v>
      </c>
      <c r="U169">
        <v>11.2</v>
      </c>
      <c r="V169">
        <v>11.2</v>
      </c>
      <c r="W169">
        <f t="shared" si="14"/>
        <v>11.183333333333332</v>
      </c>
      <c r="X169">
        <v>127.5</v>
      </c>
      <c r="Y169">
        <v>127</v>
      </c>
      <c r="Z169">
        <v>127.5</v>
      </c>
      <c r="AA169">
        <f t="shared" si="15"/>
        <v>127.33333333333333</v>
      </c>
      <c r="AB169">
        <v>5.7</v>
      </c>
      <c r="AC169">
        <v>5.9</v>
      </c>
      <c r="AD169">
        <v>5.9</v>
      </c>
      <c r="AE169">
        <f t="shared" si="16"/>
        <v>5.833333333333333</v>
      </c>
      <c r="AF169">
        <v>2.8</v>
      </c>
      <c r="AG169">
        <v>2.7</v>
      </c>
      <c r="AH169">
        <v>2.8</v>
      </c>
      <c r="AI169">
        <f t="shared" si="17"/>
        <v>2.7666666666666671</v>
      </c>
      <c r="AJ169">
        <v>4.2</v>
      </c>
      <c r="AK169">
        <v>4.1500000000000004</v>
      </c>
      <c r="AL169">
        <v>4</v>
      </c>
      <c r="AM169">
        <f t="shared" si="18"/>
        <v>4.1166666666666671</v>
      </c>
      <c r="AN169">
        <v>98.5</v>
      </c>
      <c r="AO169">
        <v>99</v>
      </c>
      <c r="AP169">
        <v>100</v>
      </c>
      <c r="AQ169">
        <f t="shared" si="19"/>
        <v>99.166666666666671</v>
      </c>
      <c r="AR169">
        <v>101</v>
      </c>
      <c r="AS169">
        <v>101</v>
      </c>
      <c r="AT169">
        <v>101</v>
      </c>
      <c r="AU169">
        <f t="shared" si="20"/>
        <v>101</v>
      </c>
      <c r="AV169" t="s">
        <v>986</v>
      </c>
      <c r="AW169" t="s">
        <v>986</v>
      </c>
      <c r="AX169">
        <v>21.53</v>
      </c>
      <c r="AY169">
        <v>100</v>
      </c>
      <c r="AZ169">
        <v>97</v>
      </c>
      <c r="BA169">
        <v>90</v>
      </c>
      <c r="BB169">
        <v>81</v>
      </c>
      <c r="BC169">
        <v>75</v>
      </c>
      <c r="BD169">
        <v>69</v>
      </c>
      <c r="BE169">
        <v>65</v>
      </c>
      <c r="BF169">
        <v>57</v>
      </c>
      <c r="BG169">
        <v>50.5</v>
      </c>
      <c r="BH169" t="s">
        <v>986</v>
      </c>
      <c r="BI169" t="s">
        <v>986</v>
      </c>
      <c r="BJ169" s="3" t="s">
        <v>986</v>
      </c>
      <c r="BK169" t="s">
        <v>986</v>
      </c>
      <c r="BL169" t="s">
        <v>986</v>
      </c>
      <c r="BM169" t="s">
        <v>901</v>
      </c>
      <c r="BN169">
        <v>6</v>
      </c>
    </row>
    <row r="170" spans="1:87">
      <c r="A170" t="s">
        <v>942</v>
      </c>
      <c r="B170" s="21">
        <v>39987</v>
      </c>
      <c r="C170" t="s">
        <v>1041</v>
      </c>
      <c r="D170" t="s">
        <v>1042</v>
      </c>
      <c r="E170">
        <v>55.884552999999997</v>
      </c>
      <c r="F170">
        <v>98.132103000000001</v>
      </c>
      <c r="H170" s="16" t="s">
        <v>221</v>
      </c>
      <c r="I170" s="16" t="s">
        <v>1193</v>
      </c>
      <c r="L170" t="s">
        <v>780</v>
      </c>
      <c r="M170" t="s">
        <v>902</v>
      </c>
      <c r="T170">
        <v>10.7</v>
      </c>
      <c r="U170">
        <v>11.1</v>
      </c>
      <c r="V170">
        <v>11</v>
      </c>
      <c r="W170">
        <f t="shared" si="14"/>
        <v>10.933333333333332</v>
      </c>
      <c r="X170">
        <v>124</v>
      </c>
      <c r="Y170">
        <v>124.5</v>
      </c>
      <c r="Z170">
        <v>124.5</v>
      </c>
      <c r="AA170">
        <f t="shared" si="15"/>
        <v>124.33333333333333</v>
      </c>
      <c r="AB170">
        <v>6</v>
      </c>
      <c r="AC170">
        <v>5.9</v>
      </c>
      <c r="AD170">
        <v>6</v>
      </c>
      <c r="AE170">
        <f t="shared" si="16"/>
        <v>5.9666666666666659</v>
      </c>
      <c r="AF170">
        <v>3</v>
      </c>
      <c r="AG170">
        <v>2.9</v>
      </c>
      <c r="AH170">
        <v>2.95</v>
      </c>
      <c r="AI170">
        <f t="shared" si="17"/>
        <v>2.9500000000000006</v>
      </c>
      <c r="AJ170">
        <v>4.6500000000000004</v>
      </c>
      <c r="AK170">
        <v>4.5999999999999996</v>
      </c>
      <c r="AL170">
        <v>4.5999999999999996</v>
      </c>
      <c r="AM170">
        <f t="shared" si="18"/>
        <v>4.6166666666666663</v>
      </c>
      <c r="AN170">
        <v>84</v>
      </c>
      <c r="AO170">
        <v>83</v>
      </c>
      <c r="AP170">
        <v>84</v>
      </c>
      <c r="AQ170">
        <f t="shared" si="19"/>
        <v>83.666666666666671</v>
      </c>
      <c r="AR170">
        <v>107</v>
      </c>
      <c r="AS170">
        <v>107</v>
      </c>
      <c r="AT170">
        <v>107</v>
      </c>
      <c r="AU170">
        <f t="shared" si="20"/>
        <v>107</v>
      </c>
      <c r="AV170" t="s">
        <v>875</v>
      </c>
      <c r="AW170" t="s">
        <v>903</v>
      </c>
      <c r="AX170">
        <v>18.37</v>
      </c>
      <c r="AY170">
        <v>96</v>
      </c>
      <c r="AZ170">
        <v>95</v>
      </c>
      <c r="BA170">
        <v>89</v>
      </c>
      <c r="BB170">
        <v>82.5</v>
      </c>
      <c r="BC170">
        <v>77.5</v>
      </c>
      <c r="BD170">
        <v>72</v>
      </c>
      <c r="BE170">
        <v>65</v>
      </c>
      <c r="BF170">
        <v>59.5</v>
      </c>
      <c r="BG170">
        <v>51.5</v>
      </c>
      <c r="BH170" t="s">
        <v>986</v>
      </c>
      <c r="BI170" t="s">
        <v>986</v>
      </c>
      <c r="BJ170" s="3" t="s">
        <v>986</v>
      </c>
      <c r="BK170" t="s">
        <v>986</v>
      </c>
      <c r="BL170" t="s">
        <v>986</v>
      </c>
      <c r="BM170" t="s">
        <v>904</v>
      </c>
    </row>
    <row r="171" spans="1:87">
      <c r="A171" t="s">
        <v>1043</v>
      </c>
      <c r="B171" s="21">
        <v>39987</v>
      </c>
      <c r="C171" t="s">
        <v>811</v>
      </c>
      <c r="D171" t="s">
        <v>1043</v>
      </c>
      <c r="E171">
        <v>55.884835000000002</v>
      </c>
      <c r="F171">
        <v>98.122563</v>
      </c>
      <c r="H171" s="16" t="s">
        <v>221</v>
      </c>
      <c r="I171" s="16" t="s">
        <v>1193</v>
      </c>
      <c r="T171">
        <v>10.8</v>
      </c>
      <c r="U171">
        <v>10.7</v>
      </c>
      <c r="V171">
        <v>10.85</v>
      </c>
      <c r="W171">
        <f t="shared" si="14"/>
        <v>10.783333333333333</v>
      </c>
      <c r="X171">
        <v>124</v>
      </c>
      <c r="Y171">
        <v>124</v>
      </c>
      <c r="Z171">
        <v>124</v>
      </c>
      <c r="AA171">
        <f t="shared" si="15"/>
        <v>124</v>
      </c>
      <c r="AB171">
        <v>5.4</v>
      </c>
      <c r="AC171">
        <v>5.5</v>
      </c>
      <c r="AD171">
        <v>5.5</v>
      </c>
      <c r="AE171">
        <f t="shared" si="16"/>
        <v>5.4666666666666659</v>
      </c>
      <c r="AF171">
        <v>2.9</v>
      </c>
      <c r="AG171">
        <v>2.9</v>
      </c>
      <c r="AH171">
        <v>2.85</v>
      </c>
      <c r="AI171">
        <f t="shared" si="17"/>
        <v>2.8833333333333333</v>
      </c>
      <c r="AJ171">
        <v>4.0999999999999996</v>
      </c>
      <c r="AK171">
        <v>4.0999999999999996</v>
      </c>
      <c r="AL171">
        <v>4</v>
      </c>
      <c r="AM171">
        <f t="shared" si="18"/>
        <v>4.0666666666666664</v>
      </c>
      <c r="AN171">
        <v>124</v>
      </c>
      <c r="AO171">
        <v>123.5</v>
      </c>
      <c r="AP171">
        <v>123</v>
      </c>
      <c r="AQ171">
        <f t="shared" si="19"/>
        <v>123.5</v>
      </c>
      <c r="AR171">
        <v>123</v>
      </c>
      <c r="AS171">
        <v>123.5</v>
      </c>
      <c r="AT171">
        <v>123.5</v>
      </c>
      <c r="AU171">
        <f t="shared" si="20"/>
        <v>123.33333333333333</v>
      </c>
      <c r="AV171" t="s">
        <v>986</v>
      </c>
      <c r="AW171" t="s">
        <v>986</v>
      </c>
      <c r="AX171">
        <v>17.79</v>
      </c>
      <c r="AY171">
        <v>97.5</v>
      </c>
      <c r="AZ171">
        <v>95.5</v>
      </c>
      <c r="BA171">
        <v>87</v>
      </c>
      <c r="BB171">
        <v>81</v>
      </c>
      <c r="BC171">
        <v>76</v>
      </c>
      <c r="BD171">
        <v>70.5</v>
      </c>
      <c r="BE171">
        <v>63</v>
      </c>
      <c r="BF171">
        <v>57.5</v>
      </c>
      <c r="BG171">
        <v>50</v>
      </c>
      <c r="BH171" t="s">
        <v>986</v>
      </c>
      <c r="BI171" t="s">
        <v>986</v>
      </c>
      <c r="BJ171" s="3" t="s">
        <v>905</v>
      </c>
    </row>
    <row r="172" spans="1:87">
      <c r="A172" t="s">
        <v>943</v>
      </c>
      <c r="B172" s="21">
        <v>39988</v>
      </c>
      <c r="C172" t="s">
        <v>812</v>
      </c>
      <c r="D172" t="s">
        <v>813</v>
      </c>
      <c r="E172">
        <v>55.884915999999997</v>
      </c>
      <c r="F172">
        <v>98.131117000000003</v>
      </c>
      <c r="G172" s="1">
        <v>0.39374999999999999</v>
      </c>
      <c r="H172" s="16" t="s">
        <v>221</v>
      </c>
      <c r="I172" s="16" t="s">
        <v>45</v>
      </c>
      <c r="J172" s="8" t="s">
        <v>47</v>
      </c>
      <c r="T172">
        <v>10.9</v>
      </c>
      <c r="U172">
        <v>10.9</v>
      </c>
      <c r="V172">
        <v>10.85</v>
      </c>
      <c r="W172">
        <f t="shared" si="14"/>
        <v>10.883333333333333</v>
      </c>
      <c r="X172">
        <v>123</v>
      </c>
      <c r="Y172">
        <v>122</v>
      </c>
      <c r="Z172">
        <v>122</v>
      </c>
      <c r="AA172">
        <f t="shared" si="15"/>
        <v>122.33333333333333</v>
      </c>
      <c r="AB172">
        <v>5.6</v>
      </c>
      <c r="AC172">
        <v>5.7</v>
      </c>
      <c r="AD172">
        <v>5.7</v>
      </c>
      <c r="AE172">
        <f t="shared" si="16"/>
        <v>5.666666666666667</v>
      </c>
      <c r="AF172">
        <v>2.5</v>
      </c>
      <c r="AG172">
        <v>2.5</v>
      </c>
      <c r="AH172">
        <v>2.5</v>
      </c>
      <c r="AI172">
        <f t="shared" si="17"/>
        <v>2.5</v>
      </c>
      <c r="AJ172">
        <v>4.5999999999999996</v>
      </c>
      <c r="AK172">
        <v>4.7</v>
      </c>
      <c r="AL172">
        <v>4.5999999999999996</v>
      </c>
      <c r="AM172">
        <f t="shared" si="18"/>
        <v>4.6333333333333337</v>
      </c>
      <c r="AN172">
        <v>95</v>
      </c>
      <c r="AO172">
        <v>96.5</v>
      </c>
      <c r="AP172">
        <v>96</v>
      </c>
      <c r="AQ172">
        <f t="shared" si="19"/>
        <v>95.833333333333329</v>
      </c>
      <c r="AR172">
        <v>98</v>
      </c>
      <c r="AS172">
        <v>98</v>
      </c>
      <c r="AT172">
        <v>98</v>
      </c>
      <c r="AU172">
        <f t="shared" si="20"/>
        <v>98</v>
      </c>
      <c r="AV172" t="s">
        <v>48</v>
      </c>
      <c r="AW172" t="s">
        <v>48</v>
      </c>
      <c r="AX172">
        <v>15.33</v>
      </c>
      <c r="AY172">
        <v>95</v>
      </c>
      <c r="AZ172">
        <v>92</v>
      </c>
      <c r="BA172">
        <v>85</v>
      </c>
      <c r="BB172">
        <v>78</v>
      </c>
      <c r="BC172">
        <v>72</v>
      </c>
      <c r="BD172">
        <v>66.5</v>
      </c>
      <c r="BE172">
        <v>61</v>
      </c>
      <c r="BF172">
        <v>55</v>
      </c>
      <c r="BG172">
        <v>48</v>
      </c>
      <c r="BH172" t="s">
        <v>48</v>
      </c>
      <c r="BI172" t="s">
        <v>49</v>
      </c>
      <c r="BJ172" s="3" t="s">
        <v>48</v>
      </c>
    </row>
    <row r="173" spans="1:87">
      <c r="A173" t="s">
        <v>944</v>
      </c>
      <c r="B173" s="21">
        <v>39988</v>
      </c>
      <c r="C173" t="s">
        <v>812</v>
      </c>
      <c r="D173" t="s">
        <v>813</v>
      </c>
      <c r="E173">
        <v>55.884915999999997</v>
      </c>
      <c r="F173">
        <v>98.131117000000003</v>
      </c>
      <c r="G173" s="1">
        <v>0.41180555555555554</v>
      </c>
      <c r="H173" s="16" t="s">
        <v>221</v>
      </c>
      <c r="I173" s="16" t="s">
        <v>45</v>
      </c>
      <c r="J173" s="8" t="s">
        <v>50</v>
      </c>
      <c r="L173" t="s">
        <v>51</v>
      </c>
      <c r="M173" t="s">
        <v>52</v>
      </c>
      <c r="T173">
        <v>11</v>
      </c>
      <c r="U173">
        <v>10.95</v>
      </c>
      <c r="V173">
        <v>10.9</v>
      </c>
      <c r="W173">
        <f t="shared" si="14"/>
        <v>10.950000000000001</v>
      </c>
      <c r="X173">
        <v>119</v>
      </c>
      <c r="Y173">
        <v>119.5</v>
      </c>
      <c r="Z173">
        <v>120</v>
      </c>
      <c r="AA173">
        <f t="shared" si="15"/>
        <v>119.5</v>
      </c>
      <c r="AB173">
        <v>5</v>
      </c>
      <c r="AC173">
        <v>5.05</v>
      </c>
      <c r="AD173">
        <v>5.15</v>
      </c>
      <c r="AE173">
        <f t="shared" si="16"/>
        <v>5.0666666666666673</v>
      </c>
      <c r="AF173">
        <v>2.6</v>
      </c>
      <c r="AG173">
        <v>2.6</v>
      </c>
      <c r="AH173">
        <v>2.6</v>
      </c>
      <c r="AI173">
        <f t="shared" si="17"/>
        <v>2.6</v>
      </c>
      <c r="AJ173">
        <v>4.4000000000000004</v>
      </c>
      <c r="AK173">
        <v>4.0999999999999996</v>
      </c>
      <c r="AL173">
        <v>4.0999999999999996</v>
      </c>
      <c r="AM173">
        <f t="shared" si="18"/>
        <v>4.2</v>
      </c>
      <c r="AN173">
        <v>100.5</v>
      </c>
      <c r="AO173">
        <v>100</v>
      </c>
      <c r="AP173">
        <v>101.5</v>
      </c>
      <c r="AQ173">
        <f t="shared" si="19"/>
        <v>100.66666666666667</v>
      </c>
      <c r="AR173">
        <v>101</v>
      </c>
      <c r="AS173">
        <v>101</v>
      </c>
      <c r="AT173">
        <v>101.5</v>
      </c>
      <c r="AU173">
        <f t="shared" si="20"/>
        <v>101.16666666666667</v>
      </c>
      <c r="AV173" t="s">
        <v>48</v>
      </c>
      <c r="AW173" t="s">
        <v>48</v>
      </c>
      <c r="AX173">
        <v>15.33</v>
      </c>
      <c r="AY173">
        <v>94</v>
      </c>
      <c r="AZ173">
        <v>92</v>
      </c>
      <c r="BA173">
        <v>84</v>
      </c>
      <c r="BB173">
        <v>78</v>
      </c>
      <c r="BC173">
        <v>72</v>
      </c>
      <c r="BD173">
        <v>68</v>
      </c>
      <c r="BE173">
        <v>62</v>
      </c>
      <c r="BF173">
        <v>57</v>
      </c>
      <c r="BG173">
        <v>51</v>
      </c>
      <c r="BH173" t="s">
        <v>49</v>
      </c>
      <c r="BI173" t="s">
        <v>48</v>
      </c>
      <c r="BJ173" s="3" t="s">
        <v>48</v>
      </c>
    </row>
    <row r="174" spans="1:87">
      <c r="A174" t="s">
        <v>945</v>
      </c>
      <c r="B174" s="21">
        <v>39988</v>
      </c>
      <c r="C174" t="s">
        <v>1024</v>
      </c>
      <c r="D174" t="s">
        <v>1025</v>
      </c>
      <c r="E174">
        <v>55.859943000000001</v>
      </c>
      <c r="F174">
        <v>98.024805000000001</v>
      </c>
      <c r="H174" s="16" t="s">
        <v>219</v>
      </c>
      <c r="I174" s="16" t="s">
        <v>45</v>
      </c>
      <c r="T174">
        <v>11.2</v>
      </c>
      <c r="U174">
        <v>11.1</v>
      </c>
      <c r="V174">
        <v>11.15</v>
      </c>
      <c r="W174">
        <f t="shared" si="14"/>
        <v>11.149999999999999</v>
      </c>
      <c r="X174">
        <v>127</v>
      </c>
      <c r="Y174">
        <v>127</v>
      </c>
      <c r="Z174">
        <v>127</v>
      </c>
      <c r="AA174">
        <f t="shared" si="15"/>
        <v>127</v>
      </c>
      <c r="AB174">
        <v>5.6</v>
      </c>
      <c r="AC174">
        <v>5.65</v>
      </c>
      <c r="AD174">
        <v>5.5</v>
      </c>
      <c r="AE174">
        <f t="shared" si="16"/>
        <v>5.583333333333333</v>
      </c>
      <c r="AF174">
        <v>2.85</v>
      </c>
      <c r="AG174">
        <v>2.85</v>
      </c>
      <c r="AH174">
        <v>2.85</v>
      </c>
      <c r="AI174">
        <f t="shared" si="17"/>
        <v>2.85</v>
      </c>
      <c r="AJ174">
        <v>4.45</v>
      </c>
      <c r="AK174">
        <v>4.3499999999999996</v>
      </c>
      <c r="AL174">
        <v>4.45</v>
      </c>
      <c r="AM174">
        <f t="shared" si="18"/>
        <v>4.416666666666667</v>
      </c>
      <c r="AN174">
        <v>99</v>
      </c>
      <c r="AO174">
        <v>99</v>
      </c>
      <c r="AP174">
        <v>100</v>
      </c>
      <c r="AQ174">
        <f t="shared" si="19"/>
        <v>99.333333333333329</v>
      </c>
      <c r="AR174">
        <v>99</v>
      </c>
      <c r="AS174">
        <v>99.5</v>
      </c>
      <c r="AT174">
        <v>99</v>
      </c>
      <c r="AU174">
        <f t="shared" si="20"/>
        <v>99.166666666666671</v>
      </c>
      <c r="AV174" t="s">
        <v>48</v>
      </c>
      <c r="AW174" t="s">
        <v>48</v>
      </c>
      <c r="AX174">
        <v>19.239999999999998</v>
      </c>
      <c r="AY174">
        <v>99</v>
      </c>
      <c r="AZ174">
        <v>95.5</v>
      </c>
      <c r="BA174">
        <v>85.5</v>
      </c>
      <c r="BB174">
        <v>80</v>
      </c>
      <c r="BC174">
        <v>74.5</v>
      </c>
      <c r="BD174">
        <v>70</v>
      </c>
      <c r="BE174">
        <v>63.5</v>
      </c>
      <c r="BF174">
        <v>56</v>
      </c>
      <c r="BG174" t="s">
        <v>53</v>
      </c>
      <c r="BH174" t="s">
        <v>54</v>
      </c>
      <c r="BI174" t="s">
        <v>49</v>
      </c>
      <c r="BJ174" s="3" t="s">
        <v>48</v>
      </c>
      <c r="BK174" t="s">
        <v>55</v>
      </c>
      <c r="BL174" t="s">
        <v>48</v>
      </c>
      <c r="BM174" t="s">
        <v>56</v>
      </c>
    </row>
    <row r="175" spans="1:87">
      <c r="A175" t="s">
        <v>946</v>
      </c>
      <c r="B175" s="21">
        <v>39988</v>
      </c>
      <c r="C175" t="s">
        <v>1024</v>
      </c>
      <c r="D175" t="s">
        <v>1025</v>
      </c>
      <c r="E175">
        <v>55.859943000000001</v>
      </c>
      <c r="F175">
        <v>98.024805000000001</v>
      </c>
      <c r="H175" s="16" t="s">
        <v>221</v>
      </c>
      <c r="I175" s="16" t="s">
        <v>45</v>
      </c>
      <c r="T175">
        <v>11</v>
      </c>
      <c r="U175">
        <v>11.25</v>
      </c>
      <c r="V175">
        <v>11.05</v>
      </c>
      <c r="W175">
        <f t="shared" si="14"/>
        <v>11.1</v>
      </c>
      <c r="X175">
        <v>125.5</v>
      </c>
      <c r="Y175">
        <v>126</v>
      </c>
      <c r="Z175">
        <v>126</v>
      </c>
      <c r="AA175">
        <f t="shared" si="15"/>
        <v>125.83333333333333</v>
      </c>
      <c r="AB175">
        <v>5.5</v>
      </c>
      <c r="AC175">
        <v>5.6</v>
      </c>
      <c r="AD175">
        <v>5.5</v>
      </c>
      <c r="AE175">
        <f t="shared" si="16"/>
        <v>5.5333333333333341</v>
      </c>
      <c r="AF175">
        <v>2.9</v>
      </c>
      <c r="AG175">
        <v>2.8</v>
      </c>
      <c r="AH175">
        <v>2.9</v>
      </c>
      <c r="AI175">
        <f t="shared" si="17"/>
        <v>2.8666666666666667</v>
      </c>
      <c r="AJ175">
        <v>4.2</v>
      </c>
      <c r="AK175">
        <v>4.25</v>
      </c>
      <c r="AL175">
        <v>4.2</v>
      </c>
      <c r="AM175">
        <f t="shared" si="18"/>
        <v>4.2166666666666659</v>
      </c>
      <c r="AN175">
        <v>108</v>
      </c>
      <c r="AO175">
        <v>108</v>
      </c>
      <c r="AP175">
        <v>107.5</v>
      </c>
      <c r="AQ175">
        <f t="shared" si="19"/>
        <v>107.83333333333333</v>
      </c>
      <c r="AR175">
        <v>110</v>
      </c>
      <c r="AS175">
        <v>110</v>
      </c>
      <c r="AT175">
        <v>110</v>
      </c>
      <c r="AU175">
        <f t="shared" si="20"/>
        <v>110</v>
      </c>
      <c r="AV175" t="s">
        <v>48</v>
      </c>
      <c r="AW175" t="s">
        <v>48</v>
      </c>
      <c r="AX175">
        <v>17.940000000000001</v>
      </c>
      <c r="AY175">
        <v>97</v>
      </c>
      <c r="AZ175">
        <v>95</v>
      </c>
      <c r="BA175">
        <v>87.5</v>
      </c>
      <c r="BB175">
        <v>79</v>
      </c>
      <c r="BC175">
        <v>75</v>
      </c>
      <c r="BD175">
        <v>69.5</v>
      </c>
      <c r="BE175">
        <v>63</v>
      </c>
      <c r="BF175">
        <v>57</v>
      </c>
      <c r="BG175">
        <v>51</v>
      </c>
      <c r="BH175" t="s">
        <v>48</v>
      </c>
      <c r="BI175" t="s">
        <v>48</v>
      </c>
      <c r="BJ175" s="3" t="s">
        <v>57</v>
      </c>
      <c r="BK175" t="s">
        <v>49</v>
      </c>
      <c r="BL175" t="s">
        <v>48</v>
      </c>
      <c r="BM175" t="s">
        <v>58</v>
      </c>
    </row>
    <row r="176" spans="1:87">
      <c r="A176" t="s">
        <v>947</v>
      </c>
      <c r="B176" s="21">
        <v>39988</v>
      </c>
      <c r="C176" t="s">
        <v>1024</v>
      </c>
      <c r="D176" t="s">
        <v>1026</v>
      </c>
      <c r="E176">
        <v>55.859547999999997</v>
      </c>
      <c r="F176">
        <v>98.026488999999998</v>
      </c>
      <c r="G176" s="1">
        <v>0.53055555555555556</v>
      </c>
      <c r="H176" s="16" t="s">
        <v>219</v>
      </c>
      <c r="I176" s="16" t="s">
        <v>45</v>
      </c>
      <c r="T176">
        <v>10.5</v>
      </c>
      <c r="U176">
        <v>10.3</v>
      </c>
      <c r="V176">
        <v>10.3</v>
      </c>
      <c r="W176">
        <f t="shared" si="14"/>
        <v>10.366666666666667</v>
      </c>
      <c r="X176">
        <v>126</v>
      </c>
      <c r="Y176">
        <v>125.5</v>
      </c>
      <c r="Z176">
        <v>125.5</v>
      </c>
      <c r="AA176">
        <f t="shared" si="15"/>
        <v>125.66666666666667</v>
      </c>
      <c r="AB176">
        <v>5.95</v>
      </c>
      <c r="AC176">
        <v>5.9</v>
      </c>
      <c r="AD176">
        <v>5.85</v>
      </c>
      <c r="AE176">
        <f t="shared" si="16"/>
        <v>5.9000000000000012</v>
      </c>
      <c r="AF176">
        <v>2.9</v>
      </c>
      <c r="AG176">
        <v>2.9</v>
      </c>
      <c r="AH176">
        <v>2.95</v>
      </c>
      <c r="AI176">
        <f t="shared" si="17"/>
        <v>2.9166666666666665</v>
      </c>
      <c r="AJ176">
        <v>4.74</v>
      </c>
      <c r="AK176">
        <v>4.75</v>
      </c>
      <c r="AL176">
        <v>4.8</v>
      </c>
      <c r="AM176">
        <f t="shared" si="18"/>
        <v>4.7633333333333328</v>
      </c>
      <c r="AN176">
        <v>110</v>
      </c>
      <c r="AO176">
        <v>109</v>
      </c>
      <c r="AP176">
        <v>109</v>
      </c>
      <c r="AQ176">
        <f t="shared" si="19"/>
        <v>109.33333333333333</v>
      </c>
      <c r="AR176">
        <v>109</v>
      </c>
      <c r="AS176">
        <v>110</v>
      </c>
      <c r="AT176">
        <v>110</v>
      </c>
      <c r="AU176">
        <f t="shared" si="20"/>
        <v>109.66666666666667</v>
      </c>
      <c r="AV176" t="s">
        <v>48</v>
      </c>
      <c r="AW176" t="s">
        <v>48</v>
      </c>
      <c r="AX176">
        <v>19.420000000000002</v>
      </c>
      <c r="AY176">
        <v>94</v>
      </c>
      <c r="AZ176">
        <v>93</v>
      </c>
      <c r="BA176">
        <v>84.5</v>
      </c>
      <c r="BB176">
        <v>76</v>
      </c>
      <c r="BC176">
        <v>73</v>
      </c>
      <c r="BD176">
        <v>67</v>
      </c>
      <c r="BE176">
        <v>62</v>
      </c>
      <c r="BF176">
        <v>56.5</v>
      </c>
      <c r="BG176">
        <v>50</v>
      </c>
      <c r="BH176" t="s">
        <v>49</v>
      </c>
      <c r="BI176" t="s">
        <v>48</v>
      </c>
      <c r="BJ176" s="3" t="s">
        <v>49</v>
      </c>
      <c r="BK176" t="s">
        <v>48</v>
      </c>
      <c r="BL176" t="s">
        <v>48</v>
      </c>
      <c r="BM176" t="s">
        <v>59</v>
      </c>
    </row>
    <row r="177" spans="1:65">
      <c r="A177" t="s">
        <v>948</v>
      </c>
      <c r="B177" s="21">
        <v>39988</v>
      </c>
      <c r="C177" t="s">
        <v>1024</v>
      </c>
      <c r="D177" t="s">
        <v>1026</v>
      </c>
      <c r="E177">
        <v>55.859547999999997</v>
      </c>
      <c r="F177">
        <v>98.026488999999998</v>
      </c>
      <c r="H177" s="16" t="s">
        <v>221</v>
      </c>
      <c r="I177" s="16" t="s">
        <v>45</v>
      </c>
      <c r="T177">
        <v>11.15</v>
      </c>
      <c r="U177">
        <v>11.2</v>
      </c>
      <c r="V177">
        <v>11.15</v>
      </c>
      <c r="W177">
        <f t="shared" si="14"/>
        <v>11.166666666666666</v>
      </c>
      <c r="X177">
        <v>123.5</v>
      </c>
      <c r="Y177">
        <v>123</v>
      </c>
      <c r="Z177">
        <v>123.5</v>
      </c>
      <c r="AA177">
        <f t="shared" si="15"/>
        <v>123.33333333333333</v>
      </c>
      <c r="AB177">
        <v>5.0999999999999996</v>
      </c>
      <c r="AC177">
        <v>5.2</v>
      </c>
      <c r="AD177">
        <v>5.15</v>
      </c>
      <c r="AE177">
        <f t="shared" si="16"/>
        <v>5.15</v>
      </c>
      <c r="AF177">
        <v>2.4500000000000002</v>
      </c>
      <c r="AG177">
        <v>2.5</v>
      </c>
      <c r="AH177">
        <v>2.4</v>
      </c>
      <c r="AI177">
        <f t="shared" si="17"/>
        <v>2.4499999999999997</v>
      </c>
      <c r="AJ177">
        <v>4.3</v>
      </c>
      <c r="AK177">
        <v>4.2</v>
      </c>
      <c r="AL177">
        <v>4.3</v>
      </c>
      <c r="AM177">
        <f t="shared" si="18"/>
        <v>4.2666666666666666</v>
      </c>
      <c r="AN177">
        <v>107</v>
      </c>
      <c r="AO177">
        <v>107.5</v>
      </c>
      <c r="AP177">
        <v>107.5</v>
      </c>
      <c r="AQ177">
        <f t="shared" si="19"/>
        <v>107.33333333333333</v>
      </c>
      <c r="AR177">
        <v>107.5</v>
      </c>
      <c r="AS177">
        <v>107.5</v>
      </c>
      <c r="AT177">
        <v>108</v>
      </c>
      <c r="AU177">
        <f t="shared" si="20"/>
        <v>107.66666666666667</v>
      </c>
      <c r="AV177" t="s">
        <v>48</v>
      </c>
      <c r="AW177" t="s">
        <v>48</v>
      </c>
      <c r="AX177">
        <v>19.3</v>
      </c>
      <c r="AY177">
        <v>95</v>
      </c>
      <c r="AZ177">
        <v>93</v>
      </c>
      <c r="BA177">
        <v>86</v>
      </c>
      <c r="BB177">
        <v>79</v>
      </c>
      <c r="BC177">
        <v>72</v>
      </c>
      <c r="BD177">
        <v>66.5</v>
      </c>
      <c r="BE177">
        <v>61</v>
      </c>
      <c r="BF177">
        <v>55</v>
      </c>
      <c r="BG177">
        <v>49</v>
      </c>
      <c r="BH177" t="s">
        <v>48</v>
      </c>
      <c r="BI177" t="s">
        <v>48</v>
      </c>
      <c r="BJ177" s="3" t="s">
        <v>60</v>
      </c>
      <c r="BK177" t="s">
        <v>48</v>
      </c>
      <c r="BL177" t="s">
        <v>48</v>
      </c>
      <c r="BM177" t="s">
        <v>61</v>
      </c>
    </row>
    <row r="178" spans="1:65">
      <c r="A178" t="s">
        <v>949</v>
      </c>
      <c r="B178" s="21">
        <v>39988</v>
      </c>
      <c r="C178" t="s">
        <v>1027</v>
      </c>
      <c r="D178" t="s">
        <v>1028</v>
      </c>
      <c r="E178">
        <v>55.547978000000001</v>
      </c>
      <c r="F178">
        <v>98.666764000000001</v>
      </c>
      <c r="G178" s="1">
        <v>0.75347222222222221</v>
      </c>
      <c r="H178" s="16" t="s">
        <v>221</v>
      </c>
      <c r="I178" s="16" t="s">
        <v>45</v>
      </c>
      <c r="T178">
        <v>11.05</v>
      </c>
      <c r="U178">
        <v>10.9</v>
      </c>
      <c r="V178">
        <v>11.1</v>
      </c>
      <c r="W178">
        <f t="shared" si="14"/>
        <v>11.016666666666667</v>
      </c>
      <c r="X178">
        <v>122.5</v>
      </c>
      <c r="Y178">
        <v>122.5</v>
      </c>
      <c r="Z178">
        <v>122.5</v>
      </c>
      <c r="AA178">
        <f t="shared" si="15"/>
        <v>122.5</v>
      </c>
      <c r="AB178">
        <v>5.85</v>
      </c>
      <c r="AC178">
        <v>5.7</v>
      </c>
      <c r="AD178">
        <v>5.8</v>
      </c>
      <c r="AE178">
        <f t="shared" si="16"/>
        <v>5.7833333333333341</v>
      </c>
      <c r="AF178">
        <v>2.75</v>
      </c>
      <c r="AG178">
        <v>2.7</v>
      </c>
      <c r="AH178">
        <v>2.75</v>
      </c>
      <c r="AI178">
        <f t="shared" si="17"/>
        <v>2.7333333333333329</v>
      </c>
      <c r="AJ178">
        <v>4.2</v>
      </c>
      <c r="AK178">
        <v>4.1500000000000004</v>
      </c>
      <c r="AL178">
        <v>4</v>
      </c>
      <c r="AM178">
        <f t="shared" si="18"/>
        <v>4.1166666666666671</v>
      </c>
      <c r="AN178">
        <v>88</v>
      </c>
      <c r="AO178">
        <v>87.5</v>
      </c>
      <c r="AP178">
        <v>88.5</v>
      </c>
      <c r="AQ178">
        <f t="shared" si="19"/>
        <v>88</v>
      </c>
      <c r="AR178">
        <v>85</v>
      </c>
      <c r="AS178">
        <v>85</v>
      </c>
      <c r="AT178">
        <v>85.5</v>
      </c>
      <c r="AU178">
        <f t="shared" si="20"/>
        <v>85.166666666666671</v>
      </c>
      <c r="AV178" t="s">
        <v>48</v>
      </c>
      <c r="AW178" t="s">
        <v>48</v>
      </c>
      <c r="AX178">
        <v>17.399999999999999</v>
      </c>
      <c r="AY178">
        <v>91</v>
      </c>
      <c r="AZ178">
        <v>93</v>
      </c>
      <c r="BA178">
        <v>86.5</v>
      </c>
      <c r="BB178">
        <v>80.5</v>
      </c>
      <c r="BC178">
        <v>75</v>
      </c>
      <c r="BD178">
        <v>70</v>
      </c>
      <c r="BE178">
        <v>65</v>
      </c>
      <c r="BF178">
        <v>59</v>
      </c>
      <c r="BG178">
        <v>53</v>
      </c>
      <c r="BH178" t="s">
        <v>49</v>
      </c>
      <c r="BI178" t="s">
        <v>48</v>
      </c>
      <c r="BJ178" s="3" t="s">
        <v>48</v>
      </c>
    </row>
    <row r="179" spans="1:65">
      <c r="A179" t="s">
        <v>950</v>
      </c>
      <c r="B179" s="21">
        <v>39988</v>
      </c>
      <c r="C179" t="s">
        <v>1027</v>
      </c>
      <c r="D179" t="s">
        <v>1028</v>
      </c>
      <c r="E179">
        <v>55.547978000000001</v>
      </c>
      <c r="F179">
        <v>98.666764000000001</v>
      </c>
      <c r="G179" s="1">
        <v>0.76736111111111116</v>
      </c>
      <c r="H179" s="16" t="s">
        <v>221</v>
      </c>
      <c r="I179" s="16" t="s">
        <v>45</v>
      </c>
      <c r="L179" t="s">
        <v>62</v>
      </c>
      <c r="M179" t="s">
        <v>63</v>
      </c>
      <c r="T179">
        <v>10.5</v>
      </c>
      <c r="U179">
        <v>10.5</v>
      </c>
      <c r="V179">
        <v>10.4</v>
      </c>
      <c r="W179">
        <f t="shared" si="14"/>
        <v>10.466666666666667</v>
      </c>
      <c r="X179">
        <v>118</v>
      </c>
      <c r="Y179">
        <v>118.5</v>
      </c>
      <c r="Z179">
        <v>118</v>
      </c>
      <c r="AA179">
        <f t="shared" si="15"/>
        <v>118.16666666666667</v>
      </c>
      <c r="AB179">
        <v>5.7</v>
      </c>
      <c r="AC179">
        <v>5.7</v>
      </c>
      <c r="AD179">
        <v>5.75</v>
      </c>
      <c r="AE179">
        <f t="shared" si="16"/>
        <v>5.7166666666666659</v>
      </c>
      <c r="AF179">
        <v>2.65</v>
      </c>
      <c r="AG179">
        <v>2.6</v>
      </c>
      <c r="AH179">
        <v>2.65</v>
      </c>
      <c r="AI179">
        <f t="shared" si="17"/>
        <v>2.6333333333333333</v>
      </c>
      <c r="AJ179">
        <v>4.4000000000000004</v>
      </c>
      <c r="AK179">
        <v>4.2</v>
      </c>
      <c r="AL179">
        <v>4.2</v>
      </c>
      <c r="AM179">
        <f t="shared" si="18"/>
        <v>4.2666666666666666</v>
      </c>
      <c r="AN179">
        <v>93</v>
      </c>
      <c r="AO179">
        <v>92</v>
      </c>
      <c r="AP179">
        <v>93</v>
      </c>
      <c r="AQ179">
        <f t="shared" si="19"/>
        <v>92.666666666666671</v>
      </c>
      <c r="AR179">
        <v>92</v>
      </c>
      <c r="AS179">
        <v>91.5</v>
      </c>
      <c r="AT179">
        <v>91</v>
      </c>
      <c r="AU179">
        <f t="shared" si="20"/>
        <v>91.5</v>
      </c>
      <c r="AV179" t="s">
        <v>48</v>
      </c>
      <c r="AW179" t="s">
        <v>48</v>
      </c>
      <c r="AX179">
        <v>17.079999999999998</v>
      </c>
      <c r="AY179">
        <v>91</v>
      </c>
      <c r="AZ179">
        <v>90</v>
      </c>
      <c r="BA179">
        <v>83.5</v>
      </c>
      <c r="BB179">
        <v>79</v>
      </c>
      <c r="BC179">
        <v>71.5</v>
      </c>
      <c r="BD179">
        <v>67</v>
      </c>
      <c r="BE179">
        <v>61</v>
      </c>
      <c r="BF179">
        <v>55</v>
      </c>
      <c r="BG179">
        <v>49</v>
      </c>
      <c r="BH179" t="s">
        <v>48</v>
      </c>
      <c r="BI179" t="s">
        <v>48</v>
      </c>
      <c r="BJ179" s="3" t="s">
        <v>48</v>
      </c>
      <c r="BK179" t="s">
        <v>48</v>
      </c>
      <c r="BL179" t="s">
        <v>48</v>
      </c>
      <c r="BM179" t="s">
        <v>64</v>
      </c>
    </row>
    <row r="180" spans="1:65">
      <c r="A180" t="s">
        <v>1132</v>
      </c>
      <c r="B180" s="21">
        <v>39988</v>
      </c>
      <c r="C180" t="s">
        <v>1027</v>
      </c>
      <c r="D180" t="s">
        <v>1028</v>
      </c>
      <c r="E180">
        <v>55.547978000000001</v>
      </c>
      <c r="F180">
        <v>98.666764000000001</v>
      </c>
      <c r="G180" s="1">
        <v>0.78263888888888899</v>
      </c>
      <c r="H180" s="16" t="s">
        <v>219</v>
      </c>
      <c r="I180" s="16" t="s">
        <v>45</v>
      </c>
      <c r="T180">
        <v>10.9</v>
      </c>
      <c r="U180">
        <v>10.9</v>
      </c>
      <c r="V180">
        <v>10.75</v>
      </c>
      <c r="W180">
        <f t="shared" si="14"/>
        <v>10.85</v>
      </c>
      <c r="X180">
        <v>120.5</v>
      </c>
      <c r="Y180">
        <v>120</v>
      </c>
      <c r="Z180">
        <v>120</v>
      </c>
      <c r="AA180">
        <f t="shared" si="15"/>
        <v>120.16666666666667</v>
      </c>
      <c r="AB180">
        <v>5.5</v>
      </c>
      <c r="AC180">
        <v>5.6</v>
      </c>
      <c r="AD180">
        <v>5.6</v>
      </c>
      <c r="AE180">
        <f t="shared" si="16"/>
        <v>5.5666666666666664</v>
      </c>
      <c r="AF180">
        <v>2.8</v>
      </c>
      <c r="AG180">
        <v>2.7</v>
      </c>
      <c r="AH180">
        <v>2.75</v>
      </c>
      <c r="AI180">
        <f t="shared" si="17"/>
        <v>2.75</v>
      </c>
      <c r="AJ180">
        <v>4.5</v>
      </c>
      <c r="AK180">
        <v>4.3499999999999996</v>
      </c>
      <c r="AL180">
        <v>4.3499999999999996</v>
      </c>
      <c r="AM180">
        <f t="shared" si="18"/>
        <v>4.3999999999999995</v>
      </c>
      <c r="AN180">
        <v>85</v>
      </c>
      <c r="AO180">
        <v>85</v>
      </c>
      <c r="AP180">
        <v>85</v>
      </c>
      <c r="AQ180">
        <f t="shared" si="19"/>
        <v>85</v>
      </c>
      <c r="AR180">
        <v>86</v>
      </c>
      <c r="AS180">
        <v>86</v>
      </c>
      <c r="AT180">
        <v>86.5</v>
      </c>
      <c r="AU180">
        <f t="shared" si="20"/>
        <v>86.166666666666671</v>
      </c>
      <c r="AV180" t="s">
        <v>48</v>
      </c>
      <c r="AW180" t="s">
        <v>48</v>
      </c>
      <c r="AX180">
        <v>19.72</v>
      </c>
      <c r="AY180">
        <v>93.5</v>
      </c>
      <c r="AZ180">
        <v>93</v>
      </c>
      <c r="BA180">
        <v>85.5</v>
      </c>
      <c r="BB180">
        <v>79</v>
      </c>
      <c r="BC180">
        <v>74</v>
      </c>
      <c r="BD180">
        <v>68.5</v>
      </c>
      <c r="BE180">
        <v>65</v>
      </c>
      <c r="BF180">
        <v>58.5</v>
      </c>
      <c r="BG180">
        <v>52</v>
      </c>
      <c r="BH180" t="s">
        <v>48</v>
      </c>
      <c r="BI180" t="s">
        <v>65</v>
      </c>
      <c r="BJ180" s="3" t="s">
        <v>48</v>
      </c>
      <c r="BK180" t="s">
        <v>48</v>
      </c>
      <c r="BL180" t="s">
        <v>48</v>
      </c>
      <c r="BM180" t="s">
        <v>66</v>
      </c>
    </row>
    <row r="181" spans="1:65">
      <c r="A181" t="s">
        <v>1133</v>
      </c>
      <c r="B181" s="21">
        <v>39989</v>
      </c>
      <c r="C181" t="s">
        <v>1252</v>
      </c>
      <c r="D181" t="s">
        <v>1253</v>
      </c>
      <c r="E181">
        <v>55.373849999999997</v>
      </c>
      <c r="F181">
        <v>98.652221999999995</v>
      </c>
      <c r="G181" s="1">
        <v>0.375</v>
      </c>
      <c r="H181" s="16" t="s">
        <v>219</v>
      </c>
      <c r="I181" s="16" t="s">
        <v>45</v>
      </c>
      <c r="T181">
        <v>10.8</v>
      </c>
      <c r="U181">
        <v>11</v>
      </c>
      <c r="V181">
        <v>11.05</v>
      </c>
      <c r="W181">
        <f t="shared" si="14"/>
        <v>10.950000000000001</v>
      </c>
      <c r="X181">
        <v>123</v>
      </c>
      <c r="Y181">
        <v>122.5</v>
      </c>
      <c r="Z181">
        <v>123</v>
      </c>
      <c r="AA181">
        <f t="shared" si="15"/>
        <v>122.83333333333333</v>
      </c>
      <c r="AB181">
        <v>5.65</v>
      </c>
      <c r="AC181">
        <v>5.6</v>
      </c>
      <c r="AD181">
        <v>5.6</v>
      </c>
      <c r="AE181">
        <f t="shared" si="16"/>
        <v>5.6166666666666671</v>
      </c>
      <c r="AF181">
        <v>3</v>
      </c>
      <c r="AG181">
        <v>2.95</v>
      </c>
      <c r="AH181">
        <v>3</v>
      </c>
      <c r="AI181">
        <f t="shared" si="17"/>
        <v>2.9833333333333329</v>
      </c>
      <c r="AJ181">
        <v>4</v>
      </c>
      <c r="AK181">
        <v>4.2</v>
      </c>
      <c r="AL181">
        <v>4.3</v>
      </c>
      <c r="AM181">
        <f t="shared" si="18"/>
        <v>4.166666666666667</v>
      </c>
      <c r="AN181">
        <v>83.5</v>
      </c>
      <c r="AO181">
        <v>83.5</v>
      </c>
      <c r="AP181">
        <v>83</v>
      </c>
      <c r="AQ181">
        <f t="shared" si="19"/>
        <v>83.333333333333329</v>
      </c>
      <c r="AR181">
        <v>85</v>
      </c>
      <c r="AS181">
        <v>85</v>
      </c>
      <c r="AT181">
        <v>84</v>
      </c>
      <c r="AU181">
        <f t="shared" si="20"/>
        <v>84.666666666666671</v>
      </c>
      <c r="AV181" t="s">
        <v>48</v>
      </c>
      <c r="AW181" t="s">
        <v>48</v>
      </c>
      <c r="AX181">
        <v>19.57</v>
      </c>
      <c r="AY181">
        <v>91</v>
      </c>
      <c r="AZ181">
        <v>90</v>
      </c>
      <c r="BA181">
        <v>85</v>
      </c>
      <c r="BB181">
        <v>78.5</v>
      </c>
      <c r="BC181">
        <v>73</v>
      </c>
      <c r="BD181">
        <v>77.5</v>
      </c>
      <c r="BE181">
        <v>62.5</v>
      </c>
      <c r="BF181">
        <v>57</v>
      </c>
      <c r="BG181">
        <v>51</v>
      </c>
      <c r="BH181" t="s">
        <v>48</v>
      </c>
      <c r="BI181" t="s">
        <v>55</v>
      </c>
      <c r="BJ181" s="3" t="s">
        <v>55</v>
      </c>
    </row>
    <row r="182" spans="1:65">
      <c r="A182" t="s">
        <v>1134</v>
      </c>
      <c r="B182" s="21">
        <v>39989</v>
      </c>
      <c r="C182" t="s">
        <v>1252</v>
      </c>
      <c r="D182" t="s">
        <v>1253</v>
      </c>
      <c r="E182">
        <v>55.373849999999997</v>
      </c>
      <c r="F182">
        <v>98.652221999999995</v>
      </c>
      <c r="H182" s="16" t="s">
        <v>219</v>
      </c>
      <c r="I182" s="16" t="s">
        <v>45</v>
      </c>
      <c r="T182">
        <v>10.5</v>
      </c>
      <c r="U182">
        <v>10.5</v>
      </c>
      <c r="V182">
        <v>10.5</v>
      </c>
      <c r="W182">
        <f t="shared" si="14"/>
        <v>10.5</v>
      </c>
      <c r="X182">
        <v>123.5</v>
      </c>
      <c r="Y182">
        <v>123</v>
      </c>
      <c r="Z182">
        <v>123.5</v>
      </c>
      <c r="AA182">
        <f t="shared" si="15"/>
        <v>123.33333333333333</v>
      </c>
      <c r="AB182">
        <v>5.65</v>
      </c>
      <c r="AC182">
        <v>5.6</v>
      </c>
      <c r="AD182">
        <v>5.7</v>
      </c>
      <c r="AE182">
        <f t="shared" si="16"/>
        <v>5.6499999999999995</v>
      </c>
      <c r="AF182">
        <v>2.5499999999999998</v>
      </c>
      <c r="AG182">
        <v>2.7</v>
      </c>
      <c r="AH182">
        <v>2.6</v>
      </c>
      <c r="AI182">
        <f t="shared" si="17"/>
        <v>2.6166666666666667</v>
      </c>
      <c r="AJ182">
        <v>4</v>
      </c>
      <c r="AK182">
        <v>4.1500000000000004</v>
      </c>
      <c r="AL182">
        <v>4.05</v>
      </c>
      <c r="AM182">
        <f t="shared" si="18"/>
        <v>4.0666666666666664</v>
      </c>
      <c r="AN182">
        <v>109</v>
      </c>
      <c r="AO182">
        <v>109.5</v>
      </c>
      <c r="AP182">
        <v>109</v>
      </c>
      <c r="AQ182">
        <f t="shared" si="19"/>
        <v>109.16666666666667</v>
      </c>
      <c r="AR182">
        <v>103</v>
      </c>
      <c r="AS182">
        <v>103</v>
      </c>
      <c r="AT182">
        <v>103.5</v>
      </c>
      <c r="AU182">
        <f t="shared" si="20"/>
        <v>103.16666666666667</v>
      </c>
      <c r="AV182" t="s">
        <v>67</v>
      </c>
      <c r="AW182" t="s">
        <v>48</v>
      </c>
      <c r="AX182">
        <v>19.71</v>
      </c>
      <c r="AY182">
        <v>97</v>
      </c>
      <c r="AZ182">
        <v>97.5</v>
      </c>
      <c r="BA182">
        <v>90</v>
      </c>
      <c r="BB182">
        <v>82.5</v>
      </c>
      <c r="BC182">
        <v>77</v>
      </c>
      <c r="BD182">
        <v>71</v>
      </c>
      <c r="BE182">
        <v>65</v>
      </c>
      <c r="BF182">
        <v>59</v>
      </c>
      <c r="BG182">
        <v>53</v>
      </c>
      <c r="BH182" t="s">
        <v>60</v>
      </c>
      <c r="BI182" t="s">
        <v>60</v>
      </c>
      <c r="BJ182" s="3" t="s">
        <v>49</v>
      </c>
    </row>
    <row r="183" spans="1:65">
      <c r="A183" t="s">
        <v>1135</v>
      </c>
      <c r="B183" s="21">
        <v>39989</v>
      </c>
      <c r="C183" t="s">
        <v>1252</v>
      </c>
      <c r="D183" t="s">
        <v>1253</v>
      </c>
      <c r="E183">
        <v>55.373849999999997</v>
      </c>
      <c r="F183">
        <v>98.652221999999995</v>
      </c>
      <c r="G183" s="1">
        <v>0.40069444444444446</v>
      </c>
      <c r="H183" s="16" t="s">
        <v>219</v>
      </c>
      <c r="I183" s="16" t="s">
        <v>45</v>
      </c>
      <c r="T183">
        <v>11.25</v>
      </c>
      <c r="U183">
        <v>11.1</v>
      </c>
      <c r="V183">
        <v>11.25</v>
      </c>
      <c r="W183">
        <f t="shared" si="14"/>
        <v>11.200000000000001</v>
      </c>
      <c r="X183">
        <v>120</v>
      </c>
      <c r="Y183">
        <v>120.5</v>
      </c>
      <c r="Z183">
        <v>120.5</v>
      </c>
      <c r="AA183">
        <f t="shared" si="15"/>
        <v>120.33333333333333</v>
      </c>
      <c r="AB183">
        <v>5.8</v>
      </c>
      <c r="AC183">
        <v>5.7</v>
      </c>
      <c r="AD183">
        <v>5.7</v>
      </c>
      <c r="AE183">
        <f t="shared" si="16"/>
        <v>5.7333333333333334</v>
      </c>
      <c r="AF183">
        <v>3.1</v>
      </c>
      <c r="AG183">
        <v>3</v>
      </c>
      <c r="AH183">
        <v>3.1</v>
      </c>
      <c r="AI183">
        <f t="shared" si="17"/>
        <v>3.0666666666666664</v>
      </c>
      <c r="AJ183">
        <v>4.75</v>
      </c>
      <c r="AK183">
        <v>4.9000000000000004</v>
      </c>
      <c r="AL183">
        <v>4.8</v>
      </c>
      <c r="AM183">
        <f t="shared" si="18"/>
        <v>4.8166666666666664</v>
      </c>
      <c r="AN183">
        <v>92</v>
      </c>
      <c r="AO183">
        <v>92</v>
      </c>
      <c r="AP183">
        <v>90</v>
      </c>
      <c r="AQ183">
        <f t="shared" si="19"/>
        <v>91.333333333333329</v>
      </c>
      <c r="AR183">
        <v>90</v>
      </c>
      <c r="AS183">
        <v>92</v>
      </c>
      <c r="AT183">
        <v>92</v>
      </c>
      <c r="AU183">
        <f t="shared" si="20"/>
        <v>91.333333333333329</v>
      </c>
      <c r="AV183" t="s">
        <v>60</v>
      </c>
      <c r="AW183" t="s">
        <v>48</v>
      </c>
      <c r="AX183">
        <v>19.07</v>
      </c>
      <c r="AY183">
        <v>93</v>
      </c>
      <c r="AZ183">
        <v>93.5</v>
      </c>
      <c r="BA183">
        <v>85</v>
      </c>
      <c r="BB183">
        <v>78</v>
      </c>
      <c r="BC183">
        <v>73</v>
      </c>
      <c r="BD183">
        <v>68</v>
      </c>
      <c r="BE183">
        <v>64</v>
      </c>
      <c r="BF183">
        <v>58</v>
      </c>
      <c r="BG183">
        <v>52</v>
      </c>
      <c r="BH183" t="s">
        <v>49</v>
      </c>
      <c r="BI183" t="s">
        <v>48</v>
      </c>
      <c r="BJ183" s="3" t="s">
        <v>48</v>
      </c>
    </row>
    <row r="184" spans="1:65">
      <c r="A184" t="s">
        <v>912</v>
      </c>
      <c r="B184" s="21">
        <v>39989</v>
      </c>
      <c r="C184" t="s">
        <v>1252</v>
      </c>
      <c r="D184" t="s">
        <v>1253</v>
      </c>
      <c r="E184">
        <v>55.373849999999997</v>
      </c>
      <c r="F184">
        <v>98.652221999999995</v>
      </c>
      <c r="H184" s="16" t="s">
        <v>219</v>
      </c>
      <c r="I184" s="16" t="s">
        <v>45</v>
      </c>
      <c r="T184">
        <v>11.2</v>
      </c>
      <c r="U184">
        <v>11.05</v>
      </c>
      <c r="V184">
        <v>11.1</v>
      </c>
      <c r="W184">
        <f t="shared" si="14"/>
        <v>11.116666666666667</v>
      </c>
      <c r="X184">
        <v>122</v>
      </c>
      <c r="Y184">
        <v>121</v>
      </c>
      <c r="Z184">
        <v>121</v>
      </c>
      <c r="AA184">
        <f t="shared" si="15"/>
        <v>121.33333333333333</v>
      </c>
      <c r="AB184">
        <v>5.7</v>
      </c>
      <c r="AC184">
        <v>5.75</v>
      </c>
      <c r="AD184">
        <v>5.7</v>
      </c>
      <c r="AE184">
        <f t="shared" si="16"/>
        <v>5.7166666666666659</v>
      </c>
      <c r="AF184">
        <v>3.05</v>
      </c>
      <c r="AG184">
        <v>3.1</v>
      </c>
      <c r="AH184">
        <v>3.05</v>
      </c>
      <c r="AI184">
        <f t="shared" si="17"/>
        <v>3.0666666666666664</v>
      </c>
      <c r="AJ184">
        <v>4.8</v>
      </c>
      <c r="AK184">
        <v>4.6500000000000004</v>
      </c>
      <c r="AL184">
        <v>4.8</v>
      </c>
      <c r="AM184">
        <f t="shared" si="18"/>
        <v>4.75</v>
      </c>
      <c r="AN184" t="s">
        <v>68</v>
      </c>
      <c r="AO184" t="s">
        <v>68</v>
      </c>
      <c r="AP184" t="s">
        <v>68</v>
      </c>
      <c r="AQ184" t="e">
        <f t="shared" si="19"/>
        <v>#DIV/0!</v>
      </c>
      <c r="AR184" t="s">
        <v>68</v>
      </c>
      <c r="AS184" t="s">
        <v>68</v>
      </c>
      <c r="AT184" t="s">
        <v>68</v>
      </c>
      <c r="AU184" t="e">
        <f t="shared" si="20"/>
        <v>#DIV/0!</v>
      </c>
      <c r="AV184" t="s">
        <v>68</v>
      </c>
      <c r="AW184" t="s">
        <v>68</v>
      </c>
      <c r="AX184">
        <v>18.600000000000001</v>
      </c>
      <c r="AY184">
        <v>93.5</v>
      </c>
      <c r="AZ184">
        <v>92</v>
      </c>
      <c r="BA184">
        <v>86</v>
      </c>
      <c r="BB184">
        <v>79.5</v>
      </c>
      <c r="BC184">
        <v>74.5</v>
      </c>
      <c r="BD184">
        <v>69</v>
      </c>
      <c r="BE184">
        <v>62</v>
      </c>
      <c r="BF184">
        <v>56.5</v>
      </c>
      <c r="BG184">
        <v>51</v>
      </c>
      <c r="BH184" t="s">
        <v>49</v>
      </c>
      <c r="BI184" t="s">
        <v>49</v>
      </c>
      <c r="BJ184" s="3" t="s">
        <v>48</v>
      </c>
    </row>
    <row r="185" spans="1:65">
      <c r="A185" t="s">
        <v>913</v>
      </c>
      <c r="B185" s="21">
        <v>39989</v>
      </c>
      <c r="C185" t="s">
        <v>1252</v>
      </c>
      <c r="D185" t="s">
        <v>1253</v>
      </c>
      <c r="E185">
        <v>55.373849999999997</v>
      </c>
      <c r="F185">
        <v>98.652221999999995</v>
      </c>
      <c r="G185" s="1">
        <v>0.4236111111111111</v>
      </c>
      <c r="H185" s="16" t="s">
        <v>221</v>
      </c>
      <c r="I185" s="16" t="s">
        <v>45</v>
      </c>
      <c r="L185" t="s">
        <v>62</v>
      </c>
      <c r="M185" t="s">
        <v>69</v>
      </c>
      <c r="T185">
        <v>11</v>
      </c>
      <c r="U185">
        <v>11.15</v>
      </c>
      <c r="V185">
        <v>11</v>
      </c>
      <c r="W185">
        <f t="shared" si="14"/>
        <v>11.049999999999999</v>
      </c>
      <c r="X185">
        <v>120</v>
      </c>
      <c r="Y185">
        <v>120</v>
      </c>
      <c r="Z185">
        <v>120.5</v>
      </c>
      <c r="AA185">
        <f t="shared" si="15"/>
        <v>120.16666666666667</v>
      </c>
      <c r="AB185">
        <v>5.55</v>
      </c>
      <c r="AC185">
        <v>5.45</v>
      </c>
      <c r="AD185">
        <v>5.55</v>
      </c>
      <c r="AE185">
        <f t="shared" si="16"/>
        <v>5.5166666666666666</v>
      </c>
      <c r="AF185">
        <v>2.6</v>
      </c>
      <c r="AG185">
        <v>2.5</v>
      </c>
      <c r="AH185">
        <v>2.5</v>
      </c>
      <c r="AI185">
        <f t="shared" si="17"/>
        <v>2.5333333333333332</v>
      </c>
      <c r="AJ185">
        <v>4.5</v>
      </c>
      <c r="AK185">
        <v>4.5</v>
      </c>
      <c r="AL185">
        <v>4.55</v>
      </c>
      <c r="AM185">
        <f t="shared" si="18"/>
        <v>4.5166666666666666</v>
      </c>
      <c r="AN185">
        <v>102.5</v>
      </c>
      <c r="AO185">
        <v>104</v>
      </c>
      <c r="AP185">
        <v>104</v>
      </c>
      <c r="AQ185">
        <f t="shared" si="19"/>
        <v>103.5</v>
      </c>
      <c r="AR185">
        <v>104</v>
      </c>
      <c r="AS185">
        <v>104</v>
      </c>
      <c r="AT185">
        <v>104</v>
      </c>
      <c r="AU185">
        <f t="shared" si="20"/>
        <v>104</v>
      </c>
      <c r="AV185" t="s">
        <v>60</v>
      </c>
      <c r="AW185" t="s">
        <v>48</v>
      </c>
      <c r="AX185">
        <v>15.08</v>
      </c>
      <c r="AY185">
        <v>95</v>
      </c>
      <c r="AZ185">
        <v>94</v>
      </c>
      <c r="BA185">
        <v>89</v>
      </c>
      <c r="BB185">
        <v>92</v>
      </c>
      <c r="BC185">
        <v>77.5</v>
      </c>
      <c r="BD185">
        <v>71</v>
      </c>
      <c r="BE185">
        <v>65</v>
      </c>
      <c r="BF185">
        <v>58.5</v>
      </c>
      <c r="BG185">
        <v>49</v>
      </c>
      <c r="BH185" t="s">
        <v>48</v>
      </c>
      <c r="BI185" t="s">
        <v>48</v>
      </c>
      <c r="BJ185" s="3" t="s">
        <v>48</v>
      </c>
    </row>
    <row r="186" spans="1:65">
      <c r="A186" t="s">
        <v>914</v>
      </c>
      <c r="B186" s="21">
        <v>39989</v>
      </c>
      <c r="C186" t="s">
        <v>1252</v>
      </c>
      <c r="D186" t="s">
        <v>1253</v>
      </c>
      <c r="E186">
        <v>55.373849999999997</v>
      </c>
      <c r="F186">
        <v>98.652221999999995</v>
      </c>
      <c r="G186" s="1">
        <v>0.44166666666666665</v>
      </c>
      <c r="H186" s="16" t="s">
        <v>219</v>
      </c>
      <c r="I186" s="16" t="s">
        <v>45</v>
      </c>
      <c r="T186">
        <v>10.1</v>
      </c>
      <c r="U186">
        <v>10</v>
      </c>
      <c r="V186">
        <v>10</v>
      </c>
      <c r="W186">
        <f t="shared" si="14"/>
        <v>10.033333333333333</v>
      </c>
      <c r="X186">
        <v>119.5</v>
      </c>
      <c r="Y186">
        <v>119.5</v>
      </c>
      <c r="Z186">
        <v>119</v>
      </c>
      <c r="AA186">
        <f t="shared" si="15"/>
        <v>119.33333333333333</v>
      </c>
      <c r="AB186">
        <v>5.5</v>
      </c>
      <c r="AC186">
        <v>5.55</v>
      </c>
      <c r="AD186">
        <v>5.4</v>
      </c>
      <c r="AE186">
        <f t="shared" si="16"/>
        <v>5.4833333333333343</v>
      </c>
      <c r="AF186">
        <v>2.5</v>
      </c>
      <c r="AG186">
        <v>2.5</v>
      </c>
      <c r="AH186">
        <v>2.5</v>
      </c>
      <c r="AI186">
        <f t="shared" si="17"/>
        <v>2.5</v>
      </c>
      <c r="AJ186">
        <v>4.4000000000000004</v>
      </c>
      <c r="AK186">
        <v>4.3499999999999996</v>
      </c>
      <c r="AL186">
        <v>4.3</v>
      </c>
      <c r="AM186">
        <f t="shared" si="18"/>
        <v>4.3500000000000005</v>
      </c>
      <c r="AN186">
        <v>87</v>
      </c>
      <c r="AO186">
        <v>87</v>
      </c>
      <c r="AP186">
        <v>87</v>
      </c>
      <c r="AQ186">
        <f t="shared" si="19"/>
        <v>87</v>
      </c>
      <c r="AR186">
        <v>87.5</v>
      </c>
      <c r="AS186">
        <v>87.5</v>
      </c>
      <c r="AT186">
        <v>85.5</v>
      </c>
      <c r="AU186">
        <f t="shared" si="20"/>
        <v>86.833333333333329</v>
      </c>
      <c r="AV186" t="s">
        <v>48</v>
      </c>
      <c r="AW186" t="s">
        <v>48</v>
      </c>
      <c r="AX186">
        <v>15.56</v>
      </c>
      <c r="AY186">
        <v>93</v>
      </c>
      <c r="AZ186">
        <v>91</v>
      </c>
      <c r="BA186">
        <v>84.5</v>
      </c>
      <c r="BB186">
        <v>79</v>
      </c>
      <c r="BC186">
        <v>74</v>
      </c>
      <c r="BD186">
        <v>68</v>
      </c>
      <c r="BE186">
        <v>63</v>
      </c>
      <c r="BF186">
        <v>57.5</v>
      </c>
      <c r="BG186">
        <v>52</v>
      </c>
      <c r="BH186" t="s">
        <v>48</v>
      </c>
      <c r="BI186" t="s">
        <v>48</v>
      </c>
      <c r="BJ186" s="3" t="s">
        <v>70</v>
      </c>
    </row>
    <row r="187" spans="1:65">
      <c r="A187" t="s">
        <v>915</v>
      </c>
      <c r="B187" s="21">
        <v>39989</v>
      </c>
      <c r="C187" t="s">
        <v>1254</v>
      </c>
      <c r="D187" t="s">
        <v>1255</v>
      </c>
      <c r="E187">
        <v>55.368208000000003</v>
      </c>
      <c r="F187">
        <v>98.654409000000001</v>
      </c>
      <c r="G187" s="1">
        <v>0.45833333333333331</v>
      </c>
      <c r="H187" s="16" t="s">
        <v>222</v>
      </c>
      <c r="I187" s="16" t="s">
        <v>45</v>
      </c>
      <c r="L187" t="s">
        <v>71</v>
      </c>
      <c r="M187" t="s">
        <v>71</v>
      </c>
      <c r="T187">
        <v>11.6</v>
      </c>
      <c r="U187">
        <v>11.4</v>
      </c>
      <c r="V187">
        <v>11.5</v>
      </c>
      <c r="W187">
        <f t="shared" si="14"/>
        <v>11.5</v>
      </c>
      <c r="X187">
        <v>126</v>
      </c>
      <c r="Y187">
        <v>125</v>
      </c>
      <c r="Z187">
        <v>125</v>
      </c>
      <c r="AA187">
        <f t="shared" si="15"/>
        <v>125.33333333333333</v>
      </c>
      <c r="AB187">
        <v>5.4</v>
      </c>
      <c r="AC187">
        <v>5.35</v>
      </c>
      <c r="AD187">
        <v>5.3</v>
      </c>
      <c r="AE187">
        <f t="shared" si="16"/>
        <v>5.3500000000000005</v>
      </c>
      <c r="AF187">
        <v>2.8</v>
      </c>
      <c r="AG187">
        <v>2.7</v>
      </c>
      <c r="AH187">
        <v>2.75</v>
      </c>
      <c r="AI187">
        <f t="shared" si="17"/>
        <v>2.75</v>
      </c>
      <c r="AJ187">
        <v>4.5999999999999996</v>
      </c>
      <c r="AK187">
        <v>4.5</v>
      </c>
      <c r="AL187">
        <v>4.55</v>
      </c>
      <c r="AM187">
        <f t="shared" si="18"/>
        <v>4.55</v>
      </c>
      <c r="AN187">
        <v>107</v>
      </c>
      <c r="AO187">
        <v>107</v>
      </c>
      <c r="AP187">
        <v>107</v>
      </c>
      <c r="AQ187">
        <f t="shared" si="19"/>
        <v>107</v>
      </c>
      <c r="AR187">
        <v>109.5</v>
      </c>
      <c r="AS187">
        <v>109</v>
      </c>
      <c r="AT187">
        <v>109.5</v>
      </c>
      <c r="AU187">
        <f t="shared" si="20"/>
        <v>109.33333333333333</v>
      </c>
      <c r="AV187" t="s">
        <v>48</v>
      </c>
      <c r="AW187" t="s">
        <v>48</v>
      </c>
      <c r="AX187">
        <v>17.7</v>
      </c>
      <c r="AY187">
        <v>97</v>
      </c>
      <c r="AZ187">
        <v>97.5</v>
      </c>
      <c r="BA187">
        <v>92</v>
      </c>
      <c r="BB187">
        <v>84</v>
      </c>
      <c r="BC187">
        <v>78</v>
      </c>
      <c r="BD187">
        <v>72</v>
      </c>
      <c r="BE187">
        <v>66</v>
      </c>
      <c r="BF187">
        <v>59</v>
      </c>
      <c r="BG187">
        <v>53</v>
      </c>
      <c r="BH187" t="s">
        <v>49</v>
      </c>
      <c r="BI187" t="s">
        <v>48</v>
      </c>
      <c r="BJ187" s="3" t="s">
        <v>49</v>
      </c>
    </row>
    <row r="188" spans="1:65">
      <c r="A188" t="s">
        <v>916</v>
      </c>
      <c r="B188" s="21">
        <v>39989</v>
      </c>
      <c r="C188" t="s">
        <v>1256</v>
      </c>
      <c r="D188" t="s">
        <v>1253</v>
      </c>
      <c r="E188">
        <v>55.373849999999997</v>
      </c>
      <c r="F188">
        <v>98.652221999999995</v>
      </c>
      <c r="G188" s="1">
        <v>0.48749999999999999</v>
      </c>
      <c r="H188" s="16" t="s">
        <v>221</v>
      </c>
      <c r="I188" s="16" t="s">
        <v>72</v>
      </c>
      <c r="L188" t="s">
        <v>274</v>
      </c>
      <c r="M188" t="s">
        <v>46</v>
      </c>
      <c r="T188">
        <v>10.6</v>
      </c>
      <c r="U188">
        <v>10.5</v>
      </c>
      <c r="V188">
        <v>10.55</v>
      </c>
      <c r="W188">
        <f t="shared" si="14"/>
        <v>10.55</v>
      </c>
      <c r="X188">
        <v>124</v>
      </c>
      <c r="Y188">
        <v>123.5</v>
      </c>
      <c r="Z188">
        <v>123.5</v>
      </c>
      <c r="AA188">
        <f t="shared" si="15"/>
        <v>123.66666666666667</v>
      </c>
      <c r="AB188">
        <v>5.75</v>
      </c>
      <c r="AC188">
        <v>5.6</v>
      </c>
      <c r="AD188">
        <v>5.7</v>
      </c>
      <c r="AE188">
        <f t="shared" si="16"/>
        <v>5.6833333333333336</v>
      </c>
      <c r="AF188">
        <v>2.65</v>
      </c>
      <c r="AG188">
        <v>2.6</v>
      </c>
      <c r="AH188">
        <v>2.6</v>
      </c>
      <c r="AI188">
        <f t="shared" si="17"/>
        <v>2.6166666666666667</v>
      </c>
      <c r="AJ188">
        <v>4.6500000000000004</v>
      </c>
      <c r="AK188">
        <v>4.45</v>
      </c>
      <c r="AL188">
        <v>4.55</v>
      </c>
      <c r="AM188">
        <f t="shared" si="18"/>
        <v>4.5500000000000007</v>
      </c>
      <c r="AN188">
        <v>105</v>
      </c>
      <c r="AO188">
        <v>105.5</v>
      </c>
      <c r="AP188">
        <v>106</v>
      </c>
      <c r="AQ188">
        <f t="shared" si="19"/>
        <v>105.5</v>
      </c>
      <c r="AR188">
        <v>107</v>
      </c>
      <c r="AS188">
        <v>106</v>
      </c>
      <c r="AT188">
        <v>107</v>
      </c>
      <c r="AU188">
        <f t="shared" si="20"/>
        <v>106.66666666666667</v>
      </c>
      <c r="AV188" t="s">
        <v>275</v>
      </c>
      <c r="AW188" t="s">
        <v>48</v>
      </c>
      <c r="AX188">
        <v>16.690000000000001</v>
      </c>
      <c r="AY188">
        <v>96</v>
      </c>
      <c r="AZ188">
        <v>95</v>
      </c>
      <c r="BA188">
        <v>91</v>
      </c>
      <c r="BB188">
        <v>82.5</v>
      </c>
      <c r="BC188">
        <v>76</v>
      </c>
      <c r="BD188">
        <v>69.5</v>
      </c>
      <c r="BE188">
        <v>64</v>
      </c>
      <c r="BF188">
        <v>58</v>
      </c>
      <c r="BG188">
        <v>50</v>
      </c>
      <c r="BH188" t="s">
        <v>48</v>
      </c>
      <c r="BI188" t="s">
        <v>48</v>
      </c>
      <c r="BJ188" s="3" t="s">
        <v>276</v>
      </c>
    </row>
    <row r="189" spans="1:65">
      <c r="A189" t="s">
        <v>917</v>
      </c>
      <c r="B189" s="21">
        <v>39989</v>
      </c>
      <c r="C189" t="s">
        <v>1256</v>
      </c>
      <c r="D189" t="s">
        <v>1253</v>
      </c>
      <c r="E189">
        <v>55.373849999999997</v>
      </c>
      <c r="F189">
        <v>98.652221999999995</v>
      </c>
      <c r="H189" s="16" t="s">
        <v>219</v>
      </c>
      <c r="I189" s="16" t="s">
        <v>45</v>
      </c>
      <c r="T189">
        <v>11</v>
      </c>
      <c r="U189">
        <v>10.9</v>
      </c>
      <c r="V189">
        <v>10.95</v>
      </c>
      <c r="W189">
        <f t="shared" si="14"/>
        <v>10.949999999999998</v>
      </c>
      <c r="X189">
        <v>116</v>
      </c>
      <c r="Y189">
        <v>116</v>
      </c>
      <c r="Z189">
        <v>116</v>
      </c>
      <c r="AA189">
        <f t="shared" si="15"/>
        <v>116</v>
      </c>
      <c r="AB189">
        <v>6</v>
      </c>
      <c r="AC189">
        <v>6</v>
      </c>
      <c r="AD189">
        <v>5.9</v>
      </c>
      <c r="AE189">
        <f t="shared" si="16"/>
        <v>5.9666666666666659</v>
      </c>
      <c r="AF189">
        <v>2.7</v>
      </c>
      <c r="AG189">
        <v>2.75</v>
      </c>
      <c r="AH189">
        <v>2.75</v>
      </c>
      <c r="AI189">
        <f t="shared" si="17"/>
        <v>2.7333333333333329</v>
      </c>
      <c r="AJ189">
        <v>4.5999999999999996</v>
      </c>
      <c r="AK189">
        <v>4.6500000000000004</v>
      </c>
      <c r="AL189">
        <v>4.6500000000000004</v>
      </c>
      <c r="AM189">
        <f t="shared" si="18"/>
        <v>4.6333333333333337</v>
      </c>
      <c r="AN189">
        <v>93</v>
      </c>
      <c r="AO189">
        <v>94</v>
      </c>
      <c r="AP189">
        <v>94</v>
      </c>
      <c r="AQ189">
        <f t="shared" si="19"/>
        <v>93.666666666666671</v>
      </c>
      <c r="AR189">
        <v>96</v>
      </c>
      <c r="AS189">
        <v>96</v>
      </c>
      <c r="AT189">
        <v>96</v>
      </c>
      <c r="AU189">
        <f t="shared" si="20"/>
        <v>96</v>
      </c>
      <c r="AV189" t="s">
        <v>55</v>
      </c>
      <c r="AW189" t="s">
        <v>48</v>
      </c>
      <c r="AX189">
        <v>19.079999999999998</v>
      </c>
      <c r="AY189">
        <v>90</v>
      </c>
      <c r="AZ189">
        <v>89</v>
      </c>
      <c r="BA189">
        <v>84</v>
      </c>
      <c r="BB189">
        <v>77.5</v>
      </c>
      <c r="BC189">
        <v>72.5</v>
      </c>
      <c r="BD189">
        <v>66</v>
      </c>
      <c r="BE189">
        <v>61</v>
      </c>
      <c r="BF189">
        <v>55</v>
      </c>
      <c r="BG189">
        <v>50</v>
      </c>
      <c r="BH189" t="s">
        <v>49</v>
      </c>
      <c r="BI189" t="s">
        <v>48</v>
      </c>
      <c r="BJ189" s="3" t="s">
        <v>48</v>
      </c>
    </row>
    <row r="190" spans="1:65">
      <c r="A190" t="s">
        <v>918</v>
      </c>
      <c r="B190" s="21">
        <v>39989</v>
      </c>
      <c r="C190" t="s">
        <v>1256</v>
      </c>
      <c r="D190" t="s">
        <v>1253</v>
      </c>
      <c r="E190">
        <v>55.373849999999997</v>
      </c>
      <c r="F190">
        <v>98.652221999999995</v>
      </c>
      <c r="G190" s="1">
        <v>0.51111111111111118</v>
      </c>
      <c r="H190" s="16" t="s">
        <v>221</v>
      </c>
      <c r="I190" s="16" t="s">
        <v>45</v>
      </c>
      <c r="J190" s="8" t="s">
        <v>75</v>
      </c>
      <c r="L190" t="s">
        <v>76</v>
      </c>
      <c r="M190" t="s">
        <v>77</v>
      </c>
      <c r="T190">
        <v>10.5</v>
      </c>
      <c r="U190">
        <v>10.65</v>
      </c>
      <c r="V190">
        <v>10.5</v>
      </c>
      <c r="W190">
        <f t="shared" si="14"/>
        <v>10.549999999999999</v>
      </c>
      <c r="X190">
        <v>121</v>
      </c>
      <c r="Y190">
        <v>121.5</v>
      </c>
      <c r="Z190">
        <v>121.5</v>
      </c>
      <c r="AA190">
        <f t="shared" si="15"/>
        <v>121.33333333333333</v>
      </c>
      <c r="AB190">
        <v>5.6</v>
      </c>
      <c r="AC190">
        <v>5.7</v>
      </c>
      <c r="AD190">
        <v>5.6</v>
      </c>
      <c r="AE190">
        <f t="shared" si="16"/>
        <v>5.6333333333333329</v>
      </c>
      <c r="AF190">
        <v>2.5</v>
      </c>
      <c r="AG190">
        <v>2.6</v>
      </c>
      <c r="AH190">
        <v>2.65</v>
      </c>
      <c r="AI190">
        <f t="shared" si="17"/>
        <v>2.5833333333333335</v>
      </c>
      <c r="AJ190">
        <v>4.0999999999999996</v>
      </c>
      <c r="AK190">
        <v>4.2</v>
      </c>
      <c r="AL190">
        <v>4.05</v>
      </c>
      <c r="AM190">
        <f t="shared" si="18"/>
        <v>4.1166666666666671</v>
      </c>
      <c r="AN190">
        <v>94</v>
      </c>
      <c r="AO190">
        <v>94</v>
      </c>
      <c r="AP190">
        <v>93</v>
      </c>
      <c r="AQ190">
        <f t="shared" si="19"/>
        <v>93.666666666666671</v>
      </c>
      <c r="AR190">
        <v>93</v>
      </c>
      <c r="AS190">
        <v>93.5</v>
      </c>
      <c r="AT190">
        <v>94</v>
      </c>
      <c r="AU190">
        <f t="shared" si="20"/>
        <v>93.5</v>
      </c>
      <c r="AV190" t="s">
        <v>48</v>
      </c>
      <c r="AW190" t="s">
        <v>48</v>
      </c>
      <c r="AX190">
        <v>16.940000000000001</v>
      </c>
      <c r="AY190">
        <v>94</v>
      </c>
      <c r="AZ190">
        <v>92.5</v>
      </c>
      <c r="BA190">
        <v>86</v>
      </c>
      <c r="BB190">
        <v>80</v>
      </c>
      <c r="BC190">
        <v>75</v>
      </c>
      <c r="BD190">
        <v>69.5</v>
      </c>
      <c r="BE190">
        <v>64</v>
      </c>
      <c r="BF190">
        <v>58</v>
      </c>
      <c r="BG190">
        <v>52</v>
      </c>
      <c r="BH190" t="s">
        <v>48</v>
      </c>
      <c r="BI190" t="s">
        <v>48</v>
      </c>
      <c r="BJ190" s="3" t="s">
        <v>48</v>
      </c>
    </row>
    <row r="191" spans="1:65">
      <c r="A191" t="s">
        <v>919</v>
      </c>
      <c r="B191" s="21">
        <v>39989</v>
      </c>
      <c r="C191" t="s">
        <v>1256</v>
      </c>
      <c r="D191" t="s">
        <v>1253</v>
      </c>
      <c r="E191">
        <v>55.373849999999997</v>
      </c>
      <c r="F191">
        <v>98.652221999999995</v>
      </c>
      <c r="H191" s="16" t="s">
        <v>221</v>
      </c>
      <c r="I191" s="16" t="s">
        <v>45</v>
      </c>
      <c r="J191" s="8" t="s">
        <v>78</v>
      </c>
      <c r="T191">
        <v>11.05</v>
      </c>
      <c r="U191">
        <v>11</v>
      </c>
      <c r="V191">
        <v>11</v>
      </c>
      <c r="W191">
        <f t="shared" si="14"/>
        <v>11.016666666666666</v>
      </c>
      <c r="X191">
        <v>121</v>
      </c>
      <c r="Y191">
        <v>121.5</v>
      </c>
      <c r="Z191">
        <v>121</v>
      </c>
      <c r="AA191">
        <f t="shared" si="15"/>
        <v>121.16666666666667</v>
      </c>
      <c r="AB191">
        <v>5.8</v>
      </c>
      <c r="AC191">
        <v>5.8</v>
      </c>
      <c r="AD191">
        <v>5.8</v>
      </c>
      <c r="AE191">
        <f t="shared" si="16"/>
        <v>5.8</v>
      </c>
      <c r="AF191">
        <v>2.65</v>
      </c>
      <c r="AG191">
        <v>2.7</v>
      </c>
      <c r="AH191">
        <v>2.6</v>
      </c>
      <c r="AI191">
        <f t="shared" si="17"/>
        <v>2.65</v>
      </c>
      <c r="AJ191">
        <v>4.3</v>
      </c>
      <c r="AK191">
        <v>4.4000000000000004</v>
      </c>
      <c r="AL191">
        <v>4.4000000000000004</v>
      </c>
      <c r="AM191">
        <f t="shared" si="18"/>
        <v>4.3666666666666663</v>
      </c>
      <c r="AN191">
        <v>107</v>
      </c>
      <c r="AO191">
        <v>107</v>
      </c>
      <c r="AP191">
        <v>106</v>
      </c>
      <c r="AQ191">
        <f t="shared" si="19"/>
        <v>106.66666666666667</v>
      </c>
      <c r="AR191">
        <v>107</v>
      </c>
      <c r="AS191">
        <v>106.5</v>
      </c>
      <c r="AT191">
        <v>107</v>
      </c>
      <c r="AU191">
        <f t="shared" si="20"/>
        <v>106.83333333333333</v>
      </c>
      <c r="AV191" t="s">
        <v>79</v>
      </c>
      <c r="AW191" t="s">
        <v>48</v>
      </c>
      <c r="AX191">
        <v>16.149999999999999</v>
      </c>
      <c r="AY191">
        <v>95</v>
      </c>
      <c r="AZ191">
        <v>91</v>
      </c>
      <c r="BA191">
        <v>86</v>
      </c>
      <c r="BB191">
        <v>79</v>
      </c>
      <c r="BC191">
        <v>74.5</v>
      </c>
      <c r="BD191">
        <v>69</v>
      </c>
      <c r="BE191">
        <v>65</v>
      </c>
      <c r="BF191">
        <v>59</v>
      </c>
      <c r="BG191">
        <v>53</v>
      </c>
      <c r="BH191" t="s">
        <v>48</v>
      </c>
      <c r="BI191" t="s">
        <v>48</v>
      </c>
      <c r="BJ191" s="3" t="s">
        <v>48</v>
      </c>
    </row>
    <row r="192" spans="1:65">
      <c r="A192" t="s">
        <v>1131</v>
      </c>
      <c r="B192" s="21">
        <v>39989</v>
      </c>
      <c r="C192" t="s">
        <v>1256</v>
      </c>
      <c r="D192" t="s">
        <v>1253</v>
      </c>
      <c r="E192">
        <v>55.373849999999997</v>
      </c>
      <c r="F192">
        <v>98.652221999999995</v>
      </c>
      <c r="H192" s="16" t="s">
        <v>221</v>
      </c>
      <c r="I192" s="16" t="s">
        <v>311</v>
      </c>
      <c r="J192" s="8" t="s">
        <v>47</v>
      </c>
      <c r="T192">
        <v>11</v>
      </c>
      <c r="U192">
        <v>11</v>
      </c>
      <c r="V192">
        <v>11</v>
      </c>
      <c r="W192">
        <f t="shared" si="14"/>
        <v>11</v>
      </c>
      <c r="X192">
        <v>124.5</v>
      </c>
      <c r="Y192">
        <v>124.5</v>
      </c>
      <c r="Z192">
        <v>125</v>
      </c>
      <c r="AA192">
        <f t="shared" si="15"/>
        <v>124.66666666666667</v>
      </c>
      <c r="AB192">
        <v>5.6</v>
      </c>
      <c r="AC192">
        <v>5.5</v>
      </c>
      <c r="AD192">
        <v>5.65</v>
      </c>
      <c r="AE192">
        <f t="shared" si="16"/>
        <v>5.583333333333333</v>
      </c>
      <c r="AF192">
        <v>2.7</v>
      </c>
      <c r="AG192">
        <v>2.6</v>
      </c>
      <c r="AH192">
        <v>2.6</v>
      </c>
      <c r="AI192">
        <f t="shared" si="17"/>
        <v>2.6333333333333333</v>
      </c>
      <c r="AJ192">
        <v>4.0999999999999996</v>
      </c>
      <c r="AK192">
        <v>4.2</v>
      </c>
      <c r="AL192">
        <v>4.2</v>
      </c>
      <c r="AM192">
        <f t="shared" si="18"/>
        <v>4.166666666666667</v>
      </c>
      <c r="AN192">
        <v>103</v>
      </c>
      <c r="AO192">
        <v>102.5</v>
      </c>
      <c r="AP192">
        <v>103</v>
      </c>
      <c r="AQ192">
        <f t="shared" si="19"/>
        <v>102.83333333333333</v>
      </c>
      <c r="AR192">
        <v>102</v>
      </c>
      <c r="AS192">
        <v>102.5</v>
      </c>
      <c r="AT192">
        <v>102</v>
      </c>
      <c r="AU192">
        <f t="shared" si="20"/>
        <v>102.16666666666667</v>
      </c>
      <c r="AV192" t="s">
        <v>48</v>
      </c>
      <c r="AW192" t="s">
        <v>48</v>
      </c>
      <c r="AX192">
        <v>17.28</v>
      </c>
      <c r="AY192">
        <v>95.5</v>
      </c>
      <c r="AZ192">
        <v>93</v>
      </c>
      <c r="BA192">
        <v>86.5</v>
      </c>
      <c r="BB192">
        <v>79</v>
      </c>
      <c r="BC192">
        <v>75</v>
      </c>
      <c r="BD192">
        <v>68</v>
      </c>
      <c r="BE192">
        <v>63</v>
      </c>
      <c r="BF192">
        <v>56.5</v>
      </c>
      <c r="BG192">
        <v>50</v>
      </c>
      <c r="BH192" t="s">
        <v>48</v>
      </c>
      <c r="BI192" t="s">
        <v>49</v>
      </c>
      <c r="BJ192" s="3" t="s">
        <v>48</v>
      </c>
    </row>
    <row r="193" spans="1:87">
      <c r="A193" t="s">
        <v>1141</v>
      </c>
      <c r="B193" s="21">
        <v>39989</v>
      </c>
      <c r="C193" t="s">
        <v>1256</v>
      </c>
      <c r="D193" t="s">
        <v>1253</v>
      </c>
      <c r="E193">
        <v>55.373849999999997</v>
      </c>
      <c r="F193">
        <v>98.652221999999995</v>
      </c>
      <c r="H193" s="16" t="s">
        <v>219</v>
      </c>
      <c r="I193" s="16" t="s">
        <v>310</v>
      </c>
      <c r="T193">
        <v>11</v>
      </c>
      <c r="U193">
        <v>11.1</v>
      </c>
      <c r="V193">
        <v>11.1</v>
      </c>
      <c r="W193">
        <f t="shared" si="14"/>
        <v>11.066666666666668</v>
      </c>
      <c r="X193">
        <v>119</v>
      </c>
      <c r="Y193">
        <v>118.5</v>
      </c>
      <c r="Z193">
        <v>119</v>
      </c>
      <c r="AA193">
        <f t="shared" si="15"/>
        <v>118.83333333333333</v>
      </c>
      <c r="AB193">
        <v>5.25</v>
      </c>
      <c r="AC193">
        <v>5.35</v>
      </c>
      <c r="AD193">
        <v>5.25</v>
      </c>
      <c r="AE193">
        <f t="shared" si="16"/>
        <v>5.2833333333333332</v>
      </c>
      <c r="AF193">
        <v>2.8</v>
      </c>
      <c r="AG193">
        <v>2.7</v>
      </c>
      <c r="AH193">
        <v>2.8</v>
      </c>
      <c r="AI193">
        <f t="shared" si="17"/>
        <v>2.7666666666666671</v>
      </c>
      <c r="AJ193">
        <v>4.5999999999999996</v>
      </c>
      <c r="AK193">
        <v>4.5999999999999996</v>
      </c>
      <c r="AL193">
        <v>4.5</v>
      </c>
      <c r="AM193">
        <f t="shared" si="18"/>
        <v>4.5666666666666664</v>
      </c>
      <c r="AN193">
        <v>83</v>
      </c>
      <c r="AO193">
        <v>81</v>
      </c>
      <c r="AP193">
        <v>83</v>
      </c>
      <c r="AQ193">
        <f t="shared" si="19"/>
        <v>82.333333333333329</v>
      </c>
      <c r="AR193">
        <v>82</v>
      </c>
      <c r="AS193">
        <v>82</v>
      </c>
      <c r="AT193">
        <v>82.5</v>
      </c>
      <c r="AU193">
        <f t="shared" si="20"/>
        <v>82.166666666666671</v>
      </c>
      <c r="AV193" t="s">
        <v>48</v>
      </c>
      <c r="AW193" t="s">
        <v>48</v>
      </c>
      <c r="AX193">
        <v>18.739999999999998</v>
      </c>
      <c r="AY193">
        <v>93</v>
      </c>
      <c r="AZ193">
        <v>91</v>
      </c>
      <c r="BA193">
        <v>85</v>
      </c>
      <c r="BB193">
        <v>78</v>
      </c>
      <c r="BC193">
        <v>73</v>
      </c>
      <c r="BD193">
        <v>66</v>
      </c>
      <c r="BE193">
        <v>62</v>
      </c>
      <c r="BF193">
        <v>58</v>
      </c>
      <c r="BG193">
        <v>53.5</v>
      </c>
      <c r="BH193" t="s">
        <v>48</v>
      </c>
      <c r="BI193" t="s">
        <v>48</v>
      </c>
      <c r="BJ193" s="3" t="s">
        <v>48</v>
      </c>
    </row>
    <row r="194" spans="1:87">
      <c r="A194" t="s">
        <v>1142</v>
      </c>
      <c r="B194" s="21">
        <v>39989</v>
      </c>
      <c r="C194" t="s">
        <v>1256</v>
      </c>
      <c r="D194" t="s">
        <v>313</v>
      </c>
      <c r="E194">
        <v>55.369909999999997</v>
      </c>
      <c r="F194">
        <v>98.650885000000002</v>
      </c>
      <c r="H194" s="16" t="s">
        <v>221</v>
      </c>
      <c r="I194" s="16" t="s">
        <v>311</v>
      </c>
      <c r="L194" t="s">
        <v>312</v>
      </c>
      <c r="M194" t="s">
        <v>314</v>
      </c>
      <c r="T194">
        <v>11.75</v>
      </c>
      <c r="U194">
        <v>11.55</v>
      </c>
      <c r="V194">
        <v>11.5</v>
      </c>
      <c r="W194">
        <f t="shared" si="14"/>
        <v>11.6</v>
      </c>
      <c r="X194">
        <v>128</v>
      </c>
      <c r="Y194">
        <v>128</v>
      </c>
      <c r="Z194">
        <v>128</v>
      </c>
      <c r="AA194">
        <f t="shared" si="15"/>
        <v>128</v>
      </c>
      <c r="AB194">
        <v>5.5</v>
      </c>
      <c r="AC194">
        <v>5.5</v>
      </c>
      <c r="AD194">
        <v>5.45</v>
      </c>
      <c r="AE194">
        <f t="shared" si="16"/>
        <v>5.4833333333333334</v>
      </c>
      <c r="AF194">
        <v>2.65</v>
      </c>
      <c r="AG194">
        <v>2.7</v>
      </c>
      <c r="AH194">
        <v>2.7</v>
      </c>
      <c r="AI194">
        <f t="shared" si="17"/>
        <v>2.6833333333333336</v>
      </c>
      <c r="AJ194">
        <v>4.3</v>
      </c>
      <c r="AK194">
        <v>4.0999999999999996</v>
      </c>
      <c r="AL194">
        <v>4.3</v>
      </c>
      <c r="AM194">
        <f t="shared" si="18"/>
        <v>4.2333333333333334</v>
      </c>
      <c r="AN194">
        <v>113</v>
      </c>
      <c r="AO194">
        <v>113.5</v>
      </c>
      <c r="AP194">
        <v>113.5</v>
      </c>
      <c r="AQ194">
        <f t="shared" si="19"/>
        <v>113.33333333333333</v>
      </c>
      <c r="AR194">
        <v>112</v>
      </c>
      <c r="AS194">
        <v>112</v>
      </c>
      <c r="AT194">
        <v>112</v>
      </c>
      <c r="AU194">
        <f t="shared" si="20"/>
        <v>112</v>
      </c>
      <c r="AV194" t="s">
        <v>48</v>
      </c>
      <c r="AW194" t="s">
        <v>48</v>
      </c>
      <c r="AX194">
        <v>19.260000000000002</v>
      </c>
      <c r="AY194">
        <v>100</v>
      </c>
      <c r="AZ194">
        <v>97</v>
      </c>
      <c r="BA194">
        <v>90</v>
      </c>
      <c r="BB194">
        <v>84</v>
      </c>
      <c r="BC194">
        <v>78</v>
      </c>
      <c r="BD194">
        <v>73</v>
      </c>
      <c r="BE194">
        <v>67</v>
      </c>
      <c r="BF194">
        <v>61</v>
      </c>
      <c r="BG194">
        <v>55</v>
      </c>
      <c r="BH194" t="s">
        <v>49</v>
      </c>
      <c r="BI194" t="s">
        <v>48</v>
      </c>
      <c r="BJ194" s="3" t="s">
        <v>48</v>
      </c>
      <c r="BK194" t="s">
        <v>49</v>
      </c>
      <c r="BL194" t="s">
        <v>49</v>
      </c>
      <c r="BM194" t="s">
        <v>316</v>
      </c>
    </row>
    <row r="195" spans="1:87">
      <c r="A195" t="s">
        <v>1143</v>
      </c>
      <c r="B195" s="21">
        <v>39989</v>
      </c>
      <c r="C195" t="s">
        <v>1256</v>
      </c>
      <c r="D195" t="s">
        <v>315</v>
      </c>
      <c r="E195">
        <v>55.369909999999997</v>
      </c>
      <c r="F195">
        <v>98.650885000000002</v>
      </c>
      <c r="H195" s="16" t="s">
        <v>219</v>
      </c>
      <c r="I195" s="16" t="s">
        <v>311</v>
      </c>
      <c r="T195">
        <v>11.2</v>
      </c>
      <c r="U195">
        <v>11.25</v>
      </c>
      <c r="V195">
        <v>11.3</v>
      </c>
      <c r="W195">
        <f t="shared" ref="W195:W258" si="21">AVERAGE(T195:V195)</f>
        <v>11.25</v>
      </c>
      <c r="X195">
        <v>124.5</v>
      </c>
      <c r="Y195">
        <v>125</v>
      </c>
      <c r="Z195">
        <v>124.5</v>
      </c>
      <c r="AA195">
        <f t="shared" ref="AA195:AA258" si="22">AVERAGE(X195:Z195)</f>
        <v>124.66666666666667</v>
      </c>
      <c r="AB195">
        <v>5.8</v>
      </c>
      <c r="AC195">
        <v>5.8</v>
      </c>
      <c r="AD195">
        <v>5.8</v>
      </c>
      <c r="AE195">
        <f t="shared" ref="AE195:AE258" si="23">AVERAGE(AB195:AD195)</f>
        <v>5.8</v>
      </c>
      <c r="AF195">
        <v>2.65</v>
      </c>
      <c r="AG195">
        <v>2.5</v>
      </c>
      <c r="AH195">
        <v>2.6</v>
      </c>
      <c r="AI195">
        <f t="shared" ref="AI195:AI258" si="24">AVERAGE(AF195:AH195)</f>
        <v>2.5833333333333335</v>
      </c>
      <c r="AJ195">
        <v>4.6500000000000004</v>
      </c>
      <c r="AK195">
        <v>4.5999999999999996</v>
      </c>
      <c r="AL195">
        <v>4.6500000000000004</v>
      </c>
      <c r="AM195">
        <f t="shared" ref="AM195:AM258" si="25">AVERAGE(AJ195:AL195)</f>
        <v>4.6333333333333337</v>
      </c>
      <c r="AN195">
        <v>98</v>
      </c>
      <c r="AO195">
        <v>98</v>
      </c>
      <c r="AP195">
        <v>98</v>
      </c>
      <c r="AQ195">
        <f t="shared" ref="AQ195:AQ258" si="26">AVERAGE(AN195:AP195)</f>
        <v>98</v>
      </c>
      <c r="AR195">
        <v>98</v>
      </c>
      <c r="AS195">
        <v>98</v>
      </c>
      <c r="AT195">
        <v>98</v>
      </c>
      <c r="AU195">
        <f t="shared" ref="AU195:AU258" si="27">AVERAGE(AR195:AT195)</f>
        <v>98</v>
      </c>
      <c r="AV195" t="s">
        <v>60</v>
      </c>
      <c r="AW195" t="s">
        <v>48</v>
      </c>
      <c r="AX195">
        <v>20.18</v>
      </c>
      <c r="AY195">
        <v>97</v>
      </c>
      <c r="AZ195">
        <v>94</v>
      </c>
      <c r="BA195">
        <v>87</v>
      </c>
      <c r="BB195">
        <v>80</v>
      </c>
      <c r="BC195">
        <v>75</v>
      </c>
      <c r="BD195">
        <v>68</v>
      </c>
      <c r="BE195">
        <v>63</v>
      </c>
      <c r="BF195">
        <v>57</v>
      </c>
      <c r="BG195">
        <v>50</v>
      </c>
      <c r="BH195" t="s">
        <v>48</v>
      </c>
      <c r="BI195" t="s">
        <v>48</v>
      </c>
      <c r="BJ195" s="3" t="s">
        <v>48</v>
      </c>
      <c r="BK195" t="s">
        <v>48</v>
      </c>
      <c r="BL195" t="s">
        <v>48</v>
      </c>
      <c r="BM195" t="s">
        <v>317</v>
      </c>
    </row>
    <row r="196" spans="1:87">
      <c r="A196" t="s">
        <v>1144</v>
      </c>
      <c r="B196" s="21">
        <v>39989</v>
      </c>
      <c r="C196" t="s">
        <v>1256</v>
      </c>
      <c r="D196" t="s">
        <v>1253</v>
      </c>
      <c r="E196">
        <v>55.373849999999997</v>
      </c>
      <c r="F196">
        <v>98.652221999999995</v>
      </c>
      <c r="G196" s="1">
        <v>0.60277777777777775</v>
      </c>
      <c r="H196" s="16" t="s">
        <v>221</v>
      </c>
      <c r="I196" s="16" t="s">
        <v>311</v>
      </c>
      <c r="L196" t="s">
        <v>312</v>
      </c>
      <c r="T196">
        <v>11</v>
      </c>
      <c r="U196">
        <v>11</v>
      </c>
      <c r="V196">
        <v>10.9</v>
      </c>
      <c r="W196">
        <f t="shared" si="21"/>
        <v>10.966666666666667</v>
      </c>
      <c r="X196">
        <v>122</v>
      </c>
      <c r="Y196">
        <v>122.5</v>
      </c>
      <c r="Z196">
        <v>122.5</v>
      </c>
      <c r="AA196">
        <f t="shared" si="22"/>
        <v>122.33333333333333</v>
      </c>
      <c r="AB196">
        <v>6.1</v>
      </c>
      <c r="AC196">
        <v>6</v>
      </c>
      <c r="AD196">
        <v>6</v>
      </c>
      <c r="AE196">
        <f t="shared" si="23"/>
        <v>6.0333333333333341</v>
      </c>
      <c r="AF196">
        <v>2.65</v>
      </c>
      <c r="AG196">
        <v>2.5</v>
      </c>
      <c r="AH196">
        <v>2.6</v>
      </c>
      <c r="AI196">
        <f t="shared" si="24"/>
        <v>2.5833333333333335</v>
      </c>
      <c r="AJ196">
        <v>4.2</v>
      </c>
      <c r="AK196">
        <v>4.05</v>
      </c>
      <c r="AL196">
        <v>4.0999999999999996</v>
      </c>
      <c r="AM196">
        <f t="shared" si="25"/>
        <v>4.1166666666666663</v>
      </c>
      <c r="AN196">
        <v>103.5</v>
      </c>
      <c r="AO196">
        <v>103</v>
      </c>
      <c r="AP196">
        <v>103</v>
      </c>
      <c r="AQ196">
        <f t="shared" si="26"/>
        <v>103.16666666666667</v>
      </c>
      <c r="AR196">
        <v>99</v>
      </c>
      <c r="AS196">
        <v>99</v>
      </c>
      <c r="AT196">
        <v>99</v>
      </c>
      <c r="AU196">
        <f t="shared" si="27"/>
        <v>99</v>
      </c>
      <c r="AV196" t="s">
        <v>48</v>
      </c>
      <c r="AW196" t="s">
        <v>48</v>
      </c>
      <c r="AX196">
        <v>16.32</v>
      </c>
      <c r="AY196">
        <v>95</v>
      </c>
      <c r="AZ196">
        <v>91.5</v>
      </c>
      <c r="BA196">
        <v>85.5</v>
      </c>
      <c r="BB196">
        <v>79</v>
      </c>
      <c r="BC196">
        <v>75</v>
      </c>
      <c r="BD196">
        <v>70</v>
      </c>
      <c r="BE196">
        <v>64.5</v>
      </c>
      <c r="BF196">
        <v>58</v>
      </c>
      <c r="BG196">
        <v>51</v>
      </c>
      <c r="BH196" t="s">
        <v>48</v>
      </c>
      <c r="BI196" t="s">
        <v>48</v>
      </c>
      <c r="BJ196" s="3" t="s">
        <v>48</v>
      </c>
    </row>
    <row r="197" spans="1:87">
      <c r="A197" t="s">
        <v>1145</v>
      </c>
      <c r="B197" s="21">
        <v>39989</v>
      </c>
      <c r="C197" t="s">
        <v>1256</v>
      </c>
      <c r="D197" t="s">
        <v>1253</v>
      </c>
      <c r="E197">
        <v>55.373849999999997</v>
      </c>
      <c r="F197">
        <v>98.652221999999995</v>
      </c>
      <c r="H197" s="16" t="s">
        <v>221</v>
      </c>
      <c r="I197" s="16" t="s">
        <v>45</v>
      </c>
      <c r="M197" t="s">
        <v>318</v>
      </c>
      <c r="T197">
        <v>10.5</v>
      </c>
      <c r="U197">
        <v>10.6</v>
      </c>
      <c r="V197">
        <v>10.65</v>
      </c>
      <c r="W197">
        <f t="shared" si="21"/>
        <v>10.583333333333334</v>
      </c>
      <c r="X197">
        <v>119</v>
      </c>
      <c r="Y197">
        <v>119.5</v>
      </c>
      <c r="Z197">
        <v>119.5</v>
      </c>
      <c r="AA197">
        <f t="shared" si="22"/>
        <v>119.33333333333333</v>
      </c>
      <c r="AB197">
        <v>5.5</v>
      </c>
      <c r="AC197">
        <v>5.5</v>
      </c>
      <c r="AD197">
        <v>5.5</v>
      </c>
      <c r="AE197">
        <f t="shared" si="23"/>
        <v>5.5</v>
      </c>
      <c r="AF197">
        <v>3</v>
      </c>
      <c r="AG197">
        <v>3</v>
      </c>
      <c r="AH197">
        <v>3</v>
      </c>
      <c r="AI197">
        <f t="shared" si="24"/>
        <v>3</v>
      </c>
      <c r="AJ197">
        <v>4</v>
      </c>
      <c r="AK197">
        <v>4.0999999999999996</v>
      </c>
      <c r="AL197">
        <v>4</v>
      </c>
      <c r="AM197">
        <f t="shared" si="25"/>
        <v>4.0333333333333332</v>
      </c>
      <c r="AN197">
        <v>105</v>
      </c>
      <c r="AO197">
        <v>105</v>
      </c>
      <c r="AP197">
        <v>105</v>
      </c>
      <c r="AQ197">
        <f t="shared" si="26"/>
        <v>105</v>
      </c>
      <c r="AR197">
        <v>107</v>
      </c>
      <c r="AS197">
        <v>107</v>
      </c>
      <c r="AT197">
        <v>107</v>
      </c>
      <c r="AU197">
        <f t="shared" si="27"/>
        <v>107</v>
      </c>
      <c r="AV197" t="s">
        <v>48</v>
      </c>
      <c r="AW197" t="s">
        <v>48</v>
      </c>
      <c r="AX197">
        <v>17.54</v>
      </c>
      <c r="AY197">
        <v>92</v>
      </c>
      <c r="AZ197">
        <v>91</v>
      </c>
      <c r="BA197">
        <v>83</v>
      </c>
      <c r="BB197">
        <v>78</v>
      </c>
      <c r="BC197">
        <v>73</v>
      </c>
      <c r="BD197">
        <v>67.5</v>
      </c>
      <c r="BE197">
        <v>62</v>
      </c>
      <c r="BF197">
        <v>56</v>
      </c>
      <c r="BG197">
        <v>50</v>
      </c>
      <c r="BH197" t="s">
        <v>48</v>
      </c>
      <c r="BI197" t="s">
        <v>48</v>
      </c>
      <c r="BJ197" s="3" t="s">
        <v>48</v>
      </c>
    </row>
    <row r="198" spans="1:87">
      <c r="A198" t="s">
        <v>1146</v>
      </c>
      <c r="B198" s="21">
        <v>39989</v>
      </c>
      <c r="C198" t="s">
        <v>1256</v>
      </c>
      <c r="D198" t="s">
        <v>1253</v>
      </c>
      <c r="E198">
        <v>55.373849999999997</v>
      </c>
      <c r="F198">
        <v>98.652221999999995</v>
      </c>
      <c r="H198" s="16" t="s">
        <v>219</v>
      </c>
      <c r="I198" s="16" t="s">
        <v>311</v>
      </c>
      <c r="T198">
        <v>10.65</v>
      </c>
      <c r="U198">
        <v>10.8</v>
      </c>
      <c r="V198">
        <v>10.6</v>
      </c>
      <c r="W198">
        <f t="shared" si="21"/>
        <v>10.683333333333335</v>
      </c>
      <c r="X198">
        <v>123</v>
      </c>
      <c r="Y198">
        <v>123</v>
      </c>
      <c r="Z198">
        <v>123</v>
      </c>
      <c r="AA198">
        <f t="shared" si="22"/>
        <v>123</v>
      </c>
      <c r="AB198">
        <v>5.4</v>
      </c>
      <c r="AC198">
        <v>5.5</v>
      </c>
      <c r="AD198">
        <v>5.4</v>
      </c>
      <c r="AE198">
        <f t="shared" si="23"/>
        <v>5.4333333333333336</v>
      </c>
      <c r="AF198">
        <v>2.7</v>
      </c>
      <c r="AG198">
        <v>2.65</v>
      </c>
      <c r="AH198">
        <v>2.6</v>
      </c>
      <c r="AI198">
        <f t="shared" si="24"/>
        <v>2.65</v>
      </c>
      <c r="AJ198">
        <v>4</v>
      </c>
      <c r="AK198">
        <v>4</v>
      </c>
      <c r="AL198">
        <v>4</v>
      </c>
      <c r="AM198">
        <f t="shared" si="25"/>
        <v>4</v>
      </c>
      <c r="AN198">
        <v>100</v>
      </c>
      <c r="AO198">
        <v>101</v>
      </c>
      <c r="AP198">
        <v>101</v>
      </c>
      <c r="AQ198">
        <f t="shared" si="26"/>
        <v>100.66666666666667</v>
      </c>
      <c r="AR198">
        <v>99.5</v>
      </c>
      <c r="AS198">
        <v>100</v>
      </c>
      <c r="AT198">
        <v>100</v>
      </c>
      <c r="AU198">
        <f t="shared" si="27"/>
        <v>99.833333333333329</v>
      </c>
      <c r="AV198" t="s">
        <v>319</v>
      </c>
      <c r="AW198" t="s">
        <v>48</v>
      </c>
      <c r="AX198">
        <v>18.93</v>
      </c>
      <c r="AY198">
        <v>96</v>
      </c>
      <c r="AZ198">
        <v>96</v>
      </c>
      <c r="BA198">
        <v>88</v>
      </c>
      <c r="BB198">
        <v>82</v>
      </c>
      <c r="BC198">
        <v>76.5</v>
      </c>
      <c r="BD198">
        <v>70</v>
      </c>
      <c r="BE198">
        <v>65.5</v>
      </c>
      <c r="BF198">
        <v>60</v>
      </c>
      <c r="BG198">
        <v>52</v>
      </c>
      <c r="BH198" t="s">
        <v>49</v>
      </c>
      <c r="BI198" t="s">
        <v>48</v>
      </c>
      <c r="BJ198" s="3" t="s">
        <v>48</v>
      </c>
    </row>
    <row r="199" spans="1:87">
      <c r="A199" t="s">
        <v>1147</v>
      </c>
      <c r="B199" s="21">
        <v>39989</v>
      </c>
      <c r="C199" t="s">
        <v>1256</v>
      </c>
      <c r="D199" t="s">
        <v>1253</v>
      </c>
      <c r="E199">
        <v>55.373849999999997</v>
      </c>
      <c r="F199">
        <v>98.652221999999995</v>
      </c>
      <c r="H199" s="16" t="s">
        <v>221</v>
      </c>
      <c r="I199" s="16" t="s">
        <v>996</v>
      </c>
      <c r="L199" t="s">
        <v>997</v>
      </c>
      <c r="M199" t="s">
        <v>787</v>
      </c>
      <c r="T199">
        <v>11</v>
      </c>
      <c r="U199">
        <v>11.1</v>
      </c>
      <c r="V199">
        <v>11.05</v>
      </c>
      <c r="W199">
        <f t="shared" si="21"/>
        <v>11.050000000000002</v>
      </c>
      <c r="X199">
        <v>124.5</v>
      </c>
      <c r="Y199">
        <v>124</v>
      </c>
      <c r="Z199">
        <v>124</v>
      </c>
      <c r="AA199">
        <f t="shared" si="22"/>
        <v>124.16666666666667</v>
      </c>
      <c r="AB199">
        <v>6.1</v>
      </c>
      <c r="AC199">
        <v>6.15</v>
      </c>
      <c r="AD199">
        <v>6</v>
      </c>
      <c r="AE199">
        <f t="shared" si="23"/>
        <v>6.083333333333333</v>
      </c>
      <c r="AF199">
        <v>2.7</v>
      </c>
      <c r="AG199">
        <v>2.6</v>
      </c>
      <c r="AH199">
        <v>2.6</v>
      </c>
      <c r="AI199">
        <f t="shared" si="24"/>
        <v>2.6333333333333333</v>
      </c>
      <c r="AJ199">
        <v>4.3499999999999996</v>
      </c>
      <c r="AK199">
        <v>4.3499999999999996</v>
      </c>
      <c r="AL199">
        <v>4.3499999999999996</v>
      </c>
      <c r="AM199">
        <f t="shared" si="25"/>
        <v>4.3499999999999996</v>
      </c>
      <c r="AN199">
        <v>110</v>
      </c>
      <c r="AO199">
        <v>109</v>
      </c>
      <c r="AP199">
        <v>109</v>
      </c>
      <c r="AQ199">
        <f t="shared" si="26"/>
        <v>109.33333333333333</v>
      </c>
      <c r="AR199">
        <v>109.5</v>
      </c>
      <c r="AS199">
        <v>110</v>
      </c>
      <c r="AT199">
        <v>109.5</v>
      </c>
      <c r="AU199">
        <f t="shared" si="27"/>
        <v>109.66666666666667</v>
      </c>
      <c r="AV199" t="s">
        <v>788</v>
      </c>
      <c r="AW199" t="s">
        <v>788</v>
      </c>
      <c r="AX199">
        <v>16.940000000000001</v>
      </c>
      <c r="AY199">
        <v>97</v>
      </c>
      <c r="AZ199">
        <v>95.5</v>
      </c>
      <c r="BA199">
        <v>89</v>
      </c>
      <c r="BB199">
        <v>83</v>
      </c>
      <c r="BC199">
        <v>78.5</v>
      </c>
      <c r="BD199">
        <v>72</v>
      </c>
      <c r="BE199">
        <v>66</v>
      </c>
      <c r="BF199">
        <v>59.5</v>
      </c>
      <c r="BG199">
        <v>53</v>
      </c>
      <c r="BH199" t="s">
        <v>788</v>
      </c>
      <c r="BI199" t="s">
        <v>788</v>
      </c>
      <c r="BJ199" s="3" t="s">
        <v>789</v>
      </c>
    </row>
    <row r="200" spans="1:87">
      <c r="A200" t="s">
        <v>1148</v>
      </c>
      <c r="B200" s="21">
        <v>39989</v>
      </c>
      <c r="C200" t="s">
        <v>1256</v>
      </c>
      <c r="D200" t="s">
        <v>1253</v>
      </c>
      <c r="E200">
        <v>55.373849999999997</v>
      </c>
      <c r="F200">
        <v>98.652221999999995</v>
      </c>
      <c r="H200" s="16" t="s">
        <v>219</v>
      </c>
      <c r="I200" s="16" t="s">
        <v>996</v>
      </c>
      <c r="T200">
        <v>11.1</v>
      </c>
      <c r="U200">
        <v>11.15</v>
      </c>
      <c r="V200">
        <v>11.1</v>
      </c>
      <c r="W200">
        <f t="shared" si="21"/>
        <v>11.116666666666667</v>
      </c>
      <c r="X200">
        <v>118</v>
      </c>
      <c r="Y200">
        <v>118</v>
      </c>
      <c r="Z200">
        <v>118</v>
      </c>
      <c r="AA200">
        <f t="shared" si="22"/>
        <v>118</v>
      </c>
      <c r="AB200">
        <v>5</v>
      </c>
      <c r="AC200">
        <v>5.0999999999999996</v>
      </c>
      <c r="AD200">
        <v>5.15</v>
      </c>
      <c r="AE200">
        <f t="shared" si="23"/>
        <v>5.083333333333333</v>
      </c>
      <c r="AF200">
        <v>2.4</v>
      </c>
      <c r="AG200">
        <v>2.4</v>
      </c>
      <c r="AH200">
        <v>2.2999999999999998</v>
      </c>
      <c r="AI200">
        <f t="shared" si="24"/>
        <v>2.3666666666666667</v>
      </c>
      <c r="AJ200">
        <v>4.4000000000000004</v>
      </c>
      <c r="AK200">
        <v>4.4000000000000004</v>
      </c>
      <c r="AL200">
        <v>4.5</v>
      </c>
      <c r="AM200">
        <f t="shared" si="25"/>
        <v>4.4333333333333336</v>
      </c>
      <c r="AN200">
        <v>79</v>
      </c>
      <c r="AO200">
        <v>79</v>
      </c>
      <c r="AP200">
        <v>79</v>
      </c>
      <c r="AQ200">
        <f t="shared" si="26"/>
        <v>79</v>
      </c>
      <c r="AR200">
        <v>79.5</v>
      </c>
      <c r="AS200">
        <v>80</v>
      </c>
      <c r="AT200">
        <v>80</v>
      </c>
      <c r="AU200">
        <f t="shared" si="27"/>
        <v>79.833333333333329</v>
      </c>
      <c r="AV200" t="s">
        <v>788</v>
      </c>
      <c r="AW200" t="s">
        <v>790</v>
      </c>
      <c r="AX200">
        <v>18.899999999999999</v>
      </c>
      <c r="AY200">
        <v>91.5</v>
      </c>
      <c r="AZ200">
        <v>90</v>
      </c>
      <c r="BA200">
        <v>83.5</v>
      </c>
      <c r="BB200">
        <v>77</v>
      </c>
      <c r="BC200">
        <v>72</v>
      </c>
      <c r="BD200">
        <v>67.5</v>
      </c>
      <c r="BE200">
        <v>61</v>
      </c>
      <c r="BF200">
        <v>55</v>
      </c>
      <c r="BG200">
        <v>50</v>
      </c>
      <c r="BH200" t="s">
        <v>788</v>
      </c>
      <c r="BI200" t="s">
        <v>788</v>
      </c>
      <c r="BJ200" s="3" t="s">
        <v>788</v>
      </c>
    </row>
    <row r="201" spans="1:87">
      <c r="A201" t="s">
        <v>1149</v>
      </c>
      <c r="B201" s="21">
        <v>39989</v>
      </c>
      <c r="C201" t="s">
        <v>1256</v>
      </c>
      <c r="D201" t="s">
        <v>1253</v>
      </c>
      <c r="E201">
        <v>55.373849999999997</v>
      </c>
      <c r="F201">
        <v>98.652221999999995</v>
      </c>
      <c r="H201" s="16" t="s">
        <v>221</v>
      </c>
      <c r="I201" s="16" t="s">
        <v>996</v>
      </c>
      <c r="T201">
        <v>11</v>
      </c>
      <c r="U201">
        <v>10.85</v>
      </c>
      <c r="V201">
        <v>11</v>
      </c>
      <c r="W201">
        <f t="shared" si="21"/>
        <v>10.950000000000001</v>
      </c>
      <c r="X201">
        <v>121</v>
      </c>
      <c r="Y201">
        <v>120</v>
      </c>
      <c r="Z201">
        <v>121</v>
      </c>
      <c r="AA201">
        <f t="shared" si="22"/>
        <v>120.66666666666667</v>
      </c>
      <c r="AB201">
        <v>5.55</v>
      </c>
      <c r="AC201">
        <v>5.6</v>
      </c>
      <c r="AD201">
        <v>5.55</v>
      </c>
      <c r="AE201">
        <f t="shared" si="23"/>
        <v>5.5666666666666664</v>
      </c>
      <c r="AF201">
        <v>2.9</v>
      </c>
      <c r="AG201">
        <v>2.85</v>
      </c>
      <c r="AH201">
        <v>2.8</v>
      </c>
      <c r="AI201">
        <f t="shared" si="24"/>
        <v>2.85</v>
      </c>
      <c r="AJ201">
        <v>4</v>
      </c>
      <c r="AK201">
        <v>4.0999999999999996</v>
      </c>
      <c r="AL201">
        <v>4.3</v>
      </c>
      <c r="AM201">
        <f t="shared" si="25"/>
        <v>4.1333333333333329</v>
      </c>
      <c r="AN201">
        <v>94</v>
      </c>
      <c r="AO201">
        <v>93</v>
      </c>
      <c r="AP201">
        <v>94</v>
      </c>
      <c r="AQ201">
        <f t="shared" si="26"/>
        <v>93.666666666666671</v>
      </c>
      <c r="AR201">
        <v>103.5</v>
      </c>
      <c r="AS201">
        <v>103.5</v>
      </c>
      <c r="AT201">
        <v>103.5</v>
      </c>
      <c r="AU201">
        <f t="shared" si="27"/>
        <v>103.5</v>
      </c>
      <c r="AV201" t="s">
        <v>1005</v>
      </c>
      <c r="AW201" t="s">
        <v>788</v>
      </c>
      <c r="AX201">
        <v>15.65</v>
      </c>
      <c r="AY201">
        <v>93</v>
      </c>
      <c r="AZ201">
        <v>92</v>
      </c>
      <c r="BA201">
        <v>89</v>
      </c>
      <c r="BB201">
        <v>79</v>
      </c>
      <c r="BC201">
        <v>73.5</v>
      </c>
      <c r="BD201">
        <v>67</v>
      </c>
      <c r="BE201">
        <v>62</v>
      </c>
      <c r="BF201">
        <v>55</v>
      </c>
      <c r="BG201">
        <v>49</v>
      </c>
      <c r="BH201" t="s">
        <v>789</v>
      </c>
      <c r="BI201" t="s">
        <v>788</v>
      </c>
      <c r="BJ201" s="3" t="s">
        <v>788</v>
      </c>
    </row>
    <row r="202" spans="1:87">
      <c r="A202" s="10" t="s">
        <v>1150</v>
      </c>
      <c r="B202" s="25">
        <v>39990</v>
      </c>
      <c r="C202" s="10" t="s">
        <v>1010</v>
      </c>
      <c r="D202" s="10" t="s">
        <v>1258</v>
      </c>
      <c r="E202">
        <v>55.000480000000003</v>
      </c>
      <c r="F202">
        <v>98.848568</v>
      </c>
      <c r="G202" s="1">
        <v>0.40902777777777777</v>
      </c>
      <c r="H202" s="16" t="s">
        <v>221</v>
      </c>
      <c r="I202" s="16" t="s">
        <v>996</v>
      </c>
      <c r="L202" t="s">
        <v>1006</v>
      </c>
      <c r="M202" t="s">
        <v>1007</v>
      </c>
      <c r="T202">
        <v>11.2</v>
      </c>
      <c r="U202">
        <v>11.15</v>
      </c>
      <c r="V202">
        <v>11.15</v>
      </c>
      <c r="W202">
        <f t="shared" si="21"/>
        <v>11.166666666666666</v>
      </c>
      <c r="X202">
        <v>121.5</v>
      </c>
      <c r="Y202">
        <v>121.5</v>
      </c>
      <c r="Z202">
        <v>121.5</v>
      </c>
      <c r="AA202">
        <f t="shared" si="22"/>
        <v>121.5</v>
      </c>
      <c r="AB202">
        <v>5</v>
      </c>
      <c r="AC202">
        <v>5.0999999999999996</v>
      </c>
      <c r="AD202">
        <v>4.95</v>
      </c>
      <c r="AE202">
        <f t="shared" si="23"/>
        <v>5.0166666666666666</v>
      </c>
      <c r="AF202">
        <v>2.65</v>
      </c>
      <c r="AG202">
        <v>2.6</v>
      </c>
      <c r="AH202">
        <v>2.75</v>
      </c>
      <c r="AI202">
        <f t="shared" si="24"/>
        <v>2.6666666666666665</v>
      </c>
      <c r="AJ202">
        <v>4.2</v>
      </c>
      <c r="AK202">
        <v>4.3</v>
      </c>
      <c r="AL202">
        <v>4.3</v>
      </c>
      <c r="AM202">
        <f t="shared" si="25"/>
        <v>4.2666666666666666</v>
      </c>
      <c r="AN202">
        <v>106</v>
      </c>
      <c r="AO202">
        <v>106.5</v>
      </c>
      <c r="AP202">
        <v>106</v>
      </c>
      <c r="AQ202">
        <f t="shared" si="26"/>
        <v>106.16666666666667</v>
      </c>
      <c r="AR202">
        <v>105</v>
      </c>
      <c r="AS202">
        <v>105</v>
      </c>
      <c r="AT202">
        <v>105</v>
      </c>
      <c r="AU202">
        <f t="shared" si="27"/>
        <v>105</v>
      </c>
      <c r="AV202" t="s">
        <v>788</v>
      </c>
      <c r="AW202" t="s">
        <v>1005</v>
      </c>
      <c r="AX202">
        <v>15.14</v>
      </c>
      <c r="AY202">
        <v>95</v>
      </c>
      <c r="AZ202">
        <v>93</v>
      </c>
      <c r="BA202">
        <v>87.5</v>
      </c>
      <c r="BB202">
        <v>79</v>
      </c>
      <c r="BC202">
        <v>74</v>
      </c>
      <c r="BD202">
        <v>67</v>
      </c>
      <c r="BE202">
        <v>62</v>
      </c>
      <c r="BF202">
        <v>55</v>
      </c>
      <c r="BG202">
        <v>48</v>
      </c>
      <c r="BH202" t="s">
        <v>788</v>
      </c>
      <c r="BI202" t="s">
        <v>789</v>
      </c>
      <c r="BJ202" s="3" t="s">
        <v>1008</v>
      </c>
      <c r="BP202" t="s">
        <v>788</v>
      </c>
      <c r="CI202" t="s">
        <v>1009</v>
      </c>
    </row>
    <row r="203" spans="1:87">
      <c r="A203" t="s">
        <v>1151</v>
      </c>
      <c r="B203" s="21">
        <v>39990</v>
      </c>
      <c r="C203" t="s">
        <v>1257</v>
      </c>
      <c r="D203" t="s">
        <v>1258</v>
      </c>
      <c r="E203">
        <v>55.000480000000003</v>
      </c>
      <c r="F203">
        <v>98.848568</v>
      </c>
      <c r="H203" s="16" t="s">
        <v>221</v>
      </c>
      <c r="I203" s="16" t="s">
        <v>996</v>
      </c>
      <c r="L203" t="s">
        <v>1011</v>
      </c>
      <c r="M203" t="s">
        <v>1011</v>
      </c>
      <c r="T203">
        <v>11.1</v>
      </c>
      <c r="U203">
        <v>11</v>
      </c>
      <c r="V203">
        <v>11</v>
      </c>
      <c r="W203">
        <f t="shared" si="21"/>
        <v>11.033333333333333</v>
      </c>
      <c r="X203">
        <v>126</v>
      </c>
      <c r="Y203">
        <v>125.5</v>
      </c>
      <c r="Z203">
        <v>126</v>
      </c>
      <c r="AA203">
        <f t="shared" si="22"/>
        <v>125.83333333333333</v>
      </c>
      <c r="AB203">
        <v>5.8</v>
      </c>
      <c r="AC203">
        <v>5.7</v>
      </c>
      <c r="AD203">
        <v>5.8</v>
      </c>
      <c r="AE203">
        <f t="shared" si="23"/>
        <v>5.7666666666666666</v>
      </c>
      <c r="AF203">
        <v>2.9</v>
      </c>
      <c r="AG203">
        <v>2.9</v>
      </c>
      <c r="AH203">
        <v>2.8</v>
      </c>
      <c r="AI203">
        <f t="shared" si="24"/>
        <v>2.8666666666666667</v>
      </c>
      <c r="AJ203">
        <v>4.9000000000000004</v>
      </c>
      <c r="AK203">
        <v>4.5999999999999996</v>
      </c>
      <c r="AL203">
        <v>4.5999999999999996</v>
      </c>
      <c r="AM203">
        <f t="shared" si="25"/>
        <v>4.7</v>
      </c>
      <c r="AN203">
        <v>105</v>
      </c>
      <c r="AO203">
        <v>105</v>
      </c>
      <c r="AP203">
        <v>105</v>
      </c>
      <c r="AQ203">
        <f t="shared" si="26"/>
        <v>105</v>
      </c>
      <c r="AR203">
        <v>106</v>
      </c>
      <c r="AS203">
        <v>105.5</v>
      </c>
      <c r="AT203">
        <v>106</v>
      </c>
      <c r="AU203">
        <f t="shared" si="27"/>
        <v>105.83333333333333</v>
      </c>
      <c r="AV203" t="s">
        <v>788</v>
      </c>
      <c r="AW203" t="s">
        <v>788</v>
      </c>
      <c r="AX203">
        <v>18.440000000000001</v>
      </c>
      <c r="AY203">
        <v>98</v>
      </c>
      <c r="AZ203">
        <v>96</v>
      </c>
      <c r="BA203">
        <v>87.5</v>
      </c>
      <c r="BB203">
        <v>80.5</v>
      </c>
      <c r="BC203">
        <v>76</v>
      </c>
      <c r="BD203">
        <v>70</v>
      </c>
      <c r="BE203">
        <v>64</v>
      </c>
      <c r="BF203">
        <v>56</v>
      </c>
      <c r="BG203">
        <v>50</v>
      </c>
      <c r="BH203" t="s">
        <v>789</v>
      </c>
      <c r="BI203" t="s">
        <v>788</v>
      </c>
      <c r="BJ203" s="3" t="s">
        <v>788</v>
      </c>
      <c r="BP203" t="s">
        <v>788</v>
      </c>
    </row>
    <row r="204" spans="1:87">
      <c r="A204" t="s">
        <v>1152</v>
      </c>
      <c r="B204" s="21">
        <v>39990</v>
      </c>
      <c r="C204" t="s">
        <v>1257</v>
      </c>
      <c r="D204" t="s">
        <v>1258</v>
      </c>
      <c r="E204">
        <v>55.000480000000003</v>
      </c>
      <c r="F204">
        <v>98.848568</v>
      </c>
      <c r="H204" s="16" t="s">
        <v>221</v>
      </c>
      <c r="I204" s="16" t="s">
        <v>996</v>
      </c>
      <c r="L204" t="s">
        <v>1012</v>
      </c>
      <c r="M204" t="s">
        <v>1012</v>
      </c>
      <c r="T204">
        <v>11.85</v>
      </c>
      <c r="U204">
        <v>11.75</v>
      </c>
      <c r="V204">
        <v>12</v>
      </c>
      <c r="W204">
        <f t="shared" si="21"/>
        <v>11.866666666666667</v>
      </c>
      <c r="X204">
        <v>122</v>
      </c>
      <c r="Y204">
        <v>122</v>
      </c>
      <c r="Z204">
        <v>122</v>
      </c>
      <c r="AA204">
        <f t="shared" si="22"/>
        <v>122</v>
      </c>
      <c r="AB204">
        <v>5.6</v>
      </c>
      <c r="AC204">
        <v>5.65</v>
      </c>
      <c r="AD204">
        <v>5.6</v>
      </c>
      <c r="AE204">
        <f t="shared" si="23"/>
        <v>5.6166666666666671</v>
      </c>
      <c r="AF204">
        <v>3.1</v>
      </c>
      <c r="AG204">
        <v>2.9</v>
      </c>
      <c r="AH204">
        <v>2.9</v>
      </c>
      <c r="AI204">
        <f t="shared" si="24"/>
        <v>2.9666666666666668</v>
      </c>
      <c r="AJ204">
        <v>4.3499999999999996</v>
      </c>
      <c r="AK204">
        <v>4.4000000000000004</v>
      </c>
      <c r="AL204">
        <v>4.3</v>
      </c>
      <c r="AM204">
        <f t="shared" si="25"/>
        <v>4.3500000000000005</v>
      </c>
      <c r="AN204">
        <v>107</v>
      </c>
      <c r="AO204">
        <v>107</v>
      </c>
      <c r="AP204">
        <v>107</v>
      </c>
      <c r="AQ204">
        <f t="shared" si="26"/>
        <v>107</v>
      </c>
      <c r="AR204">
        <v>104</v>
      </c>
      <c r="AS204">
        <v>104</v>
      </c>
      <c r="AT204">
        <v>104.5</v>
      </c>
      <c r="AU204">
        <f t="shared" si="27"/>
        <v>104.16666666666667</v>
      </c>
      <c r="AV204" t="s">
        <v>788</v>
      </c>
      <c r="AW204" t="s">
        <v>788</v>
      </c>
      <c r="AX204">
        <v>17.28</v>
      </c>
      <c r="AY204">
        <v>94</v>
      </c>
      <c r="AZ204">
        <v>92.5</v>
      </c>
      <c r="BA204">
        <v>86</v>
      </c>
      <c r="BB204">
        <v>79.5</v>
      </c>
      <c r="BC204">
        <v>74</v>
      </c>
      <c r="BD204">
        <v>69</v>
      </c>
      <c r="BE204">
        <v>60.5</v>
      </c>
      <c r="BF204">
        <v>55.5</v>
      </c>
      <c r="BG204">
        <v>50</v>
      </c>
      <c r="BH204" t="s">
        <v>789</v>
      </c>
      <c r="BI204" t="s">
        <v>788</v>
      </c>
      <c r="BJ204" s="3" t="s">
        <v>788</v>
      </c>
    </row>
    <row r="205" spans="1:87">
      <c r="A205" t="s">
        <v>1259</v>
      </c>
      <c r="B205" s="21">
        <v>39990</v>
      </c>
      <c r="C205" t="s">
        <v>1257</v>
      </c>
      <c r="D205" t="s">
        <v>1258</v>
      </c>
      <c r="E205">
        <v>55.000480000000003</v>
      </c>
      <c r="F205">
        <v>98.848568</v>
      </c>
      <c r="H205" s="16" t="s">
        <v>221</v>
      </c>
      <c r="I205" s="16" t="s">
        <v>996</v>
      </c>
      <c r="L205" t="s">
        <v>1013</v>
      </c>
      <c r="M205" t="s">
        <v>1014</v>
      </c>
      <c r="T205">
        <v>11.5</v>
      </c>
      <c r="U205">
        <v>11.5</v>
      </c>
      <c r="V205">
        <v>11.4</v>
      </c>
      <c r="W205">
        <f t="shared" si="21"/>
        <v>11.466666666666667</v>
      </c>
      <c r="X205">
        <v>124</v>
      </c>
      <c r="Y205">
        <v>124</v>
      </c>
      <c r="Z205">
        <v>123.5</v>
      </c>
      <c r="AA205">
        <f t="shared" si="22"/>
        <v>123.83333333333333</v>
      </c>
      <c r="AB205">
        <v>5.5</v>
      </c>
      <c r="AC205">
        <v>5.4</v>
      </c>
      <c r="AD205">
        <v>5.55</v>
      </c>
      <c r="AE205">
        <f t="shared" si="23"/>
        <v>5.4833333333333334</v>
      </c>
      <c r="AF205">
        <v>2.85</v>
      </c>
      <c r="AG205">
        <v>2.85</v>
      </c>
      <c r="AH205">
        <v>2.9</v>
      </c>
      <c r="AI205">
        <f t="shared" si="24"/>
        <v>2.8666666666666667</v>
      </c>
      <c r="AJ205">
        <v>4.5999999999999996</v>
      </c>
      <c r="AK205">
        <v>4.5999999999999996</v>
      </c>
      <c r="AL205">
        <v>4.75</v>
      </c>
      <c r="AM205">
        <f t="shared" si="25"/>
        <v>4.6499999999999995</v>
      </c>
      <c r="AN205">
        <v>112</v>
      </c>
      <c r="AO205">
        <v>112</v>
      </c>
      <c r="AP205">
        <v>112</v>
      </c>
      <c r="AQ205">
        <f t="shared" si="26"/>
        <v>112</v>
      </c>
      <c r="AR205">
        <v>113.5</v>
      </c>
      <c r="AS205">
        <v>113.5</v>
      </c>
      <c r="AT205">
        <v>113.5</v>
      </c>
      <c r="AU205">
        <f t="shared" si="27"/>
        <v>113.5</v>
      </c>
      <c r="AV205" t="s">
        <v>788</v>
      </c>
      <c r="AW205" t="s">
        <v>788</v>
      </c>
      <c r="AX205">
        <v>15.9</v>
      </c>
      <c r="AY205">
        <v>97</v>
      </c>
      <c r="AZ205">
        <v>93</v>
      </c>
      <c r="BA205">
        <v>87</v>
      </c>
      <c r="BB205">
        <v>80.5</v>
      </c>
      <c r="BC205">
        <v>75</v>
      </c>
      <c r="BD205">
        <v>68</v>
      </c>
      <c r="BE205">
        <v>62</v>
      </c>
      <c r="BF205">
        <v>56</v>
      </c>
      <c r="BG205">
        <v>50</v>
      </c>
      <c r="BH205" t="s">
        <v>788</v>
      </c>
      <c r="BI205" t="s">
        <v>789</v>
      </c>
      <c r="BJ205" s="3" t="s">
        <v>788</v>
      </c>
    </row>
    <row r="206" spans="1:87">
      <c r="A206" t="s">
        <v>1260</v>
      </c>
      <c r="B206" s="21">
        <v>39990</v>
      </c>
      <c r="C206" t="s">
        <v>1257</v>
      </c>
      <c r="D206" t="s">
        <v>1258</v>
      </c>
      <c r="E206">
        <v>55.000480000000003</v>
      </c>
      <c r="F206">
        <v>98.848568</v>
      </c>
      <c r="H206" s="16" t="s">
        <v>219</v>
      </c>
      <c r="I206" s="16" t="s">
        <v>996</v>
      </c>
      <c r="T206">
        <v>10.85</v>
      </c>
      <c r="U206">
        <v>11</v>
      </c>
      <c r="V206">
        <v>10.85</v>
      </c>
      <c r="W206">
        <f t="shared" si="21"/>
        <v>10.9</v>
      </c>
      <c r="X206">
        <v>114.5</v>
      </c>
      <c r="Y206">
        <v>114</v>
      </c>
      <c r="Z206">
        <v>114</v>
      </c>
      <c r="AA206">
        <f t="shared" si="22"/>
        <v>114.16666666666667</v>
      </c>
      <c r="AB206">
        <v>5.5</v>
      </c>
      <c r="AC206">
        <v>5.6</v>
      </c>
      <c r="AD206">
        <v>5.5</v>
      </c>
      <c r="AE206">
        <f t="shared" si="23"/>
        <v>5.5333333333333341</v>
      </c>
      <c r="AF206">
        <v>2.9</v>
      </c>
      <c r="AG206">
        <v>2.8</v>
      </c>
      <c r="AH206">
        <v>2.85</v>
      </c>
      <c r="AI206">
        <f t="shared" si="24"/>
        <v>2.8499999999999996</v>
      </c>
      <c r="AJ206">
        <v>4.45</v>
      </c>
      <c r="AK206">
        <v>4.5</v>
      </c>
      <c r="AL206">
        <v>4.4000000000000004</v>
      </c>
      <c r="AM206">
        <f t="shared" si="25"/>
        <v>4.45</v>
      </c>
      <c r="AN206">
        <v>90</v>
      </c>
      <c r="AO206">
        <v>89.5</v>
      </c>
      <c r="AP206">
        <v>90</v>
      </c>
      <c r="AQ206">
        <f t="shared" si="26"/>
        <v>89.833333333333329</v>
      </c>
      <c r="AR206">
        <v>91</v>
      </c>
      <c r="AS206">
        <v>91.5</v>
      </c>
      <c r="AT206">
        <v>92</v>
      </c>
      <c r="AU206">
        <f t="shared" si="27"/>
        <v>91.5</v>
      </c>
      <c r="AV206" t="s">
        <v>788</v>
      </c>
      <c r="AW206" t="s">
        <v>788</v>
      </c>
      <c r="AX206">
        <v>19.16</v>
      </c>
      <c r="AY206">
        <v>89</v>
      </c>
      <c r="AZ206">
        <v>89</v>
      </c>
      <c r="BA206">
        <v>84</v>
      </c>
      <c r="BB206">
        <v>77.5</v>
      </c>
      <c r="BC206">
        <v>72</v>
      </c>
      <c r="BD206">
        <v>76.5</v>
      </c>
      <c r="BE206">
        <v>62</v>
      </c>
      <c r="BF206">
        <v>55.5</v>
      </c>
      <c r="BG206">
        <v>50</v>
      </c>
      <c r="BH206" t="s">
        <v>788</v>
      </c>
      <c r="BI206" t="s">
        <v>788</v>
      </c>
      <c r="BJ206" s="3" t="s">
        <v>1015</v>
      </c>
    </row>
    <row r="207" spans="1:87">
      <c r="A207" t="s">
        <v>1261</v>
      </c>
      <c r="B207" s="21">
        <v>39990</v>
      </c>
      <c r="C207" t="s">
        <v>1257</v>
      </c>
      <c r="D207" t="s">
        <v>1258</v>
      </c>
      <c r="E207">
        <v>55.000480000000003</v>
      </c>
      <c r="F207">
        <v>98.848568</v>
      </c>
      <c r="H207" s="16" t="s">
        <v>219</v>
      </c>
      <c r="I207" s="16" t="s">
        <v>996</v>
      </c>
      <c r="T207">
        <v>11.4</v>
      </c>
      <c r="U207">
        <v>11.4</v>
      </c>
      <c r="V207">
        <v>11.45</v>
      </c>
      <c r="W207">
        <f t="shared" si="21"/>
        <v>11.416666666666666</v>
      </c>
      <c r="X207">
        <v>125</v>
      </c>
      <c r="Y207">
        <v>124</v>
      </c>
      <c r="Z207">
        <v>124.5</v>
      </c>
      <c r="AA207">
        <f t="shared" si="22"/>
        <v>124.5</v>
      </c>
      <c r="AB207">
        <v>5.8</v>
      </c>
      <c r="AC207">
        <v>5.9</v>
      </c>
      <c r="AD207">
        <v>5.75</v>
      </c>
      <c r="AE207">
        <f t="shared" si="23"/>
        <v>5.8166666666666664</v>
      </c>
      <c r="AF207">
        <v>2.75</v>
      </c>
      <c r="AG207">
        <v>2.9</v>
      </c>
      <c r="AH207">
        <v>2.9</v>
      </c>
      <c r="AI207">
        <f t="shared" si="24"/>
        <v>2.85</v>
      </c>
      <c r="AJ207">
        <v>5</v>
      </c>
      <c r="AK207">
        <v>5</v>
      </c>
      <c r="AL207">
        <v>4.9000000000000004</v>
      </c>
      <c r="AM207">
        <f t="shared" si="25"/>
        <v>4.9666666666666668</v>
      </c>
      <c r="AN207">
        <v>88</v>
      </c>
      <c r="AO207">
        <v>88</v>
      </c>
      <c r="AP207">
        <v>88</v>
      </c>
      <c r="AQ207">
        <f t="shared" si="26"/>
        <v>88</v>
      </c>
      <c r="AR207">
        <v>84</v>
      </c>
      <c r="AS207">
        <v>84</v>
      </c>
      <c r="AT207">
        <v>84</v>
      </c>
      <c r="AU207">
        <f t="shared" si="27"/>
        <v>84</v>
      </c>
      <c r="AV207" t="s">
        <v>1016</v>
      </c>
      <c r="AX207">
        <v>19.690000000000001</v>
      </c>
      <c r="AY207">
        <v>96</v>
      </c>
      <c r="AZ207">
        <v>95.5</v>
      </c>
      <c r="BA207">
        <v>88</v>
      </c>
      <c r="BB207">
        <v>83</v>
      </c>
      <c r="BC207">
        <v>78</v>
      </c>
      <c r="BD207">
        <v>73</v>
      </c>
      <c r="BE207">
        <v>68</v>
      </c>
      <c r="BF207">
        <v>62</v>
      </c>
      <c r="BG207">
        <v>53</v>
      </c>
      <c r="BH207" t="s">
        <v>788</v>
      </c>
      <c r="BI207" t="s">
        <v>788</v>
      </c>
      <c r="BJ207" s="3" t="s">
        <v>788</v>
      </c>
    </row>
    <row r="208" spans="1:87">
      <c r="A208" t="s">
        <v>1262</v>
      </c>
      <c r="B208" s="21">
        <v>39990</v>
      </c>
      <c r="C208" t="s">
        <v>1257</v>
      </c>
      <c r="D208" t="s">
        <v>1258</v>
      </c>
      <c r="E208">
        <v>55.000480000000003</v>
      </c>
      <c r="F208">
        <v>98.848568</v>
      </c>
      <c r="H208" s="16" t="s">
        <v>221</v>
      </c>
      <c r="I208" s="16" t="s">
        <v>996</v>
      </c>
      <c r="J208" s="8" t="s">
        <v>1017</v>
      </c>
      <c r="T208">
        <v>10.8</v>
      </c>
      <c r="U208">
        <v>10.9</v>
      </c>
      <c r="V208">
        <v>10.9</v>
      </c>
      <c r="W208">
        <f t="shared" si="21"/>
        <v>10.866666666666667</v>
      </c>
      <c r="X208">
        <v>121</v>
      </c>
      <c r="Y208">
        <v>121.5</v>
      </c>
      <c r="Z208">
        <v>121.5</v>
      </c>
      <c r="AA208">
        <f t="shared" si="22"/>
        <v>121.33333333333333</v>
      </c>
      <c r="AB208">
        <v>5.5</v>
      </c>
      <c r="AC208">
        <v>5.5</v>
      </c>
      <c r="AD208">
        <v>5.5</v>
      </c>
      <c r="AE208">
        <f t="shared" si="23"/>
        <v>5.5</v>
      </c>
      <c r="AF208">
        <v>2.7</v>
      </c>
      <c r="AG208">
        <v>2.75</v>
      </c>
      <c r="AH208">
        <v>2.7</v>
      </c>
      <c r="AI208">
        <f t="shared" si="24"/>
        <v>2.7166666666666668</v>
      </c>
      <c r="AJ208">
        <v>4.4000000000000004</v>
      </c>
      <c r="AK208">
        <v>4.5</v>
      </c>
      <c r="AL208">
        <v>4.5</v>
      </c>
      <c r="AM208">
        <f t="shared" si="25"/>
        <v>4.4666666666666668</v>
      </c>
      <c r="AN208">
        <v>99</v>
      </c>
      <c r="AO208">
        <v>99</v>
      </c>
      <c r="AP208">
        <v>99</v>
      </c>
      <c r="AQ208">
        <f t="shared" si="26"/>
        <v>99</v>
      </c>
      <c r="AR208">
        <v>98.5</v>
      </c>
      <c r="AS208">
        <v>98</v>
      </c>
      <c r="AT208">
        <v>98</v>
      </c>
      <c r="AU208">
        <f t="shared" si="27"/>
        <v>98.166666666666671</v>
      </c>
      <c r="AV208" t="s">
        <v>788</v>
      </c>
      <c r="AW208" t="s">
        <v>789</v>
      </c>
      <c r="AX208">
        <v>15.01</v>
      </c>
      <c r="AY208">
        <v>95</v>
      </c>
      <c r="AZ208">
        <v>94</v>
      </c>
      <c r="BA208">
        <v>88</v>
      </c>
      <c r="BB208">
        <v>82</v>
      </c>
      <c r="BC208">
        <v>75</v>
      </c>
      <c r="BD208">
        <v>70</v>
      </c>
      <c r="BE208">
        <v>64.5</v>
      </c>
      <c r="BF208">
        <v>56</v>
      </c>
      <c r="BG208">
        <v>50</v>
      </c>
      <c r="BH208" t="s">
        <v>788</v>
      </c>
      <c r="BI208" t="s">
        <v>788</v>
      </c>
      <c r="BJ208" s="3" t="s">
        <v>1018</v>
      </c>
    </row>
    <row r="209" spans="1:87">
      <c r="A209" t="s">
        <v>727</v>
      </c>
      <c r="B209" s="21">
        <v>39990</v>
      </c>
      <c r="C209" t="s">
        <v>1257</v>
      </c>
      <c r="D209" t="s">
        <v>1258</v>
      </c>
      <c r="E209">
        <v>55.000480000000003</v>
      </c>
      <c r="F209">
        <v>98.848568</v>
      </c>
      <c r="H209" s="16" t="s">
        <v>219</v>
      </c>
      <c r="I209" s="16" t="s">
        <v>996</v>
      </c>
      <c r="T209">
        <v>11.4</v>
      </c>
      <c r="U209">
        <v>11.35</v>
      </c>
      <c r="V209">
        <v>11.4</v>
      </c>
      <c r="W209">
        <f t="shared" si="21"/>
        <v>11.383333333333333</v>
      </c>
      <c r="X209">
        <v>120</v>
      </c>
      <c r="Y209">
        <v>120</v>
      </c>
      <c r="Z209">
        <v>121</v>
      </c>
      <c r="AA209">
        <f t="shared" si="22"/>
        <v>120.33333333333333</v>
      </c>
      <c r="AB209">
        <v>5.4</v>
      </c>
      <c r="AC209">
        <v>5.4</v>
      </c>
      <c r="AD209">
        <v>5.4</v>
      </c>
      <c r="AE209">
        <f t="shared" si="23"/>
        <v>5.4000000000000012</v>
      </c>
      <c r="AF209">
        <v>2.8</v>
      </c>
      <c r="AG209">
        <v>2.8</v>
      </c>
      <c r="AH209">
        <v>2.8</v>
      </c>
      <c r="AI209">
        <f t="shared" si="24"/>
        <v>2.7999999999999994</v>
      </c>
      <c r="AJ209">
        <v>4.8499999999999996</v>
      </c>
      <c r="AK209">
        <v>4.75</v>
      </c>
      <c r="AL209">
        <v>4.8</v>
      </c>
      <c r="AM209">
        <f t="shared" si="25"/>
        <v>4.8</v>
      </c>
      <c r="AN209">
        <v>93</v>
      </c>
      <c r="AO209">
        <v>93.5</v>
      </c>
      <c r="AP209">
        <v>93</v>
      </c>
      <c r="AQ209">
        <f t="shared" si="26"/>
        <v>93.166666666666671</v>
      </c>
      <c r="AR209">
        <v>92</v>
      </c>
      <c r="AS209">
        <v>92.5</v>
      </c>
      <c r="AT209">
        <v>92.5</v>
      </c>
      <c r="AU209">
        <f t="shared" si="27"/>
        <v>92.333333333333329</v>
      </c>
      <c r="AV209" t="s">
        <v>789</v>
      </c>
      <c r="AW209" t="s">
        <v>788</v>
      </c>
      <c r="AX209">
        <v>17.89</v>
      </c>
      <c r="AY209">
        <v>94</v>
      </c>
      <c r="AZ209">
        <v>93</v>
      </c>
      <c r="BA209">
        <v>88</v>
      </c>
      <c r="BB209">
        <v>81</v>
      </c>
      <c r="BC209">
        <v>74</v>
      </c>
      <c r="BD209">
        <v>68</v>
      </c>
      <c r="BE209">
        <v>62</v>
      </c>
      <c r="BF209">
        <v>56</v>
      </c>
      <c r="BG209">
        <v>50.5</v>
      </c>
      <c r="BH209" t="s">
        <v>1018</v>
      </c>
      <c r="BI209" t="s">
        <v>789</v>
      </c>
      <c r="BJ209" s="3" t="s">
        <v>788</v>
      </c>
    </row>
    <row r="210" spans="1:87">
      <c r="A210" t="s">
        <v>728</v>
      </c>
      <c r="B210" s="21">
        <v>39990</v>
      </c>
      <c r="C210" t="s">
        <v>1257</v>
      </c>
      <c r="D210" t="s">
        <v>1258</v>
      </c>
      <c r="E210">
        <v>55.000480000000003</v>
      </c>
      <c r="F210">
        <v>98.848568</v>
      </c>
      <c r="G210" s="1">
        <v>0.4770833333333333</v>
      </c>
      <c r="H210" s="16" t="s">
        <v>219</v>
      </c>
      <c r="I210" s="16" t="s">
        <v>996</v>
      </c>
      <c r="T210">
        <v>11.35</v>
      </c>
      <c r="U210">
        <v>11.3</v>
      </c>
      <c r="V210">
        <v>11.3</v>
      </c>
      <c r="W210">
        <f t="shared" si="21"/>
        <v>11.316666666666668</v>
      </c>
      <c r="X210">
        <v>118</v>
      </c>
      <c r="Y210">
        <v>117</v>
      </c>
      <c r="Z210">
        <v>118</v>
      </c>
      <c r="AA210">
        <f t="shared" si="22"/>
        <v>117.66666666666667</v>
      </c>
      <c r="AB210">
        <v>5.5</v>
      </c>
      <c r="AC210">
        <v>5.6</v>
      </c>
      <c r="AD210">
        <v>5.6</v>
      </c>
      <c r="AE210">
        <f t="shared" si="23"/>
        <v>5.5666666666666664</v>
      </c>
      <c r="AF210">
        <v>3</v>
      </c>
      <c r="AG210">
        <v>3.05</v>
      </c>
      <c r="AH210">
        <v>3</v>
      </c>
      <c r="AI210">
        <f t="shared" si="24"/>
        <v>3.0166666666666671</v>
      </c>
      <c r="AJ210">
        <v>4.8499999999999996</v>
      </c>
      <c r="AK210">
        <v>4.9000000000000004</v>
      </c>
      <c r="AL210">
        <v>4.8499999999999996</v>
      </c>
      <c r="AM210">
        <f t="shared" si="25"/>
        <v>4.8666666666666663</v>
      </c>
      <c r="AN210">
        <v>95</v>
      </c>
      <c r="AO210">
        <v>95</v>
      </c>
      <c r="AP210">
        <v>95</v>
      </c>
      <c r="AQ210">
        <f t="shared" si="26"/>
        <v>95</v>
      </c>
      <c r="AR210">
        <v>94</v>
      </c>
      <c r="AS210">
        <v>94</v>
      </c>
      <c r="AT210">
        <v>94</v>
      </c>
      <c r="AU210">
        <f t="shared" si="27"/>
        <v>94</v>
      </c>
      <c r="AV210" t="s">
        <v>789</v>
      </c>
      <c r="AW210" t="s">
        <v>788</v>
      </c>
      <c r="AX210">
        <v>17.739999999999998</v>
      </c>
      <c r="AY210">
        <v>92</v>
      </c>
      <c r="AZ210">
        <v>92.5</v>
      </c>
      <c r="BA210">
        <v>87</v>
      </c>
      <c r="BB210">
        <v>82</v>
      </c>
      <c r="BC210">
        <v>75</v>
      </c>
      <c r="BD210">
        <v>69.5</v>
      </c>
      <c r="BE210">
        <v>64</v>
      </c>
      <c r="BF210">
        <v>59</v>
      </c>
      <c r="BG210">
        <v>53</v>
      </c>
      <c r="BH210" t="s">
        <v>788</v>
      </c>
      <c r="BI210" t="s">
        <v>788</v>
      </c>
      <c r="BJ210" s="3" t="s">
        <v>1019</v>
      </c>
    </row>
    <row r="211" spans="1:87">
      <c r="A211" t="s">
        <v>729</v>
      </c>
      <c r="B211" s="21">
        <v>39990</v>
      </c>
      <c r="C211" t="s">
        <v>1257</v>
      </c>
      <c r="D211" t="s">
        <v>1258</v>
      </c>
      <c r="E211">
        <v>55.000480000000003</v>
      </c>
      <c r="F211">
        <v>98.848568</v>
      </c>
      <c r="H211" s="16" t="s">
        <v>219</v>
      </c>
      <c r="I211" s="16" t="s">
        <v>996</v>
      </c>
      <c r="T211">
        <v>11.1</v>
      </c>
      <c r="U211">
        <v>11.4</v>
      </c>
      <c r="V211">
        <v>11.1</v>
      </c>
      <c r="W211">
        <f t="shared" si="21"/>
        <v>11.200000000000001</v>
      </c>
      <c r="X211">
        <v>118</v>
      </c>
      <c r="Y211">
        <v>118</v>
      </c>
      <c r="Z211">
        <v>118.5</v>
      </c>
      <c r="AA211">
        <f t="shared" si="22"/>
        <v>118.16666666666667</v>
      </c>
      <c r="AB211">
        <v>5.7</v>
      </c>
      <c r="AC211">
        <v>5.6</v>
      </c>
      <c r="AD211">
        <v>5.8</v>
      </c>
      <c r="AE211">
        <f t="shared" si="23"/>
        <v>5.7</v>
      </c>
      <c r="AF211">
        <v>2.5</v>
      </c>
      <c r="AG211">
        <v>2.4</v>
      </c>
      <c r="AH211">
        <v>2.4500000000000002</v>
      </c>
      <c r="AI211">
        <f t="shared" si="24"/>
        <v>2.4500000000000002</v>
      </c>
      <c r="AJ211">
        <v>4.2</v>
      </c>
      <c r="AK211">
        <v>4.4000000000000004</v>
      </c>
      <c r="AL211">
        <v>4.4000000000000004</v>
      </c>
      <c r="AM211">
        <f t="shared" si="25"/>
        <v>4.3333333333333339</v>
      </c>
      <c r="AN211">
        <v>85</v>
      </c>
      <c r="AO211">
        <v>86</v>
      </c>
      <c r="AP211">
        <v>86</v>
      </c>
      <c r="AQ211">
        <f t="shared" si="26"/>
        <v>85.666666666666671</v>
      </c>
      <c r="AR211">
        <v>85</v>
      </c>
      <c r="AS211">
        <v>85.5</v>
      </c>
      <c r="AT211">
        <v>85.5</v>
      </c>
      <c r="AU211">
        <f t="shared" si="27"/>
        <v>85.333333333333329</v>
      </c>
      <c r="AV211" t="s">
        <v>789</v>
      </c>
      <c r="AW211" t="s">
        <v>788</v>
      </c>
      <c r="AX211">
        <v>17.55</v>
      </c>
      <c r="AY211">
        <v>92</v>
      </c>
      <c r="AZ211">
        <v>92</v>
      </c>
      <c r="BA211">
        <v>84.5</v>
      </c>
      <c r="BB211">
        <v>78</v>
      </c>
      <c r="BC211">
        <v>72</v>
      </c>
      <c r="BD211">
        <v>68</v>
      </c>
      <c r="BE211">
        <v>62.5</v>
      </c>
      <c r="BF211">
        <v>57.5</v>
      </c>
      <c r="BG211">
        <v>50.5</v>
      </c>
      <c r="BH211" t="s">
        <v>1020</v>
      </c>
      <c r="BI211" t="s">
        <v>788</v>
      </c>
      <c r="BJ211" s="3" t="s">
        <v>788</v>
      </c>
    </row>
    <row r="212" spans="1:87">
      <c r="A212" t="s">
        <v>730</v>
      </c>
      <c r="B212" s="21">
        <v>39990</v>
      </c>
      <c r="C212" t="s">
        <v>1257</v>
      </c>
      <c r="D212" t="s">
        <v>1258</v>
      </c>
      <c r="E212">
        <v>55.000480000000003</v>
      </c>
      <c r="F212">
        <v>98.848568</v>
      </c>
      <c r="H212" s="16" t="s">
        <v>219</v>
      </c>
      <c r="I212" s="16" t="s">
        <v>996</v>
      </c>
      <c r="T212">
        <v>11.15</v>
      </c>
      <c r="U212">
        <v>11.1</v>
      </c>
      <c r="V212">
        <v>11.2</v>
      </c>
      <c r="W212">
        <f t="shared" si="21"/>
        <v>11.15</v>
      </c>
      <c r="X212">
        <v>121</v>
      </c>
      <c r="Y212">
        <v>120.5</v>
      </c>
      <c r="Z212">
        <v>120.5</v>
      </c>
      <c r="AA212">
        <f t="shared" si="22"/>
        <v>120.66666666666667</v>
      </c>
      <c r="AB212">
        <v>5.6</v>
      </c>
      <c r="AC212">
        <v>5.65</v>
      </c>
      <c r="AD212">
        <v>5.5</v>
      </c>
      <c r="AE212">
        <f t="shared" si="23"/>
        <v>5.583333333333333</v>
      </c>
      <c r="AF212">
        <v>3</v>
      </c>
      <c r="AG212">
        <v>3</v>
      </c>
      <c r="AH212">
        <v>3</v>
      </c>
      <c r="AI212">
        <f t="shared" si="24"/>
        <v>3</v>
      </c>
      <c r="AJ212">
        <v>4.2</v>
      </c>
      <c r="AK212">
        <v>4.2</v>
      </c>
      <c r="AL212">
        <v>4.2</v>
      </c>
      <c r="AM212">
        <f t="shared" si="25"/>
        <v>4.2</v>
      </c>
      <c r="AN212">
        <v>85</v>
      </c>
      <c r="AO212">
        <v>85</v>
      </c>
      <c r="AP212">
        <v>85</v>
      </c>
      <c r="AQ212">
        <f t="shared" si="26"/>
        <v>85</v>
      </c>
      <c r="AR212">
        <v>86</v>
      </c>
      <c r="AS212">
        <v>86</v>
      </c>
      <c r="AT212">
        <v>86</v>
      </c>
      <c r="AU212">
        <f t="shared" si="27"/>
        <v>86</v>
      </c>
      <c r="AV212" t="s">
        <v>788</v>
      </c>
      <c r="AW212" t="s">
        <v>789</v>
      </c>
      <c r="AX212">
        <v>18.489999999999998</v>
      </c>
      <c r="AY212">
        <v>94</v>
      </c>
      <c r="AZ212">
        <v>93</v>
      </c>
      <c r="BA212">
        <v>87.5</v>
      </c>
      <c r="BB212">
        <v>81</v>
      </c>
      <c r="BC212">
        <v>76</v>
      </c>
      <c r="BD212">
        <v>70</v>
      </c>
      <c r="BE212">
        <v>66</v>
      </c>
      <c r="BF212">
        <v>60</v>
      </c>
      <c r="BG212">
        <v>53</v>
      </c>
      <c r="BH212" t="s">
        <v>788</v>
      </c>
      <c r="BI212" t="s">
        <v>789</v>
      </c>
      <c r="BJ212" s="3" t="s">
        <v>788</v>
      </c>
    </row>
    <row r="213" spans="1:87">
      <c r="A213" t="s">
        <v>731</v>
      </c>
      <c r="B213" s="21">
        <v>39990</v>
      </c>
      <c r="C213" t="s">
        <v>1257</v>
      </c>
      <c r="D213" t="s">
        <v>1258</v>
      </c>
      <c r="E213">
        <v>55.000480000000003</v>
      </c>
      <c r="F213">
        <v>98.848568</v>
      </c>
      <c r="H213" s="16" t="s">
        <v>221</v>
      </c>
      <c r="I213" s="16" t="s">
        <v>996</v>
      </c>
      <c r="T213">
        <v>11.3</v>
      </c>
      <c r="U213">
        <v>11.4</v>
      </c>
      <c r="V213">
        <v>11.4</v>
      </c>
      <c r="W213">
        <f t="shared" si="21"/>
        <v>11.366666666666667</v>
      </c>
      <c r="X213">
        <v>121</v>
      </c>
      <c r="Y213">
        <v>120.5</v>
      </c>
      <c r="Z213">
        <v>120.5</v>
      </c>
      <c r="AA213">
        <f t="shared" si="22"/>
        <v>120.66666666666667</v>
      </c>
      <c r="AB213">
        <v>5.55</v>
      </c>
      <c r="AC213">
        <v>5.5</v>
      </c>
      <c r="AD213">
        <v>5.5</v>
      </c>
      <c r="AE213">
        <f t="shared" si="23"/>
        <v>5.5166666666666666</v>
      </c>
      <c r="AF213">
        <v>2.75</v>
      </c>
      <c r="AG213">
        <v>2.9</v>
      </c>
      <c r="AH213">
        <v>2.8</v>
      </c>
      <c r="AI213">
        <f t="shared" si="24"/>
        <v>2.8166666666666664</v>
      </c>
      <c r="AJ213">
        <v>4.8</v>
      </c>
      <c r="AK213">
        <v>4.8</v>
      </c>
      <c r="AL213">
        <v>4.5999999999999996</v>
      </c>
      <c r="AM213">
        <f t="shared" si="25"/>
        <v>4.7333333333333334</v>
      </c>
      <c r="AN213">
        <v>100</v>
      </c>
      <c r="AO213">
        <v>100</v>
      </c>
      <c r="AP213">
        <v>100</v>
      </c>
      <c r="AQ213">
        <f t="shared" si="26"/>
        <v>100</v>
      </c>
      <c r="AR213">
        <v>100</v>
      </c>
      <c r="AS213">
        <v>99.5</v>
      </c>
      <c r="AT213">
        <v>99.5</v>
      </c>
      <c r="AU213">
        <f t="shared" si="27"/>
        <v>99.666666666666671</v>
      </c>
      <c r="AV213" t="s">
        <v>789</v>
      </c>
      <c r="AW213" t="s">
        <v>789</v>
      </c>
      <c r="AX213">
        <v>16.21</v>
      </c>
      <c r="AY213">
        <v>93</v>
      </c>
      <c r="AZ213">
        <v>93</v>
      </c>
      <c r="BA213">
        <v>86</v>
      </c>
      <c r="BB213">
        <v>82</v>
      </c>
      <c r="BC213">
        <v>76.5</v>
      </c>
      <c r="BD213">
        <v>71</v>
      </c>
      <c r="BE213">
        <v>65</v>
      </c>
      <c r="BF213">
        <v>58</v>
      </c>
      <c r="BG213">
        <v>50.5</v>
      </c>
      <c r="BH213" t="s">
        <v>789</v>
      </c>
      <c r="BI213" t="s">
        <v>789</v>
      </c>
      <c r="BJ213" s="3" t="s">
        <v>788</v>
      </c>
    </row>
    <row r="214" spans="1:87">
      <c r="A214" t="s">
        <v>732</v>
      </c>
      <c r="B214" s="21">
        <v>39990</v>
      </c>
      <c r="C214" t="s">
        <v>1257</v>
      </c>
      <c r="D214" t="s">
        <v>1258</v>
      </c>
      <c r="E214">
        <v>55.000480000000003</v>
      </c>
      <c r="F214">
        <v>98.848568</v>
      </c>
      <c r="H214" s="16" t="s">
        <v>219</v>
      </c>
      <c r="I214" s="16" t="s">
        <v>996</v>
      </c>
      <c r="T214">
        <v>10.75</v>
      </c>
      <c r="U214">
        <v>10.8</v>
      </c>
      <c r="V214">
        <v>10.7</v>
      </c>
      <c r="W214">
        <f t="shared" si="21"/>
        <v>10.75</v>
      </c>
      <c r="X214">
        <v>116</v>
      </c>
      <c r="Y214">
        <v>115.5</v>
      </c>
      <c r="Z214">
        <v>115</v>
      </c>
      <c r="AA214">
        <f t="shared" si="22"/>
        <v>115.5</v>
      </c>
      <c r="AB214">
        <v>4.9000000000000004</v>
      </c>
      <c r="AC214">
        <v>5</v>
      </c>
      <c r="AD214">
        <v>5</v>
      </c>
      <c r="AE214">
        <f t="shared" si="23"/>
        <v>4.9666666666666668</v>
      </c>
      <c r="AF214">
        <v>2.65</v>
      </c>
      <c r="AG214">
        <v>2.6</v>
      </c>
      <c r="AH214">
        <v>2.6</v>
      </c>
      <c r="AI214">
        <f t="shared" si="24"/>
        <v>2.6166666666666667</v>
      </c>
      <c r="AJ214">
        <v>4.5</v>
      </c>
      <c r="AK214">
        <v>4.5</v>
      </c>
      <c r="AL214">
        <v>4.5999999999999996</v>
      </c>
      <c r="AM214">
        <f t="shared" si="25"/>
        <v>4.5333333333333332</v>
      </c>
      <c r="AN214">
        <v>82</v>
      </c>
      <c r="AO214">
        <v>83</v>
      </c>
      <c r="AP214">
        <v>83</v>
      </c>
      <c r="AQ214">
        <f t="shared" si="26"/>
        <v>82.666666666666671</v>
      </c>
      <c r="AR214">
        <v>83</v>
      </c>
      <c r="AS214">
        <v>82</v>
      </c>
      <c r="AT214">
        <v>82</v>
      </c>
      <c r="AU214">
        <f t="shared" si="27"/>
        <v>82.333333333333329</v>
      </c>
      <c r="AV214" t="s">
        <v>789</v>
      </c>
      <c r="AW214" t="s">
        <v>788</v>
      </c>
      <c r="AX214">
        <v>17.97</v>
      </c>
      <c r="AY214">
        <v>89</v>
      </c>
      <c r="AZ214">
        <v>90</v>
      </c>
      <c r="BA214">
        <v>84</v>
      </c>
      <c r="BB214">
        <v>78</v>
      </c>
      <c r="BC214">
        <v>73</v>
      </c>
      <c r="BD214">
        <v>67</v>
      </c>
      <c r="BE214">
        <v>63</v>
      </c>
      <c r="BF214">
        <v>57</v>
      </c>
      <c r="BG214">
        <v>51</v>
      </c>
      <c r="BH214" t="s">
        <v>788</v>
      </c>
      <c r="BI214" t="s">
        <v>788</v>
      </c>
      <c r="BJ214" s="3" t="s">
        <v>788</v>
      </c>
      <c r="BK214" t="s">
        <v>788</v>
      </c>
      <c r="BL214" t="s">
        <v>788</v>
      </c>
      <c r="BM214" t="s">
        <v>1021</v>
      </c>
    </row>
    <row r="215" spans="1:87">
      <c r="A215" t="s">
        <v>733</v>
      </c>
      <c r="B215" s="21">
        <v>39990</v>
      </c>
      <c r="C215" t="s">
        <v>1257</v>
      </c>
      <c r="D215" t="s">
        <v>1258</v>
      </c>
      <c r="E215">
        <v>55.000480000000003</v>
      </c>
      <c r="F215">
        <v>98.848568</v>
      </c>
      <c r="G215" s="1">
        <v>0.51111111111111118</v>
      </c>
      <c r="H215" s="16" t="s">
        <v>221</v>
      </c>
      <c r="I215" s="16" t="s">
        <v>996</v>
      </c>
      <c r="L215" t="s">
        <v>997</v>
      </c>
      <c r="M215" t="s">
        <v>1014</v>
      </c>
      <c r="T215">
        <v>11.3</v>
      </c>
      <c r="U215">
        <v>11.3</v>
      </c>
      <c r="V215">
        <v>11.2</v>
      </c>
      <c r="W215">
        <f t="shared" si="21"/>
        <v>11.266666666666666</v>
      </c>
      <c r="X215" t="s">
        <v>1333</v>
      </c>
      <c r="AA215" t="e">
        <f t="shared" si="22"/>
        <v>#DIV/0!</v>
      </c>
      <c r="AB215">
        <v>5.2</v>
      </c>
      <c r="AC215">
        <v>5.15</v>
      </c>
      <c r="AD215">
        <v>5.2</v>
      </c>
      <c r="AE215">
        <f t="shared" si="23"/>
        <v>5.1833333333333336</v>
      </c>
      <c r="AF215">
        <v>2.65</v>
      </c>
      <c r="AG215">
        <v>2.65</v>
      </c>
      <c r="AH215">
        <v>2.65</v>
      </c>
      <c r="AI215">
        <f t="shared" si="24"/>
        <v>2.65</v>
      </c>
      <c r="AJ215">
        <v>4</v>
      </c>
      <c r="AK215">
        <v>3.9</v>
      </c>
      <c r="AL215">
        <v>3.9</v>
      </c>
      <c r="AM215">
        <f t="shared" si="25"/>
        <v>3.9333333333333336</v>
      </c>
      <c r="AN215">
        <v>110</v>
      </c>
      <c r="AO215">
        <v>110.5</v>
      </c>
      <c r="AP215">
        <v>111</v>
      </c>
      <c r="AQ215">
        <f t="shared" si="26"/>
        <v>110.5</v>
      </c>
      <c r="AR215">
        <v>110</v>
      </c>
      <c r="AS215">
        <v>110</v>
      </c>
      <c r="AT215">
        <v>110</v>
      </c>
      <c r="AU215">
        <f t="shared" si="27"/>
        <v>110</v>
      </c>
      <c r="AV215" t="s">
        <v>788</v>
      </c>
      <c r="AW215" t="s">
        <v>789</v>
      </c>
      <c r="AX215">
        <v>16.190000000000001</v>
      </c>
      <c r="AY215" t="s">
        <v>1333</v>
      </c>
      <c r="AZ215">
        <v>92</v>
      </c>
      <c r="BA215">
        <v>85</v>
      </c>
      <c r="BB215">
        <v>79</v>
      </c>
      <c r="BC215">
        <v>73</v>
      </c>
      <c r="BD215">
        <v>68</v>
      </c>
      <c r="BE215">
        <v>63</v>
      </c>
      <c r="BF215">
        <v>56</v>
      </c>
      <c r="BG215">
        <v>50</v>
      </c>
      <c r="BH215" t="s">
        <v>789</v>
      </c>
      <c r="BI215" t="s">
        <v>1018</v>
      </c>
      <c r="BJ215" s="3" t="s">
        <v>788</v>
      </c>
      <c r="BK215" t="s">
        <v>788</v>
      </c>
      <c r="BL215" t="s">
        <v>788</v>
      </c>
      <c r="BM215" t="s">
        <v>1334</v>
      </c>
    </row>
    <row r="216" spans="1:87">
      <c r="A216" t="s">
        <v>716</v>
      </c>
      <c r="B216" s="21">
        <v>39990</v>
      </c>
      <c r="C216" t="s">
        <v>1257</v>
      </c>
      <c r="D216" t="s">
        <v>1258</v>
      </c>
      <c r="E216">
        <v>55.000480000000003</v>
      </c>
      <c r="F216">
        <v>98.848568</v>
      </c>
      <c r="G216" s="1">
        <v>0.54166666666666663</v>
      </c>
      <c r="H216" s="16" t="s">
        <v>219</v>
      </c>
      <c r="I216" s="16" t="s">
        <v>1336</v>
      </c>
      <c r="T216">
        <v>11.75</v>
      </c>
      <c r="U216">
        <v>11.8</v>
      </c>
      <c r="V216">
        <v>11.75</v>
      </c>
      <c r="W216">
        <f t="shared" si="21"/>
        <v>11.766666666666666</v>
      </c>
      <c r="X216">
        <v>124.5</v>
      </c>
      <c r="Y216">
        <v>125</v>
      </c>
      <c r="Z216">
        <v>124.5</v>
      </c>
      <c r="AA216">
        <f t="shared" si="22"/>
        <v>124.66666666666667</v>
      </c>
      <c r="AB216">
        <v>5.55</v>
      </c>
      <c r="AC216">
        <v>5.5</v>
      </c>
      <c r="AD216">
        <v>5.6</v>
      </c>
      <c r="AE216">
        <f t="shared" si="23"/>
        <v>5.55</v>
      </c>
      <c r="AF216">
        <v>2.7</v>
      </c>
      <c r="AG216">
        <v>2.6</v>
      </c>
      <c r="AH216">
        <v>2.5499999999999998</v>
      </c>
      <c r="AI216">
        <f t="shared" si="24"/>
        <v>2.6166666666666667</v>
      </c>
      <c r="AJ216">
        <v>4</v>
      </c>
      <c r="AK216">
        <v>4.0999999999999996</v>
      </c>
      <c r="AL216">
        <v>4.05</v>
      </c>
      <c r="AM216">
        <f t="shared" si="25"/>
        <v>4.05</v>
      </c>
      <c r="AN216">
        <v>100</v>
      </c>
      <c r="AO216">
        <v>100</v>
      </c>
      <c r="AP216">
        <v>100</v>
      </c>
      <c r="AQ216">
        <f t="shared" si="26"/>
        <v>100</v>
      </c>
      <c r="AR216">
        <v>100</v>
      </c>
      <c r="AS216">
        <v>99</v>
      </c>
      <c r="AT216">
        <v>99</v>
      </c>
      <c r="AU216">
        <f t="shared" si="27"/>
        <v>99.333333333333329</v>
      </c>
      <c r="AV216" t="s">
        <v>788</v>
      </c>
      <c r="AW216" t="s">
        <v>788</v>
      </c>
      <c r="AX216">
        <v>21.18</v>
      </c>
      <c r="AY216">
        <v>96</v>
      </c>
      <c r="AZ216">
        <v>94</v>
      </c>
      <c r="BA216">
        <v>90</v>
      </c>
      <c r="BB216">
        <v>88</v>
      </c>
      <c r="BC216">
        <v>77</v>
      </c>
      <c r="BD216">
        <v>71</v>
      </c>
      <c r="BE216">
        <v>65</v>
      </c>
      <c r="BF216">
        <v>58</v>
      </c>
      <c r="BG216">
        <v>51</v>
      </c>
      <c r="BH216" t="s">
        <v>789</v>
      </c>
      <c r="BI216" t="s">
        <v>788</v>
      </c>
      <c r="BJ216" s="3" t="s">
        <v>788</v>
      </c>
    </row>
    <row r="217" spans="1:87">
      <c r="A217" t="s">
        <v>921</v>
      </c>
      <c r="B217" s="21">
        <v>39990</v>
      </c>
      <c r="C217" t="s">
        <v>1257</v>
      </c>
      <c r="D217" t="s">
        <v>1258</v>
      </c>
      <c r="E217">
        <v>55.000480000000003</v>
      </c>
      <c r="F217">
        <v>98.848568</v>
      </c>
      <c r="H217" s="16" t="s">
        <v>219</v>
      </c>
      <c r="I217" s="16" t="s">
        <v>1336</v>
      </c>
      <c r="T217">
        <v>11.1</v>
      </c>
      <c r="U217">
        <v>11.1</v>
      </c>
      <c r="V217">
        <v>11</v>
      </c>
      <c r="W217">
        <f t="shared" si="21"/>
        <v>11.066666666666668</v>
      </c>
      <c r="X217">
        <v>119</v>
      </c>
      <c r="Y217">
        <v>118.5</v>
      </c>
      <c r="Z217">
        <v>118.5</v>
      </c>
      <c r="AA217">
        <f t="shared" si="22"/>
        <v>118.66666666666667</v>
      </c>
      <c r="AB217">
        <v>5.5</v>
      </c>
      <c r="AC217">
        <v>5.5</v>
      </c>
      <c r="AD217">
        <v>5.5</v>
      </c>
      <c r="AE217">
        <f t="shared" si="23"/>
        <v>5.5</v>
      </c>
      <c r="AF217">
        <v>2.7</v>
      </c>
      <c r="AG217">
        <v>2.7</v>
      </c>
      <c r="AH217">
        <v>2.7</v>
      </c>
      <c r="AI217">
        <f t="shared" si="24"/>
        <v>2.7000000000000006</v>
      </c>
      <c r="AJ217">
        <v>4</v>
      </c>
      <c r="AK217">
        <v>4.0999999999999996</v>
      </c>
      <c r="AL217">
        <v>4</v>
      </c>
      <c r="AM217">
        <f t="shared" si="25"/>
        <v>4.0333333333333332</v>
      </c>
      <c r="AN217">
        <v>90</v>
      </c>
      <c r="AO217">
        <v>91</v>
      </c>
      <c r="AP217">
        <v>91</v>
      </c>
      <c r="AQ217">
        <f t="shared" si="26"/>
        <v>90.666666666666671</v>
      </c>
      <c r="AR217">
        <v>90</v>
      </c>
      <c r="AS217">
        <v>90.5</v>
      </c>
      <c r="AT217">
        <v>90.5</v>
      </c>
      <c r="AU217">
        <f t="shared" si="27"/>
        <v>90.333333333333329</v>
      </c>
      <c r="AV217" t="s">
        <v>789</v>
      </c>
      <c r="AW217" t="s">
        <v>788</v>
      </c>
      <c r="AX217">
        <v>17.34</v>
      </c>
      <c r="AY217">
        <v>91</v>
      </c>
      <c r="AZ217">
        <v>91</v>
      </c>
      <c r="BA217">
        <v>86.5</v>
      </c>
      <c r="BB217">
        <v>80</v>
      </c>
      <c r="BC217">
        <v>73</v>
      </c>
      <c r="BD217">
        <v>68</v>
      </c>
      <c r="BE217">
        <v>62</v>
      </c>
      <c r="BF217">
        <v>57</v>
      </c>
      <c r="BG217">
        <v>51</v>
      </c>
      <c r="BH217" t="s">
        <v>789</v>
      </c>
      <c r="BI217" t="s">
        <v>788</v>
      </c>
      <c r="BJ217" s="3" t="s">
        <v>788</v>
      </c>
      <c r="BK217" t="s">
        <v>789</v>
      </c>
      <c r="BL217" t="s">
        <v>788</v>
      </c>
      <c r="BM217" t="s">
        <v>1337</v>
      </c>
    </row>
    <row r="218" spans="1:87">
      <c r="A218" t="s">
        <v>922</v>
      </c>
      <c r="B218" s="21">
        <v>39990</v>
      </c>
      <c r="C218" t="s">
        <v>1257</v>
      </c>
      <c r="D218" t="s">
        <v>1258</v>
      </c>
      <c r="E218">
        <v>55.000480000000003</v>
      </c>
      <c r="F218">
        <v>98.848568</v>
      </c>
      <c r="H218" s="16" t="s">
        <v>221</v>
      </c>
      <c r="I218" s="16" t="s">
        <v>1336</v>
      </c>
      <c r="J218" s="8" t="s">
        <v>1338</v>
      </c>
      <c r="T218">
        <v>10.8</v>
      </c>
      <c r="U218">
        <v>11</v>
      </c>
      <c r="V218">
        <v>11</v>
      </c>
      <c r="W218">
        <f t="shared" si="21"/>
        <v>10.933333333333332</v>
      </c>
      <c r="X218">
        <v>116</v>
      </c>
      <c r="Y218">
        <v>116.5</v>
      </c>
      <c r="Z218">
        <v>116.5</v>
      </c>
      <c r="AA218">
        <f t="shared" si="22"/>
        <v>116.33333333333333</v>
      </c>
      <c r="AB218">
        <v>5.0999999999999996</v>
      </c>
      <c r="AC218">
        <v>5.2</v>
      </c>
      <c r="AD218">
        <v>5.15</v>
      </c>
      <c r="AE218">
        <f t="shared" si="23"/>
        <v>5.15</v>
      </c>
      <c r="AF218">
        <v>2.6</v>
      </c>
      <c r="AG218">
        <v>2.5</v>
      </c>
      <c r="AH218">
        <v>2.5</v>
      </c>
      <c r="AI218">
        <f t="shared" si="24"/>
        <v>2.5333333333333332</v>
      </c>
      <c r="AJ218">
        <v>3.85</v>
      </c>
      <c r="AK218">
        <v>3.9</v>
      </c>
      <c r="AL218">
        <v>3.8</v>
      </c>
      <c r="AM218">
        <f t="shared" si="25"/>
        <v>3.85</v>
      </c>
      <c r="AN218">
        <v>106</v>
      </c>
      <c r="AO218">
        <v>105.5</v>
      </c>
      <c r="AP218">
        <v>106</v>
      </c>
      <c r="AQ218">
        <f t="shared" si="26"/>
        <v>105.83333333333333</v>
      </c>
      <c r="AR218">
        <v>106</v>
      </c>
      <c r="AS218">
        <v>106</v>
      </c>
      <c r="AT218">
        <v>106</v>
      </c>
      <c r="AU218">
        <f t="shared" si="27"/>
        <v>106</v>
      </c>
      <c r="AV218" t="s">
        <v>789</v>
      </c>
      <c r="AW218" t="s">
        <v>789</v>
      </c>
      <c r="AX218">
        <v>16.45</v>
      </c>
      <c r="AY218">
        <v>90</v>
      </c>
      <c r="AZ218">
        <v>88</v>
      </c>
      <c r="BA218">
        <v>83.5</v>
      </c>
      <c r="BB218">
        <v>77</v>
      </c>
      <c r="BC218">
        <v>72</v>
      </c>
      <c r="BD218">
        <v>66</v>
      </c>
      <c r="BE218">
        <v>61</v>
      </c>
      <c r="BF218">
        <v>55</v>
      </c>
      <c r="BG218">
        <v>47</v>
      </c>
      <c r="BH218" t="s">
        <v>788</v>
      </c>
      <c r="BI218" t="s">
        <v>788</v>
      </c>
      <c r="BJ218" s="3" t="s">
        <v>788</v>
      </c>
      <c r="BK218" t="s">
        <v>788</v>
      </c>
      <c r="BL218" t="s">
        <v>788</v>
      </c>
      <c r="BM218" t="s">
        <v>1552</v>
      </c>
    </row>
    <row r="219" spans="1:87">
      <c r="A219" t="s">
        <v>923</v>
      </c>
      <c r="B219" s="21">
        <v>39990</v>
      </c>
      <c r="C219" t="s">
        <v>1257</v>
      </c>
      <c r="D219" t="s">
        <v>1258</v>
      </c>
      <c r="E219">
        <v>55.000480000000003</v>
      </c>
      <c r="F219">
        <v>98.848568</v>
      </c>
      <c r="H219" s="16" t="s">
        <v>219</v>
      </c>
      <c r="I219" s="16" t="s">
        <v>996</v>
      </c>
      <c r="T219">
        <v>11.85</v>
      </c>
      <c r="U219">
        <v>11.85</v>
      </c>
      <c r="V219">
        <v>11.8</v>
      </c>
      <c r="W219">
        <f t="shared" si="21"/>
        <v>11.833333333333334</v>
      </c>
      <c r="X219">
        <v>121.5</v>
      </c>
      <c r="Y219">
        <v>121.5</v>
      </c>
      <c r="Z219">
        <v>121.5</v>
      </c>
      <c r="AA219">
        <f t="shared" si="22"/>
        <v>121.5</v>
      </c>
      <c r="AB219">
        <v>5.6</v>
      </c>
      <c r="AC219">
        <v>5.5</v>
      </c>
      <c r="AD219">
        <v>5.5</v>
      </c>
      <c r="AE219">
        <f t="shared" si="23"/>
        <v>5.5333333333333341</v>
      </c>
      <c r="AF219">
        <v>2.65</v>
      </c>
      <c r="AG219">
        <v>2.65</v>
      </c>
      <c r="AH219">
        <v>2.7</v>
      </c>
      <c r="AI219">
        <f t="shared" si="24"/>
        <v>2.6666666666666665</v>
      </c>
      <c r="AJ219">
        <v>4.3499999999999996</v>
      </c>
      <c r="AK219">
        <v>4.2</v>
      </c>
      <c r="AL219">
        <v>4.3</v>
      </c>
      <c r="AM219">
        <f t="shared" si="25"/>
        <v>4.2833333333333341</v>
      </c>
      <c r="AN219">
        <v>95.5</v>
      </c>
      <c r="AO219">
        <v>95.5</v>
      </c>
      <c r="AP219">
        <v>95.5</v>
      </c>
      <c r="AQ219">
        <f t="shared" si="26"/>
        <v>95.5</v>
      </c>
      <c r="AR219">
        <v>91</v>
      </c>
      <c r="AS219">
        <v>91</v>
      </c>
      <c r="AT219">
        <v>91</v>
      </c>
      <c r="AU219">
        <f t="shared" si="27"/>
        <v>91</v>
      </c>
      <c r="AV219" t="s">
        <v>788</v>
      </c>
      <c r="AW219" t="s">
        <v>789</v>
      </c>
      <c r="AX219">
        <v>17.559999999999999</v>
      </c>
      <c r="AY219">
        <v>94</v>
      </c>
      <c r="AZ219">
        <v>93</v>
      </c>
      <c r="BA219">
        <v>87</v>
      </c>
      <c r="BB219">
        <v>82</v>
      </c>
      <c r="BC219">
        <v>76.5</v>
      </c>
      <c r="BD219">
        <v>70</v>
      </c>
      <c r="BE219">
        <v>66</v>
      </c>
      <c r="BF219">
        <v>59</v>
      </c>
      <c r="BG219">
        <v>51</v>
      </c>
      <c r="BH219" t="s">
        <v>788</v>
      </c>
      <c r="BI219" t="s">
        <v>788</v>
      </c>
      <c r="BJ219" s="3" t="s">
        <v>788</v>
      </c>
    </row>
    <row r="220" spans="1:87">
      <c r="A220" t="s">
        <v>924</v>
      </c>
      <c r="B220" s="21">
        <v>39990</v>
      </c>
      <c r="C220" t="s">
        <v>1257</v>
      </c>
      <c r="D220" t="s">
        <v>1258</v>
      </c>
      <c r="E220">
        <v>55.000480000000003</v>
      </c>
      <c r="F220">
        <v>98.848568</v>
      </c>
      <c r="H220" s="16" t="s">
        <v>221</v>
      </c>
      <c r="I220" s="16" t="s">
        <v>996</v>
      </c>
      <c r="T220">
        <v>10.5</v>
      </c>
      <c r="U220">
        <v>10.5</v>
      </c>
      <c r="V220">
        <v>10.7</v>
      </c>
      <c r="W220">
        <f t="shared" si="21"/>
        <v>10.566666666666666</v>
      </c>
      <c r="X220">
        <v>121.5</v>
      </c>
      <c r="Y220">
        <v>121</v>
      </c>
      <c r="Z220">
        <v>121</v>
      </c>
      <c r="AA220">
        <f t="shared" si="22"/>
        <v>121.16666666666667</v>
      </c>
      <c r="AB220">
        <v>5.7</v>
      </c>
      <c r="AC220">
        <v>5.8</v>
      </c>
      <c r="AD220">
        <v>5.8</v>
      </c>
      <c r="AE220">
        <f t="shared" si="23"/>
        <v>5.7666666666666666</v>
      </c>
      <c r="AF220">
        <v>2.7</v>
      </c>
      <c r="AG220">
        <v>2.75</v>
      </c>
      <c r="AH220">
        <v>2.7</v>
      </c>
      <c r="AI220">
        <f t="shared" si="24"/>
        <v>2.7166666666666668</v>
      </c>
      <c r="AJ220">
        <v>4.3</v>
      </c>
      <c r="AK220">
        <v>4.5</v>
      </c>
      <c r="AL220">
        <v>4.2</v>
      </c>
      <c r="AM220">
        <f t="shared" si="25"/>
        <v>4.333333333333333</v>
      </c>
      <c r="AN220">
        <v>96</v>
      </c>
      <c r="AO220">
        <v>98</v>
      </c>
      <c r="AP220">
        <v>98</v>
      </c>
      <c r="AQ220">
        <f t="shared" si="26"/>
        <v>97.333333333333329</v>
      </c>
      <c r="AR220">
        <v>97</v>
      </c>
      <c r="AS220">
        <v>97</v>
      </c>
      <c r="AT220">
        <v>98</v>
      </c>
      <c r="AU220">
        <f t="shared" si="27"/>
        <v>97.333333333333329</v>
      </c>
      <c r="AV220" t="s">
        <v>789</v>
      </c>
      <c r="AW220" t="s">
        <v>788</v>
      </c>
      <c r="AX220">
        <v>16.72</v>
      </c>
      <c r="AY220">
        <v>98</v>
      </c>
      <c r="AZ220">
        <v>92</v>
      </c>
      <c r="BA220">
        <v>86</v>
      </c>
      <c r="BB220">
        <v>80</v>
      </c>
      <c r="BC220">
        <v>74</v>
      </c>
      <c r="BD220">
        <v>69</v>
      </c>
      <c r="BE220">
        <v>63</v>
      </c>
      <c r="BF220">
        <v>57</v>
      </c>
      <c r="BG220">
        <v>50.5</v>
      </c>
      <c r="BH220" t="s">
        <v>788</v>
      </c>
      <c r="BI220" t="s">
        <v>788</v>
      </c>
      <c r="BJ220" s="3" t="s">
        <v>788</v>
      </c>
    </row>
    <row r="221" spans="1:87">
      <c r="A221" t="s">
        <v>925</v>
      </c>
      <c r="B221" s="21">
        <v>39990</v>
      </c>
      <c r="C221" t="s">
        <v>1257</v>
      </c>
      <c r="D221" t="s">
        <v>1258</v>
      </c>
      <c r="E221">
        <v>55.000480000000003</v>
      </c>
      <c r="F221">
        <v>98.848568</v>
      </c>
      <c r="H221" s="16" t="s">
        <v>221</v>
      </c>
      <c r="I221" s="16" t="s">
        <v>996</v>
      </c>
      <c r="T221">
        <v>10.7</v>
      </c>
      <c r="U221">
        <v>10.75</v>
      </c>
      <c r="V221">
        <v>10.8</v>
      </c>
      <c r="W221">
        <f t="shared" si="21"/>
        <v>10.75</v>
      </c>
      <c r="X221">
        <v>120</v>
      </c>
      <c r="Y221">
        <v>121.5</v>
      </c>
      <c r="Z221">
        <v>120</v>
      </c>
      <c r="AA221">
        <f t="shared" si="22"/>
        <v>120.5</v>
      </c>
      <c r="AB221">
        <v>6.15</v>
      </c>
      <c r="AC221">
        <v>6.1</v>
      </c>
      <c r="AD221">
        <v>6.05</v>
      </c>
      <c r="AE221">
        <f t="shared" si="23"/>
        <v>6.1000000000000005</v>
      </c>
      <c r="AF221">
        <v>2.8</v>
      </c>
      <c r="AG221">
        <v>2.8</v>
      </c>
      <c r="AH221">
        <v>2.75</v>
      </c>
      <c r="AI221">
        <f t="shared" si="24"/>
        <v>2.7833333333333332</v>
      </c>
      <c r="AJ221">
        <v>4.4000000000000004</v>
      </c>
      <c r="AK221">
        <v>4.3499999999999996</v>
      </c>
      <c r="AL221">
        <v>4.4000000000000004</v>
      </c>
      <c r="AM221">
        <f t="shared" si="25"/>
        <v>4.3833333333333337</v>
      </c>
      <c r="AN221">
        <v>100</v>
      </c>
      <c r="AO221">
        <v>100</v>
      </c>
      <c r="AP221">
        <v>99.5</v>
      </c>
      <c r="AQ221">
        <f t="shared" si="26"/>
        <v>99.833333333333329</v>
      </c>
      <c r="AR221">
        <v>97</v>
      </c>
      <c r="AS221">
        <v>97</v>
      </c>
      <c r="AT221">
        <v>97</v>
      </c>
      <c r="AU221">
        <f t="shared" si="27"/>
        <v>97</v>
      </c>
      <c r="AV221" t="s">
        <v>789</v>
      </c>
      <c r="AW221" t="s">
        <v>788</v>
      </c>
      <c r="AX221">
        <v>16.649999999999999</v>
      </c>
      <c r="AY221">
        <v>93</v>
      </c>
      <c r="AZ221">
        <v>92.5</v>
      </c>
      <c r="BA221">
        <v>86.5</v>
      </c>
      <c r="BB221">
        <v>78</v>
      </c>
      <c r="BC221">
        <v>73</v>
      </c>
      <c r="BD221">
        <v>68.5</v>
      </c>
      <c r="BE221">
        <v>63.5</v>
      </c>
      <c r="BF221">
        <v>56</v>
      </c>
      <c r="BG221">
        <v>49</v>
      </c>
      <c r="BH221" t="s">
        <v>1018</v>
      </c>
      <c r="BI221" t="s">
        <v>788</v>
      </c>
      <c r="BJ221" s="3" t="s">
        <v>789</v>
      </c>
    </row>
    <row r="222" spans="1:87">
      <c r="A222" t="s">
        <v>691</v>
      </c>
      <c r="B222" s="21">
        <v>39990</v>
      </c>
      <c r="C222" t="s">
        <v>1184</v>
      </c>
      <c r="D222" t="s">
        <v>1185</v>
      </c>
      <c r="E222">
        <v>55.001460999999999</v>
      </c>
      <c r="F222">
        <v>98.848758000000004</v>
      </c>
      <c r="H222" s="16" t="s">
        <v>221</v>
      </c>
      <c r="I222" s="16" t="s">
        <v>996</v>
      </c>
      <c r="L222" t="s">
        <v>1553</v>
      </c>
      <c r="M222" t="s">
        <v>1017</v>
      </c>
      <c r="T222">
        <v>10.6</v>
      </c>
      <c r="U222">
        <v>10.7</v>
      </c>
      <c r="V222">
        <v>10.7</v>
      </c>
      <c r="W222">
        <f t="shared" si="21"/>
        <v>10.666666666666666</v>
      </c>
      <c r="X222">
        <v>122.5</v>
      </c>
      <c r="Y222">
        <v>122</v>
      </c>
      <c r="Z222">
        <v>122.5</v>
      </c>
      <c r="AA222">
        <f t="shared" si="22"/>
        <v>122.33333333333333</v>
      </c>
      <c r="AB222">
        <v>5.3</v>
      </c>
      <c r="AC222">
        <v>5.4</v>
      </c>
      <c r="AD222">
        <v>5.2</v>
      </c>
      <c r="AE222">
        <f t="shared" si="23"/>
        <v>5.3</v>
      </c>
      <c r="AF222">
        <v>2.6</v>
      </c>
      <c r="AG222">
        <v>2.6</v>
      </c>
      <c r="AH222">
        <v>2.6</v>
      </c>
      <c r="AI222">
        <f t="shared" si="24"/>
        <v>2.6</v>
      </c>
      <c r="AJ222">
        <v>4</v>
      </c>
      <c r="AK222">
        <v>4</v>
      </c>
      <c r="AL222">
        <v>4</v>
      </c>
      <c r="AM222">
        <f t="shared" si="25"/>
        <v>4</v>
      </c>
      <c r="AN222">
        <v>108</v>
      </c>
      <c r="AO222">
        <v>108</v>
      </c>
      <c r="AP222">
        <v>107.5</v>
      </c>
      <c r="AQ222">
        <f t="shared" si="26"/>
        <v>107.83333333333333</v>
      </c>
      <c r="AR222">
        <v>109</v>
      </c>
      <c r="AS222">
        <v>110</v>
      </c>
      <c r="AT222">
        <v>109</v>
      </c>
      <c r="AU222">
        <f t="shared" si="27"/>
        <v>109.33333333333333</v>
      </c>
      <c r="AV222" t="s">
        <v>788</v>
      </c>
      <c r="AW222" t="s">
        <v>788</v>
      </c>
      <c r="AX222">
        <v>16.72</v>
      </c>
      <c r="AY222">
        <v>96</v>
      </c>
      <c r="AZ222">
        <v>93.5</v>
      </c>
      <c r="BA222">
        <v>88</v>
      </c>
      <c r="BB222">
        <v>84</v>
      </c>
      <c r="BC222">
        <v>76</v>
      </c>
      <c r="BD222">
        <v>70</v>
      </c>
      <c r="BE222">
        <v>66</v>
      </c>
      <c r="BF222">
        <v>60</v>
      </c>
      <c r="BG222">
        <v>53</v>
      </c>
      <c r="BH222" t="s">
        <v>788</v>
      </c>
      <c r="BI222" t="s">
        <v>789</v>
      </c>
      <c r="BJ222" s="3" t="s">
        <v>788</v>
      </c>
    </row>
    <row r="223" spans="1:87">
      <c r="A223" s="10" t="s">
        <v>692</v>
      </c>
      <c r="B223" s="25">
        <v>39990</v>
      </c>
      <c r="C223" s="10" t="s">
        <v>1555</v>
      </c>
      <c r="D223" s="10" t="s">
        <v>1556</v>
      </c>
      <c r="E223">
        <v>55.001460999999999</v>
      </c>
      <c r="F223">
        <v>98.848758000000004</v>
      </c>
      <c r="G223" s="1">
        <v>0.6694444444444444</v>
      </c>
      <c r="H223" s="16" t="s">
        <v>219</v>
      </c>
      <c r="I223" s="16" t="s">
        <v>1336</v>
      </c>
      <c r="T223">
        <v>10.8</v>
      </c>
      <c r="U223">
        <v>10.5</v>
      </c>
      <c r="V223">
        <v>10.5</v>
      </c>
      <c r="W223">
        <f t="shared" si="21"/>
        <v>10.6</v>
      </c>
      <c r="X223">
        <v>118</v>
      </c>
      <c r="Y223">
        <v>118</v>
      </c>
      <c r="Z223">
        <v>117.5</v>
      </c>
      <c r="AA223">
        <f t="shared" si="22"/>
        <v>117.83333333333333</v>
      </c>
      <c r="AB223">
        <v>5</v>
      </c>
      <c r="AC223">
        <v>4.9000000000000004</v>
      </c>
      <c r="AD223">
        <v>4.95</v>
      </c>
      <c r="AE223">
        <f t="shared" si="23"/>
        <v>4.95</v>
      </c>
      <c r="AF223">
        <v>2.5</v>
      </c>
      <c r="AG223">
        <v>2.5499999999999998</v>
      </c>
      <c r="AH223">
        <v>2.5</v>
      </c>
      <c r="AI223">
        <f t="shared" si="24"/>
        <v>2.5166666666666666</v>
      </c>
      <c r="AJ223">
        <v>3.9</v>
      </c>
      <c r="AK223">
        <v>3.9</v>
      </c>
      <c r="AL223">
        <v>3.9</v>
      </c>
      <c r="AM223">
        <f t="shared" si="25"/>
        <v>3.9</v>
      </c>
      <c r="AN223">
        <v>96</v>
      </c>
      <c r="AO223">
        <v>96</v>
      </c>
      <c r="AP223">
        <v>95</v>
      </c>
      <c r="AQ223">
        <f t="shared" si="26"/>
        <v>95.666666666666671</v>
      </c>
      <c r="AR223">
        <v>92</v>
      </c>
      <c r="AS223">
        <v>92</v>
      </c>
      <c r="AT223">
        <v>92</v>
      </c>
      <c r="AU223">
        <f t="shared" si="27"/>
        <v>92</v>
      </c>
      <c r="AV223" t="s">
        <v>789</v>
      </c>
      <c r="AW223" t="s">
        <v>788</v>
      </c>
      <c r="AX223">
        <v>20.45</v>
      </c>
      <c r="AY223">
        <v>92.5</v>
      </c>
      <c r="AZ223">
        <v>93</v>
      </c>
      <c r="BA223">
        <v>86</v>
      </c>
      <c r="BB223">
        <v>80</v>
      </c>
      <c r="BC223">
        <v>74</v>
      </c>
      <c r="BD223">
        <v>68.5</v>
      </c>
      <c r="BE223">
        <v>63.5</v>
      </c>
      <c r="BF223">
        <v>57</v>
      </c>
      <c r="BG223">
        <v>51</v>
      </c>
      <c r="BH223" t="s">
        <v>788</v>
      </c>
      <c r="BI223" t="s">
        <v>788</v>
      </c>
      <c r="BJ223" s="3" t="s">
        <v>788</v>
      </c>
      <c r="CI223" t="s">
        <v>1554</v>
      </c>
    </row>
    <row r="224" spans="1:87">
      <c r="A224" t="s">
        <v>693</v>
      </c>
      <c r="B224" s="21">
        <v>39990</v>
      </c>
      <c r="C224" t="s">
        <v>1184</v>
      </c>
      <c r="D224" t="s">
        <v>1185</v>
      </c>
      <c r="E224">
        <v>55.001460999999999</v>
      </c>
      <c r="F224">
        <v>98.848758000000004</v>
      </c>
      <c r="H224" s="16" t="s">
        <v>221</v>
      </c>
      <c r="I224" s="16" t="s">
        <v>1336</v>
      </c>
      <c r="L224" t="s">
        <v>1557</v>
      </c>
      <c r="M224" t="s">
        <v>1557</v>
      </c>
      <c r="T224">
        <v>11.2</v>
      </c>
      <c r="U224">
        <v>11</v>
      </c>
      <c r="V224">
        <v>11</v>
      </c>
      <c r="W224">
        <f t="shared" si="21"/>
        <v>11.066666666666668</v>
      </c>
      <c r="X224">
        <v>121</v>
      </c>
      <c r="Y224">
        <v>120</v>
      </c>
      <c r="Z224">
        <v>120.5</v>
      </c>
      <c r="AA224">
        <f t="shared" si="22"/>
        <v>120.5</v>
      </c>
      <c r="AB224">
        <v>5.4</v>
      </c>
      <c r="AC224">
        <v>5.6</v>
      </c>
      <c r="AD224">
        <v>5.6</v>
      </c>
      <c r="AE224">
        <f t="shared" si="23"/>
        <v>5.5333333333333341</v>
      </c>
      <c r="AF224">
        <v>3.1</v>
      </c>
      <c r="AG224">
        <v>3</v>
      </c>
      <c r="AH224">
        <v>3</v>
      </c>
      <c r="AI224">
        <f t="shared" si="24"/>
        <v>3.0333333333333332</v>
      </c>
      <c r="AJ224">
        <v>4.1500000000000004</v>
      </c>
      <c r="AK224">
        <v>4.1500000000000004</v>
      </c>
      <c r="AL224">
        <v>4.0999999999999996</v>
      </c>
      <c r="AM224">
        <f t="shared" si="25"/>
        <v>4.1333333333333337</v>
      </c>
      <c r="AN224">
        <v>89</v>
      </c>
      <c r="AO224">
        <v>90</v>
      </c>
      <c r="AP224">
        <v>89.5</v>
      </c>
      <c r="AQ224">
        <f t="shared" si="26"/>
        <v>89.5</v>
      </c>
      <c r="AR224">
        <v>90</v>
      </c>
      <c r="AS224">
        <v>91</v>
      </c>
      <c r="AT224">
        <v>90</v>
      </c>
      <c r="AU224">
        <f t="shared" si="27"/>
        <v>90.333333333333329</v>
      </c>
      <c r="AV224" t="s">
        <v>789</v>
      </c>
      <c r="AW224" t="s">
        <v>789</v>
      </c>
      <c r="AX224">
        <v>15.88</v>
      </c>
      <c r="AY224">
        <v>92</v>
      </c>
      <c r="AZ224">
        <v>92</v>
      </c>
      <c r="BA224">
        <v>87</v>
      </c>
      <c r="BB224">
        <v>80.5</v>
      </c>
      <c r="BC224">
        <v>75</v>
      </c>
      <c r="BD224">
        <v>71</v>
      </c>
      <c r="BE224">
        <v>65</v>
      </c>
      <c r="BF224">
        <v>59</v>
      </c>
      <c r="BG224">
        <v>52</v>
      </c>
      <c r="BH224" t="s">
        <v>789</v>
      </c>
      <c r="BI224" t="s">
        <v>1558</v>
      </c>
      <c r="BJ224" s="3" t="s">
        <v>788</v>
      </c>
    </row>
    <row r="225" spans="1:87" s="11" customFormat="1">
      <c r="A225" s="11" t="s">
        <v>694</v>
      </c>
      <c r="B225" s="26">
        <v>39990</v>
      </c>
      <c r="C225" s="11" t="s">
        <v>1186</v>
      </c>
      <c r="D225" s="11" t="s">
        <v>1187</v>
      </c>
      <c r="E225">
        <v>55.001460999999999</v>
      </c>
      <c r="F225">
        <v>98.848758000000004</v>
      </c>
      <c r="H225" s="16" t="s">
        <v>221</v>
      </c>
      <c r="I225" s="16" t="s">
        <v>1559</v>
      </c>
      <c r="L225" s="11" t="s">
        <v>1082</v>
      </c>
      <c r="M225" s="11" t="s">
        <v>1014</v>
      </c>
      <c r="T225" s="11">
        <v>11</v>
      </c>
      <c r="U225" s="11">
        <v>10.9</v>
      </c>
      <c r="V225" s="11">
        <v>10.9</v>
      </c>
      <c r="W225">
        <f t="shared" si="21"/>
        <v>10.933333333333332</v>
      </c>
      <c r="X225" s="11">
        <v>120.5</v>
      </c>
      <c r="Y225" s="11">
        <v>121</v>
      </c>
      <c r="Z225" s="11">
        <v>121.5</v>
      </c>
      <c r="AA225">
        <f t="shared" si="22"/>
        <v>121</v>
      </c>
      <c r="AB225" s="11">
        <v>5.65</v>
      </c>
      <c r="AC225" s="11">
        <v>5.5</v>
      </c>
      <c r="AD225" s="11">
        <v>5.6</v>
      </c>
      <c r="AE225">
        <f t="shared" si="23"/>
        <v>5.583333333333333</v>
      </c>
      <c r="AF225" s="11">
        <v>2.8</v>
      </c>
      <c r="AG225" s="11">
        <v>2.8</v>
      </c>
      <c r="AH225" s="11">
        <v>2.75</v>
      </c>
      <c r="AI225">
        <f t="shared" si="24"/>
        <v>2.7833333333333332</v>
      </c>
      <c r="AJ225" s="11">
        <v>4</v>
      </c>
      <c r="AK225" s="11">
        <v>4.0999999999999996</v>
      </c>
      <c r="AL225" s="11">
        <v>4.3</v>
      </c>
      <c r="AM225">
        <f t="shared" si="25"/>
        <v>4.1333333333333329</v>
      </c>
      <c r="AN225" s="11">
        <v>100</v>
      </c>
      <c r="AO225" s="11">
        <v>99.5</v>
      </c>
      <c r="AP225" s="11">
        <v>99.5</v>
      </c>
      <c r="AQ225">
        <f t="shared" si="26"/>
        <v>99.666666666666671</v>
      </c>
      <c r="AR225" s="11">
        <v>100</v>
      </c>
      <c r="AS225" s="11">
        <v>99.5</v>
      </c>
      <c r="AT225" s="11">
        <v>100</v>
      </c>
      <c r="AU225">
        <f t="shared" si="27"/>
        <v>99.833333333333329</v>
      </c>
      <c r="AV225" s="11" t="s">
        <v>789</v>
      </c>
      <c r="AW225" s="11" t="s">
        <v>789</v>
      </c>
      <c r="AX225" s="11">
        <v>16.18</v>
      </c>
      <c r="AY225" s="11">
        <v>93.5</v>
      </c>
      <c r="AZ225" s="11">
        <v>92</v>
      </c>
      <c r="BA225" s="11">
        <v>85</v>
      </c>
      <c r="BB225" s="11">
        <v>78</v>
      </c>
      <c r="BC225" s="11">
        <v>74</v>
      </c>
      <c r="BD225" s="11">
        <v>68</v>
      </c>
      <c r="BE225" s="11">
        <v>62.5</v>
      </c>
      <c r="BF225" s="11">
        <v>54</v>
      </c>
      <c r="BG225" s="11">
        <v>48.5</v>
      </c>
      <c r="BH225" s="11" t="s">
        <v>789</v>
      </c>
      <c r="BI225" s="11" t="s">
        <v>788</v>
      </c>
      <c r="BJ225" s="12" t="s">
        <v>788</v>
      </c>
      <c r="BK225" s="11" t="s">
        <v>788</v>
      </c>
      <c r="BL225" s="11" t="s">
        <v>789</v>
      </c>
      <c r="BM225" s="11" t="s">
        <v>1083</v>
      </c>
      <c r="CI225" s="11" t="s">
        <v>1560</v>
      </c>
    </row>
    <row r="226" spans="1:87" s="11" customFormat="1">
      <c r="A226" s="11" t="s">
        <v>695</v>
      </c>
      <c r="B226" s="26">
        <v>39990</v>
      </c>
      <c r="C226" s="11" t="s">
        <v>1186</v>
      </c>
      <c r="D226" s="11" t="s">
        <v>1187</v>
      </c>
      <c r="E226">
        <v>55.001460999999999</v>
      </c>
      <c r="F226">
        <v>98.848758000000004</v>
      </c>
      <c r="H226" s="13" t="s">
        <v>219</v>
      </c>
      <c r="I226" s="13" t="s">
        <v>1335</v>
      </c>
      <c r="T226" s="11">
        <v>11.4</v>
      </c>
      <c r="U226" s="11">
        <v>11.3</v>
      </c>
      <c r="V226" s="11">
        <v>11.4</v>
      </c>
      <c r="W226">
        <f t="shared" si="21"/>
        <v>11.366666666666667</v>
      </c>
      <c r="X226" s="11">
        <v>124</v>
      </c>
      <c r="Y226" s="11">
        <v>124</v>
      </c>
      <c r="Z226" s="11">
        <v>123</v>
      </c>
      <c r="AA226">
        <f t="shared" si="22"/>
        <v>123.66666666666667</v>
      </c>
      <c r="AB226" s="11">
        <v>5.55</v>
      </c>
      <c r="AC226" s="11">
        <v>5.7</v>
      </c>
      <c r="AD226" s="11">
        <v>5.65</v>
      </c>
      <c r="AE226">
        <f t="shared" si="23"/>
        <v>5.6333333333333329</v>
      </c>
      <c r="AF226" s="11">
        <v>2.75</v>
      </c>
      <c r="AG226" s="11">
        <v>2.8</v>
      </c>
      <c r="AH226" s="11">
        <v>2.8</v>
      </c>
      <c r="AI226">
        <f t="shared" si="24"/>
        <v>2.7833333333333332</v>
      </c>
      <c r="AJ226" s="11">
        <v>4.3499999999999996</v>
      </c>
      <c r="AK226" s="11">
        <v>4.5</v>
      </c>
      <c r="AL226" s="11">
        <v>4.3</v>
      </c>
      <c r="AM226">
        <f t="shared" si="25"/>
        <v>4.3833333333333329</v>
      </c>
      <c r="AN226" s="11">
        <v>89</v>
      </c>
      <c r="AO226" s="11">
        <v>90</v>
      </c>
      <c r="AP226" s="11">
        <v>89</v>
      </c>
      <c r="AQ226">
        <f t="shared" si="26"/>
        <v>89.333333333333329</v>
      </c>
      <c r="AR226" s="11">
        <v>90</v>
      </c>
      <c r="AS226" s="11">
        <v>91</v>
      </c>
      <c r="AT226" s="11">
        <v>90</v>
      </c>
      <c r="AU226">
        <f t="shared" si="27"/>
        <v>90.333333333333329</v>
      </c>
      <c r="AV226" s="11" t="s">
        <v>789</v>
      </c>
      <c r="AW226" s="11" t="s">
        <v>789</v>
      </c>
      <c r="AX226" s="11">
        <v>18.920000000000002</v>
      </c>
      <c r="AY226" s="11">
        <v>94</v>
      </c>
      <c r="AZ226" s="11">
        <v>94.5</v>
      </c>
      <c r="BA226" s="11">
        <v>87</v>
      </c>
      <c r="BB226" s="11">
        <v>80</v>
      </c>
      <c r="BC226" s="11">
        <v>74</v>
      </c>
      <c r="BD226" s="11">
        <v>68</v>
      </c>
      <c r="BE226" s="11">
        <v>62</v>
      </c>
      <c r="BF226" s="11">
        <v>57</v>
      </c>
      <c r="BG226" s="11">
        <v>52</v>
      </c>
      <c r="BH226" s="11" t="s">
        <v>788</v>
      </c>
      <c r="BI226" s="11" t="s">
        <v>788</v>
      </c>
      <c r="BJ226" s="12" t="s">
        <v>788</v>
      </c>
      <c r="BK226" s="11" t="s">
        <v>788</v>
      </c>
      <c r="BL226" s="11" t="s">
        <v>788</v>
      </c>
      <c r="BM226" s="11" t="s">
        <v>885</v>
      </c>
      <c r="CI226" s="11" t="s">
        <v>1317</v>
      </c>
    </row>
    <row r="227" spans="1:87" s="11" customFormat="1">
      <c r="A227" s="11" t="s">
        <v>696</v>
      </c>
      <c r="B227" s="26">
        <v>39990</v>
      </c>
      <c r="C227" s="11" t="s">
        <v>1186</v>
      </c>
      <c r="D227" s="11" t="s">
        <v>1187</v>
      </c>
      <c r="E227">
        <v>55.001460999999999</v>
      </c>
      <c r="F227">
        <v>98.848758000000004</v>
      </c>
      <c r="H227" s="13" t="s">
        <v>221</v>
      </c>
      <c r="I227" s="13" t="s">
        <v>1335</v>
      </c>
      <c r="L227" s="11" t="s">
        <v>886</v>
      </c>
      <c r="M227" s="11" t="s">
        <v>887</v>
      </c>
      <c r="T227" s="11">
        <v>11.4</v>
      </c>
      <c r="U227" s="11">
        <v>11.3</v>
      </c>
      <c r="V227" s="11">
        <v>11.2</v>
      </c>
      <c r="W227">
        <f t="shared" si="21"/>
        <v>11.300000000000002</v>
      </c>
      <c r="X227" s="11">
        <v>129</v>
      </c>
      <c r="Y227" s="11">
        <v>128.5</v>
      </c>
      <c r="Z227" s="11">
        <v>128.5</v>
      </c>
      <c r="AA227">
        <f t="shared" si="22"/>
        <v>128.66666666666666</v>
      </c>
      <c r="AB227" s="11">
        <v>6.4</v>
      </c>
      <c r="AC227" s="11">
        <v>6.4</v>
      </c>
      <c r="AD227" s="11">
        <v>6.4</v>
      </c>
      <c r="AE227">
        <f t="shared" si="23"/>
        <v>6.4000000000000012</v>
      </c>
      <c r="AF227" s="11">
        <v>2.8</v>
      </c>
      <c r="AG227" s="11">
        <v>2.8</v>
      </c>
      <c r="AH227" s="11">
        <v>2.8</v>
      </c>
      <c r="AI227">
        <f t="shared" si="24"/>
        <v>2.7999999999999994</v>
      </c>
      <c r="AJ227" s="11">
        <v>4.55</v>
      </c>
      <c r="AK227" s="11">
        <v>4.45</v>
      </c>
      <c r="AL227" s="11">
        <v>4.5999999999999996</v>
      </c>
      <c r="AM227">
        <f t="shared" si="25"/>
        <v>4.5333333333333332</v>
      </c>
      <c r="AN227" s="11" t="s">
        <v>888</v>
      </c>
      <c r="AQ227" t="e">
        <f t="shared" si="26"/>
        <v>#DIV/0!</v>
      </c>
      <c r="AR227" s="11">
        <v>125</v>
      </c>
      <c r="AS227" s="11">
        <v>126</v>
      </c>
      <c r="AT227" s="11">
        <v>126</v>
      </c>
      <c r="AU227">
        <f t="shared" si="27"/>
        <v>125.66666666666667</v>
      </c>
      <c r="AV227" s="11" t="s">
        <v>889</v>
      </c>
      <c r="AW227" s="11" t="s">
        <v>788</v>
      </c>
      <c r="AX227" s="11">
        <v>18.399999999999999</v>
      </c>
      <c r="AY227" s="11">
        <v>100</v>
      </c>
      <c r="AZ227" s="11">
        <v>96</v>
      </c>
      <c r="BA227" s="11">
        <v>90.5</v>
      </c>
      <c r="BB227" s="11">
        <v>83</v>
      </c>
      <c r="BC227" s="11">
        <v>77</v>
      </c>
      <c r="BD227" s="11">
        <v>69</v>
      </c>
      <c r="BE227" s="11">
        <v>64</v>
      </c>
      <c r="BF227" s="11">
        <v>56</v>
      </c>
      <c r="BG227" s="11">
        <v>52</v>
      </c>
      <c r="BH227" s="11" t="s">
        <v>788</v>
      </c>
      <c r="BI227" s="11" t="s">
        <v>788</v>
      </c>
      <c r="BJ227" s="12" t="s">
        <v>788</v>
      </c>
      <c r="BK227" s="11" t="s">
        <v>788</v>
      </c>
      <c r="BL227" s="11" t="s">
        <v>788</v>
      </c>
      <c r="BM227" s="11" t="s">
        <v>890</v>
      </c>
      <c r="CI227" s="11" t="s">
        <v>1080</v>
      </c>
    </row>
    <row r="228" spans="1:87" s="11" customFormat="1">
      <c r="A228" s="11" t="s">
        <v>697</v>
      </c>
      <c r="B228" s="26">
        <v>39990</v>
      </c>
      <c r="C228" s="11" t="s">
        <v>1186</v>
      </c>
      <c r="D228" s="11" t="s">
        <v>1430</v>
      </c>
      <c r="E228">
        <v>54.994239</v>
      </c>
      <c r="F228">
        <v>98.829055999999994</v>
      </c>
      <c r="H228" s="13" t="s">
        <v>221</v>
      </c>
      <c r="I228" s="13" t="s">
        <v>1335</v>
      </c>
      <c r="L228" s="11" t="s">
        <v>1014</v>
      </c>
      <c r="M228" s="11" t="s">
        <v>1011</v>
      </c>
      <c r="T228" s="11">
        <v>11.3</v>
      </c>
      <c r="U228" s="11">
        <v>11.2</v>
      </c>
      <c r="V228" s="11">
        <v>11.3</v>
      </c>
      <c r="W228">
        <f t="shared" si="21"/>
        <v>11.266666666666666</v>
      </c>
      <c r="X228" s="11">
        <v>120.5</v>
      </c>
      <c r="Y228" s="11">
        <v>120</v>
      </c>
      <c r="Z228" s="11">
        <v>120</v>
      </c>
      <c r="AA228">
        <f t="shared" si="22"/>
        <v>120.16666666666667</v>
      </c>
      <c r="AB228" s="11">
        <v>6</v>
      </c>
      <c r="AC228" s="11">
        <v>6</v>
      </c>
      <c r="AD228" s="11">
        <v>6</v>
      </c>
      <c r="AE228">
        <f t="shared" si="23"/>
        <v>6</v>
      </c>
      <c r="AF228" s="11">
        <v>2.9</v>
      </c>
      <c r="AG228" s="11">
        <v>2.8</v>
      </c>
      <c r="AH228" s="11">
        <v>2.85</v>
      </c>
      <c r="AI228">
        <f t="shared" si="24"/>
        <v>2.8499999999999996</v>
      </c>
      <c r="AJ228" s="11">
        <v>4.2</v>
      </c>
      <c r="AK228" s="11">
        <v>4.3</v>
      </c>
      <c r="AL228" s="11">
        <v>4.4000000000000004</v>
      </c>
      <c r="AM228">
        <f t="shared" si="25"/>
        <v>4.3</v>
      </c>
      <c r="AN228" s="11">
        <v>95</v>
      </c>
      <c r="AO228" s="11">
        <v>94</v>
      </c>
      <c r="AP228" s="11">
        <v>95</v>
      </c>
      <c r="AQ228">
        <f t="shared" si="26"/>
        <v>94.666666666666671</v>
      </c>
      <c r="AR228" s="11">
        <v>96</v>
      </c>
      <c r="AS228" s="11">
        <v>96</v>
      </c>
      <c r="AT228" s="11">
        <v>96</v>
      </c>
      <c r="AU228">
        <f t="shared" si="27"/>
        <v>96</v>
      </c>
      <c r="AV228" s="11" t="s">
        <v>788</v>
      </c>
      <c r="AW228" s="11" t="s">
        <v>1091</v>
      </c>
      <c r="AX228" s="11">
        <v>16.75</v>
      </c>
      <c r="AY228" s="11">
        <v>94</v>
      </c>
      <c r="AZ228" s="11">
        <v>92</v>
      </c>
      <c r="BA228" s="11">
        <v>85</v>
      </c>
      <c r="BB228" s="11">
        <v>77</v>
      </c>
      <c r="BC228" s="11">
        <v>74</v>
      </c>
      <c r="BD228" s="11">
        <v>68</v>
      </c>
      <c r="BE228" s="11">
        <v>62</v>
      </c>
      <c r="BF228" s="11">
        <v>55</v>
      </c>
      <c r="BG228" s="11">
        <v>50</v>
      </c>
      <c r="BH228" s="11" t="s">
        <v>788</v>
      </c>
      <c r="BI228" s="11" t="s">
        <v>788</v>
      </c>
      <c r="BJ228" s="12" t="s">
        <v>789</v>
      </c>
      <c r="BK228" s="11" t="s">
        <v>788</v>
      </c>
      <c r="BL228" s="11" t="s">
        <v>788</v>
      </c>
      <c r="BM228" s="11" t="s">
        <v>1092</v>
      </c>
      <c r="CI228" s="11" t="s">
        <v>1081</v>
      </c>
    </row>
    <row r="229" spans="1:87" s="13" customFormat="1">
      <c r="A229" s="13" t="s">
        <v>698</v>
      </c>
      <c r="B229" s="27">
        <v>39991</v>
      </c>
      <c r="C229" s="13" t="s">
        <v>1186</v>
      </c>
      <c r="D229" s="13" t="s">
        <v>1430</v>
      </c>
      <c r="E229">
        <v>54.994239</v>
      </c>
      <c r="F229">
        <v>98.829055999999994</v>
      </c>
      <c r="H229" s="13" t="s">
        <v>219</v>
      </c>
      <c r="I229" s="13" t="s">
        <v>1335</v>
      </c>
      <c r="T229" s="13">
        <v>11.6</v>
      </c>
      <c r="U229" s="13">
        <v>11.5</v>
      </c>
      <c r="V229" s="13">
        <v>11.5</v>
      </c>
      <c r="W229">
        <f t="shared" si="21"/>
        <v>11.533333333333333</v>
      </c>
      <c r="X229" s="13">
        <v>123.5</v>
      </c>
      <c r="Y229" s="13">
        <v>124</v>
      </c>
      <c r="Z229" s="13">
        <v>124</v>
      </c>
      <c r="AA229">
        <f t="shared" si="22"/>
        <v>123.83333333333333</v>
      </c>
      <c r="AB229" s="13">
        <v>5.7</v>
      </c>
      <c r="AC229" s="13">
        <v>5.8</v>
      </c>
      <c r="AD229" s="13">
        <v>5.8</v>
      </c>
      <c r="AE229">
        <f t="shared" si="23"/>
        <v>5.7666666666666666</v>
      </c>
      <c r="AF229" s="13">
        <v>3.1</v>
      </c>
      <c r="AG229" s="13">
        <v>3</v>
      </c>
      <c r="AH229" s="13">
        <v>3</v>
      </c>
      <c r="AI229">
        <f t="shared" si="24"/>
        <v>3.0333333333333332</v>
      </c>
      <c r="AJ229" s="13">
        <v>4.5</v>
      </c>
      <c r="AK229" s="13">
        <v>4.3499999999999996</v>
      </c>
      <c r="AL229" s="13">
        <v>4.5</v>
      </c>
      <c r="AM229">
        <f t="shared" si="25"/>
        <v>4.45</v>
      </c>
      <c r="AN229" s="13">
        <v>97</v>
      </c>
      <c r="AO229" s="13">
        <v>97</v>
      </c>
      <c r="AP229" s="13">
        <v>97</v>
      </c>
      <c r="AQ229">
        <f t="shared" si="26"/>
        <v>97</v>
      </c>
      <c r="AR229" s="13">
        <v>99</v>
      </c>
      <c r="AS229" s="13">
        <v>99</v>
      </c>
      <c r="AT229" s="13">
        <v>99</v>
      </c>
      <c r="AU229">
        <f t="shared" si="27"/>
        <v>99</v>
      </c>
      <c r="AV229" s="13" t="s">
        <v>790</v>
      </c>
      <c r="AW229" s="13" t="s">
        <v>788</v>
      </c>
      <c r="AX229" s="13">
        <v>19.920000000000002</v>
      </c>
      <c r="AY229" s="13">
        <v>97</v>
      </c>
      <c r="AZ229" s="13">
        <v>93</v>
      </c>
      <c r="BA229" s="13">
        <v>89</v>
      </c>
      <c r="BB229" s="13">
        <v>81</v>
      </c>
      <c r="BC229" s="13">
        <v>74</v>
      </c>
      <c r="BD229" s="13">
        <v>67</v>
      </c>
      <c r="BE229" s="13">
        <v>63</v>
      </c>
      <c r="BF229" s="13">
        <v>58</v>
      </c>
      <c r="BG229" s="13">
        <v>50.5</v>
      </c>
      <c r="BH229" s="13" t="s">
        <v>789</v>
      </c>
      <c r="BI229" s="13" t="s">
        <v>1093</v>
      </c>
      <c r="BJ229" s="14" t="s">
        <v>1094</v>
      </c>
      <c r="BK229" s="13" t="s">
        <v>788</v>
      </c>
      <c r="BL229" s="13" t="s">
        <v>788</v>
      </c>
      <c r="BM229" s="13" t="s">
        <v>1095</v>
      </c>
    </row>
    <row r="230" spans="1:87" s="13" customFormat="1">
      <c r="A230" s="13" t="s">
        <v>699</v>
      </c>
      <c r="B230" s="27">
        <v>39991</v>
      </c>
      <c r="C230" s="13" t="s">
        <v>1186</v>
      </c>
      <c r="D230" s="13" t="s">
        <v>1431</v>
      </c>
      <c r="E230">
        <v>55.001460999999999</v>
      </c>
      <c r="F230">
        <v>98.848758000000004</v>
      </c>
      <c r="H230" s="13" t="s">
        <v>219</v>
      </c>
      <c r="I230" s="13" t="s">
        <v>1335</v>
      </c>
      <c r="T230" s="13">
        <v>10.9</v>
      </c>
      <c r="U230" s="13">
        <v>10.7</v>
      </c>
      <c r="V230" s="13">
        <v>10.9</v>
      </c>
      <c r="W230">
        <f t="shared" si="21"/>
        <v>10.833333333333334</v>
      </c>
      <c r="X230" s="13">
        <v>125</v>
      </c>
      <c r="Y230" s="13">
        <v>125.5</v>
      </c>
      <c r="Z230" s="13">
        <v>125</v>
      </c>
      <c r="AA230">
        <f t="shared" si="22"/>
        <v>125.16666666666667</v>
      </c>
      <c r="AB230" s="13">
        <v>5.7</v>
      </c>
      <c r="AC230" s="13">
        <v>5.6</v>
      </c>
      <c r="AD230" s="13">
        <v>5.7</v>
      </c>
      <c r="AE230">
        <f t="shared" si="23"/>
        <v>5.666666666666667</v>
      </c>
      <c r="AF230" s="13">
        <v>2.8</v>
      </c>
      <c r="AG230" s="13">
        <v>2.8</v>
      </c>
      <c r="AH230" s="13">
        <v>2.8</v>
      </c>
      <c r="AI230">
        <f t="shared" si="24"/>
        <v>2.7999999999999994</v>
      </c>
      <c r="AJ230" s="13">
        <v>4</v>
      </c>
      <c r="AK230" s="13">
        <v>4</v>
      </c>
      <c r="AL230" s="13">
        <v>3.8</v>
      </c>
      <c r="AM230">
        <f t="shared" si="25"/>
        <v>3.9333333333333336</v>
      </c>
      <c r="AN230" s="13">
        <v>93</v>
      </c>
      <c r="AO230" s="13">
        <v>93</v>
      </c>
      <c r="AP230" s="13">
        <v>92</v>
      </c>
      <c r="AQ230">
        <f t="shared" si="26"/>
        <v>92.666666666666671</v>
      </c>
      <c r="AR230" s="13">
        <v>94</v>
      </c>
      <c r="AS230" s="13">
        <v>94</v>
      </c>
      <c r="AT230" s="13">
        <v>94</v>
      </c>
      <c r="AU230">
        <f t="shared" si="27"/>
        <v>94</v>
      </c>
      <c r="AV230" s="13" t="s">
        <v>788</v>
      </c>
      <c r="AW230" s="13" t="s">
        <v>788</v>
      </c>
      <c r="AX230" s="13">
        <v>18.48</v>
      </c>
      <c r="AY230" s="13">
        <v>95</v>
      </c>
      <c r="AZ230" s="13">
        <v>97</v>
      </c>
      <c r="BA230" s="13">
        <v>90</v>
      </c>
      <c r="BB230" s="13">
        <v>82.5</v>
      </c>
      <c r="BC230" s="13">
        <v>76</v>
      </c>
      <c r="BD230" s="13">
        <v>71</v>
      </c>
      <c r="BE230" s="13">
        <v>65</v>
      </c>
      <c r="BF230" s="13">
        <v>56</v>
      </c>
      <c r="BG230" s="13">
        <v>50</v>
      </c>
      <c r="BH230" s="13" t="s">
        <v>788</v>
      </c>
      <c r="BI230" s="13" t="s">
        <v>788</v>
      </c>
      <c r="BJ230" s="14" t="s">
        <v>788</v>
      </c>
      <c r="BK230" s="13" t="s">
        <v>788</v>
      </c>
      <c r="BL230" s="13" t="s">
        <v>788</v>
      </c>
      <c r="BM230" s="13" t="s">
        <v>1096</v>
      </c>
    </row>
    <row r="231" spans="1:87" s="13" customFormat="1">
      <c r="A231" s="13" t="s">
        <v>700</v>
      </c>
      <c r="B231" s="27">
        <v>39991</v>
      </c>
      <c r="C231" s="13" t="s">
        <v>1186</v>
      </c>
      <c r="D231" s="13" t="s">
        <v>1190</v>
      </c>
      <c r="E231">
        <v>55.001790999999997</v>
      </c>
      <c r="F231">
        <v>98.848446999999993</v>
      </c>
      <c r="G231" s="17">
        <v>0.41666666666666669</v>
      </c>
      <c r="H231" s="13" t="s">
        <v>221</v>
      </c>
      <c r="I231" s="13" t="s">
        <v>1335</v>
      </c>
      <c r="J231" s="13" t="s">
        <v>1011</v>
      </c>
      <c r="L231" s="13" t="s">
        <v>1097</v>
      </c>
      <c r="M231" s="13" t="s">
        <v>1098</v>
      </c>
      <c r="T231" s="13">
        <v>10.9</v>
      </c>
      <c r="U231" s="13">
        <v>10.9</v>
      </c>
      <c r="V231" s="13">
        <v>10.85</v>
      </c>
      <c r="W231">
        <f t="shared" si="21"/>
        <v>10.883333333333333</v>
      </c>
      <c r="X231" s="13">
        <v>123.5</v>
      </c>
      <c r="Y231" s="13">
        <v>123</v>
      </c>
      <c r="Z231" s="13">
        <v>123</v>
      </c>
      <c r="AA231">
        <f t="shared" si="22"/>
        <v>123.16666666666667</v>
      </c>
      <c r="AB231" s="13">
        <v>5.8</v>
      </c>
      <c r="AC231" s="13">
        <v>5.65</v>
      </c>
      <c r="AD231" s="13">
        <v>5.7</v>
      </c>
      <c r="AE231">
        <f t="shared" si="23"/>
        <v>5.7166666666666659</v>
      </c>
      <c r="AF231" s="13">
        <v>2.6</v>
      </c>
      <c r="AG231" s="13">
        <v>2.65</v>
      </c>
      <c r="AH231" s="13">
        <v>2.6</v>
      </c>
      <c r="AI231">
        <f t="shared" si="24"/>
        <v>2.6166666666666667</v>
      </c>
      <c r="AJ231" s="13">
        <v>4.3499999999999996</v>
      </c>
      <c r="AK231" s="13">
        <v>4.5</v>
      </c>
      <c r="AL231" s="13">
        <v>4.4000000000000004</v>
      </c>
      <c r="AM231">
        <f t="shared" si="25"/>
        <v>4.416666666666667</v>
      </c>
      <c r="AN231" s="13">
        <v>109</v>
      </c>
      <c r="AO231" s="13">
        <v>109.5</v>
      </c>
      <c r="AP231" s="13">
        <v>109.5</v>
      </c>
      <c r="AQ231">
        <f t="shared" si="26"/>
        <v>109.33333333333333</v>
      </c>
      <c r="AR231" s="13">
        <v>112</v>
      </c>
      <c r="AS231" s="13">
        <v>112</v>
      </c>
      <c r="AT231" s="13">
        <v>112</v>
      </c>
      <c r="AU231">
        <f t="shared" si="27"/>
        <v>112</v>
      </c>
      <c r="AV231" s="13" t="s">
        <v>789</v>
      </c>
      <c r="AW231" s="13" t="s">
        <v>788</v>
      </c>
      <c r="AX231" s="13">
        <v>15.98</v>
      </c>
      <c r="AY231" s="13">
        <v>96</v>
      </c>
      <c r="AZ231" s="13">
        <v>94</v>
      </c>
      <c r="BA231" s="13">
        <v>86</v>
      </c>
      <c r="BB231" s="13">
        <v>78</v>
      </c>
      <c r="BC231" s="13">
        <v>72</v>
      </c>
      <c r="BD231" s="13">
        <v>67</v>
      </c>
      <c r="BE231" s="13">
        <v>62</v>
      </c>
      <c r="BF231" s="13">
        <v>57</v>
      </c>
      <c r="BG231" s="13">
        <v>51</v>
      </c>
      <c r="BH231" s="13" t="s">
        <v>790</v>
      </c>
      <c r="BI231" s="13" t="s">
        <v>790</v>
      </c>
      <c r="BJ231" s="14" t="s">
        <v>788</v>
      </c>
      <c r="BK231" s="13" t="s">
        <v>788</v>
      </c>
      <c r="BL231" s="13" t="s">
        <v>788</v>
      </c>
      <c r="BM231" s="13" t="s">
        <v>1099</v>
      </c>
    </row>
    <row r="232" spans="1:87" s="13" customFormat="1">
      <c r="A232" s="13" t="s">
        <v>701</v>
      </c>
      <c r="B232" s="27">
        <v>39991</v>
      </c>
      <c r="C232" s="13" t="s">
        <v>1186</v>
      </c>
      <c r="D232" s="13" t="s">
        <v>1190</v>
      </c>
      <c r="E232">
        <v>55.001790999999997</v>
      </c>
      <c r="F232">
        <v>98.848446999999993</v>
      </c>
      <c r="H232" s="13" t="s">
        <v>219</v>
      </c>
      <c r="I232" s="13" t="s">
        <v>1335</v>
      </c>
      <c r="T232" s="13">
        <v>10.7</v>
      </c>
      <c r="U232" s="13">
        <v>10.5</v>
      </c>
      <c r="V232" s="13">
        <v>10.6</v>
      </c>
      <c r="W232">
        <f t="shared" si="21"/>
        <v>10.6</v>
      </c>
      <c r="X232" s="13">
        <v>119.5</v>
      </c>
      <c r="Y232" s="13">
        <v>119.5</v>
      </c>
      <c r="Z232" s="13">
        <v>119</v>
      </c>
      <c r="AA232">
        <f t="shared" si="22"/>
        <v>119.33333333333333</v>
      </c>
      <c r="AB232" s="13">
        <v>5.7</v>
      </c>
      <c r="AC232" s="13">
        <v>5.8</v>
      </c>
      <c r="AD232" s="13">
        <v>5.7</v>
      </c>
      <c r="AE232">
        <f t="shared" si="23"/>
        <v>5.7333333333333334</v>
      </c>
      <c r="AF232" s="13">
        <v>2.5</v>
      </c>
      <c r="AG232" s="13">
        <v>2.5499999999999998</v>
      </c>
      <c r="AH232" s="13">
        <v>2.5</v>
      </c>
      <c r="AI232">
        <f t="shared" si="24"/>
        <v>2.5166666666666666</v>
      </c>
      <c r="AJ232" s="13">
        <v>4.75</v>
      </c>
      <c r="AK232" s="13">
        <v>4.5</v>
      </c>
      <c r="AL232" s="13">
        <v>4.5</v>
      </c>
      <c r="AM232">
        <f t="shared" si="25"/>
        <v>4.583333333333333</v>
      </c>
      <c r="AN232" s="13">
        <v>98</v>
      </c>
      <c r="AO232" s="13">
        <v>98</v>
      </c>
      <c r="AP232" s="13">
        <v>98</v>
      </c>
      <c r="AQ232">
        <f t="shared" si="26"/>
        <v>98</v>
      </c>
      <c r="AR232" s="13">
        <v>99.5</v>
      </c>
      <c r="AS232" s="13">
        <v>99</v>
      </c>
      <c r="AT232" s="13">
        <v>99</v>
      </c>
      <c r="AU232">
        <f t="shared" si="27"/>
        <v>99.166666666666671</v>
      </c>
      <c r="AV232" s="13" t="s">
        <v>789</v>
      </c>
      <c r="AW232" s="13" t="s">
        <v>788</v>
      </c>
      <c r="AX232" s="13">
        <v>17.75</v>
      </c>
      <c r="AY232" s="13">
        <v>93</v>
      </c>
      <c r="AZ232" s="13">
        <v>92</v>
      </c>
      <c r="BA232" s="13">
        <v>86</v>
      </c>
      <c r="BB232" s="13">
        <v>77</v>
      </c>
      <c r="BC232" s="13">
        <v>74</v>
      </c>
      <c r="BD232" s="13">
        <v>68.5</v>
      </c>
      <c r="BE232" s="13">
        <v>64</v>
      </c>
      <c r="BF232" s="13">
        <v>55</v>
      </c>
      <c r="BG232" s="13">
        <v>49</v>
      </c>
      <c r="BH232" s="13" t="s">
        <v>789</v>
      </c>
      <c r="BI232" s="13" t="s">
        <v>788</v>
      </c>
      <c r="BJ232" s="14" t="s">
        <v>788</v>
      </c>
      <c r="BK232" s="13" t="s">
        <v>788</v>
      </c>
      <c r="BL232" s="13" t="s">
        <v>789</v>
      </c>
      <c r="BM232" s="13" t="s">
        <v>1100</v>
      </c>
    </row>
    <row r="233" spans="1:87" s="13" customFormat="1">
      <c r="A233" s="13" t="s">
        <v>702</v>
      </c>
      <c r="B233" s="27">
        <v>39991</v>
      </c>
      <c r="C233" s="13" t="s">
        <v>1186</v>
      </c>
      <c r="D233" s="13" t="s">
        <v>983</v>
      </c>
      <c r="E233">
        <v>55.001587999999998</v>
      </c>
      <c r="F233">
        <v>98.849221</v>
      </c>
      <c r="H233" s="13" t="s">
        <v>221</v>
      </c>
      <c r="I233" s="13" t="s">
        <v>1335</v>
      </c>
      <c r="L233" s="13" t="s">
        <v>1101</v>
      </c>
      <c r="M233" s="13" t="s">
        <v>1102</v>
      </c>
      <c r="T233" s="13">
        <v>10.8</v>
      </c>
      <c r="U233" s="13">
        <v>10.7</v>
      </c>
      <c r="V233" s="13">
        <v>10.75</v>
      </c>
      <c r="W233">
        <f t="shared" si="21"/>
        <v>10.75</v>
      </c>
      <c r="X233" s="13">
        <v>118</v>
      </c>
      <c r="Y233" s="13">
        <v>118</v>
      </c>
      <c r="Z233" s="13">
        <v>118</v>
      </c>
      <c r="AA233">
        <f t="shared" si="22"/>
        <v>118</v>
      </c>
      <c r="AB233" s="13">
        <v>5.5</v>
      </c>
      <c r="AC233" s="13">
        <v>5.5</v>
      </c>
      <c r="AD233" s="13">
        <v>5.5</v>
      </c>
      <c r="AE233">
        <f t="shared" si="23"/>
        <v>5.5</v>
      </c>
      <c r="AF233" s="13">
        <v>2.8</v>
      </c>
      <c r="AG233" s="13">
        <v>2.7</v>
      </c>
      <c r="AH233" s="13">
        <v>2.7</v>
      </c>
      <c r="AI233">
        <f t="shared" si="24"/>
        <v>2.7333333333333329</v>
      </c>
      <c r="AJ233" s="13">
        <v>4.5</v>
      </c>
      <c r="AK233" s="13">
        <v>4.5</v>
      </c>
      <c r="AL233" s="13">
        <v>4.6500000000000004</v>
      </c>
      <c r="AM233">
        <f t="shared" si="25"/>
        <v>4.55</v>
      </c>
      <c r="AN233" s="13">
        <v>79</v>
      </c>
      <c r="AO233" s="13">
        <v>79.5</v>
      </c>
      <c r="AP233" s="13">
        <v>79.5</v>
      </c>
      <c r="AQ233">
        <f t="shared" si="26"/>
        <v>79.333333333333329</v>
      </c>
      <c r="AR233" s="13">
        <v>82</v>
      </c>
      <c r="AS233" s="13">
        <v>82</v>
      </c>
      <c r="AT233" s="13">
        <v>82</v>
      </c>
      <c r="AU233">
        <f t="shared" si="27"/>
        <v>82</v>
      </c>
      <c r="AV233" s="13" t="s">
        <v>789</v>
      </c>
      <c r="AW233" s="13" t="s">
        <v>789</v>
      </c>
      <c r="AX233" s="13">
        <v>15.84</v>
      </c>
      <c r="AY233" s="13">
        <v>92</v>
      </c>
      <c r="AZ233" s="13">
        <v>91</v>
      </c>
      <c r="BA233" s="13">
        <v>86</v>
      </c>
      <c r="BB233" s="13">
        <v>80</v>
      </c>
      <c r="BC233" s="13">
        <v>74</v>
      </c>
      <c r="BD233" s="13">
        <v>67.5</v>
      </c>
      <c r="BE233" s="13">
        <v>62</v>
      </c>
      <c r="BF233" s="13">
        <v>55.5</v>
      </c>
      <c r="BG233" s="13">
        <v>49</v>
      </c>
      <c r="BH233" s="13" t="s">
        <v>789</v>
      </c>
      <c r="BI233" s="13" t="s">
        <v>789</v>
      </c>
      <c r="BJ233" s="14" t="s">
        <v>788</v>
      </c>
      <c r="BK233" s="13" t="s">
        <v>788</v>
      </c>
      <c r="BL233" s="13" t="s">
        <v>788</v>
      </c>
      <c r="BM233" s="13" t="s">
        <v>1103</v>
      </c>
      <c r="BN233" s="13">
        <v>6</v>
      </c>
    </row>
    <row r="234" spans="1:87" s="13" customFormat="1">
      <c r="A234" s="13" t="s">
        <v>703</v>
      </c>
      <c r="B234" s="27">
        <v>39991</v>
      </c>
      <c r="C234" s="13" t="s">
        <v>1186</v>
      </c>
      <c r="D234" s="13" t="s">
        <v>983</v>
      </c>
      <c r="E234">
        <v>55.001587999999998</v>
      </c>
      <c r="F234">
        <v>98.849221</v>
      </c>
      <c r="H234" s="13" t="s">
        <v>219</v>
      </c>
      <c r="I234" s="13" t="s">
        <v>1335</v>
      </c>
      <c r="T234" s="13">
        <v>11.4</v>
      </c>
      <c r="U234" s="13">
        <v>11.2</v>
      </c>
      <c r="V234" s="13">
        <v>11.3</v>
      </c>
      <c r="W234">
        <f t="shared" si="21"/>
        <v>11.300000000000002</v>
      </c>
      <c r="X234" s="13">
        <v>119.5</v>
      </c>
      <c r="Y234" s="13">
        <v>119.5</v>
      </c>
      <c r="Z234" s="13">
        <v>119.5</v>
      </c>
      <c r="AA234">
        <f t="shared" si="22"/>
        <v>119.5</v>
      </c>
      <c r="AB234" s="13">
        <v>6</v>
      </c>
      <c r="AC234" s="13">
        <v>6</v>
      </c>
      <c r="AD234" s="13">
        <v>5.95</v>
      </c>
      <c r="AE234">
        <f t="shared" si="23"/>
        <v>5.9833333333333334</v>
      </c>
      <c r="AF234" s="13">
        <v>2.8</v>
      </c>
      <c r="AG234" s="13">
        <v>2.75</v>
      </c>
      <c r="AH234" s="13">
        <v>2.9</v>
      </c>
      <c r="AI234">
        <f t="shared" si="24"/>
        <v>2.8166666666666664</v>
      </c>
      <c r="AJ234" s="13">
        <v>4.6500000000000004</v>
      </c>
      <c r="AK234" s="13">
        <v>4.5999999999999996</v>
      </c>
      <c r="AL234" s="13">
        <v>4.5999999999999996</v>
      </c>
      <c r="AM234">
        <f t="shared" si="25"/>
        <v>4.6166666666666663</v>
      </c>
      <c r="AN234" s="13">
        <v>85</v>
      </c>
      <c r="AO234" s="13">
        <v>85</v>
      </c>
      <c r="AP234" s="13">
        <v>85.5</v>
      </c>
      <c r="AQ234">
        <f t="shared" si="26"/>
        <v>85.166666666666671</v>
      </c>
      <c r="AR234" s="13">
        <v>87</v>
      </c>
      <c r="AS234" s="13">
        <v>86.5</v>
      </c>
      <c r="AT234" s="13">
        <v>86</v>
      </c>
      <c r="AU234">
        <f t="shared" si="27"/>
        <v>86.5</v>
      </c>
      <c r="AV234" s="13" t="s">
        <v>789</v>
      </c>
      <c r="AW234" s="13" t="s">
        <v>789</v>
      </c>
      <c r="AX234" s="13">
        <v>17.45</v>
      </c>
      <c r="AY234" s="13">
        <v>92</v>
      </c>
      <c r="AZ234" s="13">
        <v>92</v>
      </c>
      <c r="BA234" s="13">
        <v>85</v>
      </c>
      <c r="BB234" s="13">
        <v>79</v>
      </c>
      <c r="BC234" s="13">
        <v>72.5</v>
      </c>
      <c r="BD234" s="13">
        <v>67.5</v>
      </c>
      <c r="BE234" s="13">
        <v>62</v>
      </c>
      <c r="BF234" s="13">
        <v>56</v>
      </c>
      <c r="BG234" s="13">
        <v>50</v>
      </c>
      <c r="BH234" s="13" t="s">
        <v>788</v>
      </c>
      <c r="BI234" s="13" t="s">
        <v>788</v>
      </c>
      <c r="BJ234" s="14" t="s">
        <v>788</v>
      </c>
      <c r="BK234" s="13" t="s">
        <v>788</v>
      </c>
      <c r="BL234" s="13" t="s">
        <v>788</v>
      </c>
      <c r="BM234" s="13" t="s">
        <v>1104</v>
      </c>
    </row>
    <row r="235" spans="1:87" s="13" customFormat="1">
      <c r="A235" s="13" t="s">
        <v>704</v>
      </c>
      <c r="B235" s="27">
        <v>39991</v>
      </c>
      <c r="C235" s="13" t="s">
        <v>1186</v>
      </c>
      <c r="D235" s="13" t="s">
        <v>984</v>
      </c>
      <c r="E235">
        <v>55.002059000000003</v>
      </c>
      <c r="F235">
        <v>98.845313000000004</v>
      </c>
      <c r="G235" s="17">
        <v>0.5</v>
      </c>
      <c r="H235" s="13" t="s">
        <v>221</v>
      </c>
      <c r="I235" s="13" t="s">
        <v>1335</v>
      </c>
      <c r="J235" s="13" t="s">
        <v>1012</v>
      </c>
      <c r="L235" s="13" t="s">
        <v>1105</v>
      </c>
      <c r="T235" s="13">
        <v>11.2</v>
      </c>
      <c r="U235" s="13">
        <v>11.05</v>
      </c>
      <c r="V235" s="13">
        <v>11.05</v>
      </c>
      <c r="W235">
        <f t="shared" si="21"/>
        <v>11.1</v>
      </c>
      <c r="X235" s="13">
        <v>128</v>
      </c>
      <c r="Y235" s="13">
        <v>128</v>
      </c>
      <c r="Z235" s="13">
        <v>128</v>
      </c>
      <c r="AA235">
        <f t="shared" si="22"/>
        <v>128</v>
      </c>
      <c r="AB235" s="13">
        <v>6.1</v>
      </c>
      <c r="AC235" s="13">
        <v>5.95</v>
      </c>
      <c r="AD235" s="13">
        <v>6.05</v>
      </c>
      <c r="AE235">
        <f t="shared" si="23"/>
        <v>6.0333333333333341</v>
      </c>
      <c r="AF235" s="13">
        <v>2.7</v>
      </c>
      <c r="AG235" s="13">
        <v>2.8</v>
      </c>
      <c r="AH235" s="13">
        <v>2.8</v>
      </c>
      <c r="AI235">
        <f t="shared" si="24"/>
        <v>2.7666666666666671</v>
      </c>
      <c r="AJ235" s="13">
        <v>4.5999999999999996</v>
      </c>
      <c r="AK235" s="13">
        <v>4.6500000000000004</v>
      </c>
      <c r="AL235" s="13">
        <v>4.75</v>
      </c>
      <c r="AM235">
        <f t="shared" si="25"/>
        <v>4.666666666666667</v>
      </c>
      <c r="AN235" s="13">
        <v>115</v>
      </c>
      <c r="AO235" s="13">
        <v>114</v>
      </c>
      <c r="AP235" s="13">
        <v>115</v>
      </c>
      <c r="AQ235">
        <f t="shared" si="26"/>
        <v>114.66666666666667</v>
      </c>
      <c r="AR235" s="13">
        <v>115.5</v>
      </c>
      <c r="AS235" s="13">
        <v>115.5</v>
      </c>
      <c r="AT235" s="13">
        <v>116</v>
      </c>
      <c r="AU235">
        <f t="shared" si="27"/>
        <v>115.66666666666667</v>
      </c>
      <c r="AV235" s="13" t="s">
        <v>789</v>
      </c>
      <c r="AW235" s="13" t="s">
        <v>788</v>
      </c>
      <c r="AX235" s="13">
        <v>18.73</v>
      </c>
      <c r="AY235" s="13">
        <v>100</v>
      </c>
      <c r="AZ235" s="13">
        <v>98.5</v>
      </c>
      <c r="BA235" s="13">
        <v>91</v>
      </c>
      <c r="BB235" s="13">
        <v>88</v>
      </c>
      <c r="BC235" s="13">
        <v>75.5</v>
      </c>
      <c r="BD235" s="13">
        <v>70</v>
      </c>
      <c r="BE235" s="13">
        <v>65.5</v>
      </c>
      <c r="BF235" s="13">
        <v>59</v>
      </c>
      <c r="BG235" s="13">
        <v>52</v>
      </c>
      <c r="BH235" s="13" t="s">
        <v>789</v>
      </c>
      <c r="BI235" s="13" t="s">
        <v>788</v>
      </c>
      <c r="BJ235" s="14" t="s">
        <v>788</v>
      </c>
      <c r="BK235" s="13" t="s">
        <v>1018</v>
      </c>
      <c r="BL235" s="13" t="s">
        <v>788</v>
      </c>
      <c r="BM235" s="13" t="s">
        <v>1106</v>
      </c>
    </row>
    <row r="236" spans="1:87" s="13" customFormat="1">
      <c r="A236" s="13" t="s">
        <v>705</v>
      </c>
      <c r="B236" s="27">
        <v>39991</v>
      </c>
      <c r="C236" s="13" t="s">
        <v>1186</v>
      </c>
      <c r="D236" s="13" t="s">
        <v>984</v>
      </c>
      <c r="E236">
        <v>55.002059000000003</v>
      </c>
      <c r="F236">
        <v>98.845313000000004</v>
      </c>
      <c r="H236" s="13" t="s">
        <v>219</v>
      </c>
      <c r="I236" s="13" t="s">
        <v>1335</v>
      </c>
      <c r="T236" s="13">
        <v>11.6</v>
      </c>
      <c r="U236" s="13">
        <v>11.5</v>
      </c>
      <c r="V236" s="13">
        <v>11.65</v>
      </c>
      <c r="W236">
        <f t="shared" si="21"/>
        <v>11.583333333333334</v>
      </c>
      <c r="X236" s="13">
        <v>114</v>
      </c>
      <c r="Y236" s="13">
        <v>114.5</v>
      </c>
      <c r="Z236" s="13">
        <v>114</v>
      </c>
      <c r="AA236">
        <f t="shared" si="22"/>
        <v>114.16666666666667</v>
      </c>
      <c r="AB236" s="13">
        <v>5.0999999999999996</v>
      </c>
      <c r="AC236" s="13">
        <v>5</v>
      </c>
      <c r="AD236" s="13">
        <v>5</v>
      </c>
      <c r="AE236">
        <f t="shared" si="23"/>
        <v>5.0333333333333332</v>
      </c>
      <c r="AF236" s="13">
        <v>2.6</v>
      </c>
      <c r="AG236" s="13">
        <v>2.7</v>
      </c>
      <c r="AH236" s="13">
        <v>2.6</v>
      </c>
      <c r="AI236">
        <f t="shared" si="24"/>
        <v>2.6333333333333333</v>
      </c>
      <c r="AJ236" s="13">
        <v>4.45</v>
      </c>
      <c r="AK236" s="13">
        <v>4.5</v>
      </c>
      <c r="AL236" s="13">
        <v>4.5999999999999996</v>
      </c>
      <c r="AM236">
        <f t="shared" si="25"/>
        <v>4.5166666666666666</v>
      </c>
      <c r="AN236" s="13">
        <v>82</v>
      </c>
      <c r="AO236" s="13">
        <v>83</v>
      </c>
      <c r="AP236" s="13">
        <v>82.5</v>
      </c>
      <c r="AQ236">
        <f t="shared" si="26"/>
        <v>82.5</v>
      </c>
      <c r="AR236" s="13">
        <v>79</v>
      </c>
      <c r="AS236" s="13">
        <v>79</v>
      </c>
      <c r="AT236" s="13">
        <v>79</v>
      </c>
      <c r="AU236">
        <f t="shared" si="27"/>
        <v>79</v>
      </c>
      <c r="AV236" s="13" t="s">
        <v>789</v>
      </c>
      <c r="AW236" s="13" t="s">
        <v>789</v>
      </c>
      <c r="AX236" s="13">
        <v>18.98</v>
      </c>
      <c r="AY236" s="13">
        <v>88.5</v>
      </c>
      <c r="AZ236" s="13">
        <v>88</v>
      </c>
      <c r="BA236" s="13">
        <v>83</v>
      </c>
      <c r="BB236" s="13">
        <v>75.5</v>
      </c>
      <c r="BC236" s="13">
        <v>70</v>
      </c>
      <c r="BD236" s="13">
        <v>65</v>
      </c>
      <c r="BE236" s="13">
        <v>62</v>
      </c>
      <c r="BF236" s="13">
        <v>56</v>
      </c>
      <c r="BG236" s="13">
        <v>50</v>
      </c>
      <c r="BH236" s="13" t="s">
        <v>1005</v>
      </c>
      <c r="BI236" s="13" t="s">
        <v>889</v>
      </c>
      <c r="BJ236" s="14" t="s">
        <v>788</v>
      </c>
      <c r="BK236" s="13" t="s">
        <v>1107</v>
      </c>
      <c r="BL236" s="13" t="s">
        <v>788</v>
      </c>
      <c r="BM236" s="13" t="s">
        <v>1108</v>
      </c>
    </row>
    <row r="237" spans="1:87" s="13" customFormat="1">
      <c r="A237" s="13" t="s">
        <v>706</v>
      </c>
      <c r="B237" s="27">
        <v>39991</v>
      </c>
      <c r="C237" s="13" t="s">
        <v>985</v>
      </c>
      <c r="D237" s="13" t="s">
        <v>769</v>
      </c>
      <c r="E237">
        <v>55.077210000000001</v>
      </c>
      <c r="F237">
        <v>98.858089000000007</v>
      </c>
      <c r="H237" s="13" t="s">
        <v>219</v>
      </c>
      <c r="I237" s="13" t="s">
        <v>1335</v>
      </c>
      <c r="T237" s="13">
        <v>10.7</v>
      </c>
      <c r="U237" s="13">
        <v>11</v>
      </c>
      <c r="V237" s="13">
        <v>10.9</v>
      </c>
      <c r="W237">
        <f t="shared" si="21"/>
        <v>10.866666666666667</v>
      </c>
      <c r="X237" s="13">
        <v>120.5</v>
      </c>
      <c r="Y237" s="13">
        <v>120</v>
      </c>
      <c r="Z237" s="13">
        <v>120.5</v>
      </c>
      <c r="AA237">
        <f t="shared" si="22"/>
        <v>120.33333333333333</v>
      </c>
      <c r="AB237" s="13">
        <v>6</v>
      </c>
      <c r="AC237" s="13">
        <v>6.05</v>
      </c>
      <c r="AD237" s="13">
        <v>6</v>
      </c>
      <c r="AE237">
        <f t="shared" si="23"/>
        <v>6.0166666666666666</v>
      </c>
      <c r="AF237" s="13">
        <v>2.5</v>
      </c>
      <c r="AG237" s="13">
        <v>2.4</v>
      </c>
      <c r="AH237" s="13">
        <v>2.5</v>
      </c>
      <c r="AI237">
        <f t="shared" si="24"/>
        <v>2.4666666666666668</v>
      </c>
      <c r="AJ237" s="13">
        <v>4.3</v>
      </c>
      <c r="AK237" s="13">
        <v>4.4000000000000004</v>
      </c>
      <c r="AL237" s="13">
        <v>4.3</v>
      </c>
      <c r="AM237">
        <f t="shared" si="25"/>
        <v>4.333333333333333</v>
      </c>
      <c r="AN237" s="13">
        <v>92</v>
      </c>
      <c r="AO237" s="13">
        <v>92</v>
      </c>
      <c r="AP237" s="13">
        <v>92</v>
      </c>
      <c r="AQ237">
        <f t="shared" si="26"/>
        <v>92</v>
      </c>
      <c r="AR237" s="13">
        <v>91</v>
      </c>
      <c r="AS237" s="13">
        <v>91</v>
      </c>
      <c r="AT237" s="13">
        <v>92</v>
      </c>
      <c r="AU237">
        <f t="shared" si="27"/>
        <v>91.333333333333329</v>
      </c>
      <c r="AV237" s="13" t="s">
        <v>789</v>
      </c>
      <c r="AW237" s="13" t="s">
        <v>788</v>
      </c>
      <c r="AX237" s="13">
        <v>17.95</v>
      </c>
      <c r="AY237" s="13">
        <v>95</v>
      </c>
      <c r="AZ237" s="13">
        <v>93</v>
      </c>
      <c r="BA237" s="13">
        <v>87</v>
      </c>
      <c r="BB237" s="13">
        <v>80</v>
      </c>
      <c r="BC237" s="13">
        <v>74</v>
      </c>
      <c r="BD237" s="13">
        <v>68</v>
      </c>
      <c r="BE237" s="13">
        <v>62</v>
      </c>
      <c r="BF237" s="13">
        <v>56</v>
      </c>
      <c r="BG237" s="13">
        <v>50</v>
      </c>
      <c r="BH237" s="13" t="s">
        <v>788</v>
      </c>
      <c r="BI237" s="13" t="s">
        <v>788</v>
      </c>
      <c r="BJ237" s="14" t="s">
        <v>789</v>
      </c>
      <c r="BK237" s="13" t="s">
        <v>788</v>
      </c>
      <c r="BL237" s="13" t="s">
        <v>788</v>
      </c>
      <c r="BM237" s="13" t="s">
        <v>1484</v>
      </c>
    </row>
    <row r="238" spans="1:87" s="13" customFormat="1">
      <c r="A238" s="13" t="s">
        <v>707</v>
      </c>
      <c r="B238" s="27">
        <v>39991</v>
      </c>
      <c r="C238" s="13" t="s">
        <v>985</v>
      </c>
      <c r="D238" s="13" t="s">
        <v>769</v>
      </c>
      <c r="E238">
        <v>55.077210000000001</v>
      </c>
      <c r="F238">
        <v>98.858089000000007</v>
      </c>
      <c r="H238" s="13" t="s">
        <v>221</v>
      </c>
      <c r="I238" s="13" t="s">
        <v>995</v>
      </c>
      <c r="T238" s="13">
        <v>11.1</v>
      </c>
      <c r="U238" s="13">
        <v>11.1</v>
      </c>
      <c r="V238" s="13">
        <v>11.05</v>
      </c>
      <c r="W238">
        <f t="shared" si="21"/>
        <v>11.083333333333334</v>
      </c>
      <c r="X238" s="13">
        <v>126</v>
      </c>
      <c r="Y238" s="13">
        <v>126</v>
      </c>
      <c r="Z238" s="13">
        <v>125.5</v>
      </c>
      <c r="AA238">
        <f t="shared" si="22"/>
        <v>125.83333333333333</v>
      </c>
      <c r="AB238" s="13">
        <v>5.9</v>
      </c>
      <c r="AC238" s="13">
        <v>5.95</v>
      </c>
      <c r="AD238" s="13">
        <v>5.9</v>
      </c>
      <c r="AE238">
        <f t="shared" si="23"/>
        <v>5.916666666666667</v>
      </c>
      <c r="AF238" s="13">
        <v>2.7</v>
      </c>
      <c r="AG238" s="13">
        <v>2.7</v>
      </c>
      <c r="AH238" s="13">
        <v>2.7</v>
      </c>
      <c r="AI238">
        <f t="shared" si="24"/>
        <v>2.7000000000000006</v>
      </c>
      <c r="AJ238" s="13">
        <v>4.7</v>
      </c>
      <c r="AK238" s="13">
        <v>4.5</v>
      </c>
      <c r="AL238" s="13">
        <v>4.5999999999999996</v>
      </c>
      <c r="AM238">
        <f t="shared" si="25"/>
        <v>4.5999999999999996</v>
      </c>
      <c r="AN238" s="13">
        <v>140</v>
      </c>
      <c r="AO238" s="13">
        <v>141</v>
      </c>
      <c r="AP238" s="13">
        <v>141</v>
      </c>
      <c r="AQ238">
        <f t="shared" si="26"/>
        <v>140.66666666666666</v>
      </c>
      <c r="AR238" s="13">
        <v>136</v>
      </c>
      <c r="AS238" s="13">
        <v>136</v>
      </c>
      <c r="AT238" s="13">
        <v>136</v>
      </c>
      <c r="AU238">
        <f t="shared" si="27"/>
        <v>136</v>
      </c>
      <c r="AV238" s="13" t="s">
        <v>1485</v>
      </c>
      <c r="AW238" s="13" t="s">
        <v>788</v>
      </c>
      <c r="AX238" s="13">
        <v>17.53</v>
      </c>
      <c r="AY238" s="13">
        <v>98</v>
      </c>
      <c r="AZ238" s="13">
        <v>98</v>
      </c>
      <c r="BA238" s="13">
        <v>92</v>
      </c>
      <c r="BB238" s="13">
        <v>83</v>
      </c>
      <c r="BC238" s="13">
        <v>76.5</v>
      </c>
      <c r="BD238" s="13">
        <v>71</v>
      </c>
      <c r="BE238" s="13">
        <v>64</v>
      </c>
      <c r="BF238" s="13">
        <v>58.5</v>
      </c>
      <c r="BG238" s="13">
        <v>52</v>
      </c>
      <c r="BH238" s="13" t="s">
        <v>788</v>
      </c>
      <c r="BI238" s="13" t="s">
        <v>789</v>
      </c>
      <c r="BJ238" s="14" t="s">
        <v>789</v>
      </c>
      <c r="BK238" s="13" t="s">
        <v>788</v>
      </c>
      <c r="BL238" s="13" t="s">
        <v>788</v>
      </c>
      <c r="BM238" s="13" t="s">
        <v>1486</v>
      </c>
    </row>
    <row r="239" spans="1:87" s="13" customFormat="1">
      <c r="A239" s="18" t="s">
        <v>708</v>
      </c>
      <c r="B239" s="28">
        <v>39991</v>
      </c>
      <c r="C239" s="18" t="s">
        <v>1489</v>
      </c>
      <c r="D239" s="18" t="s">
        <v>1490</v>
      </c>
      <c r="E239">
        <v>55.077770000000001</v>
      </c>
      <c r="F239">
        <v>98.857033000000001</v>
      </c>
      <c r="H239" s="13" t="s">
        <v>221</v>
      </c>
      <c r="I239" s="13" t="s">
        <v>1335</v>
      </c>
      <c r="T239" s="13">
        <v>11.4</v>
      </c>
      <c r="U239" s="13">
        <v>11.2</v>
      </c>
      <c r="V239" s="13">
        <v>11.3</v>
      </c>
      <c r="W239">
        <f t="shared" si="21"/>
        <v>11.300000000000002</v>
      </c>
      <c r="X239" s="13">
        <v>119</v>
      </c>
      <c r="Y239" s="13">
        <v>118.5</v>
      </c>
      <c r="Z239" s="13">
        <v>118</v>
      </c>
      <c r="AA239">
        <f t="shared" si="22"/>
        <v>118.5</v>
      </c>
      <c r="AB239" s="13">
        <v>5.85</v>
      </c>
      <c r="AC239" s="13">
        <v>5.9</v>
      </c>
      <c r="AD239" s="13">
        <v>5.85</v>
      </c>
      <c r="AE239">
        <f t="shared" si="23"/>
        <v>5.8666666666666671</v>
      </c>
      <c r="AF239" s="13">
        <v>2.65</v>
      </c>
      <c r="AG239" s="13">
        <v>2.65</v>
      </c>
      <c r="AH239" s="13">
        <v>2.65</v>
      </c>
      <c r="AI239">
        <f t="shared" si="24"/>
        <v>2.65</v>
      </c>
      <c r="AJ239" s="13">
        <v>4.5999999999999996</v>
      </c>
      <c r="AK239" s="13">
        <v>4.5</v>
      </c>
      <c r="AL239" s="13">
        <v>4.7</v>
      </c>
      <c r="AM239">
        <f t="shared" si="25"/>
        <v>4.6000000000000005</v>
      </c>
      <c r="AN239" s="13">
        <v>97</v>
      </c>
      <c r="AO239" s="13">
        <v>97</v>
      </c>
      <c r="AP239" s="13">
        <v>97</v>
      </c>
      <c r="AQ239">
        <f t="shared" si="26"/>
        <v>97</v>
      </c>
      <c r="AR239" s="13">
        <v>96</v>
      </c>
      <c r="AS239" s="13">
        <v>96</v>
      </c>
      <c r="AT239" s="13">
        <v>96.5</v>
      </c>
      <c r="AU239">
        <f t="shared" si="27"/>
        <v>96.166666666666671</v>
      </c>
      <c r="AV239" s="13" t="s">
        <v>789</v>
      </c>
      <c r="AW239" s="13" t="s">
        <v>788</v>
      </c>
      <c r="AX239" s="13">
        <v>15.72</v>
      </c>
      <c r="AY239" s="13">
        <v>91.5</v>
      </c>
      <c r="AZ239" s="13">
        <v>90</v>
      </c>
      <c r="BA239" s="13">
        <v>82.5</v>
      </c>
      <c r="BB239" s="13">
        <v>77</v>
      </c>
      <c r="BC239" s="13">
        <v>69.5</v>
      </c>
      <c r="BD239" s="13">
        <v>63</v>
      </c>
      <c r="BE239" s="13">
        <v>58</v>
      </c>
      <c r="BF239" s="13">
        <v>52</v>
      </c>
      <c r="BG239" s="13">
        <v>45</v>
      </c>
      <c r="BH239" s="13" t="s">
        <v>788</v>
      </c>
      <c r="BI239" s="13" t="s">
        <v>788</v>
      </c>
      <c r="BJ239" s="14" t="s">
        <v>789</v>
      </c>
      <c r="BK239" s="13" t="s">
        <v>788</v>
      </c>
      <c r="BL239" s="13" t="s">
        <v>788</v>
      </c>
      <c r="BM239" s="13" t="s">
        <v>1487</v>
      </c>
      <c r="CI239" s="13" t="s">
        <v>1488</v>
      </c>
    </row>
    <row r="240" spans="1:87" s="13" customFormat="1">
      <c r="A240" s="13" t="s">
        <v>709</v>
      </c>
      <c r="B240" s="27">
        <v>39991</v>
      </c>
      <c r="C240" s="13" t="s">
        <v>985</v>
      </c>
      <c r="D240" s="13" t="s">
        <v>770</v>
      </c>
      <c r="E240">
        <v>55.077770000000001</v>
      </c>
      <c r="F240">
        <v>98.857033000000001</v>
      </c>
      <c r="H240" s="13" t="s">
        <v>219</v>
      </c>
      <c r="I240" s="13" t="s">
        <v>995</v>
      </c>
      <c r="T240" s="13">
        <v>10.9</v>
      </c>
      <c r="U240" s="13">
        <v>11</v>
      </c>
      <c r="V240" s="13">
        <v>10.9</v>
      </c>
      <c r="W240">
        <f t="shared" si="21"/>
        <v>10.933333333333332</v>
      </c>
      <c r="X240" s="13">
        <v>122</v>
      </c>
      <c r="Y240" s="13">
        <v>122</v>
      </c>
      <c r="Z240" s="13">
        <v>122</v>
      </c>
      <c r="AA240">
        <f t="shared" si="22"/>
        <v>122</v>
      </c>
      <c r="AB240" s="13">
        <v>6</v>
      </c>
      <c r="AC240" s="13">
        <v>5.9</v>
      </c>
      <c r="AD240" s="13">
        <v>6</v>
      </c>
      <c r="AE240">
        <f t="shared" si="23"/>
        <v>5.9666666666666659</v>
      </c>
      <c r="AF240" s="13">
        <v>2.75</v>
      </c>
      <c r="AG240" s="13">
        <v>2.6</v>
      </c>
      <c r="AH240" s="13">
        <v>2.7</v>
      </c>
      <c r="AI240">
        <f t="shared" si="24"/>
        <v>2.6833333333333336</v>
      </c>
      <c r="AJ240" s="13">
        <v>4.4000000000000004</v>
      </c>
      <c r="AK240" s="13">
        <v>4.5</v>
      </c>
      <c r="AL240" s="13">
        <v>4.45</v>
      </c>
      <c r="AM240">
        <f t="shared" si="25"/>
        <v>4.45</v>
      </c>
      <c r="AN240" s="13">
        <v>94</v>
      </c>
      <c r="AO240" s="13">
        <v>95</v>
      </c>
      <c r="AP240" s="13">
        <v>94.5</v>
      </c>
      <c r="AQ240">
        <f t="shared" si="26"/>
        <v>94.5</v>
      </c>
      <c r="AR240" s="13">
        <v>99</v>
      </c>
      <c r="AS240" s="13">
        <v>99</v>
      </c>
      <c r="AT240" s="13">
        <v>99</v>
      </c>
      <c r="AU240">
        <f t="shared" si="27"/>
        <v>99</v>
      </c>
      <c r="AV240" s="13" t="s">
        <v>788</v>
      </c>
      <c r="AW240" s="13" t="s">
        <v>788</v>
      </c>
      <c r="AX240" s="13">
        <v>17.57</v>
      </c>
      <c r="AY240" s="13">
        <v>95</v>
      </c>
      <c r="AZ240" s="13">
        <v>94</v>
      </c>
      <c r="BA240" s="13">
        <v>89</v>
      </c>
      <c r="BB240" s="13">
        <v>83</v>
      </c>
      <c r="BC240" s="13">
        <v>78</v>
      </c>
      <c r="BD240" s="13">
        <v>73</v>
      </c>
      <c r="BE240" s="13">
        <v>67</v>
      </c>
      <c r="BF240" s="13">
        <v>61</v>
      </c>
      <c r="BG240" s="13">
        <v>55</v>
      </c>
      <c r="BH240" s="13" t="s">
        <v>789</v>
      </c>
      <c r="BI240" s="13" t="s">
        <v>788</v>
      </c>
      <c r="BJ240" s="14" t="s">
        <v>788</v>
      </c>
      <c r="BK240" s="13" t="s">
        <v>788</v>
      </c>
      <c r="BL240" s="13" t="s">
        <v>788</v>
      </c>
      <c r="BM240" s="13" t="s">
        <v>1491</v>
      </c>
      <c r="BN240" s="13">
        <v>5</v>
      </c>
    </row>
    <row r="241" spans="1:87" s="13" customFormat="1">
      <c r="A241" s="13" t="s">
        <v>710</v>
      </c>
      <c r="B241" s="27">
        <v>39991</v>
      </c>
      <c r="C241" s="13" t="s">
        <v>985</v>
      </c>
      <c r="D241" s="13" t="s">
        <v>580</v>
      </c>
      <c r="E241">
        <v>55.077030000000001</v>
      </c>
      <c r="F241">
        <v>98.869179000000003</v>
      </c>
      <c r="G241" s="17">
        <v>0.67152777777777783</v>
      </c>
      <c r="H241" s="13" t="s">
        <v>219</v>
      </c>
      <c r="I241" s="13" t="s">
        <v>1335</v>
      </c>
      <c r="T241" s="13" t="s">
        <v>1492</v>
      </c>
      <c r="W241" t="e">
        <f t="shared" si="21"/>
        <v>#DIV/0!</v>
      </c>
      <c r="X241" s="13">
        <v>121.5</v>
      </c>
      <c r="Y241" s="13">
        <v>122</v>
      </c>
      <c r="Z241" s="13">
        <v>121.5</v>
      </c>
      <c r="AA241">
        <f t="shared" si="22"/>
        <v>121.66666666666667</v>
      </c>
      <c r="AB241" s="13">
        <v>5.2</v>
      </c>
      <c r="AC241" s="13">
        <v>5.2</v>
      </c>
      <c r="AD241" s="13">
        <v>5.0999999999999996</v>
      </c>
      <c r="AE241">
        <f t="shared" si="23"/>
        <v>5.166666666666667</v>
      </c>
      <c r="AF241" s="13">
        <v>2.8</v>
      </c>
      <c r="AG241" s="13">
        <v>2.65</v>
      </c>
      <c r="AH241" s="13">
        <v>2.8</v>
      </c>
      <c r="AI241">
        <f t="shared" si="24"/>
        <v>2.75</v>
      </c>
      <c r="AJ241" s="13">
        <v>4.3</v>
      </c>
      <c r="AK241" s="13">
        <v>4</v>
      </c>
      <c r="AL241" s="13">
        <v>4.2</v>
      </c>
      <c r="AM241">
        <f t="shared" si="25"/>
        <v>4.166666666666667</v>
      </c>
      <c r="AN241" s="13">
        <v>93</v>
      </c>
      <c r="AO241" s="13">
        <v>93</v>
      </c>
      <c r="AP241" s="13">
        <v>93</v>
      </c>
      <c r="AQ241">
        <f t="shared" si="26"/>
        <v>93</v>
      </c>
      <c r="AR241" s="13">
        <v>93.5</v>
      </c>
      <c r="AS241" s="13">
        <v>93.5</v>
      </c>
      <c r="AT241" s="13">
        <v>93</v>
      </c>
      <c r="AU241">
        <f t="shared" si="27"/>
        <v>93.333333333333329</v>
      </c>
      <c r="AV241" s="13" t="s">
        <v>789</v>
      </c>
      <c r="AW241" s="13" t="s">
        <v>789</v>
      </c>
      <c r="AX241" s="13">
        <v>19.28</v>
      </c>
      <c r="AY241" s="13">
        <v>90</v>
      </c>
      <c r="AZ241" s="13">
        <v>88</v>
      </c>
      <c r="BA241" s="13">
        <v>83.5</v>
      </c>
      <c r="BB241" s="13">
        <v>78</v>
      </c>
      <c r="BC241" s="13">
        <v>72</v>
      </c>
      <c r="BD241" s="13">
        <v>66</v>
      </c>
      <c r="BE241" s="13">
        <v>61</v>
      </c>
      <c r="BF241" s="13">
        <v>56</v>
      </c>
      <c r="BG241" s="13">
        <v>49</v>
      </c>
      <c r="BH241" s="13" t="s">
        <v>789</v>
      </c>
      <c r="BI241" s="13" t="s">
        <v>788</v>
      </c>
      <c r="BJ241" s="14" t="s">
        <v>788</v>
      </c>
      <c r="BK241" s="13" t="s">
        <v>788</v>
      </c>
      <c r="BL241" s="13" t="s">
        <v>788</v>
      </c>
      <c r="BM241" s="13" t="s">
        <v>1493</v>
      </c>
    </row>
    <row r="242" spans="1:87" s="13" customFormat="1">
      <c r="A242" s="13" t="s">
        <v>711</v>
      </c>
      <c r="B242" s="27">
        <v>39991</v>
      </c>
      <c r="C242" s="13" t="s">
        <v>985</v>
      </c>
      <c r="D242" s="13" t="s">
        <v>580</v>
      </c>
      <c r="E242">
        <v>55.077030000000001</v>
      </c>
      <c r="F242">
        <v>98.869179000000003</v>
      </c>
      <c r="H242" s="13" t="s">
        <v>221</v>
      </c>
      <c r="I242" s="13" t="s">
        <v>1335</v>
      </c>
      <c r="T242" s="13">
        <v>10.7</v>
      </c>
      <c r="U242" s="13">
        <v>10.9</v>
      </c>
      <c r="V242" s="13">
        <v>10.75</v>
      </c>
      <c r="W242">
        <f t="shared" si="21"/>
        <v>10.783333333333333</v>
      </c>
      <c r="X242" s="13">
        <v>123</v>
      </c>
      <c r="Y242" s="13">
        <v>123</v>
      </c>
      <c r="Z242" s="13">
        <v>123</v>
      </c>
      <c r="AA242">
        <f t="shared" si="22"/>
        <v>123</v>
      </c>
      <c r="AB242" s="13">
        <v>5.4</v>
      </c>
      <c r="AC242" s="13">
        <v>5.5</v>
      </c>
      <c r="AD242" s="13">
        <v>5.3</v>
      </c>
      <c r="AE242">
        <f t="shared" si="23"/>
        <v>5.3999999999999995</v>
      </c>
      <c r="AF242" s="13">
        <v>2.8</v>
      </c>
      <c r="AG242" s="13">
        <v>2.7</v>
      </c>
      <c r="AH242" s="13">
        <v>2.75</v>
      </c>
      <c r="AI242">
        <f t="shared" si="24"/>
        <v>2.75</v>
      </c>
      <c r="AJ242" s="13">
        <v>4.25</v>
      </c>
      <c r="AK242" s="13">
        <v>4.45</v>
      </c>
      <c r="AL242" s="13">
        <v>4.2</v>
      </c>
      <c r="AM242">
        <f t="shared" si="25"/>
        <v>4.3</v>
      </c>
      <c r="AN242" s="13">
        <v>96</v>
      </c>
      <c r="AO242" s="13">
        <v>97</v>
      </c>
      <c r="AP242" s="13">
        <v>97</v>
      </c>
      <c r="AQ242">
        <f t="shared" si="26"/>
        <v>96.666666666666671</v>
      </c>
      <c r="AR242" s="13">
        <v>97</v>
      </c>
      <c r="AS242" s="13">
        <v>97</v>
      </c>
      <c r="AT242" s="13">
        <v>97</v>
      </c>
      <c r="AU242">
        <f t="shared" si="27"/>
        <v>97</v>
      </c>
      <c r="AV242" s="13" t="s">
        <v>789</v>
      </c>
      <c r="AW242" s="13" t="s">
        <v>1494</v>
      </c>
      <c r="AX242" s="13">
        <v>15.46</v>
      </c>
      <c r="AY242" s="13">
        <v>92</v>
      </c>
      <c r="AZ242" s="13">
        <v>90.5</v>
      </c>
      <c r="BA242" s="13">
        <v>83.5</v>
      </c>
      <c r="BB242" s="13">
        <v>77</v>
      </c>
      <c r="BC242" s="13">
        <v>70</v>
      </c>
      <c r="BD242" s="13">
        <v>65</v>
      </c>
      <c r="BE242" s="13">
        <v>60</v>
      </c>
      <c r="BF242" s="13">
        <v>54</v>
      </c>
      <c r="BG242" s="13">
        <v>47.5</v>
      </c>
      <c r="BH242" s="13" t="s">
        <v>789</v>
      </c>
      <c r="BI242" s="13" t="s">
        <v>789</v>
      </c>
      <c r="BJ242" s="14" t="s">
        <v>788</v>
      </c>
      <c r="BK242" s="13" t="s">
        <v>789</v>
      </c>
      <c r="BL242" s="13" t="s">
        <v>788</v>
      </c>
      <c r="BM242" s="13" t="s">
        <v>1495</v>
      </c>
    </row>
    <row r="243" spans="1:87" s="13" customFormat="1">
      <c r="A243" s="13" t="s">
        <v>712</v>
      </c>
      <c r="B243" s="27">
        <v>39991</v>
      </c>
      <c r="C243" s="13" t="s">
        <v>985</v>
      </c>
      <c r="D243" s="13" t="s">
        <v>581</v>
      </c>
      <c r="E243">
        <v>55.077179000000001</v>
      </c>
      <c r="F243">
        <v>98.867973000000006</v>
      </c>
      <c r="H243" s="13" t="s">
        <v>219</v>
      </c>
      <c r="I243" s="13" t="s">
        <v>1335</v>
      </c>
      <c r="T243" s="13">
        <v>11.45</v>
      </c>
      <c r="U243" s="13">
        <v>11.4</v>
      </c>
      <c r="V243" s="13">
        <v>11.4</v>
      </c>
      <c r="W243">
        <f t="shared" si="21"/>
        <v>11.416666666666666</v>
      </c>
      <c r="X243" s="13">
        <v>117.5</v>
      </c>
      <c r="Y243" s="13">
        <v>118</v>
      </c>
      <c r="Z243" s="13">
        <v>117.5</v>
      </c>
      <c r="AA243">
        <f t="shared" si="22"/>
        <v>117.66666666666667</v>
      </c>
      <c r="AB243" s="13">
        <v>6</v>
      </c>
      <c r="AC243" s="13">
        <v>5.95</v>
      </c>
      <c r="AD243" s="13">
        <v>6.05</v>
      </c>
      <c r="AE243">
        <f t="shared" si="23"/>
        <v>6</v>
      </c>
      <c r="AF243" s="13">
        <v>2.65</v>
      </c>
      <c r="AG243" s="13">
        <v>2.6</v>
      </c>
      <c r="AH243" s="13">
        <v>2.6</v>
      </c>
      <c r="AI243">
        <f t="shared" si="24"/>
        <v>2.6166666666666667</v>
      </c>
      <c r="AJ243" s="13">
        <v>4.2</v>
      </c>
      <c r="AK243" s="13">
        <v>4.3</v>
      </c>
      <c r="AL243" s="13">
        <v>4</v>
      </c>
      <c r="AM243">
        <f t="shared" si="25"/>
        <v>4.166666666666667</v>
      </c>
      <c r="AN243" s="13">
        <v>87.5</v>
      </c>
      <c r="AO243" s="13">
        <v>87.5</v>
      </c>
      <c r="AP243" s="13">
        <v>87.5</v>
      </c>
      <c r="AQ243">
        <f t="shared" si="26"/>
        <v>87.5</v>
      </c>
      <c r="AR243" s="13">
        <v>88.5</v>
      </c>
      <c r="AS243" s="13">
        <v>88</v>
      </c>
      <c r="AT243" s="13">
        <v>88</v>
      </c>
      <c r="AU243">
        <f t="shared" si="27"/>
        <v>88.166666666666671</v>
      </c>
      <c r="AV243" s="13" t="s">
        <v>789</v>
      </c>
      <c r="AW243" s="13" t="s">
        <v>788</v>
      </c>
      <c r="AX243" s="13">
        <v>19.55</v>
      </c>
      <c r="AY243" s="13">
        <v>90</v>
      </c>
      <c r="AZ243" s="13">
        <v>90</v>
      </c>
      <c r="BA243" s="13">
        <v>85</v>
      </c>
      <c r="BB243" s="13">
        <v>77</v>
      </c>
      <c r="BC243" s="13">
        <v>72</v>
      </c>
      <c r="BD243" s="13">
        <v>67</v>
      </c>
      <c r="BE243" s="13">
        <v>61</v>
      </c>
      <c r="BF243" s="13">
        <v>55.5</v>
      </c>
      <c r="BG243" s="13">
        <v>48</v>
      </c>
      <c r="BH243" s="13" t="s">
        <v>788</v>
      </c>
      <c r="BI243" s="13" t="s">
        <v>788</v>
      </c>
      <c r="BJ243" s="14" t="s">
        <v>788</v>
      </c>
      <c r="BK243" s="13" t="s">
        <v>788</v>
      </c>
      <c r="BL243" s="13" t="s">
        <v>788</v>
      </c>
      <c r="BM243" s="13" t="s">
        <v>1496</v>
      </c>
    </row>
    <row r="244" spans="1:87" s="13" customFormat="1">
      <c r="A244" s="13" t="s">
        <v>713</v>
      </c>
      <c r="B244" s="27">
        <v>39991</v>
      </c>
      <c r="C244" s="13" t="s">
        <v>985</v>
      </c>
      <c r="D244" s="13" t="s">
        <v>581</v>
      </c>
      <c r="E244">
        <v>55.077179000000001</v>
      </c>
      <c r="F244">
        <v>98.867973000000006</v>
      </c>
      <c r="H244" s="13" t="s">
        <v>221</v>
      </c>
      <c r="I244" s="13" t="s">
        <v>1335</v>
      </c>
      <c r="T244" s="13">
        <v>11.1</v>
      </c>
      <c r="U244" s="13">
        <v>11.05</v>
      </c>
      <c r="V244" s="13">
        <v>11.05</v>
      </c>
      <c r="W244">
        <f t="shared" si="21"/>
        <v>11.066666666666668</v>
      </c>
      <c r="X244" s="13">
        <v>128.5</v>
      </c>
      <c r="Y244" s="13">
        <v>128</v>
      </c>
      <c r="Z244" s="13">
        <v>128</v>
      </c>
      <c r="AA244">
        <f t="shared" si="22"/>
        <v>128.16666666666666</v>
      </c>
      <c r="AB244" s="13">
        <v>5.9</v>
      </c>
      <c r="AC244" s="13">
        <v>5.9</v>
      </c>
      <c r="AD244" s="13">
        <v>5.9</v>
      </c>
      <c r="AE244">
        <f t="shared" si="23"/>
        <v>5.9000000000000012</v>
      </c>
      <c r="AF244" s="13">
        <v>2.8</v>
      </c>
      <c r="AG244" s="13">
        <v>2.75</v>
      </c>
      <c r="AH244" s="13">
        <v>2.7</v>
      </c>
      <c r="AI244">
        <f t="shared" si="24"/>
        <v>2.75</v>
      </c>
      <c r="AJ244" s="13">
        <v>4.2</v>
      </c>
      <c r="AK244" s="13">
        <v>4.5</v>
      </c>
      <c r="AL244" s="13">
        <v>4.4000000000000004</v>
      </c>
      <c r="AM244">
        <f t="shared" si="25"/>
        <v>4.3666666666666663</v>
      </c>
      <c r="AN244" s="13">
        <v>138</v>
      </c>
      <c r="AO244" s="13">
        <v>137.5</v>
      </c>
      <c r="AP244" s="13">
        <v>138</v>
      </c>
      <c r="AQ244">
        <f t="shared" si="26"/>
        <v>137.83333333333334</v>
      </c>
      <c r="AR244" s="13">
        <v>138</v>
      </c>
      <c r="AS244" s="13">
        <v>138</v>
      </c>
      <c r="AT244" s="13">
        <v>138</v>
      </c>
      <c r="AU244">
        <f t="shared" si="27"/>
        <v>138</v>
      </c>
      <c r="AV244" s="13" t="s">
        <v>789</v>
      </c>
      <c r="AW244" s="13" t="s">
        <v>788</v>
      </c>
      <c r="AX244" s="13">
        <v>17.8</v>
      </c>
      <c r="AY244" s="13">
        <v>99.5</v>
      </c>
      <c r="AZ244" s="13">
        <v>98</v>
      </c>
      <c r="BA244" s="13">
        <v>90</v>
      </c>
      <c r="BB244" s="13">
        <v>84</v>
      </c>
      <c r="BC244" s="13">
        <v>78</v>
      </c>
      <c r="BD244" s="13">
        <v>72</v>
      </c>
      <c r="BE244" s="13">
        <v>66</v>
      </c>
      <c r="BF244" s="13">
        <v>60</v>
      </c>
      <c r="BG244" s="13">
        <v>53</v>
      </c>
      <c r="BH244" s="13" t="s">
        <v>788</v>
      </c>
      <c r="BI244" s="13" t="s">
        <v>788</v>
      </c>
      <c r="BJ244" s="14" t="s">
        <v>788</v>
      </c>
      <c r="BK244" s="13" t="s">
        <v>789</v>
      </c>
      <c r="BL244" s="13" t="s">
        <v>790</v>
      </c>
      <c r="BM244" s="13" t="s">
        <v>1497</v>
      </c>
    </row>
    <row r="245" spans="1:87" s="13" customFormat="1">
      <c r="A245" s="13" t="s">
        <v>714</v>
      </c>
      <c r="B245" s="27">
        <v>39991</v>
      </c>
      <c r="C245" s="13" t="s">
        <v>985</v>
      </c>
      <c r="D245" s="13" t="s">
        <v>581</v>
      </c>
      <c r="E245">
        <v>55.077179000000001</v>
      </c>
      <c r="F245">
        <v>98.867973000000006</v>
      </c>
      <c r="H245" s="13" t="s">
        <v>221</v>
      </c>
      <c r="I245" s="13" t="s">
        <v>1335</v>
      </c>
      <c r="T245" s="13">
        <v>11.15</v>
      </c>
      <c r="U245" s="13">
        <v>10.95</v>
      </c>
      <c r="V245" s="13">
        <v>11.2</v>
      </c>
      <c r="W245">
        <f t="shared" si="21"/>
        <v>11.1</v>
      </c>
      <c r="X245" s="13">
        <v>119</v>
      </c>
      <c r="Y245" s="13">
        <v>119</v>
      </c>
      <c r="Z245" s="13">
        <v>119</v>
      </c>
      <c r="AA245">
        <f t="shared" si="22"/>
        <v>119</v>
      </c>
      <c r="AB245" s="13">
        <v>5.5</v>
      </c>
      <c r="AC245" s="13">
        <v>5.45</v>
      </c>
      <c r="AD245" s="13">
        <v>5.4</v>
      </c>
      <c r="AE245">
        <f t="shared" si="23"/>
        <v>5.45</v>
      </c>
      <c r="AF245" s="13">
        <v>2.5</v>
      </c>
      <c r="AG245" s="13">
        <v>2.5</v>
      </c>
      <c r="AH245" s="13">
        <v>2.5</v>
      </c>
      <c r="AI245">
        <f t="shared" si="24"/>
        <v>2.5</v>
      </c>
      <c r="AJ245" s="13">
        <v>4.3</v>
      </c>
      <c r="AK245" s="13">
        <v>4.1500000000000004</v>
      </c>
      <c r="AL245" s="13">
        <v>4.3</v>
      </c>
      <c r="AM245">
        <f t="shared" si="25"/>
        <v>4.25</v>
      </c>
      <c r="AN245" s="13">
        <v>95</v>
      </c>
      <c r="AO245" s="13">
        <v>95</v>
      </c>
      <c r="AP245" s="13">
        <v>95</v>
      </c>
      <c r="AQ245">
        <f t="shared" si="26"/>
        <v>95</v>
      </c>
      <c r="AR245" s="13">
        <v>93.5</v>
      </c>
      <c r="AS245" s="13">
        <v>93</v>
      </c>
      <c r="AT245" s="13">
        <v>94</v>
      </c>
      <c r="AU245">
        <f t="shared" si="27"/>
        <v>93.5</v>
      </c>
      <c r="AV245" s="13" t="s">
        <v>789</v>
      </c>
      <c r="AW245" s="13" t="s">
        <v>788</v>
      </c>
      <c r="AX245" s="13">
        <v>16.2</v>
      </c>
      <c r="AY245" s="13">
        <v>92</v>
      </c>
      <c r="AZ245" s="13">
        <v>90.5</v>
      </c>
      <c r="BA245" s="13">
        <v>85</v>
      </c>
      <c r="BB245" s="13">
        <v>79</v>
      </c>
      <c r="BC245" s="13">
        <v>73.5</v>
      </c>
      <c r="BD245" s="13">
        <v>67</v>
      </c>
      <c r="BE245" s="13">
        <v>62</v>
      </c>
      <c r="BF245" s="13">
        <v>56</v>
      </c>
      <c r="BG245" s="13">
        <v>49.5</v>
      </c>
      <c r="BH245" s="13" t="s">
        <v>788</v>
      </c>
      <c r="BI245" s="13" t="s">
        <v>788</v>
      </c>
      <c r="BJ245" s="14" t="s">
        <v>789</v>
      </c>
      <c r="BK245" s="13" t="s">
        <v>789</v>
      </c>
      <c r="BL245" s="13" t="s">
        <v>788</v>
      </c>
      <c r="BM245" s="13" t="s">
        <v>1119</v>
      </c>
    </row>
    <row r="246" spans="1:87" s="13" customFormat="1">
      <c r="A246" s="18" t="s">
        <v>715</v>
      </c>
      <c r="B246" s="28">
        <v>39991</v>
      </c>
      <c r="C246" s="18" t="s">
        <v>1489</v>
      </c>
      <c r="D246" s="18" t="s">
        <v>1241</v>
      </c>
      <c r="E246">
        <v>55.077179000000001</v>
      </c>
      <c r="F246">
        <v>98.867973000000006</v>
      </c>
      <c r="H246" s="13" t="s">
        <v>219</v>
      </c>
      <c r="I246" s="13" t="s">
        <v>995</v>
      </c>
      <c r="T246" s="13">
        <v>10.75</v>
      </c>
      <c r="U246" s="13">
        <v>10.7</v>
      </c>
      <c r="V246" s="13">
        <v>10.65</v>
      </c>
      <c r="W246">
        <f t="shared" si="21"/>
        <v>10.700000000000001</v>
      </c>
      <c r="X246" s="13">
        <v>124</v>
      </c>
      <c r="Y246" s="13">
        <v>124</v>
      </c>
      <c r="Z246" s="13">
        <v>123.5</v>
      </c>
      <c r="AA246">
        <f t="shared" si="22"/>
        <v>123.83333333333333</v>
      </c>
      <c r="AB246" s="13">
        <v>5.35</v>
      </c>
      <c r="AC246" s="13">
        <v>5.5</v>
      </c>
      <c r="AD246" s="13">
        <v>5.4</v>
      </c>
      <c r="AE246">
        <f t="shared" si="23"/>
        <v>5.416666666666667</v>
      </c>
      <c r="AF246" s="13">
        <v>3</v>
      </c>
      <c r="AG246" s="13">
        <v>3</v>
      </c>
      <c r="AH246" s="13">
        <v>3</v>
      </c>
      <c r="AI246">
        <f t="shared" si="24"/>
        <v>3</v>
      </c>
      <c r="AJ246" s="13">
        <v>4</v>
      </c>
      <c r="AK246" s="13">
        <v>4.25</v>
      </c>
      <c r="AL246" s="13">
        <v>4.2</v>
      </c>
      <c r="AM246">
        <f t="shared" si="25"/>
        <v>4.1499999999999995</v>
      </c>
      <c r="AN246" s="13">
        <v>101</v>
      </c>
      <c r="AO246" s="13">
        <v>101</v>
      </c>
      <c r="AP246" s="13">
        <v>101</v>
      </c>
      <c r="AQ246">
        <f t="shared" si="26"/>
        <v>101</v>
      </c>
      <c r="AR246" s="13">
        <v>99</v>
      </c>
      <c r="AS246" s="13">
        <v>99</v>
      </c>
      <c r="AT246" s="13">
        <v>99.5</v>
      </c>
      <c r="AU246">
        <f t="shared" si="27"/>
        <v>99.166666666666671</v>
      </c>
      <c r="AV246" s="13" t="s">
        <v>788</v>
      </c>
      <c r="AW246" s="13" t="s">
        <v>788</v>
      </c>
      <c r="AX246" s="13">
        <v>22.97</v>
      </c>
      <c r="AY246" s="13">
        <v>96</v>
      </c>
      <c r="AZ246" s="13">
        <v>95</v>
      </c>
      <c r="BA246" s="13">
        <v>89</v>
      </c>
      <c r="BB246" s="13">
        <v>81</v>
      </c>
      <c r="BC246" s="13">
        <v>75</v>
      </c>
      <c r="BD246" s="13">
        <v>69.5</v>
      </c>
      <c r="BE246" s="13">
        <v>64</v>
      </c>
      <c r="BF246" s="13">
        <v>58</v>
      </c>
      <c r="BG246" s="13">
        <v>51</v>
      </c>
      <c r="BH246" s="13" t="s">
        <v>788</v>
      </c>
      <c r="BI246" s="13" t="s">
        <v>788</v>
      </c>
      <c r="BJ246" s="14" t="s">
        <v>788</v>
      </c>
      <c r="BK246" s="13" t="s">
        <v>788</v>
      </c>
      <c r="BL246" s="13" t="s">
        <v>788</v>
      </c>
      <c r="BM246" s="13" t="s">
        <v>1120</v>
      </c>
      <c r="CI246" s="13" t="s">
        <v>1121</v>
      </c>
    </row>
    <row r="247" spans="1:87" s="13" customFormat="1">
      <c r="A247" s="13" t="s">
        <v>920</v>
      </c>
      <c r="B247" s="27">
        <v>39992</v>
      </c>
      <c r="C247" s="13" t="s">
        <v>985</v>
      </c>
      <c r="D247" s="13" t="s">
        <v>582</v>
      </c>
      <c r="E247">
        <v>55.064090999999998</v>
      </c>
      <c r="F247">
        <v>98.850441000000004</v>
      </c>
      <c r="G247" s="17">
        <v>0.4069444444444445</v>
      </c>
      <c r="H247" s="13" t="s">
        <v>221</v>
      </c>
      <c r="I247" s="13" t="s">
        <v>995</v>
      </c>
      <c r="T247" s="13">
        <v>10.8</v>
      </c>
      <c r="U247" s="13">
        <v>10.95</v>
      </c>
      <c r="V247" s="13">
        <v>10.9</v>
      </c>
      <c r="W247">
        <f t="shared" si="21"/>
        <v>10.883333333333333</v>
      </c>
      <c r="X247" s="13">
        <v>125</v>
      </c>
      <c r="Y247" s="13">
        <v>125</v>
      </c>
      <c r="Z247" s="13">
        <v>125.5</v>
      </c>
      <c r="AA247">
        <f t="shared" si="22"/>
        <v>125.16666666666667</v>
      </c>
      <c r="AB247" s="13">
        <v>5</v>
      </c>
      <c r="AC247" s="13">
        <v>5.2</v>
      </c>
      <c r="AD247" s="13">
        <v>5.05</v>
      </c>
      <c r="AE247">
        <f t="shared" si="23"/>
        <v>5.083333333333333</v>
      </c>
      <c r="AF247" s="13">
        <v>2.9</v>
      </c>
      <c r="AG247" s="13">
        <v>2.8</v>
      </c>
      <c r="AH247" s="13">
        <v>2.85</v>
      </c>
      <c r="AI247">
        <f t="shared" si="24"/>
        <v>2.8499999999999996</v>
      </c>
      <c r="AJ247" s="13">
        <v>4.5</v>
      </c>
      <c r="AK247" s="13">
        <v>4.7</v>
      </c>
      <c r="AL247" s="13">
        <v>4.5999999999999996</v>
      </c>
      <c r="AM247">
        <f t="shared" si="25"/>
        <v>4.5999999999999996</v>
      </c>
      <c r="AN247" s="13">
        <v>107</v>
      </c>
      <c r="AO247" s="13">
        <v>107</v>
      </c>
      <c r="AP247" s="13">
        <v>108</v>
      </c>
      <c r="AQ247">
        <f t="shared" si="26"/>
        <v>107.33333333333333</v>
      </c>
      <c r="AR247" s="13">
        <v>107</v>
      </c>
      <c r="AS247" s="13">
        <v>108</v>
      </c>
      <c r="AT247" s="13">
        <v>107.5</v>
      </c>
      <c r="AU247">
        <f t="shared" si="27"/>
        <v>107.5</v>
      </c>
      <c r="AV247" s="13" t="s">
        <v>788</v>
      </c>
      <c r="AW247" s="13" t="s">
        <v>790</v>
      </c>
      <c r="AX247" s="13">
        <v>17.55</v>
      </c>
      <c r="AY247" s="13">
        <v>97</v>
      </c>
      <c r="AZ247" s="13">
        <v>96</v>
      </c>
      <c r="BA247" s="13">
        <v>90</v>
      </c>
      <c r="BB247" s="13">
        <v>84</v>
      </c>
      <c r="BC247" s="13">
        <v>77</v>
      </c>
      <c r="BD247" s="13">
        <v>69</v>
      </c>
      <c r="BE247" s="13">
        <v>64.5</v>
      </c>
      <c r="BF247" s="13">
        <v>58.5</v>
      </c>
      <c r="BG247" s="13">
        <v>50.5</v>
      </c>
      <c r="BH247" s="13" t="s">
        <v>789</v>
      </c>
      <c r="BI247" s="13" t="s">
        <v>788</v>
      </c>
      <c r="BJ247" s="14" t="s">
        <v>788</v>
      </c>
      <c r="BK247" s="13" t="s">
        <v>788</v>
      </c>
      <c r="BL247" s="13" t="s">
        <v>788</v>
      </c>
      <c r="BM247" s="13" t="s">
        <v>1242</v>
      </c>
    </row>
    <row r="248" spans="1:87" s="13" customFormat="1">
      <c r="A248" s="13" t="s">
        <v>908</v>
      </c>
      <c r="B248" s="27">
        <v>39992</v>
      </c>
      <c r="C248" s="13" t="s">
        <v>985</v>
      </c>
      <c r="D248" s="13" t="s">
        <v>582</v>
      </c>
      <c r="E248">
        <v>55.064090999999998</v>
      </c>
      <c r="F248">
        <v>98.850441000000004</v>
      </c>
      <c r="H248" s="13" t="s">
        <v>219</v>
      </c>
      <c r="I248" s="13" t="s">
        <v>995</v>
      </c>
      <c r="T248" s="13">
        <v>10.199999999999999</v>
      </c>
      <c r="U248" s="13">
        <v>10.6</v>
      </c>
      <c r="V248" s="13">
        <v>10.5</v>
      </c>
      <c r="W248">
        <f t="shared" si="21"/>
        <v>10.433333333333332</v>
      </c>
      <c r="X248" s="13">
        <v>120.5</v>
      </c>
      <c r="Y248" s="13">
        <v>120</v>
      </c>
      <c r="Z248" s="13">
        <v>119.5</v>
      </c>
      <c r="AA248">
        <f t="shared" si="22"/>
        <v>120</v>
      </c>
      <c r="AB248" s="13">
        <v>5.5</v>
      </c>
      <c r="AC248" s="13">
        <v>5.4</v>
      </c>
      <c r="AD248" s="13">
        <v>5.5</v>
      </c>
      <c r="AE248">
        <f t="shared" si="23"/>
        <v>5.4666666666666659</v>
      </c>
      <c r="AF248" s="13">
        <v>2.6</v>
      </c>
      <c r="AG248" s="13">
        <v>2.5</v>
      </c>
      <c r="AH248" s="13">
        <v>2.7</v>
      </c>
      <c r="AI248">
        <f t="shared" si="24"/>
        <v>2.6</v>
      </c>
      <c r="AJ248" s="13">
        <v>4.2</v>
      </c>
      <c r="AK248" s="13">
        <v>4.1500000000000004</v>
      </c>
      <c r="AL248" s="13">
        <v>4.1500000000000004</v>
      </c>
      <c r="AM248">
        <f t="shared" si="25"/>
        <v>4.166666666666667</v>
      </c>
      <c r="AN248" s="13">
        <v>89</v>
      </c>
      <c r="AO248" s="13">
        <v>88</v>
      </c>
      <c r="AP248" s="13">
        <v>89</v>
      </c>
      <c r="AQ248">
        <f t="shared" si="26"/>
        <v>88.666666666666671</v>
      </c>
      <c r="AR248" s="13">
        <v>90</v>
      </c>
      <c r="AS248" s="13">
        <v>91</v>
      </c>
      <c r="AT248" s="13">
        <v>90.5</v>
      </c>
      <c r="AU248">
        <f t="shared" si="27"/>
        <v>90.5</v>
      </c>
      <c r="AV248" s="13" t="s">
        <v>788</v>
      </c>
      <c r="AW248" s="13" t="s">
        <v>788</v>
      </c>
      <c r="AX248" s="13">
        <v>17.690000000000001</v>
      </c>
      <c r="AY248" s="13">
        <v>92</v>
      </c>
      <c r="AZ248" s="13">
        <v>91</v>
      </c>
      <c r="BA248" s="13">
        <v>85.5</v>
      </c>
      <c r="BB248" s="13">
        <v>78.5</v>
      </c>
      <c r="BC248" s="13">
        <v>73</v>
      </c>
      <c r="BD248" s="13">
        <v>68</v>
      </c>
      <c r="BE248" s="13">
        <v>62</v>
      </c>
      <c r="BF248" s="13">
        <v>56</v>
      </c>
      <c r="BG248" s="13">
        <v>50.5</v>
      </c>
      <c r="BH248" s="13" t="s">
        <v>789</v>
      </c>
      <c r="BI248" s="13" t="s">
        <v>788</v>
      </c>
      <c r="BJ248" s="14" t="s">
        <v>789</v>
      </c>
      <c r="BK248" s="13" t="s">
        <v>788</v>
      </c>
      <c r="BL248" s="13" t="s">
        <v>788</v>
      </c>
      <c r="BM248" s="13" t="s">
        <v>1243</v>
      </c>
    </row>
    <row r="249" spans="1:87" s="13" customFormat="1">
      <c r="A249" s="13" t="s">
        <v>909</v>
      </c>
      <c r="B249" s="27">
        <v>39992</v>
      </c>
      <c r="C249" s="13" t="s">
        <v>985</v>
      </c>
      <c r="D249" s="13" t="s">
        <v>388</v>
      </c>
      <c r="E249">
        <v>55.080050999999997</v>
      </c>
      <c r="F249">
        <v>98.842040999999995</v>
      </c>
      <c r="G249" s="17">
        <v>0.44513888888888892</v>
      </c>
      <c r="H249" s="13" t="s">
        <v>219</v>
      </c>
      <c r="I249" s="13" t="s">
        <v>1335</v>
      </c>
      <c r="T249" s="13">
        <v>11.2</v>
      </c>
      <c r="U249" s="13">
        <v>11.2</v>
      </c>
      <c r="V249" s="13">
        <v>11.1</v>
      </c>
      <c r="W249">
        <f t="shared" si="21"/>
        <v>11.166666666666666</v>
      </c>
      <c r="X249" s="13">
        <v>126</v>
      </c>
      <c r="Y249" s="13">
        <v>125.5</v>
      </c>
      <c r="Z249" s="13">
        <v>125.5</v>
      </c>
      <c r="AA249">
        <f t="shared" si="22"/>
        <v>125.66666666666667</v>
      </c>
      <c r="AB249" s="13">
        <v>6</v>
      </c>
      <c r="AC249" s="13">
        <v>6</v>
      </c>
      <c r="AD249" s="13">
        <v>5.95</v>
      </c>
      <c r="AE249">
        <f t="shared" si="23"/>
        <v>5.9833333333333334</v>
      </c>
      <c r="AF249" s="13">
        <v>2.9</v>
      </c>
      <c r="AG249" s="13">
        <v>2.8</v>
      </c>
      <c r="AH249" s="13">
        <v>2.8</v>
      </c>
      <c r="AI249">
        <f t="shared" si="24"/>
        <v>2.8333333333333335</v>
      </c>
      <c r="AJ249" s="13">
        <v>4.4000000000000004</v>
      </c>
      <c r="AK249" s="13">
        <v>4.4000000000000004</v>
      </c>
      <c r="AL249" s="13">
        <v>4.4000000000000004</v>
      </c>
      <c r="AM249">
        <f t="shared" si="25"/>
        <v>4.4000000000000004</v>
      </c>
      <c r="AN249" s="13">
        <v>97</v>
      </c>
      <c r="AO249" s="13">
        <v>97</v>
      </c>
      <c r="AP249" s="13">
        <v>97.5</v>
      </c>
      <c r="AQ249">
        <f t="shared" si="26"/>
        <v>97.166666666666671</v>
      </c>
      <c r="AR249" s="13">
        <v>96</v>
      </c>
      <c r="AS249" s="13">
        <v>96</v>
      </c>
      <c r="AT249" s="13">
        <v>96</v>
      </c>
      <c r="AU249">
        <f t="shared" si="27"/>
        <v>96</v>
      </c>
      <c r="AV249" s="13" t="s">
        <v>788</v>
      </c>
      <c r="AW249" s="13" t="s">
        <v>788</v>
      </c>
      <c r="AX249" s="13">
        <v>19.059999999999999</v>
      </c>
      <c r="AY249" s="13">
        <v>98</v>
      </c>
      <c r="AZ249" s="13">
        <v>97</v>
      </c>
      <c r="BA249" s="13">
        <v>91</v>
      </c>
      <c r="BB249" s="13">
        <v>84</v>
      </c>
      <c r="BC249" s="13">
        <v>78</v>
      </c>
      <c r="BD249" s="13">
        <v>73</v>
      </c>
      <c r="BE249" s="13">
        <v>66</v>
      </c>
      <c r="BF249" s="13">
        <v>60.5</v>
      </c>
      <c r="BG249" s="13">
        <v>53</v>
      </c>
      <c r="BH249" s="13" t="s">
        <v>789</v>
      </c>
      <c r="BI249" s="13" t="s">
        <v>789</v>
      </c>
      <c r="BJ249" s="14" t="s">
        <v>788</v>
      </c>
      <c r="BK249" s="13" t="s">
        <v>789</v>
      </c>
      <c r="BL249" s="13" t="s">
        <v>788</v>
      </c>
      <c r="BM249" s="13" t="s">
        <v>1244</v>
      </c>
    </row>
    <row r="250" spans="1:87" s="13" customFormat="1">
      <c r="A250" s="13" t="s">
        <v>910</v>
      </c>
      <c r="B250" s="27">
        <v>39992</v>
      </c>
      <c r="C250" s="13" t="s">
        <v>985</v>
      </c>
      <c r="D250" s="13" t="s">
        <v>388</v>
      </c>
      <c r="E250">
        <v>55.080050999999997</v>
      </c>
      <c r="F250">
        <v>98.842040999999995</v>
      </c>
      <c r="H250" s="13" t="s">
        <v>221</v>
      </c>
      <c r="I250" s="13" t="s">
        <v>1335</v>
      </c>
      <c r="L250" s="13" t="s">
        <v>1245</v>
      </c>
      <c r="M250" s="13" t="s">
        <v>1246</v>
      </c>
      <c r="T250" s="13">
        <v>11.1</v>
      </c>
      <c r="U250" s="13">
        <v>11.15</v>
      </c>
      <c r="V250" s="13">
        <v>11.05</v>
      </c>
      <c r="W250">
        <f t="shared" si="21"/>
        <v>11.1</v>
      </c>
      <c r="X250" s="13">
        <v>126.5</v>
      </c>
      <c r="Y250" s="13">
        <v>126</v>
      </c>
      <c r="Z250" s="13">
        <v>126</v>
      </c>
      <c r="AA250">
        <f t="shared" si="22"/>
        <v>126.16666666666667</v>
      </c>
      <c r="AB250" s="13">
        <v>6.1</v>
      </c>
      <c r="AC250" s="13">
        <v>6</v>
      </c>
      <c r="AD250" s="13">
        <v>6</v>
      </c>
      <c r="AE250">
        <f t="shared" si="23"/>
        <v>6.0333333333333341</v>
      </c>
      <c r="AF250" s="13">
        <v>2.7</v>
      </c>
      <c r="AG250" s="13">
        <v>2.7</v>
      </c>
      <c r="AH250" s="13">
        <v>2.7</v>
      </c>
      <c r="AI250">
        <f t="shared" si="24"/>
        <v>2.7000000000000006</v>
      </c>
      <c r="AJ250" s="13">
        <v>4.7</v>
      </c>
      <c r="AK250" s="13">
        <v>4.5</v>
      </c>
      <c r="AL250" s="13">
        <v>5.5</v>
      </c>
      <c r="AM250">
        <f t="shared" si="25"/>
        <v>4.8999999999999995</v>
      </c>
      <c r="AN250" s="13">
        <v>140.5</v>
      </c>
      <c r="AO250" s="13">
        <v>141</v>
      </c>
      <c r="AP250" s="13">
        <v>140.5</v>
      </c>
      <c r="AQ250">
        <f t="shared" si="26"/>
        <v>140.66666666666666</v>
      </c>
      <c r="AR250" s="13">
        <v>138</v>
      </c>
      <c r="AS250" s="13">
        <v>138</v>
      </c>
      <c r="AT250" s="13">
        <v>138</v>
      </c>
      <c r="AU250">
        <f t="shared" si="27"/>
        <v>138</v>
      </c>
      <c r="AV250" s="13" t="s">
        <v>788</v>
      </c>
      <c r="AW250" s="13" t="s">
        <v>788</v>
      </c>
      <c r="AX250" s="13">
        <v>17.43</v>
      </c>
      <c r="AY250" s="13">
        <v>98</v>
      </c>
      <c r="AZ250" s="13">
        <v>98</v>
      </c>
      <c r="BA250" s="13">
        <v>91</v>
      </c>
      <c r="BB250" s="13">
        <v>84</v>
      </c>
      <c r="BC250" s="13">
        <v>77</v>
      </c>
      <c r="BD250" s="13">
        <v>71</v>
      </c>
      <c r="BE250" s="13">
        <v>67</v>
      </c>
      <c r="BF250" s="13">
        <v>61</v>
      </c>
      <c r="BG250" s="13">
        <v>54.5</v>
      </c>
      <c r="BH250" s="13" t="s">
        <v>788</v>
      </c>
      <c r="BI250" s="13" t="s">
        <v>788</v>
      </c>
      <c r="BJ250" s="14" t="s">
        <v>788</v>
      </c>
      <c r="BK250" s="13" t="s">
        <v>1018</v>
      </c>
      <c r="BL250" s="13" t="s">
        <v>789</v>
      </c>
      <c r="BM250" s="13" t="s">
        <v>1247</v>
      </c>
    </row>
    <row r="251" spans="1:87" s="13" customFormat="1">
      <c r="A251" s="13" t="s">
        <v>911</v>
      </c>
      <c r="B251" s="27">
        <v>39992</v>
      </c>
      <c r="C251" s="13" t="s">
        <v>985</v>
      </c>
      <c r="D251" s="13" t="s">
        <v>805</v>
      </c>
      <c r="E251">
        <v>55.080939999999998</v>
      </c>
      <c r="F251">
        <v>98.842217000000005</v>
      </c>
      <c r="H251" s="13" t="s">
        <v>221</v>
      </c>
      <c r="I251" s="13" t="s">
        <v>1335</v>
      </c>
      <c r="T251" s="13">
        <v>11.3</v>
      </c>
      <c r="U251" s="13">
        <v>11.25</v>
      </c>
      <c r="V251" s="13">
        <v>11.3</v>
      </c>
      <c r="W251">
        <f t="shared" si="21"/>
        <v>11.283333333333333</v>
      </c>
      <c r="X251" s="13">
        <v>120</v>
      </c>
      <c r="Y251" s="13">
        <v>119.5</v>
      </c>
      <c r="Z251" s="13">
        <v>119.5</v>
      </c>
      <c r="AA251">
        <f t="shared" si="22"/>
        <v>119.66666666666667</v>
      </c>
      <c r="AB251" s="13">
        <v>5.8</v>
      </c>
      <c r="AC251" s="13">
        <v>5.9</v>
      </c>
      <c r="AD251" s="13">
        <v>5.75</v>
      </c>
      <c r="AE251">
        <f t="shared" si="23"/>
        <v>5.8166666666666664</v>
      </c>
      <c r="AF251" s="13">
        <v>2.8</v>
      </c>
      <c r="AG251" s="13">
        <v>2.7</v>
      </c>
      <c r="AH251" s="13">
        <v>2.8</v>
      </c>
      <c r="AI251">
        <f t="shared" si="24"/>
        <v>2.7666666666666671</v>
      </c>
      <c r="AJ251" s="13">
        <v>4</v>
      </c>
      <c r="AK251" s="13">
        <v>4.4000000000000004</v>
      </c>
      <c r="AL251" s="13">
        <v>4.45</v>
      </c>
      <c r="AM251">
        <f t="shared" si="25"/>
        <v>4.2833333333333341</v>
      </c>
      <c r="AN251" s="13">
        <v>94</v>
      </c>
      <c r="AO251" s="13">
        <v>94</v>
      </c>
      <c r="AP251" s="13">
        <v>94</v>
      </c>
      <c r="AQ251">
        <f t="shared" si="26"/>
        <v>94</v>
      </c>
      <c r="AR251" s="13">
        <v>93.5</v>
      </c>
      <c r="AS251" s="13">
        <v>93.5</v>
      </c>
      <c r="AT251" s="13">
        <v>93</v>
      </c>
      <c r="AU251">
        <f t="shared" si="27"/>
        <v>93.333333333333329</v>
      </c>
      <c r="AV251" s="13" t="s">
        <v>1018</v>
      </c>
      <c r="AW251" s="13" t="s">
        <v>788</v>
      </c>
      <c r="AX251" s="13">
        <v>15.86</v>
      </c>
      <c r="AY251" s="13">
        <v>92.5</v>
      </c>
      <c r="AZ251" s="13">
        <v>91</v>
      </c>
      <c r="BA251" s="13">
        <v>84</v>
      </c>
      <c r="BB251" s="13">
        <v>78</v>
      </c>
      <c r="BC251" s="13">
        <v>72</v>
      </c>
      <c r="BD251" s="13">
        <v>67</v>
      </c>
      <c r="BE251" s="13">
        <v>61.5</v>
      </c>
      <c r="BF251" s="13">
        <v>56</v>
      </c>
      <c r="BG251" s="13">
        <v>49.5</v>
      </c>
      <c r="BH251" s="13" t="s">
        <v>788</v>
      </c>
      <c r="BI251" s="13" t="s">
        <v>788</v>
      </c>
      <c r="BJ251" s="14" t="s">
        <v>788</v>
      </c>
    </row>
    <row r="252" spans="1:87" s="13" customFormat="1">
      <c r="A252" s="13" t="s">
        <v>1109</v>
      </c>
      <c r="B252" s="27">
        <v>39992</v>
      </c>
      <c r="C252" s="13" t="s">
        <v>806</v>
      </c>
      <c r="D252" s="13" t="s">
        <v>807</v>
      </c>
      <c r="E252">
        <v>55.079929</v>
      </c>
      <c r="F252">
        <v>98.894997000000004</v>
      </c>
      <c r="H252" s="13" t="s">
        <v>219</v>
      </c>
      <c r="I252" s="13" t="s">
        <v>1335</v>
      </c>
      <c r="T252" s="13">
        <v>10.9</v>
      </c>
      <c r="U252" s="13">
        <v>11.2</v>
      </c>
      <c r="V252" s="13">
        <v>11</v>
      </c>
      <c r="W252">
        <f t="shared" si="21"/>
        <v>11.033333333333333</v>
      </c>
      <c r="X252" s="13">
        <v>119</v>
      </c>
      <c r="Y252" s="13">
        <v>120</v>
      </c>
      <c r="Z252" s="13">
        <v>120.5</v>
      </c>
      <c r="AA252">
        <f t="shared" si="22"/>
        <v>119.83333333333333</v>
      </c>
      <c r="AB252" s="13">
        <v>5.35</v>
      </c>
      <c r="AC252" s="13">
        <v>5.35</v>
      </c>
      <c r="AD252" s="13">
        <v>5.3</v>
      </c>
      <c r="AE252">
        <f t="shared" si="23"/>
        <v>5.333333333333333</v>
      </c>
      <c r="AF252" s="13">
        <v>2.5</v>
      </c>
      <c r="AG252" s="13">
        <v>2.5</v>
      </c>
      <c r="AH252" s="13">
        <v>2.5</v>
      </c>
      <c r="AI252">
        <f t="shared" si="24"/>
        <v>2.5</v>
      </c>
      <c r="AJ252" s="13">
        <v>4.2</v>
      </c>
      <c r="AK252" s="13">
        <v>4.5</v>
      </c>
      <c r="AL252" s="13">
        <v>4.25</v>
      </c>
      <c r="AM252">
        <f t="shared" si="25"/>
        <v>4.3166666666666664</v>
      </c>
      <c r="AN252" s="13">
        <v>89</v>
      </c>
      <c r="AO252" s="13">
        <v>89</v>
      </c>
      <c r="AP252" s="13">
        <v>88.5</v>
      </c>
      <c r="AQ252">
        <f t="shared" si="26"/>
        <v>88.833333333333329</v>
      </c>
      <c r="AR252" s="13">
        <v>88</v>
      </c>
      <c r="AS252" s="13">
        <v>88</v>
      </c>
      <c r="AT252" s="13">
        <v>88</v>
      </c>
      <c r="AU252">
        <f t="shared" si="27"/>
        <v>88</v>
      </c>
      <c r="AV252" s="13" t="s">
        <v>788</v>
      </c>
      <c r="AW252" s="13" t="s">
        <v>788</v>
      </c>
      <c r="AX252" s="13">
        <v>19.41</v>
      </c>
      <c r="AY252" s="13">
        <v>93</v>
      </c>
      <c r="AZ252" s="13">
        <v>89</v>
      </c>
      <c r="BA252" s="13">
        <v>83.5</v>
      </c>
      <c r="BB252" s="13">
        <v>78</v>
      </c>
      <c r="BC252" s="13">
        <v>72</v>
      </c>
      <c r="BD252" s="13">
        <v>67</v>
      </c>
      <c r="BE252" s="13">
        <v>62</v>
      </c>
      <c r="BF252" s="13">
        <v>56</v>
      </c>
      <c r="BG252" s="13">
        <v>48</v>
      </c>
      <c r="BH252" s="13" t="s">
        <v>789</v>
      </c>
      <c r="BI252" s="13" t="s">
        <v>789</v>
      </c>
      <c r="BJ252" s="14" t="s">
        <v>788</v>
      </c>
    </row>
    <row r="253" spans="1:87" s="13" customFormat="1">
      <c r="A253" s="13" t="s">
        <v>1110</v>
      </c>
      <c r="B253" s="27">
        <v>39992</v>
      </c>
      <c r="C253" s="13" t="s">
        <v>806</v>
      </c>
      <c r="D253" s="13" t="s">
        <v>808</v>
      </c>
      <c r="E253">
        <v>55.079891000000003</v>
      </c>
      <c r="F253">
        <v>98.895042000000004</v>
      </c>
      <c r="H253" s="13" t="s">
        <v>219</v>
      </c>
      <c r="I253" s="13" t="s">
        <v>1335</v>
      </c>
      <c r="T253" s="13">
        <v>11</v>
      </c>
      <c r="U253" s="13">
        <v>10.7</v>
      </c>
      <c r="V253" s="13">
        <v>10.7</v>
      </c>
      <c r="W253">
        <f t="shared" si="21"/>
        <v>10.799999999999999</v>
      </c>
      <c r="X253" s="13">
        <v>121</v>
      </c>
      <c r="Y253" s="13">
        <v>121.5</v>
      </c>
      <c r="Z253" s="13">
        <v>121</v>
      </c>
      <c r="AA253">
        <f t="shared" si="22"/>
        <v>121.16666666666667</v>
      </c>
      <c r="AB253" s="13">
        <v>5.8</v>
      </c>
      <c r="AC253" s="13">
        <v>5.6</v>
      </c>
      <c r="AD253" s="13">
        <v>5.6</v>
      </c>
      <c r="AE253">
        <f t="shared" si="23"/>
        <v>5.666666666666667</v>
      </c>
      <c r="AF253" s="13">
        <v>2.9</v>
      </c>
      <c r="AG253" s="13">
        <v>2.9</v>
      </c>
      <c r="AH253" s="13">
        <v>3</v>
      </c>
      <c r="AI253">
        <f t="shared" si="24"/>
        <v>2.9333333333333336</v>
      </c>
      <c r="AJ253" s="13">
        <v>4.2</v>
      </c>
      <c r="AK253" s="13">
        <v>4</v>
      </c>
      <c r="AL253" s="13">
        <v>4.4000000000000004</v>
      </c>
      <c r="AM253">
        <f t="shared" si="25"/>
        <v>4.2</v>
      </c>
      <c r="AN253" s="13">
        <v>90</v>
      </c>
      <c r="AO253" s="13">
        <v>91</v>
      </c>
      <c r="AP253" s="13">
        <v>91</v>
      </c>
      <c r="AQ253">
        <f t="shared" si="26"/>
        <v>90.666666666666671</v>
      </c>
      <c r="AR253" s="13" t="s">
        <v>1248</v>
      </c>
      <c r="AU253" t="e">
        <f t="shared" si="27"/>
        <v>#DIV/0!</v>
      </c>
      <c r="AV253" s="13" t="s">
        <v>788</v>
      </c>
      <c r="AW253" s="13" t="s">
        <v>1005</v>
      </c>
      <c r="AX253" s="13">
        <v>20.79</v>
      </c>
      <c r="AY253" s="13">
        <v>95</v>
      </c>
      <c r="AZ253" s="13">
        <v>95</v>
      </c>
      <c r="BA253" s="13">
        <v>88.5</v>
      </c>
      <c r="BB253" s="13">
        <v>83</v>
      </c>
      <c r="BC253" s="13">
        <v>77</v>
      </c>
      <c r="BD253" s="13">
        <v>71</v>
      </c>
      <c r="BE253" s="13">
        <v>66</v>
      </c>
      <c r="BF253" s="13">
        <v>60</v>
      </c>
      <c r="BG253" s="13">
        <v>53</v>
      </c>
      <c r="BH253" s="13" t="s">
        <v>789</v>
      </c>
      <c r="BI253" s="13" t="s">
        <v>788</v>
      </c>
      <c r="BJ253" s="14" t="s">
        <v>788</v>
      </c>
      <c r="BK253" s="13" t="s">
        <v>1018</v>
      </c>
      <c r="BL253" s="13" t="s">
        <v>1249</v>
      </c>
      <c r="BM253" s="13" t="s">
        <v>1250</v>
      </c>
    </row>
    <row r="254" spans="1:87" s="13" customFormat="1">
      <c r="A254" s="13" t="s">
        <v>1111</v>
      </c>
      <c r="B254" s="27">
        <v>39992</v>
      </c>
      <c r="C254" s="13" t="s">
        <v>806</v>
      </c>
      <c r="D254" s="13" t="s">
        <v>808</v>
      </c>
      <c r="E254">
        <v>55.079891000000003</v>
      </c>
      <c r="F254">
        <v>98.895042000000004</v>
      </c>
      <c r="H254" s="13" t="s">
        <v>221</v>
      </c>
      <c r="I254" s="13" t="s">
        <v>1335</v>
      </c>
      <c r="T254" s="13">
        <v>10</v>
      </c>
      <c r="U254" s="13">
        <v>9.9</v>
      </c>
      <c r="V254" s="13">
        <v>9.8000000000000007</v>
      </c>
      <c r="W254">
        <f t="shared" si="21"/>
        <v>9.9</v>
      </c>
      <c r="X254" s="13">
        <v>117</v>
      </c>
      <c r="Y254" s="13">
        <v>117.5</v>
      </c>
      <c r="Z254" s="13">
        <v>117</v>
      </c>
      <c r="AA254">
        <f t="shared" si="22"/>
        <v>117.16666666666667</v>
      </c>
      <c r="AB254" s="13">
        <v>5.5</v>
      </c>
      <c r="AC254" s="13">
        <v>5.4</v>
      </c>
      <c r="AD254" s="13">
        <v>5.2</v>
      </c>
      <c r="AE254">
        <f t="shared" si="23"/>
        <v>5.3666666666666671</v>
      </c>
      <c r="AF254" s="13">
        <v>2.5499999999999998</v>
      </c>
      <c r="AG254" s="13">
        <v>2.5499999999999998</v>
      </c>
      <c r="AH254" s="13">
        <v>2.5499999999999998</v>
      </c>
      <c r="AI254">
        <f t="shared" si="24"/>
        <v>2.5499999999999998</v>
      </c>
      <c r="AJ254" s="13">
        <v>4.3</v>
      </c>
      <c r="AK254" s="13">
        <v>4.3</v>
      </c>
      <c r="AL254" s="13">
        <v>4.1500000000000004</v>
      </c>
      <c r="AM254">
        <f t="shared" si="25"/>
        <v>4.25</v>
      </c>
      <c r="AN254" s="13">
        <v>96</v>
      </c>
      <c r="AO254" s="13">
        <v>96.5</v>
      </c>
      <c r="AP254" s="13">
        <v>96.5</v>
      </c>
      <c r="AQ254">
        <f t="shared" si="26"/>
        <v>96.333333333333329</v>
      </c>
      <c r="AR254" s="13">
        <v>97.5</v>
      </c>
      <c r="AS254" s="13">
        <v>97.5</v>
      </c>
      <c r="AT254" s="13">
        <v>97</v>
      </c>
      <c r="AU254">
        <f t="shared" si="27"/>
        <v>97.333333333333329</v>
      </c>
      <c r="AV254" s="13" t="s">
        <v>788</v>
      </c>
      <c r="AW254" s="13" t="s">
        <v>788</v>
      </c>
      <c r="AX254" s="13">
        <v>15.33</v>
      </c>
      <c r="AY254" s="13">
        <v>86.5</v>
      </c>
      <c r="AZ254" s="13">
        <v>86.5</v>
      </c>
      <c r="BA254" s="13">
        <v>81</v>
      </c>
      <c r="BB254" s="13">
        <v>75</v>
      </c>
      <c r="BC254" s="13">
        <v>69.5</v>
      </c>
      <c r="BD254" s="13">
        <v>64</v>
      </c>
      <c r="BE254" s="13">
        <v>57</v>
      </c>
      <c r="BF254" s="13">
        <v>53</v>
      </c>
      <c r="BG254" s="13">
        <v>47</v>
      </c>
      <c r="BH254" s="13" t="s">
        <v>788</v>
      </c>
      <c r="BI254" s="13" t="s">
        <v>1093</v>
      </c>
      <c r="BJ254" s="14" t="s">
        <v>788</v>
      </c>
      <c r="BK254" s="13" t="s">
        <v>789</v>
      </c>
      <c r="BL254" s="13" t="s">
        <v>789</v>
      </c>
      <c r="BM254" s="13" t="s">
        <v>1318</v>
      </c>
    </row>
    <row r="255" spans="1:87" s="13" customFormat="1">
      <c r="A255" s="13" t="s">
        <v>1112</v>
      </c>
      <c r="B255" s="27">
        <v>39992</v>
      </c>
      <c r="C255" s="13" t="s">
        <v>806</v>
      </c>
      <c r="D255" s="13" t="s">
        <v>808</v>
      </c>
      <c r="E255">
        <v>55.079891000000003</v>
      </c>
      <c r="F255">
        <v>98.895042000000004</v>
      </c>
      <c r="H255" s="13" t="s">
        <v>219</v>
      </c>
      <c r="I255" s="13" t="s">
        <v>1335</v>
      </c>
      <c r="T255" s="13">
        <v>10.8</v>
      </c>
      <c r="U255" s="13">
        <v>10.85</v>
      </c>
      <c r="V255" s="13">
        <v>10.7</v>
      </c>
      <c r="W255">
        <f t="shared" si="21"/>
        <v>10.783333333333331</v>
      </c>
      <c r="X255" s="13">
        <v>121</v>
      </c>
      <c r="Y255" s="13">
        <v>120.5</v>
      </c>
      <c r="Z255" s="13">
        <v>121</v>
      </c>
      <c r="AA255">
        <f t="shared" si="22"/>
        <v>120.83333333333333</v>
      </c>
      <c r="AB255" s="13">
        <v>5.95</v>
      </c>
      <c r="AC255" s="13">
        <v>6</v>
      </c>
      <c r="AD255" s="13">
        <v>5.9</v>
      </c>
      <c r="AE255">
        <f t="shared" si="23"/>
        <v>5.95</v>
      </c>
      <c r="AF255" s="13">
        <v>2.75</v>
      </c>
      <c r="AG255" s="13">
        <v>2.9</v>
      </c>
      <c r="AH255" s="13">
        <v>2.75</v>
      </c>
      <c r="AI255">
        <f t="shared" si="24"/>
        <v>2.8000000000000003</v>
      </c>
      <c r="AJ255" s="13">
        <v>4</v>
      </c>
      <c r="AK255" s="13">
        <v>3.9</v>
      </c>
      <c r="AL255" s="13">
        <v>3.95</v>
      </c>
      <c r="AM255">
        <f t="shared" si="25"/>
        <v>3.9500000000000006</v>
      </c>
      <c r="AN255" s="13">
        <v>94</v>
      </c>
      <c r="AO255" s="13">
        <v>94</v>
      </c>
      <c r="AP255" s="13">
        <v>94</v>
      </c>
      <c r="AQ255">
        <f t="shared" si="26"/>
        <v>94</v>
      </c>
      <c r="AR255" s="13">
        <v>94</v>
      </c>
      <c r="AS255" s="13">
        <v>94</v>
      </c>
      <c r="AT255" s="13">
        <v>95</v>
      </c>
      <c r="AU255">
        <f t="shared" si="27"/>
        <v>94.333333333333329</v>
      </c>
      <c r="AV255" s="13" t="s">
        <v>788</v>
      </c>
      <c r="AW255" s="13" t="s">
        <v>788</v>
      </c>
      <c r="AX255" s="13">
        <v>19.97</v>
      </c>
      <c r="AY255" s="13">
        <v>95</v>
      </c>
      <c r="AZ255" s="13">
        <v>95</v>
      </c>
      <c r="BA255" s="13">
        <v>87</v>
      </c>
      <c r="BB255" s="13">
        <v>79.5</v>
      </c>
      <c r="BC255" s="13">
        <v>74</v>
      </c>
      <c r="BD255" s="13">
        <v>69</v>
      </c>
      <c r="BE255" s="13">
        <v>64</v>
      </c>
      <c r="BF255" s="13">
        <v>58</v>
      </c>
      <c r="BG255" s="13">
        <v>51.5</v>
      </c>
      <c r="BH255" s="13" t="s">
        <v>788</v>
      </c>
      <c r="BI255" s="13" t="s">
        <v>788</v>
      </c>
      <c r="BJ255" s="14" t="s">
        <v>788</v>
      </c>
      <c r="BK255" s="13" t="s">
        <v>1093</v>
      </c>
      <c r="BL255" s="13" t="s">
        <v>788</v>
      </c>
      <c r="BM255" s="13" t="s">
        <v>1319</v>
      </c>
    </row>
    <row r="256" spans="1:87" s="13" customFormat="1">
      <c r="A256" s="13" t="s">
        <v>1113</v>
      </c>
      <c r="B256" s="27">
        <v>39992</v>
      </c>
      <c r="C256" s="13" t="s">
        <v>806</v>
      </c>
      <c r="D256" s="13" t="s">
        <v>808</v>
      </c>
      <c r="E256">
        <v>55.079891000000003</v>
      </c>
      <c r="F256">
        <v>98.895042000000004</v>
      </c>
      <c r="H256" s="13" t="s">
        <v>221</v>
      </c>
      <c r="I256" s="13" t="s">
        <v>1335</v>
      </c>
      <c r="T256" s="13">
        <v>12.1</v>
      </c>
      <c r="U256" s="13">
        <v>12.1</v>
      </c>
      <c r="V256" s="13">
        <v>12.2</v>
      </c>
      <c r="W256">
        <f t="shared" si="21"/>
        <v>12.133333333333333</v>
      </c>
      <c r="X256" s="13">
        <v>126</v>
      </c>
      <c r="Y256" s="13">
        <v>127</v>
      </c>
      <c r="Z256" s="13">
        <v>126</v>
      </c>
      <c r="AA256">
        <f t="shared" si="22"/>
        <v>126.33333333333333</v>
      </c>
      <c r="AB256" s="13">
        <v>6.3</v>
      </c>
      <c r="AC256" s="13">
        <v>6.3</v>
      </c>
      <c r="AD256" s="13">
        <v>6.3</v>
      </c>
      <c r="AE256">
        <f t="shared" si="23"/>
        <v>6.3</v>
      </c>
      <c r="AF256" s="13">
        <v>2.8</v>
      </c>
      <c r="AG256" s="13">
        <v>2.9</v>
      </c>
      <c r="AH256" s="13">
        <v>3</v>
      </c>
      <c r="AI256">
        <f t="shared" si="24"/>
        <v>2.9</v>
      </c>
      <c r="AJ256" s="13">
        <v>4.4000000000000004</v>
      </c>
      <c r="AK256" s="13">
        <v>4.4000000000000004</v>
      </c>
      <c r="AL256" s="13">
        <v>4.45</v>
      </c>
      <c r="AM256">
        <f t="shared" si="25"/>
        <v>4.416666666666667</v>
      </c>
      <c r="AN256" s="13">
        <v>102</v>
      </c>
      <c r="AO256" s="13">
        <v>101.5</v>
      </c>
      <c r="AP256" s="13">
        <v>102</v>
      </c>
      <c r="AQ256">
        <f t="shared" si="26"/>
        <v>101.83333333333333</v>
      </c>
      <c r="AR256" s="13">
        <v>103</v>
      </c>
      <c r="AS256" s="13">
        <v>103</v>
      </c>
      <c r="AT256" s="13">
        <v>103</v>
      </c>
      <c r="AU256">
        <f t="shared" si="27"/>
        <v>103</v>
      </c>
      <c r="AV256" s="13" t="s">
        <v>788</v>
      </c>
      <c r="AW256" s="13" t="s">
        <v>788</v>
      </c>
      <c r="AX256" s="13">
        <v>19.989999999999998</v>
      </c>
      <c r="AY256" s="13">
        <v>96</v>
      </c>
      <c r="AZ256" s="13">
        <v>93.5</v>
      </c>
      <c r="BA256" s="13">
        <v>86</v>
      </c>
      <c r="BB256" s="13">
        <v>79</v>
      </c>
      <c r="BC256" s="13">
        <v>73</v>
      </c>
      <c r="BD256" s="13">
        <v>67</v>
      </c>
      <c r="BE256" s="13">
        <v>63</v>
      </c>
      <c r="BF256" s="13">
        <v>55</v>
      </c>
      <c r="BG256" s="13">
        <v>48.5</v>
      </c>
      <c r="BH256" s="13" t="s">
        <v>1249</v>
      </c>
      <c r="BI256" s="13" t="s">
        <v>788</v>
      </c>
      <c r="BJ256" s="14" t="s">
        <v>788</v>
      </c>
      <c r="BK256" s="13" t="s">
        <v>788</v>
      </c>
      <c r="BL256" s="13" t="s">
        <v>788</v>
      </c>
      <c r="BM256" s="13" t="s">
        <v>1320</v>
      </c>
    </row>
    <row r="257" spans="1:66" s="13" customFormat="1">
      <c r="A257" s="13" t="s">
        <v>1114</v>
      </c>
      <c r="B257" s="27">
        <v>39992</v>
      </c>
      <c r="C257" s="13" t="s">
        <v>806</v>
      </c>
      <c r="D257" s="13" t="s">
        <v>809</v>
      </c>
      <c r="E257">
        <v>55.080261</v>
      </c>
      <c r="F257">
        <v>98.895247999999995</v>
      </c>
      <c r="H257" s="13" t="s">
        <v>221</v>
      </c>
      <c r="I257" s="13" t="s">
        <v>1335</v>
      </c>
      <c r="T257" s="13">
        <v>11.4</v>
      </c>
      <c r="U257" s="13">
        <v>11.5</v>
      </c>
      <c r="V257" s="13">
        <v>11.4</v>
      </c>
      <c r="W257">
        <f t="shared" si="21"/>
        <v>11.433333333333332</v>
      </c>
      <c r="X257" s="13">
        <v>129</v>
      </c>
      <c r="Y257" s="13">
        <v>128.5</v>
      </c>
      <c r="Z257" s="13">
        <v>128.5</v>
      </c>
      <c r="AA257">
        <f t="shared" si="22"/>
        <v>128.66666666666666</v>
      </c>
      <c r="AB257" s="13">
        <v>5.5</v>
      </c>
      <c r="AC257" s="13">
        <v>5.6</v>
      </c>
      <c r="AD257" s="13">
        <v>5.55</v>
      </c>
      <c r="AE257">
        <f t="shared" si="23"/>
        <v>5.55</v>
      </c>
      <c r="AF257" s="13">
        <v>2.85</v>
      </c>
      <c r="AG257" s="13">
        <v>2.85</v>
      </c>
      <c r="AH257" s="13">
        <v>2.8</v>
      </c>
      <c r="AI257">
        <f t="shared" si="24"/>
        <v>2.8333333333333335</v>
      </c>
      <c r="AJ257" s="13">
        <v>4.0999999999999996</v>
      </c>
      <c r="AK257" s="13">
        <v>4.1500000000000004</v>
      </c>
      <c r="AL257" s="13">
        <v>4.25</v>
      </c>
      <c r="AM257">
        <f t="shared" si="25"/>
        <v>4.166666666666667</v>
      </c>
      <c r="AN257" s="13">
        <v>114</v>
      </c>
      <c r="AO257" s="13">
        <v>114</v>
      </c>
      <c r="AP257" s="13">
        <v>114</v>
      </c>
      <c r="AQ257">
        <f t="shared" si="26"/>
        <v>114</v>
      </c>
      <c r="AR257" s="13">
        <v>114</v>
      </c>
      <c r="AS257" s="13">
        <v>114</v>
      </c>
      <c r="AT257" s="13">
        <v>114</v>
      </c>
      <c r="AU257">
        <f t="shared" si="27"/>
        <v>114</v>
      </c>
      <c r="AV257" s="13" t="s">
        <v>788</v>
      </c>
      <c r="AW257" s="13" t="s">
        <v>788</v>
      </c>
      <c r="AX257" s="13">
        <v>18.09</v>
      </c>
      <c r="AY257" s="13">
        <v>99</v>
      </c>
      <c r="AZ257" s="13">
        <v>96</v>
      </c>
      <c r="BA257" s="13">
        <v>90</v>
      </c>
      <c r="BB257" s="13">
        <v>86</v>
      </c>
      <c r="BC257" s="13">
        <v>77</v>
      </c>
      <c r="BD257" s="13">
        <v>70</v>
      </c>
      <c r="BE257" s="13">
        <v>65</v>
      </c>
      <c r="BF257" s="13">
        <v>59</v>
      </c>
      <c r="BG257" s="13">
        <v>52</v>
      </c>
      <c r="BH257" s="13" t="s">
        <v>788</v>
      </c>
      <c r="BI257" s="13" t="s">
        <v>788</v>
      </c>
      <c r="BJ257" s="14" t="s">
        <v>788</v>
      </c>
      <c r="BK257" s="13" t="s">
        <v>788</v>
      </c>
      <c r="BL257" s="13" t="s">
        <v>788</v>
      </c>
      <c r="BM257" s="13" t="s">
        <v>1321</v>
      </c>
    </row>
    <row r="258" spans="1:66" s="13" customFormat="1">
      <c r="A258" s="13" t="s">
        <v>1115</v>
      </c>
      <c r="B258" s="27">
        <v>39992</v>
      </c>
      <c r="C258" s="13" t="s">
        <v>806</v>
      </c>
      <c r="D258" s="13" t="s">
        <v>809</v>
      </c>
      <c r="E258">
        <v>55.080261</v>
      </c>
      <c r="F258">
        <v>98.895247999999995</v>
      </c>
      <c r="H258" s="13" t="s">
        <v>219</v>
      </c>
      <c r="I258" s="13" t="s">
        <v>995</v>
      </c>
      <c r="T258" s="13">
        <v>11.2</v>
      </c>
      <c r="U258" s="13">
        <v>11.2</v>
      </c>
      <c r="V258" s="13">
        <v>11.3</v>
      </c>
      <c r="W258">
        <f t="shared" si="21"/>
        <v>11.233333333333334</v>
      </c>
      <c r="X258" s="13">
        <v>127</v>
      </c>
      <c r="Y258" s="13">
        <v>127</v>
      </c>
      <c r="Z258" s="13">
        <v>126.5</v>
      </c>
      <c r="AA258">
        <f t="shared" si="22"/>
        <v>126.83333333333333</v>
      </c>
      <c r="AB258" s="13">
        <v>5.8</v>
      </c>
      <c r="AC258" s="13">
        <v>5.85</v>
      </c>
      <c r="AD258" s="13">
        <v>5.85</v>
      </c>
      <c r="AE258">
        <f t="shared" si="23"/>
        <v>5.833333333333333</v>
      </c>
      <c r="AF258" s="13">
        <v>2.7</v>
      </c>
      <c r="AG258" s="13">
        <v>2.7</v>
      </c>
      <c r="AH258" s="13">
        <v>2.6</v>
      </c>
      <c r="AI258">
        <f t="shared" si="24"/>
        <v>2.6666666666666665</v>
      </c>
      <c r="AJ258" s="13">
        <v>4</v>
      </c>
      <c r="AK258" s="13">
        <v>4.05</v>
      </c>
      <c r="AL258" s="13">
        <v>4.05</v>
      </c>
      <c r="AM258">
        <f t="shared" si="25"/>
        <v>4.0333333333333341</v>
      </c>
      <c r="AN258" s="13">
        <v>97</v>
      </c>
      <c r="AO258" s="13">
        <v>97</v>
      </c>
      <c r="AP258" s="13">
        <v>97</v>
      </c>
      <c r="AQ258">
        <f t="shared" si="26"/>
        <v>97</v>
      </c>
      <c r="AR258" s="13">
        <v>96</v>
      </c>
      <c r="AS258" s="13">
        <v>96</v>
      </c>
      <c r="AT258" s="13">
        <v>96</v>
      </c>
      <c r="AU258">
        <f t="shared" si="27"/>
        <v>96</v>
      </c>
      <c r="AV258" s="13" t="s">
        <v>788</v>
      </c>
      <c r="AW258" s="13" t="s">
        <v>788</v>
      </c>
      <c r="AX258" s="13">
        <v>22.21</v>
      </c>
      <c r="AY258" s="13">
        <v>98.5</v>
      </c>
      <c r="AZ258" s="13">
        <v>96</v>
      </c>
      <c r="BA258" s="13">
        <v>89</v>
      </c>
      <c r="BB258" s="13">
        <v>83</v>
      </c>
      <c r="BC258" s="13">
        <v>79</v>
      </c>
      <c r="BD258" s="13">
        <v>67.5</v>
      </c>
      <c r="BE258" s="13">
        <v>62</v>
      </c>
      <c r="BF258" s="13">
        <v>56.5</v>
      </c>
      <c r="BG258" s="13">
        <v>50</v>
      </c>
      <c r="BH258" s="13" t="s">
        <v>788</v>
      </c>
      <c r="BI258" s="13" t="s">
        <v>788</v>
      </c>
      <c r="BJ258" s="14" t="s">
        <v>788</v>
      </c>
      <c r="BK258" s="13" t="s">
        <v>789</v>
      </c>
      <c r="BL258" s="13" t="s">
        <v>788</v>
      </c>
      <c r="BM258" s="13" t="s">
        <v>1322</v>
      </c>
    </row>
    <row r="259" spans="1:66" s="13" customFormat="1">
      <c r="A259" s="13" t="s">
        <v>1116</v>
      </c>
      <c r="B259" s="27">
        <v>39992</v>
      </c>
      <c r="C259" s="13" t="s">
        <v>806</v>
      </c>
      <c r="D259" s="13" t="s">
        <v>810</v>
      </c>
      <c r="E259">
        <v>55.079169999999998</v>
      </c>
      <c r="F259">
        <v>98.892646999999997</v>
      </c>
      <c r="H259" s="13" t="s">
        <v>219</v>
      </c>
      <c r="I259" s="13" t="s">
        <v>995</v>
      </c>
      <c r="T259" s="13">
        <v>11.25</v>
      </c>
      <c r="U259" s="13">
        <v>11.25</v>
      </c>
      <c r="V259" s="13">
        <v>11.3</v>
      </c>
      <c r="W259">
        <f t="shared" ref="W259:W322" si="28">AVERAGE(T259:V259)</f>
        <v>11.266666666666666</v>
      </c>
      <c r="X259" s="13">
        <v>125.5</v>
      </c>
      <c r="Y259" s="13">
        <v>125.5</v>
      </c>
      <c r="Z259" s="13">
        <v>126</v>
      </c>
      <c r="AA259">
        <f t="shared" ref="AA259:AA322" si="29">AVERAGE(X259:Z259)</f>
        <v>125.66666666666667</v>
      </c>
      <c r="AB259" s="13">
        <v>5.5</v>
      </c>
      <c r="AC259" s="13">
        <v>5.4</v>
      </c>
      <c r="AD259" s="13">
        <v>5.3</v>
      </c>
      <c r="AE259">
        <f t="shared" ref="AE259:AE322" si="30">AVERAGE(AB259:AD259)</f>
        <v>5.3999999999999995</v>
      </c>
      <c r="AF259" s="13">
        <v>2.8</v>
      </c>
      <c r="AG259" s="13">
        <v>2.75</v>
      </c>
      <c r="AH259" s="13">
        <v>2.7</v>
      </c>
      <c r="AI259">
        <f t="shared" ref="AI259:AI322" si="31">AVERAGE(AF259:AH259)</f>
        <v>2.75</v>
      </c>
      <c r="AJ259" s="13">
        <v>4.25</v>
      </c>
      <c r="AK259" s="13">
        <v>4.5</v>
      </c>
      <c r="AL259" s="13">
        <v>4.5</v>
      </c>
      <c r="AM259">
        <f t="shared" ref="AM259:AM322" si="32">AVERAGE(AJ259:AL259)</f>
        <v>4.416666666666667</v>
      </c>
      <c r="AN259" s="13">
        <v>86</v>
      </c>
      <c r="AO259" s="13">
        <v>86</v>
      </c>
      <c r="AP259" s="13">
        <v>86</v>
      </c>
      <c r="AQ259">
        <f t="shared" ref="AQ259:AQ322" si="33">AVERAGE(AN259:AP259)</f>
        <v>86</v>
      </c>
      <c r="AR259" s="13">
        <v>91</v>
      </c>
      <c r="AS259" s="13">
        <v>91</v>
      </c>
      <c r="AT259" s="13">
        <v>92</v>
      </c>
      <c r="AU259">
        <f t="shared" ref="AU259:AU322" si="34">AVERAGE(AR259:AT259)</f>
        <v>91.333333333333329</v>
      </c>
      <c r="AV259" s="13" t="s">
        <v>788</v>
      </c>
      <c r="AW259" s="13" t="s">
        <v>788</v>
      </c>
      <c r="AX259" s="13">
        <v>24.35</v>
      </c>
      <c r="AY259" s="13">
        <v>96</v>
      </c>
      <c r="AZ259" s="13">
        <v>95.5</v>
      </c>
      <c r="BA259" s="13">
        <v>89</v>
      </c>
      <c r="BB259" s="13">
        <v>82</v>
      </c>
      <c r="BC259" s="13">
        <v>77</v>
      </c>
      <c r="BD259" s="13">
        <v>71</v>
      </c>
      <c r="BE259" s="13">
        <v>64</v>
      </c>
      <c r="BF259" s="13">
        <v>57.5</v>
      </c>
      <c r="BG259" s="13">
        <v>50</v>
      </c>
      <c r="BH259" s="13" t="s">
        <v>788</v>
      </c>
      <c r="BI259" s="13" t="s">
        <v>788</v>
      </c>
      <c r="BJ259" s="14" t="s">
        <v>1107</v>
      </c>
      <c r="BK259" s="13" t="s">
        <v>788</v>
      </c>
      <c r="BL259" s="13" t="s">
        <v>788</v>
      </c>
      <c r="BM259" s="13" t="s">
        <v>1323</v>
      </c>
    </row>
    <row r="260" spans="1:66" s="13" customFormat="1">
      <c r="A260" s="13" t="s">
        <v>1117</v>
      </c>
      <c r="B260" s="27">
        <v>39992</v>
      </c>
      <c r="C260" s="13" t="s">
        <v>806</v>
      </c>
      <c r="D260" s="13" t="s">
        <v>1022</v>
      </c>
      <c r="E260">
        <v>55.079169999999998</v>
      </c>
      <c r="F260">
        <v>98.892646999999997</v>
      </c>
      <c r="H260" s="13" t="s">
        <v>219</v>
      </c>
      <c r="I260" s="13" t="s">
        <v>1335</v>
      </c>
      <c r="T260" s="13">
        <v>11.7</v>
      </c>
      <c r="U260" s="13">
        <v>11.85</v>
      </c>
      <c r="V260" s="13">
        <v>11.7</v>
      </c>
      <c r="W260">
        <f t="shared" si="28"/>
        <v>11.75</v>
      </c>
      <c r="X260" s="13">
        <v>129.5</v>
      </c>
      <c r="Y260" s="13">
        <v>130</v>
      </c>
      <c r="Z260" s="13">
        <v>130</v>
      </c>
      <c r="AA260">
        <f t="shared" si="29"/>
        <v>129.83333333333334</v>
      </c>
      <c r="AB260" s="13">
        <v>5.6</v>
      </c>
      <c r="AC260" s="13">
        <v>5.5</v>
      </c>
      <c r="AD260" s="13">
        <v>5.55</v>
      </c>
      <c r="AE260">
        <f t="shared" si="30"/>
        <v>5.55</v>
      </c>
      <c r="AF260" s="13">
        <v>2.75</v>
      </c>
      <c r="AG260" s="13">
        <v>2.7</v>
      </c>
      <c r="AH260" s="13">
        <v>2.8</v>
      </c>
      <c r="AI260">
        <f t="shared" si="31"/>
        <v>2.75</v>
      </c>
      <c r="AJ260" s="13">
        <v>3.9</v>
      </c>
      <c r="AK260" s="13">
        <v>4.0999999999999996</v>
      </c>
      <c r="AL260" s="13">
        <v>3.9</v>
      </c>
      <c r="AM260">
        <f t="shared" si="32"/>
        <v>3.9666666666666668</v>
      </c>
      <c r="AN260" s="13">
        <v>99</v>
      </c>
      <c r="AO260" s="13">
        <v>99</v>
      </c>
      <c r="AP260" s="13">
        <v>99</v>
      </c>
      <c r="AQ260">
        <f t="shared" si="33"/>
        <v>99</v>
      </c>
      <c r="AR260" s="13">
        <v>100</v>
      </c>
      <c r="AS260" s="13">
        <v>99.5</v>
      </c>
      <c r="AT260" s="13">
        <v>99.5</v>
      </c>
      <c r="AU260">
        <f t="shared" si="34"/>
        <v>99.666666666666671</v>
      </c>
      <c r="AV260" s="13" t="s">
        <v>788</v>
      </c>
      <c r="AW260" s="13" t="s">
        <v>788</v>
      </c>
      <c r="AX260" s="13">
        <v>19.989999999999998</v>
      </c>
      <c r="AY260" s="13">
        <v>100.5</v>
      </c>
      <c r="AZ260" s="13">
        <v>99</v>
      </c>
      <c r="BA260" s="13">
        <v>91</v>
      </c>
      <c r="BB260" s="13">
        <v>85</v>
      </c>
      <c r="BC260" s="13">
        <v>78</v>
      </c>
      <c r="BD260" s="13">
        <v>71.5</v>
      </c>
      <c r="BE260" s="13">
        <v>65</v>
      </c>
      <c r="BF260" s="13">
        <v>58</v>
      </c>
      <c r="BG260" s="13">
        <v>50</v>
      </c>
      <c r="BH260" s="13" t="s">
        <v>1324</v>
      </c>
      <c r="BI260" s="13" t="s">
        <v>788</v>
      </c>
      <c r="BJ260" s="14" t="s">
        <v>789</v>
      </c>
      <c r="BK260" s="13" t="s">
        <v>788</v>
      </c>
      <c r="BL260" s="13" t="s">
        <v>788</v>
      </c>
      <c r="BM260" s="13" t="s">
        <v>1325</v>
      </c>
    </row>
    <row r="261" spans="1:66" s="13" customFormat="1">
      <c r="A261" s="13" t="s">
        <v>1118</v>
      </c>
      <c r="B261" s="27">
        <v>39993</v>
      </c>
      <c r="C261" s="13" t="s">
        <v>1023</v>
      </c>
      <c r="D261" s="13" t="s">
        <v>1236</v>
      </c>
      <c r="E261">
        <v>54.791679000000002</v>
      </c>
      <c r="F261">
        <v>99.346519000000001</v>
      </c>
      <c r="H261" s="13" t="s">
        <v>221</v>
      </c>
      <c r="I261" s="13" t="s">
        <v>995</v>
      </c>
      <c r="T261" s="13">
        <v>11</v>
      </c>
      <c r="U261" s="13">
        <v>10.9</v>
      </c>
      <c r="V261" s="13">
        <v>10.95</v>
      </c>
      <c r="W261">
        <f t="shared" si="28"/>
        <v>10.949999999999998</v>
      </c>
      <c r="X261" s="13">
        <v>127</v>
      </c>
      <c r="Y261" s="13">
        <v>127</v>
      </c>
      <c r="Z261" s="13">
        <v>126</v>
      </c>
      <c r="AA261">
        <f t="shared" si="29"/>
        <v>126.66666666666667</v>
      </c>
      <c r="AB261" s="13">
        <v>5.95</v>
      </c>
      <c r="AC261" s="13">
        <v>5.95</v>
      </c>
      <c r="AD261" s="13">
        <v>6</v>
      </c>
      <c r="AE261">
        <f t="shared" si="30"/>
        <v>5.9666666666666659</v>
      </c>
      <c r="AF261" s="13">
        <v>2.9</v>
      </c>
      <c r="AG261" s="13">
        <v>2.75</v>
      </c>
      <c r="AH261" s="13">
        <v>2.9</v>
      </c>
      <c r="AI261">
        <f t="shared" si="31"/>
        <v>2.85</v>
      </c>
      <c r="AJ261" s="13">
        <v>4.5</v>
      </c>
      <c r="AK261" s="13">
        <v>4.5999999999999996</v>
      </c>
      <c r="AL261" s="13">
        <v>4.7</v>
      </c>
      <c r="AM261">
        <f t="shared" si="32"/>
        <v>4.6000000000000005</v>
      </c>
      <c r="AN261" s="13">
        <v>116</v>
      </c>
      <c r="AO261" s="13">
        <v>116.5</v>
      </c>
      <c r="AP261" s="13">
        <v>116.5</v>
      </c>
      <c r="AQ261">
        <f t="shared" si="33"/>
        <v>116.33333333333333</v>
      </c>
      <c r="AR261" s="13" t="s">
        <v>1326</v>
      </c>
      <c r="AU261" t="e">
        <f t="shared" si="34"/>
        <v>#DIV/0!</v>
      </c>
      <c r="AV261" s="13" t="s">
        <v>1327</v>
      </c>
      <c r="AW261" s="13" t="s">
        <v>889</v>
      </c>
      <c r="AX261" s="13">
        <v>17.52</v>
      </c>
      <c r="AY261" s="13">
        <v>96.5</v>
      </c>
      <c r="AZ261" s="13">
        <v>94</v>
      </c>
      <c r="BA261" s="13">
        <v>88</v>
      </c>
      <c r="BB261" s="13">
        <v>79.5</v>
      </c>
      <c r="BC261" s="13">
        <v>74</v>
      </c>
      <c r="BD261" s="13">
        <v>68</v>
      </c>
      <c r="BE261" s="13">
        <v>64</v>
      </c>
      <c r="BF261" s="13">
        <v>54</v>
      </c>
      <c r="BG261" s="13">
        <v>59</v>
      </c>
      <c r="BH261" s="13" t="s">
        <v>788</v>
      </c>
      <c r="BI261" s="13" t="s">
        <v>788</v>
      </c>
      <c r="BJ261" s="14" t="s">
        <v>788</v>
      </c>
    </row>
    <row r="262" spans="1:66" s="13" customFormat="1">
      <c r="A262" s="13" t="s">
        <v>1370</v>
      </c>
      <c r="B262" s="27">
        <v>39993</v>
      </c>
      <c r="C262" s="13" t="s">
        <v>1023</v>
      </c>
      <c r="D262" s="13" t="s">
        <v>1236</v>
      </c>
      <c r="E262">
        <v>54.791679000000002</v>
      </c>
      <c r="F262">
        <v>99.346519000000001</v>
      </c>
      <c r="H262" s="13" t="s">
        <v>219</v>
      </c>
      <c r="I262" s="13" t="s">
        <v>995</v>
      </c>
      <c r="T262" s="13">
        <v>11.45</v>
      </c>
      <c r="U262" s="13">
        <v>11.4</v>
      </c>
      <c r="V262" s="13">
        <v>11.3</v>
      </c>
      <c r="W262">
        <f t="shared" si="28"/>
        <v>11.383333333333335</v>
      </c>
      <c r="X262" s="13">
        <v>117.5</v>
      </c>
      <c r="Y262" s="13">
        <v>117.5</v>
      </c>
      <c r="Z262" s="13">
        <v>117.5</v>
      </c>
      <c r="AA262">
        <f t="shared" si="29"/>
        <v>117.5</v>
      </c>
      <c r="AB262" s="13">
        <v>5.3</v>
      </c>
      <c r="AC262" s="13">
        <v>5.4</v>
      </c>
      <c r="AD262" s="13">
        <v>5.35</v>
      </c>
      <c r="AE262">
        <f t="shared" si="30"/>
        <v>5.3499999999999988</v>
      </c>
      <c r="AF262" s="13">
        <v>2.5</v>
      </c>
      <c r="AG262" s="13">
        <v>2.5499999999999998</v>
      </c>
      <c r="AH262" s="13">
        <v>2.5</v>
      </c>
      <c r="AI262">
        <f t="shared" si="31"/>
        <v>2.5166666666666666</v>
      </c>
      <c r="AJ262" s="13">
        <v>4</v>
      </c>
      <c r="AK262" s="13">
        <v>4.0999999999999996</v>
      </c>
      <c r="AL262" s="13">
        <v>4.05</v>
      </c>
      <c r="AM262">
        <f t="shared" si="32"/>
        <v>4.05</v>
      </c>
      <c r="AN262" s="13">
        <v>85.5</v>
      </c>
      <c r="AO262" s="13">
        <v>85</v>
      </c>
      <c r="AP262" s="13">
        <v>86</v>
      </c>
      <c r="AQ262">
        <f t="shared" si="33"/>
        <v>85.5</v>
      </c>
      <c r="AR262" s="13">
        <v>87</v>
      </c>
      <c r="AS262" s="13">
        <v>89</v>
      </c>
      <c r="AT262" s="13">
        <v>87</v>
      </c>
      <c r="AU262">
        <f t="shared" si="34"/>
        <v>87.666666666666671</v>
      </c>
      <c r="AV262" s="13" t="s">
        <v>788</v>
      </c>
      <c r="AW262" s="13" t="s">
        <v>788</v>
      </c>
      <c r="AX262" s="13">
        <v>20.28</v>
      </c>
      <c r="AY262" s="13">
        <v>91</v>
      </c>
      <c r="AZ262" s="13">
        <v>90.5</v>
      </c>
      <c r="BA262" s="13">
        <v>86</v>
      </c>
      <c r="BB262" s="13">
        <v>80</v>
      </c>
      <c r="BC262" s="13">
        <v>75</v>
      </c>
      <c r="BD262" s="13">
        <v>69</v>
      </c>
      <c r="BE262" s="13">
        <v>65</v>
      </c>
      <c r="BF262" s="13">
        <v>59</v>
      </c>
      <c r="BG262" s="13">
        <v>50.5</v>
      </c>
      <c r="BH262" s="13" t="s">
        <v>788</v>
      </c>
      <c r="BI262" s="13" t="s">
        <v>789</v>
      </c>
      <c r="BJ262" s="14" t="s">
        <v>790</v>
      </c>
    </row>
    <row r="263" spans="1:66" s="13" customFormat="1">
      <c r="A263" s="13" t="s">
        <v>1371</v>
      </c>
      <c r="B263" s="27">
        <v>39993</v>
      </c>
      <c r="C263" s="13" t="s">
        <v>1023</v>
      </c>
      <c r="D263" s="13" t="s">
        <v>1236</v>
      </c>
      <c r="E263">
        <v>54.791679000000002</v>
      </c>
      <c r="F263">
        <v>99.346519000000001</v>
      </c>
      <c r="H263" s="13" t="s">
        <v>221</v>
      </c>
      <c r="I263" s="13" t="s">
        <v>995</v>
      </c>
      <c r="L263" s="13" t="s">
        <v>1328</v>
      </c>
      <c r="M263" s="13" t="s">
        <v>887</v>
      </c>
      <c r="T263" s="13">
        <v>11</v>
      </c>
      <c r="U263" s="13">
        <v>10.9</v>
      </c>
      <c r="V263" s="13">
        <v>11.2</v>
      </c>
      <c r="W263">
        <f t="shared" si="28"/>
        <v>11.033333333333331</v>
      </c>
      <c r="X263" s="13">
        <v>124</v>
      </c>
      <c r="Y263" s="13">
        <v>124</v>
      </c>
      <c r="Z263" s="13">
        <v>124</v>
      </c>
      <c r="AA263">
        <f t="shared" si="29"/>
        <v>124</v>
      </c>
      <c r="AB263" s="13">
        <v>5.45</v>
      </c>
      <c r="AC263" s="13">
        <v>5.4</v>
      </c>
      <c r="AD263" s="13">
        <v>5.3</v>
      </c>
      <c r="AE263">
        <f t="shared" si="30"/>
        <v>5.3833333333333337</v>
      </c>
      <c r="AF263" s="13">
        <v>2.7</v>
      </c>
      <c r="AG263" s="13">
        <v>2.7</v>
      </c>
      <c r="AH263" s="13">
        <v>2.9</v>
      </c>
      <c r="AI263">
        <f t="shared" si="31"/>
        <v>2.7666666666666671</v>
      </c>
      <c r="AJ263" s="13">
        <v>3.9</v>
      </c>
      <c r="AK263" s="13">
        <v>3.75</v>
      </c>
      <c r="AL263" s="13">
        <v>4</v>
      </c>
      <c r="AM263">
        <f t="shared" si="32"/>
        <v>3.8833333333333333</v>
      </c>
      <c r="AN263" s="13">
        <v>105</v>
      </c>
      <c r="AO263" s="13">
        <v>105</v>
      </c>
      <c r="AP263" s="13">
        <v>105</v>
      </c>
      <c r="AQ263">
        <f t="shared" si="33"/>
        <v>105</v>
      </c>
      <c r="AR263" s="13">
        <v>104</v>
      </c>
      <c r="AS263" s="13">
        <v>104</v>
      </c>
      <c r="AT263" s="13">
        <v>104</v>
      </c>
      <c r="AU263">
        <f t="shared" si="34"/>
        <v>104</v>
      </c>
      <c r="AV263" s="13" t="s">
        <v>788</v>
      </c>
      <c r="AW263" s="13" t="s">
        <v>788</v>
      </c>
      <c r="AX263" s="13">
        <v>16.690000000000001</v>
      </c>
      <c r="AY263" s="13">
        <v>96</v>
      </c>
      <c r="AZ263" s="13">
        <v>95</v>
      </c>
      <c r="BA263" s="13">
        <v>88</v>
      </c>
      <c r="BB263" s="13">
        <v>81</v>
      </c>
      <c r="BC263" s="13">
        <v>75</v>
      </c>
      <c r="BD263" s="13">
        <v>68.5</v>
      </c>
      <c r="BE263" s="13">
        <v>66</v>
      </c>
      <c r="BF263" s="13">
        <v>58</v>
      </c>
      <c r="BG263" s="13">
        <v>51</v>
      </c>
      <c r="BH263" s="13" t="s">
        <v>788</v>
      </c>
      <c r="BI263" s="13" t="s">
        <v>789</v>
      </c>
      <c r="BJ263" s="14" t="s">
        <v>788</v>
      </c>
    </row>
    <row r="264" spans="1:66" s="13" customFormat="1">
      <c r="A264" s="13" t="s">
        <v>1372</v>
      </c>
      <c r="B264" s="27">
        <v>39993</v>
      </c>
      <c r="C264" s="13" t="s">
        <v>1023</v>
      </c>
      <c r="D264" s="13" t="s">
        <v>1237</v>
      </c>
      <c r="E264">
        <v>54.792740000000002</v>
      </c>
      <c r="F264">
        <v>99.343536</v>
      </c>
      <c r="H264" s="13" t="s">
        <v>219</v>
      </c>
      <c r="I264" s="13" t="s">
        <v>1335</v>
      </c>
      <c r="T264" s="13">
        <v>10.6</v>
      </c>
      <c r="U264" s="13">
        <v>10.8</v>
      </c>
      <c r="V264" s="13">
        <v>10.8</v>
      </c>
      <c r="W264">
        <f t="shared" si="28"/>
        <v>10.733333333333334</v>
      </c>
      <c r="X264" s="13">
        <v>118</v>
      </c>
      <c r="Y264" s="13">
        <v>117.5</v>
      </c>
      <c r="Z264" s="13">
        <v>118</v>
      </c>
      <c r="AA264">
        <f t="shared" si="29"/>
        <v>117.83333333333333</v>
      </c>
      <c r="AB264" s="13">
        <v>5.65</v>
      </c>
      <c r="AC264" s="13">
        <v>5.6</v>
      </c>
      <c r="AD264" s="13">
        <v>5.9</v>
      </c>
      <c r="AE264">
        <f t="shared" si="30"/>
        <v>5.7166666666666659</v>
      </c>
      <c r="AF264" s="13">
        <v>2.9</v>
      </c>
      <c r="AG264" s="13">
        <v>2.9</v>
      </c>
      <c r="AH264" s="13">
        <v>2.9</v>
      </c>
      <c r="AI264">
        <f t="shared" si="31"/>
        <v>2.9</v>
      </c>
      <c r="AJ264" s="13">
        <v>4.5</v>
      </c>
      <c r="AK264" s="13">
        <v>4.25</v>
      </c>
      <c r="AL264" s="13">
        <v>4.5</v>
      </c>
      <c r="AM264">
        <f t="shared" si="32"/>
        <v>4.416666666666667</v>
      </c>
      <c r="AN264" s="13">
        <v>84.5</v>
      </c>
      <c r="AO264" s="13">
        <v>85</v>
      </c>
      <c r="AP264" s="13">
        <v>85</v>
      </c>
      <c r="AQ264">
        <f t="shared" si="33"/>
        <v>84.833333333333329</v>
      </c>
      <c r="AR264" s="13">
        <v>85</v>
      </c>
      <c r="AS264" s="13">
        <v>85</v>
      </c>
      <c r="AT264" s="13">
        <v>85</v>
      </c>
      <c r="AU264">
        <f t="shared" si="34"/>
        <v>85</v>
      </c>
      <c r="AV264" s="13" t="s">
        <v>788</v>
      </c>
      <c r="AW264" s="13" t="s">
        <v>788</v>
      </c>
      <c r="AX264" s="13">
        <v>16.829999999999998</v>
      </c>
      <c r="AY264" s="13">
        <v>91</v>
      </c>
      <c r="AZ264" s="13">
        <v>91.5</v>
      </c>
      <c r="BA264" s="13">
        <v>87</v>
      </c>
      <c r="BB264" s="13">
        <v>80.5</v>
      </c>
      <c r="BC264" s="13">
        <v>75</v>
      </c>
      <c r="BD264" s="13">
        <v>69</v>
      </c>
      <c r="BE264" s="13">
        <v>65</v>
      </c>
      <c r="BF264" s="13">
        <v>59</v>
      </c>
      <c r="BG264" s="13">
        <v>50.5</v>
      </c>
      <c r="BH264" s="13" t="s">
        <v>788</v>
      </c>
      <c r="BI264" s="13" t="s">
        <v>788</v>
      </c>
      <c r="BJ264" s="14" t="s">
        <v>788</v>
      </c>
      <c r="BK264" s="13" t="s">
        <v>789</v>
      </c>
      <c r="BL264" s="13" t="s">
        <v>788</v>
      </c>
      <c r="BM264" s="13" t="s">
        <v>1329</v>
      </c>
    </row>
    <row r="265" spans="1:66" s="13" customFormat="1">
      <c r="A265" s="13" t="s">
        <v>1373</v>
      </c>
      <c r="B265" s="27">
        <v>39993</v>
      </c>
      <c r="C265" s="13" t="s">
        <v>1023</v>
      </c>
      <c r="D265" s="13" t="s">
        <v>1237</v>
      </c>
      <c r="E265">
        <v>54.792740000000002</v>
      </c>
      <c r="F265">
        <v>99.343536</v>
      </c>
      <c r="H265" s="13" t="s">
        <v>221</v>
      </c>
      <c r="I265" s="13" t="s">
        <v>995</v>
      </c>
      <c r="T265" s="13">
        <v>10.6</v>
      </c>
      <c r="U265" s="13">
        <v>10.5</v>
      </c>
      <c r="V265" s="13">
        <v>10.6</v>
      </c>
      <c r="W265">
        <f t="shared" si="28"/>
        <v>10.566666666666668</v>
      </c>
      <c r="X265" s="13">
        <v>121</v>
      </c>
      <c r="Y265" s="13">
        <v>120</v>
      </c>
      <c r="Z265" s="13">
        <v>120.5</v>
      </c>
      <c r="AA265">
        <f t="shared" si="29"/>
        <v>120.5</v>
      </c>
      <c r="AB265" s="13">
        <v>5.5</v>
      </c>
      <c r="AC265" s="13">
        <v>5.5</v>
      </c>
      <c r="AD265" s="13">
        <v>5.5</v>
      </c>
      <c r="AE265">
        <f t="shared" si="30"/>
        <v>5.5</v>
      </c>
      <c r="AF265" s="13">
        <v>2.9</v>
      </c>
      <c r="AG265" s="13">
        <v>2.9</v>
      </c>
      <c r="AH265" s="13">
        <v>2.95</v>
      </c>
      <c r="AI265">
        <f t="shared" si="31"/>
        <v>2.9166666666666665</v>
      </c>
      <c r="AJ265" s="13">
        <v>4.5</v>
      </c>
      <c r="AK265" s="13">
        <v>4.3</v>
      </c>
      <c r="AL265" s="13">
        <v>4.3</v>
      </c>
      <c r="AM265">
        <f t="shared" si="32"/>
        <v>4.3666666666666671</v>
      </c>
      <c r="AN265" s="13">
        <v>109</v>
      </c>
      <c r="AO265" s="13">
        <v>109</v>
      </c>
      <c r="AP265" s="13">
        <v>109.5</v>
      </c>
      <c r="AQ265">
        <f t="shared" si="33"/>
        <v>109.16666666666667</v>
      </c>
      <c r="AR265" s="13">
        <v>111</v>
      </c>
      <c r="AS265" s="13">
        <v>111</v>
      </c>
      <c r="AT265" s="13">
        <v>111</v>
      </c>
      <c r="AU265">
        <f t="shared" si="34"/>
        <v>111</v>
      </c>
      <c r="AV265" s="13" t="s">
        <v>790</v>
      </c>
      <c r="AW265" s="13" t="s">
        <v>788</v>
      </c>
      <c r="AX265" s="13">
        <v>15.98</v>
      </c>
      <c r="AY265" s="13">
        <v>93</v>
      </c>
      <c r="AZ265" s="13">
        <v>91</v>
      </c>
      <c r="BA265" s="13">
        <v>84.5</v>
      </c>
      <c r="BB265" s="13">
        <v>77</v>
      </c>
      <c r="BC265" s="13">
        <v>72</v>
      </c>
      <c r="BD265" s="13">
        <v>65.5</v>
      </c>
      <c r="BE265" s="13">
        <v>62</v>
      </c>
      <c r="BF265" s="13">
        <v>55</v>
      </c>
      <c r="BG265" s="13">
        <v>49</v>
      </c>
      <c r="BH265" s="13" t="s">
        <v>788</v>
      </c>
      <c r="BI265" s="13" t="s">
        <v>788</v>
      </c>
      <c r="BJ265" s="14" t="s">
        <v>789</v>
      </c>
      <c r="BK265" s="13" t="s">
        <v>788</v>
      </c>
      <c r="BL265" s="13" t="s">
        <v>788</v>
      </c>
      <c r="BM265" s="13" t="s">
        <v>1330</v>
      </c>
      <c r="BN265" s="13">
        <v>5</v>
      </c>
    </row>
    <row r="266" spans="1:66" s="13" customFormat="1">
      <c r="A266" s="13" t="s">
        <v>1374</v>
      </c>
      <c r="B266" s="27">
        <v>39993</v>
      </c>
      <c r="C266" s="13" t="s">
        <v>1023</v>
      </c>
      <c r="D266" s="13" t="s">
        <v>1238</v>
      </c>
      <c r="E266">
        <v>54.795391000000002</v>
      </c>
      <c r="F266">
        <v>99.344116</v>
      </c>
      <c r="H266" s="13" t="s">
        <v>221</v>
      </c>
      <c r="I266" s="13" t="s">
        <v>1335</v>
      </c>
      <c r="L266" s="13" t="s">
        <v>1331</v>
      </c>
      <c r="M266" s="13" t="s">
        <v>1017</v>
      </c>
      <c r="T266" s="13">
        <v>11.15</v>
      </c>
      <c r="U266" s="13">
        <v>11</v>
      </c>
      <c r="V266" s="13">
        <v>11</v>
      </c>
      <c r="W266">
        <f t="shared" si="28"/>
        <v>11.049999999999999</v>
      </c>
      <c r="X266" s="13">
        <v>122.5</v>
      </c>
      <c r="Y266" s="13">
        <v>121.5</v>
      </c>
      <c r="Z266" s="13">
        <v>122</v>
      </c>
      <c r="AA266">
        <f t="shared" si="29"/>
        <v>122</v>
      </c>
      <c r="AB266" s="13">
        <v>5.4</v>
      </c>
      <c r="AC266" s="13">
        <v>5.4</v>
      </c>
      <c r="AD266" s="13">
        <v>5.35</v>
      </c>
      <c r="AE266">
        <f t="shared" si="30"/>
        <v>5.3833333333333329</v>
      </c>
      <c r="AF266" s="13">
        <v>2.6</v>
      </c>
      <c r="AG266" s="13">
        <v>2.5499999999999998</v>
      </c>
      <c r="AH266" s="13">
        <v>2.5499999999999998</v>
      </c>
      <c r="AI266">
        <f t="shared" si="31"/>
        <v>2.5666666666666669</v>
      </c>
      <c r="AJ266" s="13">
        <v>4.25</v>
      </c>
      <c r="AK266" s="13">
        <v>4.1500000000000004</v>
      </c>
      <c r="AL266" s="13">
        <v>4.0999999999999996</v>
      </c>
      <c r="AM266">
        <f t="shared" si="32"/>
        <v>4.166666666666667</v>
      </c>
      <c r="AN266" s="13">
        <v>103</v>
      </c>
      <c r="AO266" s="13">
        <v>103</v>
      </c>
      <c r="AP266" s="13">
        <v>103</v>
      </c>
      <c r="AQ266">
        <f t="shared" si="33"/>
        <v>103</v>
      </c>
      <c r="AR266" s="13">
        <v>103.5</v>
      </c>
      <c r="AS266" s="13">
        <v>103</v>
      </c>
      <c r="AT266" s="13">
        <v>103</v>
      </c>
      <c r="AU266">
        <f t="shared" si="34"/>
        <v>103.16666666666667</v>
      </c>
      <c r="AV266" s="13" t="s">
        <v>788</v>
      </c>
      <c r="AW266" s="13" t="s">
        <v>788</v>
      </c>
      <c r="AX266" s="13">
        <v>15.87</v>
      </c>
      <c r="AY266" s="13">
        <v>98.5</v>
      </c>
      <c r="AZ266" s="13">
        <v>98</v>
      </c>
      <c r="BA266" s="13">
        <v>86.5</v>
      </c>
      <c r="BB266" s="13">
        <v>80</v>
      </c>
      <c r="BC266" s="13">
        <v>73.5</v>
      </c>
      <c r="BD266" s="13">
        <v>67</v>
      </c>
      <c r="BE266" s="13">
        <v>63</v>
      </c>
      <c r="BF266" s="13">
        <v>56.5</v>
      </c>
      <c r="BG266" s="13">
        <v>50</v>
      </c>
      <c r="BH266" s="13" t="s">
        <v>789</v>
      </c>
      <c r="BI266" s="13" t="s">
        <v>788</v>
      </c>
      <c r="BJ266" s="14" t="s">
        <v>788</v>
      </c>
      <c r="BK266" s="13" t="s">
        <v>1093</v>
      </c>
      <c r="BL266" s="13" t="s">
        <v>788</v>
      </c>
      <c r="BM266" s="13" t="s">
        <v>1332</v>
      </c>
    </row>
    <row r="267" spans="1:66" s="13" customFormat="1">
      <c r="A267" s="13" t="s">
        <v>1375</v>
      </c>
      <c r="B267" s="27">
        <v>39993</v>
      </c>
      <c r="C267" s="13" t="s">
        <v>1023</v>
      </c>
      <c r="D267" s="13" t="s">
        <v>1239</v>
      </c>
      <c r="E267">
        <v>54.795310999999998</v>
      </c>
      <c r="F267">
        <v>99.343658000000005</v>
      </c>
      <c r="G267" s="17">
        <v>0.625</v>
      </c>
      <c r="H267" s="13" t="s">
        <v>222</v>
      </c>
      <c r="I267" s="13" t="s">
        <v>235</v>
      </c>
      <c r="T267" s="13">
        <v>11.2</v>
      </c>
      <c r="U267" s="13">
        <v>11.2</v>
      </c>
      <c r="V267" s="13">
        <v>11.3</v>
      </c>
      <c r="W267">
        <f t="shared" si="28"/>
        <v>11.233333333333334</v>
      </c>
      <c r="X267" s="13">
        <v>122</v>
      </c>
      <c r="Y267" s="13">
        <v>123</v>
      </c>
      <c r="Z267" s="13">
        <v>122.5</v>
      </c>
      <c r="AA267">
        <f t="shared" si="29"/>
        <v>122.5</v>
      </c>
      <c r="AB267" s="13">
        <v>5.4</v>
      </c>
      <c r="AC267" s="13">
        <v>5.45</v>
      </c>
      <c r="AD267" s="13">
        <v>5.45</v>
      </c>
      <c r="AE267">
        <f t="shared" si="30"/>
        <v>5.4333333333333336</v>
      </c>
      <c r="AF267" s="13">
        <v>2.75</v>
      </c>
      <c r="AG267" s="13">
        <v>2.65</v>
      </c>
      <c r="AH267" s="13">
        <v>2.7</v>
      </c>
      <c r="AI267">
        <f t="shared" si="31"/>
        <v>2.7000000000000006</v>
      </c>
      <c r="AJ267" s="13">
        <v>4.1500000000000004</v>
      </c>
      <c r="AK267" s="13">
        <v>4.0999999999999996</v>
      </c>
      <c r="AL267" s="13">
        <v>4.2</v>
      </c>
      <c r="AM267">
        <f t="shared" si="32"/>
        <v>4.1499999999999995</v>
      </c>
      <c r="AN267" s="13">
        <v>110</v>
      </c>
      <c r="AO267" s="13">
        <v>110</v>
      </c>
      <c r="AP267" s="13">
        <v>111</v>
      </c>
      <c r="AQ267">
        <f t="shared" si="33"/>
        <v>110.33333333333333</v>
      </c>
      <c r="AR267" s="13">
        <v>112</v>
      </c>
      <c r="AS267" s="13">
        <v>111</v>
      </c>
      <c r="AT267" s="13">
        <v>111</v>
      </c>
      <c r="AU267">
        <f t="shared" si="34"/>
        <v>111.33333333333333</v>
      </c>
      <c r="AV267" s="13" t="s">
        <v>236</v>
      </c>
      <c r="AW267" s="13" t="s">
        <v>236</v>
      </c>
      <c r="AX267" s="13">
        <v>16.23</v>
      </c>
      <c r="AY267" s="13">
        <v>95</v>
      </c>
      <c r="AZ267" s="13">
        <v>92</v>
      </c>
      <c r="BA267" s="13">
        <v>86</v>
      </c>
      <c r="BB267" s="13">
        <v>80</v>
      </c>
      <c r="BC267" s="13">
        <v>74.5</v>
      </c>
      <c r="BD267" s="13">
        <v>69</v>
      </c>
      <c r="BE267" s="13">
        <v>64.5</v>
      </c>
      <c r="BF267" s="13">
        <v>56</v>
      </c>
      <c r="BG267" s="13">
        <v>50</v>
      </c>
      <c r="BH267" s="13" t="s">
        <v>91</v>
      </c>
      <c r="BI267" s="13" t="s">
        <v>236</v>
      </c>
      <c r="BJ267" s="14" t="s">
        <v>236</v>
      </c>
      <c r="BK267" s="13" t="s">
        <v>236</v>
      </c>
      <c r="BL267" s="13" t="s">
        <v>236</v>
      </c>
      <c r="BM267" s="13" t="s">
        <v>92</v>
      </c>
    </row>
    <row r="268" spans="1:66">
      <c r="A268" t="s">
        <v>1376</v>
      </c>
      <c r="B268" s="21">
        <v>39993</v>
      </c>
      <c r="C268" t="s">
        <v>1023</v>
      </c>
      <c r="D268" t="s">
        <v>1239</v>
      </c>
      <c r="E268">
        <v>54.795310999999998</v>
      </c>
      <c r="F268">
        <v>99.343658000000005</v>
      </c>
      <c r="H268" s="13" t="s">
        <v>219</v>
      </c>
      <c r="I268" s="13" t="s">
        <v>235</v>
      </c>
      <c r="T268" s="13">
        <v>11.4</v>
      </c>
      <c r="U268" s="13">
        <v>11.2</v>
      </c>
      <c r="V268" s="13">
        <v>11.3</v>
      </c>
      <c r="W268">
        <f t="shared" si="28"/>
        <v>11.300000000000002</v>
      </c>
      <c r="X268" s="13">
        <v>126</v>
      </c>
      <c r="Y268" s="13">
        <v>125</v>
      </c>
      <c r="Z268" s="13">
        <v>125.5</v>
      </c>
      <c r="AA268">
        <f t="shared" si="29"/>
        <v>125.5</v>
      </c>
      <c r="AB268" s="13">
        <v>5.8</v>
      </c>
      <c r="AC268" s="13">
        <v>5.5</v>
      </c>
      <c r="AD268" s="13">
        <v>5.6</v>
      </c>
      <c r="AE268">
        <f t="shared" si="30"/>
        <v>5.6333333333333329</v>
      </c>
      <c r="AF268" s="13">
        <v>2.6</v>
      </c>
      <c r="AG268" s="13">
        <v>2.6</v>
      </c>
      <c r="AH268" s="13">
        <v>2.6</v>
      </c>
      <c r="AI268">
        <f t="shared" si="31"/>
        <v>2.6</v>
      </c>
      <c r="AJ268" s="13">
        <v>4.3</v>
      </c>
      <c r="AK268" s="13">
        <v>4.2</v>
      </c>
      <c r="AL268" s="13">
        <v>4.3499999999999996</v>
      </c>
      <c r="AM268">
        <f t="shared" si="32"/>
        <v>4.2833333333333332</v>
      </c>
      <c r="AN268" s="13">
        <v>86</v>
      </c>
      <c r="AO268" s="13">
        <v>86</v>
      </c>
      <c r="AP268" s="13">
        <v>86</v>
      </c>
      <c r="AQ268">
        <f t="shared" si="33"/>
        <v>86</v>
      </c>
      <c r="AR268" s="13">
        <v>87</v>
      </c>
      <c r="AS268" s="13">
        <v>87</v>
      </c>
      <c r="AT268" s="13">
        <v>87</v>
      </c>
      <c r="AU268">
        <f t="shared" si="34"/>
        <v>87</v>
      </c>
      <c r="AV268" s="13" t="s">
        <v>236</v>
      </c>
      <c r="AW268" s="13" t="s">
        <v>236</v>
      </c>
      <c r="AX268" s="13">
        <v>19.34</v>
      </c>
      <c r="AY268" s="13">
        <v>97</v>
      </c>
      <c r="AZ268" s="13">
        <v>95</v>
      </c>
      <c r="BA268" s="13">
        <v>90</v>
      </c>
      <c r="BB268" s="13">
        <v>85</v>
      </c>
      <c r="BC268" s="13">
        <v>78</v>
      </c>
      <c r="BD268" s="13">
        <v>73.5</v>
      </c>
      <c r="BE268" s="13">
        <v>68</v>
      </c>
      <c r="BF268" s="13">
        <v>61</v>
      </c>
      <c r="BG268" s="13">
        <v>53</v>
      </c>
      <c r="BH268" s="13" t="s">
        <v>236</v>
      </c>
      <c r="BI268" s="13" t="s">
        <v>236</v>
      </c>
      <c r="BJ268" s="3" t="s">
        <v>236</v>
      </c>
      <c r="BK268" s="13" t="s">
        <v>236</v>
      </c>
      <c r="BL268" s="13" t="s">
        <v>236</v>
      </c>
      <c r="BM268" s="13" t="s">
        <v>93</v>
      </c>
    </row>
    <row r="269" spans="1:66">
      <c r="A269" t="s">
        <v>1377</v>
      </c>
      <c r="B269" s="21">
        <v>39993</v>
      </c>
      <c r="C269" t="s">
        <v>1023</v>
      </c>
      <c r="D269" t="s">
        <v>1239</v>
      </c>
      <c r="E269">
        <v>54.795310999999998</v>
      </c>
      <c r="F269">
        <v>99.343658000000005</v>
      </c>
      <c r="H269" s="13" t="s">
        <v>543</v>
      </c>
      <c r="I269" s="13" t="s">
        <v>235</v>
      </c>
      <c r="T269" s="13">
        <v>11.4</v>
      </c>
      <c r="U269" s="13">
        <v>11.3</v>
      </c>
      <c r="V269" s="13">
        <v>11.35</v>
      </c>
      <c r="W269">
        <f t="shared" si="28"/>
        <v>11.350000000000001</v>
      </c>
      <c r="X269" s="13">
        <v>117.5</v>
      </c>
      <c r="Y269" s="13">
        <v>117</v>
      </c>
      <c r="Z269" s="13">
        <v>117</v>
      </c>
      <c r="AA269">
        <f t="shared" si="29"/>
        <v>117.16666666666667</v>
      </c>
      <c r="AB269" s="13">
        <v>5.3</v>
      </c>
      <c r="AC269" s="13">
        <v>5.3</v>
      </c>
      <c r="AD269" s="13">
        <v>5.3</v>
      </c>
      <c r="AE269">
        <f t="shared" si="30"/>
        <v>5.3</v>
      </c>
      <c r="AF269" s="13">
        <v>2.5499999999999998</v>
      </c>
      <c r="AG269" s="13">
        <v>2.5</v>
      </c>
      <c r="AH269" s="13">
        <v>2.5</v>
      </c>
      <c r="AI269">
        <f t="shared" si="31"/>
        <v>2.5166666666666666</v>
      </c>
      <c r="AJ269" s="13">
        <v>4.3</v>
      </c>
      <c r="AK269" s="13">
        <v>4.2</v>
      </c>
      <c r="AL269" s="13">
        <v>4.3</v>
      </c>
      <c r="AM269">
        <f t="shared" si="32"/>
        <v>4.2666666666666666</v>
      </c>
      <c r="AN269" s="13">
        <v>81</v>
      </c>
      <c r="AO269" s="13">
        <v>81</v>
      </c>
      <c r="AP269" s="13">
        <v>80</v>
      </c>
      <c r="AQ269">
        <f t="shared" si="33"/>
        <v>80.666666666666671</v>
      </c>
      <c r="AR269" s="13">
        <v>81</v>
      </c>
      <c r="AS269" s="13">
        <v>81</v>
      </c>
      <c r="AT269" s="13">
        <v>81</v>
      </c>
      <c r="AU269">
        <f t="shared" si="34"/>
        <v>81</v>
      </c>
      <c r="AV269" s="13" t="s">
        <v>94</v>
      </c>
      <c r="AW269" s="13" t="s">
        <v>236</v>
      </c>
      <c r="AX269" s="13">
        <v>20.18</v>
      </c>
      <c r="AY269" s="13">
        <v>90</v>
      </c>
      <c r="AZ269" s="13">
        <v>89</v>
      </c>
      <c r="BA269" s="13">
        <v>83.5</v>
      </c>
      <c r="BB269" s="13">
        <v>78</v>
      </c>
      <c r="BC269" s="13">
        <v>71</v>
      </c>
      <c r="BD269" s="13">
        <v>65</v>
      </c>
      <c r="BE269" s="13">
        <v>61</v>
      </c>
      <c r="BF269" s="13">
        <v>55</v>
      </c>
      <c r="BG269" s="13">
        <v>48</v>
      </c>
      <c r="BH269" s="13" t="s">
        <v>236</v>
      </c>
      <c r="BI269" s="13" t="s">
        <v>236</v>
      </c>
      <c r="BJ269" s="3" t="s">
        <v>236</v>
      </c>
      <c r="BK269" s="13" t="s">
        <v>95</v>
      </c>
      <c r="BL269" s="13" t="s">
        <v>236</v>
      </c>
    </row>
    <row r="270" spans="1:66">
      <c r="A270" t="s">
        <v>1378</v>
      </c>
      <c r="B270" s="21">
        <v>39993</v>
      </c>
      <c r="C270" t="s">
        <v>1023</v>
      </c>
      <c r="D270" t="s">
        <v>1240</v>
      </c>
      <c r="E270">
        <v>54.795391000000002</v>
      </c>
      <c r="F270">
        <v>99.344116</v>
      </c>
      <c r="H270" s="13" t="s">
        <v>544</v>
      </c>
      <c r="I270" s="13" t="s">
        <v>96</v>
      </c>
      <c r="T270" s="13">
        <v>11.1</v>
      </c>
      <c r="U270" s="13">
        <v>11</v>
      </c>
      <c r="V270" s="13">
        <v>11</v>
      </c>
      <c r="W270">
        <f t="shared" si="28"/>
        <v>11.033333333333333</v>
      </c>
      <c r="X270" s="13">
        <v>126.5</v>
      </c>
      <c r="Y270" s="13">
        <v>127</v>
      </c>
      <c r="Z270" s="13">
        <v>126.5</v>
      </c>
      <c r="AA270">
        <f t="shared" si="29"/>
        <v>126.66666666666667</v>
      </c>
      <c r="AB270" s="13">
        <v>5.7</v>
      </c>
      <c r="AC270" s="13">
        <v>5.4</v>
      </c>
      <c r="AD270" s="13">
        <v>5.5</v>
      </c>
      <c r="AE270">
        <f t="shared" si="30"/>
        <v>5.5333333333333341</v>
      </c>
      <c r="AF270" s="13">
        <v>2.5</v>
      </c>
      <c r="AG270" s="13">
        <v>2.5</v>
      </c>
      <c r="AH270" s="13">
        <v>2.5</v>
      </c>
      <c r="AI270">
        <f t="shared" si="31"/>
        <v>2.5</v>
      </c>
      <c r="AJ270" s="13">
        <v>4.3</v>
      </c>
      <c r="AK270" s="13">
        <v>4.3</v>
      </c>
      <c r="AL270" s="13">
        <v>4.2</v>
      </c>
      <c r="AM270">
        <f t="shared" si="32"/>
        <v>4.2666666666666666</v>
      </c>
      <c r="AN270" s="13">
        <v>82</v>
      </c>
      <c r="AO270" s="13">
        <v>82</v>
      </c>
      <c r="AP270" s="13">
        <v>82</v>
      </c>
      <c r="AQ270">
        <f t="shared" si="33"/>
        <v>82</v>
      </c>
      <c r="AR270" s="13">
        <v>85</v>
      </c>
      <c r="AS270" s="13">
        <v>86</v>
      </c>
      <c r="AT270" s="13">
        <v>86</v>
      </c>
      <c r="AU270">
        <f t="shared" si="34"/>
        <v>85.666666666666671</v>
      </c>
      <c r="AV270" s="13" t="s">
        <v>236</v>
      </c>
      <c r="AW270" s="13" t="s">
        <v>236</v>
      </c>
      <c r="AX270" s="13">
        <v>18.73</v>
      </c>
      <c r="AY270" s="13">
        <v>96</v>
      </c>
      <c r="AZ270" s="13">
        <v>95</v>
      </c>
      <c r="BA270" s="13">
        <v>88</v>
      </c>
      <c r="BB270" s="13">
        <v>83.5</v>
      </c>
      <c r="BC270" s="13">
        <v>77</v>
      </c>
      <c r="BD270" s="13">
        <v>71</v>
      </c>
      <c r="BE270" s="13">
        <v>66</v>
      </c>
      <c r="BF270" s="13">
        <v>58</v>
      </c>
      <c r="BG270" s="13">
        <v>52</v>
      </c>
      <c r="BH270" s="13" t="s">
        <v>236</v>
      </c>
      <c r="BI270" s="13" t="s">
        <v>236</v>
      </c>
      <c r="BJ270" s="3" t="s">
        <v>236</v>
      </c>
      <c r="BK270" s="13" t="s">
        <v>91</v>
      </c>
      <c r="BL270" s="13" t="s">
        <v>236</v>
      </c>
      <c r="BM270" s="13" t="s">
        <v>97</v>
      </c>
    </row>
    <row r="271" spans="1:66">
      <c r="A271" t="s">
        <v>1379</v>
      </c>
      <c r="B271" s="21">
        <v>39994</v>
      </c>
      <c r="C271" t="s">
        <v>1029</v>
      </c>
      <c r="D271" t="s">
        <v>1030</v>
      </c>
      <c r="E271">
        <v>54.798431000000001</v>
      </c>
      <c r="F271">
        <v>99.440597999999994</v>
      </c>
      <c r="H271" s="13" t="s">
        <v>545</v>
      </c>
      <c r="I271" s="13" t="s">
        <v>235</v>
      </c>
      <c r="T271" s="13">
        <v>11.3</v>
      </c>
      <c r="U271" s="13">
        <v>11.4</v>
      </c>
      <c r="V271" s="13">
        <v>11.45</v>
      </c>
      <c r="W271">
        <f t="shared" si="28"/>
        <v>11.383333333333335</v>
      </c>
      <c r="X271" s="13">
        <v>122</v>
      </c>
      <c r="Y271" s="13">
        <v>121.5</v>
      </c>
      <c r="Z271" s="13">
        <v>122</v>
      </c>
      <c r="AA271">
        <f t="shared" si="29"/>
        <v>121.83333333333333</v>
      </c>
      <c r="AB271" s="13">
        <v>6.1</v>
      </c>
      <c r="AC271" s="13">
        <v>6</v>
      </c>
      <c r="AD271" s="13">
        <v>5.95</v>
      </c>
      <c r="AE271">
        <f t="shared" si="30"/>
        <v>6.0166666666666666</v>
      </c>
      <c r="AF271" s="13">
        <v>2.7</v>
      </c>
      <c r="AG271" s="13">
        <v>2.7</v>
      </c>
      <c r="AH271" s="13">
        <v>2.6</v>
      </c>
      <c r="AI271">
        <f t="shared" si="31"/>
        <v>2.6666666666666665</v>
      </c>
      <c r="AJ271" s="13">
        <v>4.4000000000000004</v>
      </c>
      <c r="AK271" s="13">
        <v>4.1500000000000004</v>
      </c>
      <c r="AL271" s="13">
        <v>4.3</v>
      </c>
      <c r="AM271">
        <f t="shared" si="32"/>
        <v>4.2833333333333341</v>
      </c>
      <c r="AN271" s="13">
        <v>108</v>
      </c>
      <c r="AO271" s="13">
        <v>107.5</v>
      </c>
      <c r="AP271" s="13">
        <v>108</v>
      </c>
      <c r="AQ271">
        <f t="shared" si="33"/>
        <v>107.83333333333333</v>
      </c>
      <c r="AR271" s="13">
        <v>109</v>
      </c>
      <c r="AS271" s="13">
        <v>109</v>
      </c>
      <c r="AT271" s="13">
        <v>109</v>
      </c>
      <c r="AU271">
        <f t="shared" si="34"/>
        <v>109</v>
      </c>
      <c r="AV271" s="13" t="s">
        <v>236</v>
      </c>
      <c r="AW271" s="13" t="s">
        <v>236</v>
      </c>
      <c r="AX271" s="13">
        <v>16.03</v>
      </c>
      <c r="AY271" s="13">
        <v>95</v>
      </c>
      <c r="AZ271" s="13">
        <v>93</v>
      </c>
      <c r="BA271" s="13">
        <v>85</v>
      </c>
      <c r="BB271" s="13">
        <v>80</v>
      </c>
      <c r="BC271" s="13">
        <v>73</v>
      </c>
      <c r="BD271" s="13">
        <v>67.5</v>
      </c>
      <c r="BE271" s="13">
        <v>62.5</v>
      </c>
      <c r="BF271" s="13">
        <v>56.5</v>
      </c>
      <c r="BG271" s="13">
        <v>49</v>
      </c>
      <c r="BH271" s="13" t="s">
        <v>236</v>
      </c>
      <c r="BI271" s="13" t="s">
        <v>98</v>
      </c>
      <c r="BJ271" s="3" t="s">
        <v>99</v>
      </c>
    </row>
    <row r="272" spans="1:66">
      <c r="A272" t="s">
        <v>1380</v>
      </c>
      <c r="B272" s="21">
        <v>39994</v>
      </c>
      <c r="C272" t="s">
        <v>1029</v>
      </c>
      <c r="D272" t="s">
        <v>1030</v>
      </c>
      <c r="E272">
        <v>54.798431000000001</v>
      </c>
      <c r="F272">
        <v>99.440597999999994</v>
      </c>
      <c r="H272" s="13" t="s">
        <v>543</v>
      </c>
      <c r="I272" s="13" t="s">
        <v>235</v>
      </c>
      <c r="T272" s="13">
        <v>11.1</v>
      </c>
      <c r="U272" s="13">
        <v>11</v>
      </c>
      <c r="V272" s="13">
        <v>11</v>
      </c>
      <c r="W272">
        <f t="shared" si="28"/>
        <v>11.033333333333333</v>
      </c>
      <c r="X272" s="13">
        <v>121.5</v>
      </c>
      <c r="Y272" s="13">
        <v>122</v>
      </c>
      <c r="Z272" s="13">
        <v>121.5</v>
      </c>
      <c r="AA272">
        <f t="shared" si="29"/>
        <v>121.66666666666667</v>
      </c>
      <c r="AB272" s="13">
        <v>6</v>
      </c>
      <c r="AC272" s="13">
        <v>5.9</v>
      </c>
      <c r="AD272" s="13">
        <v>5.8</v>
      </c>
      <c r="AE272">
        <f t="shared" si="30"/>
        <v>5.8999999999999995</v>
      </c>
      <c r="AF272" s="13">
        <v>2.9</v>
      </c>
      <c r="AG272" s="13">
        <v>2.85</v>
      </c>
      <c r="AH272" s="13">
        <v>2.85</v>
      </c>
      <c r="AI272">
        <f t="shared" si="31"/>
        <v>2.8666666666666667</v>
      </c>
      <c r="AJ272" s="13">
        <v>4.6500000000000004</v>
      </c>
      <c r="AK272" s="13">
        <v>4.5</v>
      </c>
      <c r="AL272" s="13">
        <v>4.5</v>
      </c>
      <c r="AM272">
        <f t="shared" si="32"/>
        <v>4.55</v>
      </c>
      <c r="AN272" s="13">
        <v>90.5</v>
      </c>
      <c r="AO272" s="13">
        <v>91</v>
      </c>
      <c r="AP272" s="13">
        <v>91.5</v>
      </c>
      <c r="AQ272">
        <f t="shared" si="33"/>
        <v>91</v>
      </c>
      <c r="AR272" s="13">
        <v>96</v>
      </c>
      <c r="AS272" s="13">
        <v>96.5</v>
      </c>
      <c r="AT272" s="13">
        <v>96.5</v>
      </c>
      <c r="AU272">
        <f t="shared" si="34"/>
        <v>96.333333333333329</v>
      </c>
      <c r="AV272" s="13" t="s">
        <v>236</v>
      </c>
      <c r="AW272" s="13" t="s">
        <v>236</v>
      </c>
      <c r="AX272" s="13">
        <v>19</v>
      </c>
      <c r="AY272" s="13">
        <v>92</v>
      </c>
      <c r="AZ272" s="13">
        <v>91</v>
      </c>
      <c r="BA272" s="13">
        <v>85</v>
      </c>
      <c r="BB272" s="13">
        <v>78</v>
      </c>
      <c r="BC272" s="13">
        <v>73</v>
      </c>
      <c r="BD272" s="13">
        <v>68</v>
      </c>
      <c r="BE272" s="13">
        <v>63</v>
      </c>
      <c r="BF272" s="13">
        <v>58</v>
      </c>
      <c r="BG272" s="13">
        <v>51.5</v>
      </c>
      <c r="BH272" s="13" t="s">
        <v>236</v>
      </c>
      <c r="BI272" s="13" t="s">
        <v>236</v>
      </c>
      <c r="BJ272" s="3" t="s">
        <v>236</v>
      </c>
    </row>
    <row r="273" spans="1:87">
      <c r="A273" t="s">
        <v>1381</v>
      </c>
      <c r="B273" s="21">
        <v>39994</v>
      </c>
      <c r="C273" t="s">
        <v>1029</v>
      </c>
      <c r="D273" t="s">
        <v>1030</v>
      </c>
      <c r="E273">
        <v>54.798431000000001</v>
      </c>
      <c r="F273">
        <v>99.440597999999994</v>
      </c>
      <c r="H273" s="13" t="s">
        <v>543</v>
      </c>
      <c r="I273" s="13" t="s">
        <v>96</v>
      </c>
      <c r="T273" s="13">
        <v>10.45</v>
      </c>
      <c r="U273" s="13">
        <v>10.45</v>
      </c>
      <c r="V273" s="13">
        <v>10.4</v>
      </c>
      <c r="W273">
        <f t="shared" si="28"/>
        <v>10.433333333333332</v>
      </c>
      <c r="X273" s="13">
        <v>118.5</v>
      </c>
      <c r="Y273" s="13">
        <v>118.5</v>
      </c>
      <c r="Z273" s="13">
        <v>119</v>
      </c>
      <c r="AA273">
        <f t="shared" si="29"/>
        <v>118.66666666666667</v>
      </c>
      <c r="AB273" s="13">
        <v>4.75</v>
      </c>
      <c r="AC273" s="13">
        <v>5.7</v>
      </c>
      <c r="AD273" s="13">
        <v>5.65</v>
      </c>
      <c r="AE273">
        <f t="shared" si="30"/>
        <v>5.3666666666666671</v>
      </c>
      <c r="AF273" s="13">
        <v>3</v>
      </c>
      <c r="AG273" s="13">
        <v>2.8</v>
      </c>
      <c r="AH273" s="13">
        <v>2.75</v>
      </c>
      <c r="AI273">
        <f t="shared" si="31"/>
        <v>2.85</v>
      </c>
      <c r="AJ273" s="13">
        <v>4.0999999999999996</v>
      </c>
      <c r="AK273" s="13">
        <v>4</v>
      </c>
      <c r="AL273" s="13">
        <v>4.0999999999999996</v>
      </c>
      <c r="AM273">
        <f t="shared" si="32"/>
        <v>4.0666666666666664</v>
      </c>
      <c r="AN273" s="13">
        <v>86</v>
      </c>
      <c r="AO273" s="13">
        <v>85.5</v>
      </c>
      <c r="AP273" s="13">
        <v>86</v>
      </c>
      <c r="AQ273">
        <f t="shared" si="33"/>
        <v>85.833333333333329</v>
      </c>
      <c r="AR273" s="13">
        <v>87</v>
      </c>
      <c r="AS273" s="13">
        <v>87</v>
      </c>
      <c r="AT273" s="13">
        <v>87</v>
      </c>
      <c r="AU273">
        <f t="shared" si="34"/>
        <v>87</v>
      </c>
      <c r="AV273" s="13" t="s">
        <v>236</v>
      </c>
      <c r="AW273" s="13" t="s">
        <v>236</v>
      </c>
      <c r="AX273" s="13">
        <v>16.97</v>
      </c>
      <c r="AY273" s="13">
        <v>92</v>
      </c>
      <c r="AZ273" s="13">
        <v>90.5</v>
      </c>
      <c r="BA273" s="13">
        <v>86</v>
      </c>
      <c r="BB273" s="13">
        <v>78</v>
      </c>
      <c r="BC273" s="13">
        <v>73</v>
      </c>
      <c r="BD273" s="13">
        <v>68</v>
      </c>
      <c r="BE273" s="13">
        <v>62</v>
      </c>
      <c r="BF273" s="13">
        <v>55.5</v>
      </c>
      <c r="BG273" s="13">
        <v>49</v>
      </c>
      <c r="BH273" s="13" t="s">
        <v>236</v>
      </c>
      <c r="BI273" s="13" t="s">
        <v>236</v>
      </c>
      <c r="BJ273" s="3" t="s">
        <v>236</v>
      </c>
    </row>
    <row r="274" spans="1:87">
      <c r="A274" t="s">
        <v>1382</v>
      </c>
      <c r="B274" s="21">
        <v>39994</v>
      </c>
      <c r="C274" t="s">
        <v>1029</v>
      </c>
      <c r="D274" t="s">
        <v>1030</v>
      </c>
      <c r="E274">
        <v>54.798431000000001</v>
      </c>
      <c r="F274">
        <v>99.440597999999994</v>
      </c>
      <c r="H274" s="13" t="s">
        <v>543</v>
      </c>
      <c r="I274" s="13" t="s">
        <v>235</v>
      </c>
      <c r="T274" s="13">
        <v>11.5</v>
      </c>
      <c r="U274" s="13">
        <v>11.65</v>
      </c>
      <c r="V274" s="13">
        <v>11.4</v>
      </c>
      <c r="W274">
        <f t="shared" si="28"/>
        <v>11.516666666666666</v>
      </c>
      <c r="X274" s="13">
        <v>119</v>
      </c>
      <c r="Y274" s="13">
        <v>118.5</v>
      </c>
      <c r="Z274" s="13">
        <v>119</v>
      </c>
      <c r="AA274">
        <f t="shared" si="29"/>
        <v>118.83333333333333</v>
      </c>
      <c r="AB274" s="13">
        <v>5.9</v>
      </c>
      <c r="AC274" s="13">
        <v>5.95</v>
      </c>
      <c r="AD274" s="13">
        <v>5.95</v>
      </c>
      <c r="AE274">
        <f t="shared" si="30"/>
        <v>5.9333333333333336</v>
      </c>
      <c r="AF274" s="13">
        <v>2.5</v>
      </c>
      <c r="AG274" s="13">
        <v>2.5</v>
      </c>
      <c r="AH274" s="13">
        <v>2.6</v>
      </c>
      <c r="AI274">
        <f t="shared" si="31"/>
        <v>2.5333333333333332</v>
      </c>
      <c r="AJ274" s="13">
        <v>4.45</v>
      </c>
      <c r="AK274" s="13">
        <v>4.55</v>
      </c>
      <c r="AL274" s="13">
        <v>4.3</v>
      </c>
      <c r="AM274">
        <f t="shared" si="32"/>
        <v>4.4333333333333336</v>
      </c>
      <c r="AN274" s="13">
        <v>85</v>
      </c>
      <c r="AO274" s="13">
        <v>85</v>
      </c>
      <c r="AP274" s="13">
        <v>85</v>
      </c>
      <c r="AQ274">
        <f t="shared" si="33"/>
        <v>85</v>
      </c>
      <c r="AR274" s="13">
        <v>83</v>
      </c>
      <c r="AS274" s="13">
        <v>84</v>
      </c>
      <c r="AT274" s="13">
        <v>83</v>
      </c>
      <c r="AU274">
        <f t="shared" si="34"/>
        <v>83.333333333333329</v>
      </c>
      <c r="AV274" s="13" t="s">
        <v>236</v>
      </c>
      <c r="AW274" s="13" t="s">
        <v>236</v>
      </c>
      <c r="AX274" s="13">
        <v>18.100000000000001</v>
      </c>
      <c r="AY274" s="13">
        <v>92</v>
      </c>
      <c r="AZ274" s="13">
        <v>90.5</v>
      </c>
      <c r="BA274" s="13">
        <v>87</v>
      </c>
      <c r="BB274" s="13">
        <v>81</v>
      </c>
      <c r="BC274" s="13">
        <v>76</v>
      </c>
      <c r="BD274" s="13">
        <v>71</v>
      </c>
      <c r="BE274" s="13">
        <v>65.5</v>
      </c>
      <c r="BF274" s="13">
        <v>57</v>
      </c>
      <c r="BG274" s="13">
        <v>51</v>
      </c>
      <c r="BH274" s="13" t="s">
        <v>236</v>
      </c>
      <c r="BI274" s="13" t="s">
        <v>236</v>
      </c>
      <c r="BJ274" s="3" t="s">
        <v>91</v>
      </c>
    </row>
    <row r="275" spans="1:87">
      <c r="A275" t="s">
        <v>1383</v>
      </c>
      <c r="B275" s="21">
        <v>39994</v>
      </c>
      <c r="C275" t="s">
        <v>1029</v>
      </c>
      <c r="D275" t="s">
        <v>1030</v>
      </c>
      <c r="E275">
        <v>54.798431000000001</v>
      </c>
      <c r="F275">
        <v>99.440597999999994</v>
      </c>
      <c r="H275" s="13" t="s">
        <v>546</v>
      </c>
      <c r="I275" s="13" t="s">
        <v>96</v>
      </c>
      <c r="T275" s="13">
        <v>10.9</v>
      </c>
      <c r="U275" s="13">
        <v>10.95</v>
      </c>
      <c r="V275" s="13">
        <v>10.75</v>
      </c>
      <c r="W275">
        <f t="shared" si="28"/>
        <v>10.866666666666667</v>
      </c>
      <c r="X275" s="13">
        <v>118</v>
      </c>
      <c r="Y275" s="13">
        <v>118</v>
      </c>
      <c r="Z275" s="13">
        <v>119</v>
      </c>
      <c r="AA275">
        <f t="shared" si="29"/>
        <v>118.33333333333333</v>
      </c>
      <c r="AB275" s="13">
        <v>6.25</v>
      </c>
      <c r="AC275" s="13">
        <v>6.3</v>
      </c>
      <c r="AD275" s="13">
        <v>6.3</v>
      </c>
      <c r="AE275">
        <f t="shared" si="30"/>
        <v>6.2833333333333341</v>
      </c>
      <c r="AF275" s="13">
        <v>2.6</v>
      </c>
      <c r="AG275" s="13">
        <v>2.6</v>
      </c>
      <c r="AH275" s="13">
        <v>2.7</v>
      </c>
      <c r="AI275">
        <f t="shared" si="31"/>
        <v>2.6333333333333333</v>
      </c>
      <c r="AJ275" s="13">
        <v>4.5</v>
      </c>
      <c r="AK275" s="13">
        <v>4.4000000000000004</v>
      </c>
      <c r="AL275" s="13">
        <v>4.7</v>
      </c>
      <c r="AM275">
        <f t="shared" si="32"/>
        <v>4.5333333333333341</v>
      </c>
      <c r="AN275" s="13">
        <v>109</v>
      </c>
      <c r="AO275" s="13">
        <v>109</v>
      </c>
      <c r="AP275" s="13">
        <v>109</v>
      </c>
      <c r="AQ275">
        <f t="shared" si="33"/>
        <v>109</v>
      </c>
      <c r="AR275" s="13">
        <v>109.5</v>
      </c>
      <c r="AS275" s="13">
        <v>110</v>
      </c>
      <c r="AT275" s="13">
        <v>109</v>
      </c>
      <c r="AU275">
        <f t="shared" si="34"/>
        <v>109.5</v>
      </c>
      <c r="AV275" s="13" t="s">
        <v>95</v>
      </c>
      <c r="AW275" s="13" t="s">
        <v>236</v>
      </c>
      <c r="AX275" s="13">
        <v>17.23</v>
      </c>
      <c r="AY275" s="13">
        <v>91</v>
      </c>
      <c r="AZ275" s="13">
        <v>89.5</v>
      </c>
      <c r="BA275" s="13">
        <v>85</v>
      </c>
      <c r="BB275" s="13">
        <v>77.5</v>
      </c>
      <c r="BC275" s="13">
        <v>71</v>
      </c>
      <c r="BD275" s="13">
        <v>65</v>
      </c>
      <c r="BE275" s="13">
        <v>61</v>
      </c>
      <c r="BF275" s="13">
        <v>54</v>
      </c>
      <c r="BG275" s="13">
        <v>47</v>
      </c>
      <c r="BH275" s="13" t="s">
        <v>236</v>
      </c>
      <c r="BI275" s="13" t="s">
        <v>236</v>
      </c>
      <c r="BJ275" s="3" t="s">
        <v>236</v>
      </c>
    </row>
    <row r="276" spans="1:87">
      <c r="A276" t="s">
        <v>1384</v>
      </c>
      <c r="B276" s="21">
        <v>39994</v>
      </c>
      <c r="C276" t="s">
        <v>1029</v>
      </c>
      <c r="D276" t="s">
        <v>1030</v>
      </c>
      <c r="E276">
        <v>54.798431000000001</v>
      </c>
      <c r="F276">
        <v>99.440597999999994</v>
      </c>
      <c r="H276" s="13" t="s">
        <v>547</v>
      </c>
      <c r="I276" s="13" t="s">
        <v>96</v>
      </c>
      <c r="T276" s="13">
        <v>11.25</v>
      </c>
      <c r="U276" s="13">
        <v>11.35</v>
      </c>
      <c r="V276" s="13">
        <v>11.1</v>
      </c>
      <c r="W276">
        <f t="shared" si="28"/>
        <v>11.233333333333334</v>
      </c>
      <c r="X276" s="13">
        <v>123.5</v>
      </c>
      <c r="Y276" s="13">
        <v>124</v>
      </c>
      <c r="Z276" s="13">
        <v>124</v>
      </c>
      <c r="AA276">
        <f t="shared" si="29"/>
        <v>123.83333333333333</v>
      </c>
      <c r="AB276" s="13">
        <v>5.8</v>
      </c>
      <c r="AC276" s="13">
        <v>5.8</v>
      </c>
      <c r="AD276" s="13">
        <v>5.9</v>
      </c>
      <c r="AE276">
        <f t="shared" si="30"/>
        <v>5.833333333333333</v>
      </c>
      <c r="AF276" s="13">
        <v>2.85</v>
      </c>
      <c r="AG276" s="13">
        <v>2.8</v>
      </c>
      <c r="AH276" s="13">
        <v>2.8</v>
      </c>
      <c r="AI276">
        <f t="shared" si="31"/>
        <v>2.8166666666666664</v>
      </c>
      <c r="AJ276" s="13">
        <v>4.7</v>
      </c>
      <c r="AK276" s="13">
        <v>4.75</v>
      </c>
      <c r="AL276" s="13">
        <v>4.75</v>
      </c>
      <c r="AM276">
        <f t="shared" si="32"/>
        <v>4.7333333333333334</v>
      </c>
      <c r="AN276" s="13">
        <v>83</v>
      </c>
      <c r="AO276" s="13">
        <v>83</v>
      </c>
      <c r="AP276" s="13">
        <v>83.5</v>
      </c>
      <c r="AQ276">
        <f t="shared" si="33"/>
        <v>83.166666666666671</v>
      </c>
      <c r="AR276" s="13">
        <v>83</v>
      </c>
      <c r="AS276" s="13">
        <v>82.5</v>
      </c>
      <c r="AT276" s="13">
        <v>83</v>
      </c>
      <c r="AU276">
        <f t="shared" si="34"/>
        <v>82.833333333333329</v>
      </c>
      <c r="AV276" s="13" t="s">
        <v>94</v>
      </c>
      <c r="AW276" s="13" t="s">
        <v>236</v>
      </c>
      <c r="AX276" s="13">
        <v>18.64</v>
      </c>
      <c r="AY276" s="13">
        <v>94</v>
      </c>
      <c r="AZ276" s="13">
        <v>94</v>
      </c>
      <c r="BA276" s="13">
        <v>88</v>
      </c>
      <c r="BB276" s="13">
        <v>80</v>
      </c>
      <c r="BC276" s="13">
        <v>75</v>
      </c>
      <c r="BD276" s="13">
        <v>70</v>
      </c>
      <c r="BE276" s="13">
        <v>69.5</v>
      </c>
      <c r="BF276" s="13">
        <v>57.5</v>
      </c>
      <c r="BG276" s="13">
        <v>54</v>
      </c>
      <c r="BH276" s="13" t="s">
        <v>236</v>
      </c>
      <c r="BI276" s="13" t="s">
        <v>236</v>
      </c>
      <c r="BJ276" s="3" t="s">
        <v>236</v>
      </c>
    </row>
    <row r="277" spans="1:87">
      <c r="A277" s="19" t="s">
        <v>1385</v>
      </c>
      <c r="B277" s="29">
        <v>39994</v>
      </c>
      <c r="C277" s="19" t="s">
        <v>101</v>
      </c>
      <c r="D277" s="19" t="s">
        <v>102</v>
      </c>
      <c r="E277">
        <v>54.798431000000001</v>
      </c>
      <c r="F277">
        <v>99.440597999999994</v>
      </c>
      <c r="H277" s="13" t="s">
        <v>545</v>
      </c>
      <c r="I277" s="13" t="s">
        <v>96</v>
      </c>
      <c r="T277" s="13">
        <v>11.55</v>
      </c>
      <c r="U277" s="13">
        <v>11.7</v>
      </c>
      <c r="V277" s="13">
        <v>11.5</v>
      </c>
      <c r="W277">
        <f t="shared" si="28"/>
        <v>11.583333333333334</v>
      </c>
      <c r="X277" s="13">
        <v>127.5</v>
      </c>
      <c r="Y277" s="13">
        <v>127</v>
      </c>
      <c r="Z277" s="13">
        <v>127</v>
      </c>
      <c r="AA277">
        <f t="shared" si="29"/>
        <v>127.16666666666667</v>
      </c>
      <c r="AB277" s="13">
        <v>6.05</v>
      </c>
      <c r="AC277" s="13">
        <v>6.05</v>
      </c>
      <c r="AD277" s="13">
        <v>6</v>
      </c>
      <c r="AE277">
        <f t="shared" si="30"/>
        <v>6.0333333333333341</v>
      </c>
      <c r="AF277" s="13">
        <v>2.8</v>
      </c>
      <c r="AG277" s="13">
        <v>2.9</v>
      </c>
      <c r="AH277" s="13">
        <v>2.9</v>
      </c>
      <c r="AI277">
        <f t="shared" si="31"/>
        <v>2.8666666666666667</v>
      </c>
      <c r="AJ277" s="13">
        <v>4.8499999999999996</v>
      </c>
      <c r="AK277" s="13">
        <v>4.8</v>
      </c>
      <c r="AL277" s="13">
        <v>4.8</v>
      </c>
      <c r="AM277">
        <f t="shared" si="32"/>
        <v>4.8166666666666664</v>
      </c>
      <c r="AN277" s="13">
        <v>111</v>
      </c>
      <c r="AO277" s="13">
        <v>112</v>
      </c>
      <c r="AP277" s="13">
        <v>112</v>
      </c>
      <c r="AQ277">
        <f t="shared" si="33"/>
        <v>111.66666666666667</v>
      </c>
      <c r="AR277" s="13">
        <v>115</v>
      </c>
      <c r="AS277" s="13">
        <v>115</v>
      </c>
      <c r="AT277" s="13">
        <v>115</v>
      </c>
      <c r="AU277">
        <f t="shared" si="34"/>
        <v>115</v>
      </c>
      <c r="AV277" s="13" t="s">
        <v>236</v>
      </c>
      <c r="AW277" s="13" t="s">
        <v>236</v>
      </c>
      <c r="AX277" s="13">
        <v>18.34</v>
      </c>
      <c r="AY277" s="13">
        <v>98</v>
      </c>
      <c r="AZ277" s="13">
        <v>97</v>
      </c>
      <c r="BA277" s="13">
        <v>89</v>
      </c>
      <c r="BB277" s="13">
        <v>82</v>
      </c>
      <c r="BC277" s="13">
        <v>77</v>
      </c>
      <c r="BD277" s="13">
        <v>71</v>
      </c>
      <c r="BE277" s="13">
        <v>65</v>
      </c>
      <c r="BF277" s="13">
        <v>57</v>
      </c>
      <c r="BG277" s="13">
        <v>51</v>
      </c>
      <c r="BH277" s="13" t="s">
        <v>91</v>
      </c>
      <c r="BI277" s="13" t="s">
        <v>236</v>
      </c>
      <c r="BJ277" s="3" t="s">
        <v>236</v>
      </c>
      <c r="CI277" t="s">
        <v>100</v>
      </c>
    </row>
    <row r="278" spans="1:87">
      <c r="A278" t="s">
        <v>1386</v>
      </c>
      <c r="B278" s="21">
        <v>39994</v>
      </c>
      <c r="C278" t="s">
        <v>1029</v>
      </c>
      <c r="D278" t="s">
        <v>1030</v>
      </c>
      <c r="E278">
        <v>54.798431000000001</v>
      </c>
      <c r="F278">
        <v>99.440597999999994</v>
      </c>
      <c r="G278" s="1">
        <v>0.38472222222222219</v>
      </c>
      <c r="H278" s="13" t="s">
        <v>545</v>
      </c>
      <c r="I278" s="13" t="s">
        <v>235</v>
      </c>
      <c r="T278" s="13">
        <v>11.4</v>
      </c>
      <c r="U278" s="13">
        <v>11.3</v>
      </c>
      <c r="V278" s="13">
        <v>11.5</v>
      </c>
      <c r="W278">
        <f t="shared" si="28"/>
        <v>11.4</v>
      </c>
      <c r="X278" s="13">
        <v>123.5</v>
      </c>
      <c r="Y278" s="13">
        <v>123</v>
      </c>
      <c r="Z278" s="13">
        <v>123</v>
      </c>
      <c r="AA278">
        <f t="shared" si="29"/>
        <v>123.16666666666667</v>
      </c>
      <c r="AB278" s="13">
        <v>5.75</v>
      </c>
      <c r="AC278" s="13">
        <v>5.7</v>
      </c>
      <c r="AD278" s="13">
        <v>5.8</v>
      </c>
      <c r="AE278">
        <f t="shared" si="30"/>
        <v>5.75</v>
      </c>
      <c r="AF278" s="13">
        <v>2.8</v>
      </c>
      <c r="AG278" s="13">
        <v>2.8</v>
      </c>
      <c r="AH278" s="13">
        <v>2.8</v>
      </c>
      <c r="AI278">
        <f t="shared" si="31"/>
        <v>2.7999999999999994</v>
      </c>
      <c r="AJ278" s="13">
        <v>4.6500000000000004</v>
      </c>
      <c r="AK278" s="13">
        <v>4.5</v>
      </c>
      <c r="AL278" s="13">
        <v>4.5999999999999996</v>
      </c>
      <c r="AM278">
        <f t="shared" si="32"/>
        <v>4.583333333333333</v>
      </c>
      <c r="AN278" s="13">
        <v>125</v>
      </c>
      <c r="AO278" s="13">
        <v>124</v>
      </c>
      <c r="AP278" s="13">
        <v>124</v>
      </c>
      <c r="AQ278">
        <f t="shared" si="33"/>
        <v>124.33333333333333</v>
      </c>
      <c r="AR278" s="13">
        <v>126</v>
      </c>
      <c r="AS278" s="13">
        <v>127</v>
      </c>
      <c r="AT278" s="13">
        <v>127</v>
      </c>
      <c r="AU278">
        <f t="shared" si="34"/>
        <v>126.66666666666667</v>
      </c>
      <c r="AV278" s="13" t="s">
        <v>236</v>
      </c>
      <c r="AW278" s="13" t="s">
        <v>236</v>
      </c>
      <c r="AX278" s="13">
        <v>16.43</v>
      </c>
      <c r="AY278" s="13">
        <v>94</v>
      </c>
      <c r="AZ278" s="13">
        <v>95</v>
      </c>
      <c r="BA278" s="13">
        <v>88</v>
      </c>
      <c r="BB278" s="13">
        <v>80</v>
      </c>
      <c r="BC278" s="13">
        <v>75</v>
      </c>
      <c r="BD278" s="13">
        <v>70</v>
      </c>
      <c r="BE278" s="13">
        <v>64</v>
      </c>
      <c r="BF278" s="13">
        <v>57.5</v>
      </c>
      <c r="BG278" s="13">
        <v>50</v>
      </c>
      <c r="BH278" s="13" t="s">
        <v>236</v>
      </c>
      <c r="BI278" s="13" t="s">
        <v>236</v>
      </c>
      <c r="BJ278" s="3" t="s">
        <v>236</v>
      </c>
    </row>
    <row r="279" spans="1:87">
      <c r="A279" t="s">
        <v>1387</v>
      </c>
      <c r="B279" s="21">
        <v>39994</v>
      </c>
      <c r="C279" t="s">
        <v>1029</v>
      </c>
      <c r="D279" t="s">
        <v>1030</v>
      </c>
      <c r="E279">
        <v>54.798431000000001</v>
      </c>
      <c r="F279">
        <v>99.440597999999994</v>
      </c>
      <c r="H279" s="13" t="s">
        <v>546</v>
      </c>
      <c r="I279" s="13" t="s">
        <v>96</v>
      </c>
      <c r="T279" s="13">
        <v>11.1</v>
      </c>
      <c r="U279" s="13">
        <v>11.2</v>
      </c>
      <c r="V279" s="13">
        <v>11.1</v>
      </c>
      <c r="W279">
        <f t="shared" si="28"/>
        <v>11.133333333333333</v>
      </c>
      <c r="X279" s="13">
        <v>121</v>
      </c>
      <c r="Y279" s="13">
        <v>121</v>
      </c>
      <c r="Z279" s="13">
        <v>121</v>
      </c>
      <c r="AA279">
        <f t="shared" si="29"/>
        <v>121</v>
      </c>
      <c r="AB279" s="13">
        <v>5.9</v>
      </c>
      <c r="AC279" s="13">
        <v>5.85</v>
      </c>
      <c r="AD279" s="13">
        <v>5.9</v>
      </c>
      <c r="AE279">
        <f t="shared" si="30"/>
        <v>5.8833333333333329</v>
      </c>
      <c r="AF279" s="13">
        <v>2.6</v>
      </c>
      <c r="AG279" s="13">
        <v>2.7</v>
      </c>
      <c r="AH279" s="13">
        <v>2.7</v>
      </c>
      <c r="AI279">
        <f t="shared" si="31"/>
        <v>2.6666666666666665</v>
      </c>
      <c r="AJ279" s="13">
        <v>4.7</v>
      </c>
      <c r="AK279" s="13">
        <v>4.5</v>
      </c>
      <c r="AL279" s="13">
        <v>4.7</v>
      </c>
      <c r="AM279">
        <f t="shared" si="32"/>
        <v>4.6333333333333329</v>
      </c>
      <c r="AN279" s="13">
        <v>116</v>
      </c>
      <c r="AO279" s="13">
        <v>117</v>
      </c>
      <c r="AP279" s="13">
        <v>117</v>
      </c>
      <c r="AQ279">
        <f t="shared" si="33"/>
        <v>116.66666666666667</v>
      </c>
      <c r="AR279" s="13">
        <v>116</v>
      </c>
      <c r="AS279" s="13">
        <v>116</v>
      </c>
      <c r="AT279" s="13">
        <v>116</v>
      </c>
      <c r="AU279">
        <f t="shared" si="34"/>
        <v>116</v>
      </c>
      <c r="AV279" s="13" t="s">
        <v>236</v>
      </c>
      <c r="AW279" s="13" t="s">
        <v>236</v>
      </c>
      <c r="AX279" s="13">
        <v>15.47</v>
      </c>
      <c r="AY279" s="13">
        <v>94</v>
      </c>
      <c r="AZ279" s="13">
        <v>92.5</v>
      </c>
      <c r="BA279" s="13">
        <v>86</v>
      </c>
      <c r="BB279" s="13">
        <v>79</v>
      </c>
      <c r="BC279" s="13">
        <v>75</v>
      </c>
      <c r="BD279" s="13">
        <v>70</v>
      </c>
      <c r="BE279" s="13">
        <v>64</v>
      </c>
      <c r="BF279" s="13">
        <v>57.5</v>
      </c>
      <c r="BG279" s="13">
        <v>50</v>
      </c>
      <c r="BH279" s="13" t="s">
        <v>236</v>
      </c>
      <c r="BI279" s="13" t="s">
        <v>236</v>
      </c>
      <c r="BJ279" s="3" t="s">
        <v>236</v>
      </c>
    </row>
    <row r="280" spans="1:87">
      <c r="A280" t="s">
        <v>1388</v>
      </c>
      <c r="B280" s="21">
        <v>39994</v>
      </c>
      <c r="C280" t="s">
        <v>1029</v>
      </c>
      <c r="D280" t="s">
        <v>1030</v>
      </c>
      <c r="E280">
        <v>54.798431000000001</v>
      </c>
      <c r="F280">
        <v>99.440597999999994</v>
      </c>
      <c r="H280" s="13" t="s">
        <v>547</v>
      </c>
      <c r="I280" s="13" t="s">
        <v>96</v>
      </c>
      <c r="T280" s="13">
        <v>11.4</v>
      </c>
      <c r="U280" s="13">
        <v>11.2</v>
      </c>
      <c r="V280" s="13">
        <v>11.25</v>
      </c>
      <c r="W280">
        <f t="shared" si="28"/>
        <v>11.283333333333333</v>
      </c>
      <c r="X280" s="13">
        <v>125</v>
      </c>
      <c r="Y280" s="13">
        <v>125</v>
      </c>
      <c r="Z280" s="13">
        <v>126</v>
      </c>
      <c r="AA280">
        <f t="shared" si="29"/>
        <v>125.33333333333333</v>
      </c>
      <c r="AB280" s="13">
        <v>5.8</v>
      </c>
      <c r="AC280" s="13">
        <v>5.75</v>
      </c>
      <c r="AD280" s="13">
        <v>5.7</v>
      </c>
      <c r="AE280">
        <f t="shared" si="30"/>
        <v>5.75</v>
      </c>
      <c r="AF280" s="13">
        <v>2.5499999999999998</v>
      </c>
      <c r="AG280" s="13">
        <v>2.5499999999999998</v>
      </c>
      <c r="AH280" s="13">
        <v>2.5499999999999998</v>
      </c>
      <c r="AI280">
        <f t="shared" si="31"/>
        <v>2.5499999999999998</v>
      </c>
      <c r="AJ280" s="13">
        <v>4.5</v>
      </c>
      <c r="AK280" s="13">
        <v>4.4000000000000004</v>
      </c>
      <c r="AL280" s="13">
        <v>4.4000000000000004</v>
      </c>
      <c r="AM280">
        <f t="shared" si="32"/>
        <v>4.4333333333333336</v>
      </c>
      <c r="AN280" s="13">
        <v>85.5</v>
      </c>
      <c r="AO280" s="13">
        <v>86</v>
      </c>
      <c r="AP280" s="13">
        <v>86</v>
      </c>
      <c r="AQ280">
        <f t="shared" si="33"/>
        <v>85.833333333333329</v>
      </c>
      <c r="AR280" s="13">
        <v>85</v>
      </c>
      <c r="AS280" s="13">
        <v>85.5</v>
      </c>
      <c r="AT280" s="13">
        <v>85.5</v>
      </c>
      <c r="AU280">
        <f t="shared" si="34"/>
        <v>85.333333333333329</v>
      </c>
      <c r="AV280" s="13" t="s">
        <v>103</v>
      </c>
      <c r="AW280" s="13" t="s">
        <v>236</v>
      </c>
      <c r="AX280" s="13">
        <v>17.53</v>
      </c>
      <c r="AY280" s="13">
        <v>89</v>
      </c>
      <c r="AZ280" s="13">
        <v>91</v>
      </c>
      <c r="BA280" s="13">
        <v>85</v>
      </c>
      <c r="BB280" s="13">
        <v>78</v>
      </c>
      <c r="BC280" s="13">
        <v>71.5</v>
      </c>
      <c r="BD280" s="13">
        <v>67</v>
      </c>
      <c r="BE280" s="13">
        <v>62.5</v>
      </c>
      <c r="BF280" s="13">
        <v>56</v>
      </c>
      <c r="BG280" s="13">
        <v>49</v>
      </c>
      <c r="BH280" s="13" t="s">
        <v>236</v>
      </c>
      <c r="BI280" s="13" t="s">
        <v>236</v>
      </c>
      <c r="BJ280" s="3" t="s">
        <v>91</v>
      </c>
    </row>
    <row r="281" spans="1:87">
      <c r="A281" t="s">
        <v>1160</v>
      </c>
      <c r="B281" s="21">
        <v>39994</v>
      </c>
      <c r="C281" t="s">
        <v>1029</v>
      </c>
      <c r="D281" t="s">
        <v>1030</v>
      </c>
      <c r="E281">
        <v>54.798431000000001</v>
      </c>
      <c r="F281">
        <v>99.440597999999994</v>
      </c>
      <c r="H281" s="13" t="s">
        <v>543</v>
      </c>
      <c r="I281" s="13" t="s">
        <v>235</v>
      </c>
      <c r="T281" s="13">
        <v>12</v>
      </c>
      <c r="U281" s="13">
        <v>11.8</v>
      </c>
      <c r="V281" s="13">
        <v>11.9</v>
      </c>
      <c r="W281">
        <f t="shared" si="28"/>
        <v>11.9</v>
      </c>
      <c r="X281" s="13">
        <v>124.5</v>
      </c>
      <c r="Y281" s="13">
        <v>125</v>
      </c>
      <c r="Z281" s="13">
        <v>125</v>
      </c>
      <c r="AA281">
        <f t="shared" si="29"/>
        <v>124.83333333333333</v>
      </c>
      <c r="AB281" s="13">
        <v>6.1</v>
      </c>
      <c r="AC281" s="13">
        <v>6</v>
      </c>
      <c r="AD281" s="13">
        <v>6</v>
      </c>
      <c r="AE281">
        <f t="shared" si="30"/>
        <v>6.0333333333333341</v>
      </c>
      <c r="AF281" s="13">
        <v>2.7</v>
      </c>
      <c r="AG281" s="13">
        <v>2.5</v>
      </c>
      <c r="AH281" s="13">
        <v>2.65</v>
      </c>
      <c r="AI281">
        <f t="shared" si="31"/>
        <v>2.6166666666666667</v>
      </c>
      <c r="AJ281" s="13">
        <v>4.3</v>
      </c>
      <c r="AK281" s="13">
        <v>4.0999999999999996</v>
      </c>
      <c r="AL281" s="13">
        <v>4.3</v>
      </c>
      <c r="AM281">
        <f t="shared" si="32"/>
        <v>4.2333333333333334</v>
      </c>
      <c r="AN281" s="13">
        <v>92</v>
      </c>
      <c r="AO281" s="13">
        <v>92</v>
      </c>
      <c r="AP281" s="13">
        <v>92</v>
      </c>
      <c r="AQ281">
        <f t="shared" si="33"/>
        <v>92</v>
      </c>
      <c r="AR281" s="13">
        <v>92.5</v>
      </c>
      <c r="AS281" s="13">
        <v>92</v>
      </c>
      <c r="AT281" s="13">
        <v>92.5</v>
      </c>
      <c r="AU281">
        <f t="shared" si="34"/>
        <v>92.333333333333329</v>
      </c>
      <c r="AV281" s="13" t="s">
        <v>236</v>
      </c>
      <c r="AW281" s="13" t="s">
        <v>236</v>
      </c>
      <c r="AX281" s="13">
        <v>19.510000000000002</v>
      </c>
      <c r="AY281" s="13">
        <v>97</v>
      </c>
      <c r="AZ281" s="13">
        <v>94</v>
      </c>
      <c r="BA281" s="13">
        <v>87</v>
      </c>
      <c r="BB281" s="13">
        <v>82</v>
      </c>
      <c r="BC281" s="13">
        <v>73.5</v>
      </c>
      <c r="BD281" s="13">
        <v>68</v>
      </c>
      <c r="BE281" s="13">
        <v>65</v>
      </c>
      <c r="BF281" s="13">
        <v>59</v>
      </c>
      <c r="BG281" s="13">
        <v>53</v>
      </c>
      <c r="BH281" s="13" t="s">
        <v>236</v>
      </c>
      <c r="BI281" s="13" t="s">
        <v>236</v>
      </c>
      <c r="BJ281" s="3" t="s">
        <v>236</v>
      </c>
    </row>
    <row r="282" spans="1:87">
      <c r="A282" t="s">
        <v>1161</v>
      </c>
      <c r="B282" s="21">
        <v>39994</v>
      </c>
      <c r="C282" t="s">
        <v>1029</v>
      </c>
      <c r="D282" t="s">
        <v>1030</v>
      </c>
      <c r="E282">
        <v>54.798431000000001</v>
      </c>
      <c r="F282">
        <v>99.440597999999994</v>
      </c>
      <c r="H282" s="13" t="s">
        <v>546</v>
      </c>
      <c r="I282" s="13" t="s">
        <v>96</v>
      </c>
      <c r="T282" s="13">
        <v>11.1</v>
      </c>
      <c r="U282" s="13">
        <v>10.95</v>
      </c>
      <c r="V282" s="13">
        <v>11</v>
      </c>
      <c r="W282">
        <f t="shared" si="28"/>
        <v>11.016666666666666</v>
      </c>
      <c r="X282" s="13">
        <v>117</v>
      </c>
      <c r="Y282" s="13">
        <v>117</v>
      </c>
      <c r="Z282" s="13">
        <v>117</v>
      </c>
      <c r="AA282">
        <f t="shared" si="29"/>
        <v>117</v>
      </c>
      <c r="AB282" s="13">
        <v>5.15</v>
      </c>
      <c r="AC282" s="13">
        <v>5.3</v>
      </c>
      <c r="AD282" s="13">
        <v>5.4</v>
      </c>
      <c r="AE282">
        <f t="shared" si="30"/>
        <v>5.2833333333333332</v>
      </c>
      <c r="AF282" s="13">
        <v>2.65</v>
      </c>
      <c r="AG282" s="13">
        <v>2.6</v>
      </c>
      <c r="AH282" s="13">
        <v>2.7</v>
      </c>
      <c r="AI282">
        <f t="shared" si="31"/>
        <v>2.65</v>
      </c>
      <c r="AJ282" s="13">
        <v>4.25</v>
      </c>
      <c r="AK282" s="13">
        <v>4.05</v>
      </c>
      <c r="AL282" s="13">
        <v>4.2</v>
      </c>
      <c r="AM282">
        <f t="shared" si="32"/>
        <v>4.166666666666667</v>
      </c>
      <c r="AN282" s="13">
        <v>104</v>
      </c>
      <c r="AO282" s="13">
        <v>104</v>
      </c>
      <c r="AP282" s="13">
        <v>104</v>
      </c>
      <c r="AQ282">
        <f t="shared" si="33"/>
        <v>104</v>
      </c>
      <c r="AR282" s="13">
        <v>100</v>
      </c>
      <c r="AS282" s="13">
        <v>100</v>
      </c>
      <c r="AT282" s="13">
        <v>100</v>
      </c>
      <c r="AU282">
        <f t="shared" si="34"/>
        <v>100</v>
      </c>
      <c r="AV282" s="13" t="s">
        <v>236</v>
      </c>
      <c r="AW282" s="13" t="s">
        <v>236</v>
      </c>
      <c r="AX282" s="13">
        <v>16.32</v>
      </c>
      <c r="AY282" s="13">
        <v>89</v>
      </c>
      <c r="AZ282" s="13">
        <v>91.5</v>
      </c>
      <c r="BA282" s="13">
        <v>88</v>
      </c>
      <c r="BB282" s="13">
        <v>80</v>
      </c>
      <c r="BC282" s="13">
        <v>76</v>
      </c>
      <c r="BD282" s="13">
        <v>70</v>
      </c>
      <c r="BE282" s="13">
        <v>64.5</v>
      </c>
      <c r="BF282" s="13">
        <v>58</v>
      </c>
      <c r="BG282" s="13">
        <v>51</v>
      </c>
      <c r="BH282" s="13" t="s">
        <v>236</v>
      </c>
      <c r="BI282" s="13" t="s">
        <v>236</v>
      </c>
      <c r="BJ282" s="3" t="s">
        <v>236</v>
      </c>
    </row>
    <row r="283" spans="1:87">
      <c r="A283" t="s">
        <v>1162</v>
      </c>
      <c r="B283" s="21">
        <v>39994</v>
      </c>
      <c r="C283" t="s">
        <v>1029</v>
      </c>
      <c r="D283" t="s">
        <v>1030</v>
      </c>
      <c r="E283">
        <v>54.798431000000001</v>
      </c>
      <c r="F283">
        <v>99.440597999999994</v>
      </c>
      <c r="H283" s="13" t="s">
        <v>543</v>
      </c>
      <c r="I283" s="13" t="s">
        <v>96</v>
      </c>
      <c r="T283" s="13">
        <v>11.1</v>
      </c>
      <c r="U283" s="13">
        <v>11.05</v>
      </c>
      <c r="V283" s="13">
        <v>10.9</v>
      </c>
      <c r="W283">
        <f t="shared" si="28"/>
        <v>11.016666666666666</v>
      </c>
      <c r="X283" s="13">
        <v>121</v>
      </c>
      <c r="Y283" s="13">
        <v>121</v>
      </c>
      <c r="Z283" s="13">
        <v>121</v>
      </c>
      <c r="AA283">
        <f t="shared" si="29"/>
        <v>121</v>
      </c>
      <c r="AB283" s="13">
        <v>5.5</v>
      </c>
      <c r="AC283" s="13">
        <v>5.8</v>
      </c>
      <c r="AD283" s="13">
        <v>5.8</v>
      </c>
      <c r="AE283">
        <f t="shared" si="30"/>
        <v>5.7</v>
      </c>
      <c r="AF283" s="13">
        <v>2.9</v>
      </c>
      <c r="AG283" s="13">
        <v>2.75</v>
      </c>
      <c r="AH283" s="13">
        <v>2.65</v>
      </c>
      <c r="AI283">
        <f t="shared" si="31"/>
        <v>2.7666666666666671</v>
      </c>
      <c r="AJ283" s="13">
        <v>4</v>
      </c>
      <c r="AK283" s="13">
        <v>4.0999999999999996</v>
      </c>
      <c r="AL283" s="13">
        <v>4.2</v>
      </c>
      <c r="AM283">
        <f t="shared" si="32"/>
        <v>4.1000000000000005</v>
      </c>
      <c r="AN283" s="13">
        <v>83</v>
      </c>
      <c r="AO283" s="13">
        <v>84</v>
      </c>
      <c r="AP283" s="13">
        <v>83</v>
      </c>
      <c r="AQ283">
        <f t="shared" si="33"/>
        <v>83.333333333333329</v>
      </c>
      <c r="AR283" s="13">
        <v>83</v>
      </c>
      <c r="AS283" s="13">
        <v>83.5</v>
      </c>
      <c r="AT283" s="13">
        <v>83</v>
      </c>
      <c r="AU283">
        <f t="shared" si="34"/>
        <v>83.166666666666671</v>
      </c>
      <c r="AV283" s="13" t="s">
        <v>236</v>
      </c>
      <c r="AW283" s="13" t="s">
        <v>236</v>
      </c>
      <c r="AX283" s="13">
        <v>17.760000000000002</v>
      </c>
      <c r="AY283" s="13">
        <v>94</v>
      </c>
      <c r="AZ283" s="13">
        <v>93</v>
      </c>
      <c r="BA283" s="13">
        <v>88.5</v>
      </c>
      <c r="BB283" s="13">
        <v>82</v>
      </c>
      <c r="BC283" s="13">
        <v>77</v>
      </c>
      <c r="BD283" s="13">
        <v>71.5</v>
      </c>
      <c r="BE283" s="13">
        <v>66.5</v>
      </c>
      <c r="BF283" s="13">
        <v>60</v>
      </c>
      <c r="BG283" s="13">
        <v>54</v>
      </c>
      <c r="BH283" s="13" t="s">
        <v>236</v>
      </c>
      <c r="BI283" s="13" t="s">
        <v>91</v>
      </c>
      <c r="BJ283" s="3" t="s">
        <v>236</v>
      </c>
    </row>
    <row r="284" spans="1:87">
      <c r="A284" t="s">
        <v>1163</v>
      </c>
      <c r="B284" s="21">
        <v>39994</v>
      </c>
      <c r="C284" t="s">
        <v>1029</v>
      </c>
      <c r="D284" t="s">
        <v>1030</v>
      </c>
      <c r="E284">
        <v>54.798431000000001</v>
      </c>
      <c r="F284">
        <v>99.440597999999994</v>
      </c>
      <c r="H284" s="13" t="s">
        <v>548</v>
      </c>
      <c r="I284" s="13" t="s">
        <v>96</v>
      </c>
      <c r="T284" s="13">
        <v>10</v>
      </c>
      <c r="U284" s="13">
        <v>10.199999999999999</v>
      </c>
      <c r="V284" s="13">
        <v>10</v>
      </c>
      <c r="W284">
        <f t="shared" si="28"/>
        <v>10.066666666666666</v>
      </c>
      <c r="X284" s="13">
        <v>119</v>
      </c>
      <c r="Y284" s="13">
        <v>119</v>
      </c>
      <c r="Z284" s="13">
        <v>119</v>
      </c>
      <c r="AA284">
        <f t="shared" si="29"/>
        <v>119</v>
      </c>
      <c r="AB284" s="13">
        <v>5.4</v>
      </c>
      <c r="AC284" s="13">
        <v>5.35</v>
      </c>
      <c r="AD284" s="13">
        <v>5.3</v>
      </c>
      <c r="AE284">
        <f t="shared" si="30"/>
        <v>5.3500000000000005</v>
      </c>
      <c r="AF284" s="13">
        <v>2.5499999999999998</v>
      </c>
      <c r="AG284" s="13">
        <v>2.5</v>
      </c>
      <c r="AH284" s="13">
        <v>2.4500000000000002</v>
      </c>
      <c r="AI284">
        <f t="shared" si="31"/>
        <v>2.5</v>
      </c>
      <c r="AJ284" s="13">
        <v>3.95</v>
      </c>
      <c r="AK284" s="13">
        <v>3.95</v>
      </c>
      <c r="AL284" s="13">
        <v>4</v>
      </c>
      <c r="AM284">
        <f t="shared" si="32"/>
        <v>3.9666666666666668</v>
      </c>
      <c r="AN284" s="13">
        <v>115</v>
      </c>
      <c r="AO284" s="13">
        <v>114.5</v>
      </c>
      <c r="AP284" s="13">
        <v>115</v>
      </c>
      <c r="AQ284">
        <f t="shared" si="33"/>
        <v>114.83333333333333</v>
      </c>
      <c r="AR284" s="13">
        <v>111.5</v>
      </c>
      <c r="AS284" s="13">
        <v>112</v>
      </c>
      <c r="AT284" s="13">
        <v>112</v>
      </c>
      <c r="AU284">
        <f t="shared" si="34"/>
        <v>111.83333333333333</v>
      </c>
      <c r="AV284" s="13" t="s">
        <v>236</v>
      </c>
      <c r="AW284" s="13" t="s">
        <v>236</v>
      </c>
      <c r="AX284" s="13">
        <v>15.23</v>
      </c>
      <c r="AY284" s="13">
        <v>91</v>
      </c>
      <c r="AZ284" s="13">
        <v>88</v>
      </c>
      <c r="BA284" s="13">
        <v>82.5</v>
      </c>
      <c r="BB284" s="13">
        <v>77</v>
      </c>
      <c r="BC284" s="13">
        <v>70</v>
      </c>
      <c r="BD284" s="13">
        <v>65</v>
      </c>
      <c r="BE284" s="13">
        <v>61</v>
      </c>
      <c r="BF284" s="13">
        <v>55</v>
      </c>
      <c r="BG284" s="13">
        <v>50</v>
      </c>
      <c r="BH284" s="13" t="s">
        <v>104</v>
      </c>
      <c r="BI284" s="13" t="s">
        <v>236</v>
      </c>
      <c r="BJ284" s="3" t="s">
        <v>236</v>
      </c>
    </row>
    <row r="285" spans="1:87">
      <c r="A285" t="s">
        <v>1164</v>
      </c>
      <c r="B285" s="21">
        <v>39994</v>
      </c>
      <c r="C285" t="s">
        <v>1029</v>
      </c>
      <c r="D285" t="s">
        <v>1030</v>
      </c>
      <c r="E285">
        <v>54.798431000000001</v>
      </c>
      <c r="F285">
        <v>99.440597999999994</v>
      </c>
      <c r="H285" s="13" t="s">
        <v>547</v>
      </c>
      <c r="I285" s="13" t="s">
        <v>235</v>
      </c>
      <c r="T285" s="13">
        <v>10.1</v>
      </c>
      <c r="U285" s="13">
        <v>10.050000000000001</v>
      </c>
      <c r="V285" s="13">
        <v>10.15</v>
      </c>
      <c r="W285">
        <f t="shared" si="28"/>
        <v>10.1</v>
      </c>
      <c r="X285" s="13">
        <v>120.5</v>
      </c>
      <c r="Y285" s="13">
        <v>119.5</v>
      </c>
      <c r="Z285" s="13">
        <v>120</v>
      </c>
      <c r="AA285">
        <f t="shared" si="29"/>
        <v>120</v>
      </c>
      <c r="AB285" s="13">
        <v>5.95</v>
      </c>
      <c r="AC285" s="13">
        <v>5.95</v>
      </c>
      <c r="AD285" s="13">
        <v>6</v>
      </c>
      <c r="AE285">
        <f t="shared" si="30"/>
        <v>5.9666666666666659</v>
      </c>
      <c r="AF285" s="13">
        <v>2.6</v>
      </c>
      <c r="AG285" s="13">
        <v>2.6</v>
      </c>
      <c r="AH285" s="13">
        <v>2.6</v>
      </c>
      <c r="AI285">
        <f t="shared" si="31"/>
        <v>2.6</v>
      </c>
      <c r="AJ285" s="13">
        <v>3.9</v>
      </c>
      <c r="AK285" s="13">
        <v>3.75</v>
      </c>
      <c r="AL285" s="13">
        <v>3.95</v>
      </c>
      <c r="AM285">
        <f t="shared" si="32"/>
        <v>3.8666666666666671</v>
      </c>
      <c r="AN285" s="13">
        <v>101</v>
      </c>
      <c r="AO285" s="13">
        <v>101</v>
      </c>
      <c r="AP285" s="13">
        <v>101</v>
      </c>
      <c r="AQ285">
        <f t="shared" si="33"/>
        <v>101</v>
      </c>
      <c r="AR285" s="13">
        <v>100.5</v>
      </c>
      <c r="AS285" s="13">
        <v>100</v>
      </c>
      <c r="AT285" s="13">
        <v>100</v>
      </c>
      <c r="AU285">
        <f t="shared" si="34"/>
        <v>100.16666666666667</v>
      </c>
      <c r="AV285" s="13" t="s">
        <v>94</v>
      </c>
      <c r="AW285" s="13" t="s">
        <v>236</v>
      </c>
      <c r="AX285" s="13">
        <v>17.149999999999999</v>
      </c>
      <c r="AY285" s="13">
        <v>92.5</v>
      </c>
      <c r="AZ285" s="13">
        <v>94</v>
      </c>
      <c r="BA285" s="13">
        <v>88</v>
      </c>
      <c r="BB285" s="13">
        <v>81</v>
      </c>
      <c r="BC285" s="13">
        <v>76</v>
      </c>
      <c r="BD285" s="13">
        <v>69</v>
      </c>
      <c r="BE285" s="13">
        <v>63</v>
      </c>
      <c r="BF285" s="13">
        <v>57.5</v>
      </c>
      <c r="BG285" s="13">
        <v>51.5</v>
      </c>
      <c r="BH285" s="13" t="s">
        <v>91</v>
      </c>
      <c r="BI285" s="13" t="s">
        <v>236</v>
      </c>
      <c r="BJ285" s="3" t="s">
        <v>91</v>
      </c>
    </row>
    <row r="286" spans="1:87">
      <c r="A286" t="s">
        <v>1165</v>
      </c>
      <c r="B286" s="21">
        <v>39994</v>
      </c>
      <c r="C286" t="s">
        <v>1029</v>
      </c>
      <c r="D286" t="s">
        <v>1030</v>
      </c>
      <c r="E286">
        <v>54.798431000000001</v>
      </c>
      <c r="F286">
        <v>99.440597999999994</v>
      </c>
      <c r="H286" s="13" t="s">
        <v>546</v>
      </c>
      <c r="I286" s="13" t="s">
        <v>96</v>
      </c>
      <c r="T286" s="13">
        <v>11.2</v>
      </c>
      <c r="U286" s="13">
        <v>11.2</v>
      </c>
      <c r="V286" s="13">
        <v>11.3</v>
      </c>
      <c r="W286">
        <f t="shared" si="28"/>
        <v>11.233333333333334</v>
      </c>
      <c r="X286" s="13">
        <v>123</v>
      </c>
      <c r="Y286" s="13">
        <v>122.5</v>
      </c>
      <c r="Z286" s="13">
        <v>122.5</v>
      </c>
      <c r="AA286">
        <f t="shared" si="29"/>
        <v>122.66666666666667</v>
      </c>
      <c r="AB286" s="13">
        <v>6</v>
      </c>
      <c r="AC286" s="13">
        <v>6</v>
      </c>
      <c r="AD286" s="13">
        <v>5.9</v>
      </c>
      <c r="AE286">
        <f t="shared" si="30"/>
        <v>5.9666666666666659</v>
      </c>
      <c r="AF286" s="13">
        <v>2.7</v>
      </c>
      <c r="AG286" s="13">
        <v>2.75</v>
      </c>
      <c r="AH286" s="13">
        <v>2.7</v>
      </c>
      <c r="AI286">
        <f t="shared" si="31"/>
        <v>2.7166666666666668</v>
      </c>
      <c r="AJ286" s="13">
        <v>4.25</v>
      </c>
      <c r="AK286" s="13">
        <v>4.2</v>
      </c>
      <c r="AL286" s="13">
        <v>4.4000000000000004</v>
      </c>
      <c r="AM286">
        <f t="shared" si="32"/>
        <v>4.2833333333333332</v>
      </c>
      <c r="AN286" s="13">
        <v>98</v>
      </c>
      <c r="AO286" s="13">
        <v>98</v>
      </c>
      <c r="AP286" s="13">
        <v>98</v>
      </c>
      <c r="AQ286">
        <f t="shared" si="33"/>
        <v>98</v>
      </c>
      <c r="AR286" s="13">
        <v>98.5</v>
      </c>
      <c r="AS286" s="13">
        <v>98</v>
      </c>
      <c r="AT286" s="13">
        <v>98.5</v>
      </c>
      <c r="AU286">
        <f t="shared" si="34"/>
        <v>98.333333333333329</v>
      </c>
      <c r="AV286" s="13" t="s">
        <v>236</v>
      </c>
      <c r="AW286" s="13" t="s">
        <v>236</v>
      </c>
      <c r="AX286" s="13">
        <v>18.14</v>
      </c>
      <c r="AY286" s="13">
        <v>93</v>
      </c>
      <c r="AZ286" s="13">
        <v>92.5</v>
      </c>
      <c r="BA286" s="13">
        <v>87</v>
      </c>
      <c r="BB286" s="13">
        <v>79</v>
      </c>
      <c r="BC286" s="13">
        <v>75</v>
      </c>
      <c r="BD286" s="13">
        <v>69</v>
      </c>
      <c r="BE286" s="13">
        <v>65</v>
      </c>
      <c r="BF286" s="13">
        <v>59.5</v>
      </c>
      <c r="BG286" s="13">
        <v>52.5</v>
      </c>
      <c r="BH286" s="13" t="s">
        <v>236</v>
      </c>
      <c r="BI286" s="3" t="s">
        <v>236</v>
      </c>
      <c r="BJ286" s="3" t="s">
        <v>236</v>
      </c>
    </row>
    <row r="287" spans="1:87">
      <c r="A287" t="s">
        <v>1396</v>
      </c>
      <c r="B287" s="21">
        <v>39994</v>
      </c>
      <c r="C287" t="s">
        <v>1029</v>
      </c>
      <c r="D287" t="s">
        <v>1030</v>
      </c>
      <c r="E287">
        <v>54.798431000000001</v>
      </c>
      <c r="F287">
        <v>99.440597999999994</v>
      </c>
      <c r="H287" s="13" t="s">
        <v>547</v>
      </c>
      <c r="I287" s="13" t="s">
        <v>235</v>
      </c>
      <c r="T287" s="13">
        <v>11</v>
      </c>
      <c r="U287" s="13">
        <v>11.2</v>
      </c>
      <c r="V287" s="13">
        <v>11.2</v>
      </c>
      <c r="W287">
        <f t="shared" si="28"/>
        <v>11.133333333333333</v>
      </c>
      <c r="X287" s="13">
        <v>119</v>
      </c>
      <c r="Y287" s="13">
        <v>119</v>
      </c>
      <c r="Z287" s="13">
        <v>119</v>
      </c>
      <c r="AA287">
        <f t="shared" si="29"/>
        <v>119</v>
      </c>
      <c r="AB287" s="13">
        <v>5.2</v>
      </c>
      <c r="AC287" s="13">
        <v>5.5</v>
      </c>
      <c r="AD287" s="13">
        <v>5.5</v>
      </c>
      <c r="AE287">
        <f t="shared" si="30"/>
        <v>5.3999999999999995</v>
      </c>
      <c r="AF287" s="13">
        <v>2.5</v>
      </c>
      <c r="AG287" s="13">
        <v>2.4500000000000002</v>
      </c>
      <c r="AH287" s="13">
        <v>2.5499999999999998</v>
      </c>
      <c r="AI287">
        <f t="shared" si="31"/>
        <v>2.5</v>
      </c>
      <c r="AJ287" s="13">
        <v>4.5</v>
      </c>
      <c r="AK287" s="13">
        <v>4.5</v>
      </c>
      <c r="AL287" s="13">
        <v>4.6500000000000004</v>
      </c>
      <c r="AM287">
        <f t="shared" si="32"/>
        <v>4.55</v>
      </c>
      <c r="AN287" s="13">
        <v>83</v>
      </c>
      <c r="AO287" s="13">
        <v>83</v>
      </c>
      <c r="AP287" s="13">
        <v>83</v>
      </c>
      <c r="AQ287">
        <f t="shared" si="33"/>
        <v>83</v>
      </c>
      <c r="AR287" s="13">
        <v>87</v>
      </c>
      <c r="AS287" s="13">
        <v>87</v>
      </c>
      <c r="AT287" s="13">
        <v>88</v>
      </c>
      <c r="AU287">
        <f t="shared" si="34"/>
        <v>87.333333333333329</v>
      </c>
      <c r="AV287" s="13" t="s">
        <v>236</v>
      </c>
      <c r="AW287" s="13" t="s">
        <v>236</v>
      </c>
      <c r="AX287" s="13">
        <v>20.239999999999998</v>
      </c>
      <c r="AY287" s="13">
        <v>91</v>
      </c>
      <c r="AZ287" s="13">
        <v>90</v>
      </c>
      <c r="BA287" s="13">
        <v>83</v>
      </c>
      <c r="BB287" s="13">
        <v>77</v>
      </c>
      <c r="BC287" s="13">
        <v>73</v>
      </c>
      <c r="BD287" s="13">
        <v>67</v>
      </c>
      <c r="BE287" s="13">
        <v>63</v>
      </c>
      <c r="BF287" s="13">
        <v>56</v>
      </c>
      <c r="BG287" s="13">
        <v>50</v>
      </c>
      <c r="BH287" s="13" t="s">
        <v>105</v>
      </c>
      <c r="BI287" s="13" t="s">
        <v>91</v>
      </c>
      <c r="BJ287" s="3" t="s">
        <v>106</v>
      </c>
    </row>
    <row r="288" spans="1:87">
      <c r="A288" t="s">
        <v>1397</v>
      </c>
      <c r="B288" s="21">
        <v>39994</v>
      </c>
      <c r="C288" t="s">
        <v>1029</v>
      </c>
      <c r="D288" t="s">
        <v>1030</v>
      </c>
      <c r="E288">
        <v>54.798431000000001</v>
      </c>
      <c r="F288">
        <v>99.440597999999994</v>
      </c>
      <c r="H288" s="13" t="s">
        <v>547</v>
      </c>
      <c r="I288" s="13" t="s">
        <v>96</v>
      </c>
      <c r="T288" s="13">
        <v>11.4</v>
      </c>
      <c r="U288" s="13">
        <v>11.4</v>
      </c>
      <c r="V288" s="13">
        <v>11.1</v>
      </c>
      <c r="W288">
        <f t="shared" si="28"/>
        <v>11.299999999999999</v>
      </c>
      <c r="X288" s="13">
        <v>123</v>
      </c>
      <c r="Y288" s="13">
        <v>124</v>
      </c>
      <c r="Z288" s="13">
        <v>123.5</v>
      </c>
      <c r="AA288">
        <f t="shared" si="29"/>
        <v>123.5</v>
      </c>
      <c r="AB288" s="13">
        <v>5.9</v>
      </c>
      <c r="AC288" s="13">
        <v>5.9</v>
      </c>
      <c r="AD288" s="13">
        <v>6.15</v>
      </c>
      <c r="AE288">
        <f t="shared" si="30"/>
        <v>5.9833333333333343</v>
      </c>
      <c r="AF288" s="13">
        <v>2.9</v>
      </c>
      <c r="AG288" s="13">
        <v>2.85</v>
      </c>
      <c r="AH288" s="13">
        <v>2.9</v>
      </c>
      <c r="AI288">
        <f t="shared" si="31"/>
        <v>2.8833333333333333</v>
      </c>
      <c r="AJ288" s="13">
        <v>4.5999999999999996</v>
      </c>
      <c r="AK288" s="13">
        <v>4.5</v>
      </c>
      <c r="AL288" s="13">
        <v>4.5999999999999996</v>
      </c>
      <c r="AM288">
        <f t="shared" si="32"/>
        <v>4.5666666666666664</v>
      </c>
      <c r="AN288" s="13">
        <v>98</v>
      </c>
      <c r="AO288" s="13">
        <v>98</v>
      </c>
      <c r="AP288" s="13">
        <v>100</v>
      </c>
      <c r="AQ288">
        <f t="shared" si="33"/>
        <v>98.666666666666671</v>
      </c>
      <c r="AR288" t="s">
        <v>107</v>
      </c>
      <c r="AU288" t="e">
        <f t="shared" si="34"/>
        <v>#DIV/0!</v>
      </c>
      <c r="AV288" s="13" t="s">
        <v>108</v>
      </c>
      <c r="AW288" s="13" t="s">
        <v>109</v>
      </c>
      <c r="AX288" s="13">
        <v>17.48</v>
      </c>
      <c r="AY288" s="13">
        <v>96</v>
      </c>
      <c r="AZ288" s="13">
        <v>94</v>
      </c>
      <c r="BA288" s="13">
        <v>88</v>
      </c>
      <c r="BB288" s="13">
        <v>80</v>
      </c>
      <c r="BC288" s="13">
        <v>76</v>
      </c>
      <c r="BD288" s="13">
        <v>70</v>
      </c>
      <c r="BE288" s="13">
        <v>64</v>
      </c>
      <c r="BF288" s="13">
        <v>58</v>
      </c>
      <c r="BG288" s="13">
        <v>52</v>
      </c>
      <c r="BH288" s="13" t="s">
        <v>236</v>
      </c>
      <c r="BI288" s="13" t="s">
        <v>236</v>
      </c>
      <c r="BJ288" s="3" t="s">
        <v>236</v>
      </c>
    </row>
    <row r="289" spans="1:67">
      <c r="A289" t="s">
        <v>1398</v>
      </c>
      <c r="B289" s="21">
        <v>39994</v>
      </c>
      <c r="C289" t="s">
        <v>1029</v>
      </c>
      <c r="D289" t="s">
        <v>1030</v>
      </c>
      <c r="E289">
        <v>54.798431000000001</v>
      </c>
      <c r="F289">
        <v>99.440597999999994</v>
      </c>
      <c r="H289" s="13" t="s">
        <v>547</v>
      </c>
      <c r="I289" s="13" t="s">
        <v>96</v>
      </c>
      <c r="T289" s="13">
        <v>11.4</v>
      </c>
      <c r="U289" s="13">
        <v>11.5</v>
      </c>
      <c r="V289" s="13">
        <v>11.5</v>
      </c>
      <c r="W289">
        <f t="shared" si="28"/>
        <v>11.466666666666667</v>
      </c>
      <c r="X289" s="13">
        <v>122</v>
      </c>
      <c r="Y289" s="13">
        <v>122</v>
      </c>
      <c r="Z289" s="13">
        <v>122</v>
      </c>
      <c r="AA289">
        <f t="shared" si="29"/>
        <v>122</v>
      </c>
      <c r="AB289" s="13">
        <v>5.85</v>
      </c>
      <c r="AC289" s="13">
        <v>5.6</v>
      </c>
      <c r="AD289" s="13">
        <v>5.65</v>
      </c>
      <c r="AE289">
        <f t="shared" si="30"/>
        <v>5.7</v>
      </c>
      <c r="AF289" s="13">
        <v>2.6</v>
      </c>
      <c r="AG289" s="13">
        <v>2.5499999999999998</v>
      </c>
      <c r="AH289" s="13">
        <v>2.65</v>
      </c>
      <c r="AI289">
        <f t="shared" si="31"/>
        <v>2.6</v>
      </c>
      <c r="AJ289" s="13">
        <v>4.05</v>
      </c>
      <c r="AK289" s="13">
        <v>4.2</v>
      </c>
      <c r="AL289" s="13">
        <v>4.4000000000000004</v>
      </c>
      <c r="AM289">
        <f t="shared" si="32"/>
        <v>4.2166666666666668</v>
      </c>
      <c r="AN289" s="13">
        <v>113.5</v>
      </c>
      <c r="AO289" s="13">
        <v>114</v>
      </c>
      <c r="AP289" s="13">
        <v>113.5</v>
      </c>
      <c r="AQ289">
        <f t="shared" si="33"/>
        <v>113.66666666666667</v>
      </c>
      <c r="AR289">
        <v>114</v>
      </c>
      <c r="AS289">
        <v>114</v>
      </c>
      <c r="AT289">
        <v>114</v>
      </c>
      <c r="AU289">
        <f t="shared" si="34"/>
        <v>114</v>
      </c>
      <c r="AV289" s="13" t="s">
        <v>236</v>
      </c>
      <c r="AW289" s="13" t="s">
        <v>236</v>
      </c>
      <c r="AX289" s="13">
        <v>18.54</v>
      </c>
      <c r="AY289" s="13">
        <v>95</v>
      </c>
      <c r="AZ289" s="13">
        <v>94</v>
      </c>
      <c r="BA289" s="13">
        <v>87</v>
      </c>
      <c r="BB289" s="13">
        <v>81</v>
      </c>
      <c r="BC289" s="13">
        <v>75</v>
      </c>
      <c r="BD289" s="13">
        <v>72</v>
      </c>
      <c r="BE289" s="13">
        <v>67</v>
      </c>
      <c r="BF289" s="13">
        <v>60.5</v>
      </c>
      <c r="BG289" s="13">
        <v>49</v>
      </c>
      <c r="BH289" s="13" t="s">
        <v>95</v>
      </c>
      <c r="BI289" s="13" t="s">
        <v>91</v>
      </c>
      <c r="BJ289" s="3" t="s">
        <v>236</v>
      </c>
    </row>
    <row r="290" spans="1:67">
      <c r="A290" t="s">
        <v>1399</v>
      </c>
      <c r="B290" s="21">
        <v>39994</v>
      </c>
      <c r="C290" t="s">
        <v>1029</v>
      </c>
      <c r="D290" t="s">
        <v>1030</v>
      </c>
      <c r="E290">
        <v>54.798431000000001</v>
      </c>
      <c r="F290">
        <v>99.440597999999994</v>
      </c>
      <c r="H290" s="13" t="s">
        <v>544</v>
      </c>
      <c r="I290" s="13" t="s">
        <v>235</v>
      </c>
      <c r="T290" s="13">
        <v>11.2</v>
      </c>
      <c r="U290" s="13">
        <v>11.15</v>
      </c>
      <c r="V290" s="13">
        <v>11.1</v>
      </c>
      <c r="W290">
        <f t="shared" si="28"/>
        <v>11.15</v>
      </c>
      <c r="X290" s="13">
        <v>120.5</v>
      </c>
      <c r="Y290" s="13">
        <v>120.5</v>
      </c>
      <c r="Z290" s="13">
        <v>121</v>
      </c>
      <c r="AA290">
        <f t="shared" si="29"/>
        <v>120.66666666666667</v>
      </c>
      <c r="AB290" s="13">
        <v>5.95</v>
      </c>
      <c r="AC290" s="13">
        <v>5.95</v>
      </c>
      <c r="AD290" s="13">
        <v>5.9</v>
      </c>
      <c r="AE290">
        <f t="shared" si="30"/>
        <v>5.9333333333333336</v>
      </c>
      <c r="AF290" s="13">
        <v>2.5</v>
      </c>
      <c r="AG290" s="13">
        <v>2.5</v>
      </c>
      <c r="AH290" s="13">
        <v>2.5499999999999998</v>
      </c>
      <c r="AI290">
        <f t="shared" si="31"/>
        <v>2.5166666666666666</v>
      </c>
      <c r="AJ290" s="13">
        <v>4.5</v>
      </c>
      <c r="AK290" s="13">
        <v>4.45</v>
      </c>
      <c r="AL290" s="13">
        <v>4.4000000000000004</v>
      </c>
      <c r="AM290">
        <f t="shared" si="32"/>
        <v>4.45</v>
      </c>
      <c r="AN290" s="13">
        <v>87</v>
      </c>
      <c r="AO290" s="13">
        <v>87</v>
      </c>
      <c r="AP290" s="13">
        <v>87</v>
      </c>
      <c r="AQ290">
        <f t="shared" si="33"/>
        <v>87</v>
      </c>
      <c r="AR290">
        <v>86</v>
      </c>
      <c r="AS290">
        <v>85</v>
      </c>
      <c r="AT290">
        <v>86</v>
      </c>
      <c r="AU290">
        <f t="shared" si="34"/>
        <v>85.666666666666671</v>
      </c>
      <c r="AV290" s="13" t="s">
        <v>236</v>
      </c>
      <c r="AW290" s="13" t="s">
        <v>236</v>
      </c>
      <c r="AX290" s="13">
        <v>17.309999999999999</v>
      </c>
      <c r="AY290" s="13">
        <v>98.5</v>
      </c>
      <c r="AZ290" s="13">
        <v>97</v>
      </c>
      <c r="BA290" s="13">
        <v>87</v>
      </c>
      <c r="BB290" s="13">
        <v>81</v>
      </c>
      <c r="BC290" s="13">
        <v>75</v>
      </c>
      <c r="BD290" s="13">
        <v>69</v>
      </c>
      <c r="BE290" s="13">
        <v>63</v>
      </c>
      <c r="BF290" s="13">
        <v>56</v>
      </c>
      <c r="BG290" s="13">
        <v>50</v>
      </c>
      <c r="BH290" s="13" t="s">
        <v>91</v>
      </c>
      <c r="BI290" s="13" t="s">
        <v>236</v>
      </c>
      <c r="BJ290" s="3" t="s">
        <v>91</v>
      </c>
    </row>
    <row r="291" spans="1:67">
      <c r="A291" t="s">
        <v>1400</v>
      </c>
      <c r="B291" s="21">
        <v>39994</v>
      </c>
      <c r="C291" t="s">
        <v>1031</v>
      </c>
      <c r="D291" t="s">
        <v>1032</v>
      </c>
      <c r="E291">
        <v>54.663620000000002</v>
      </c>
      <c r="F291">
        <v>100.080139</v>
      </c>
      <c r="H291" s="13" t="s">
        <v>170</v>
      </c>
      <c r="I291" s="13" t="s">
        <v>235</v>
      </c>
      <c r="T291" s="13">
        <v>11.2</v>
      </c>
      <c r="U291" s="13">
        <v>11.3</v>
      </c>
      <c r="V291" s="13">
        <v>11.4</v>
      </c>
      <c r="W291">
        <f t="shared" si="28"/>
        <v>11.299999999999999</v>
      </c>
      <c r="X291" s="13">
        <v>123</v>
      </c>
      <c r="Y291" s="13">
        <v>123</v>
      </c>
      <c r="Z291" s="13">
        <v>123.5</v>
      </c>
      <c r="AA291">
        <f t="shared" si="29"/>
        <v>123.16666666666667</v>
      </c>
      <c r="AB291" s="13">
        <v>6.4</v>
      </c>
      <c r="AC291" s="13">
        <v>6</v>
      </c>
      <c r="AD291" s="13">
        <v>6.2</v>
      </c>
      <c r="AE291">
        <f t="shared" si="30"/>
        <v>6.2</v>
      </c>
      <c r="AF291" s="13">
        <v>3</v>
      </c>
      <c r="AG291" s="13">
        <v>2.9</v>
      </c>
      <c r="AH291" s="13">
        <v>2.8</v>
      </c>
      <c r="AI291">
        <f t="shared" si="31"/>
        <v>2.9</v>
      </c>
      <c r="AJ291" s="13">
        <v>4.7</v>
      </c>
      <c r="AK291" s="13">
        <v>4.4000000000000004</v>
      </c>
      <c r="AL291" s="13">
        <v>4.45</v>
      </c>
      <c r="AM291">
        <f t="shared" si="32"/>
        <v>4.5166666666666666</v>
      </c>
      <c r="AN291" s="13">
        <v>91</v>
      </c>
      <c r="AO291" s="13">
        <v>92</v>
      </c>
      <c r="AP291" s="13">
        <v>92</v>
      </c>
      <c r="AQ291">
        <f t="shared" si="33"/>
        <v>91.666666666666671</v>
      </c>
      <c r="AR291">
        <v>92</v>
      </c>
      <c r="AS291">
        <v>92</v>
      </c>
      <c r="AT291">
        <v>92</v>
      </c>
      <c r="AU291">
        <f t="shared" si="34"/>
        <v>92</v>
      </c>
      <c r="AV291" s="13" t="s">
        <v>236</v>
      </c>
      <c r="AW291" s="13" t="s">
        <v>236</v>
      </c>
      <c r="AX291" s="13">
        <v>17.86</v>
      </c>
      <c r="AY291" s="13">
        <v>95</v>
      </c>
      <c r="AZ291" s="13">
        <v>95</v>
      </c>
      <c r="BA291" s="13">
        <v>89</v>
      </c>
      <c r="BB291" s="13">
        <v>83</v>
      </c>
      <c r="BC291" s="13">
        <v>77</v>
      </c>
      <c r="BD291" s="13">
        <v>72.5</v>
      </c>
      <c r="BE291" s="13">
        <v>66.5</v>
      </c>
      <c r="BF291" s="13">
        <v>59</v>
      </c>
      <c r="BG291" s="13">
        <v>52</v>
      </c>
      <c r="BH291" s="13" t="s">
        <v>236</v>
      </c>
      <c r="BI291" s="13" t="s">
        <v>236</v>
      </c>
      <c r="BJ291" s="3" t="s">
        <v>236</v>
      </c>
      <c r="BK291" s="13" t="s">
        <v>236</v>
      </c>
      <c r="BL291" s="13" t="s">
        <v>110</v>
      </c>
      <c r="BM291" s="13" t="s">
        <v>111</v>
      </c>
      <c r="BO291" t="s">
        <v>112</v>
      </c>
    </row>
    <row r="292" spans="1:67">
      <c r="A292" t="s">
        <v>1401</v>
      </c>
      <c r="B292" s="21">
        <v>39994</v>
      </c>
      <c r="C292" t="s">
        <v>1031</v>
      </c>
      <c r="D292" t="s">
        <v>1032</v>
      </c>
      <c r="E292">
        <v>54.663620000000002</v>
      </c>
      <c r="F292">
        <v>100.080139</v>
      </c>
      <c r="H292" s="13" t="s">
        <v>171</v>
      </c>
      <c r="I292" s="13" t="s">
        <v>96</v>
      </c>
      <c r="L292" t="s">
        <v>113</v>
      </c>
      <c r="M292" t="s">
        <v>114</v>
      </c>
      <c r="T292" s="13">
        <v>11</v>
      </c>
      <c r="U292" s="13">
        <v>11</v>
      </c>
      <c r="V292" s="13">
        <v>11</v>
      </c>
      <c r="W292">
        <f t="shared" si="28"/>
        <v>11</v>
      </c>
      <c r="X292" s="13">
        <v>121</v>
      </c>
      <c r="Y292" s="13">
        <v>120.5</v>
      </c>
      <c r="Z292" s="13">
        <v>120.5</v>
      </c>
      <c r="AA292">
        <f t="shared" si="29"/>
        <v>120.66666666666667</v>
      </c>
      <c r="AB292" s="13">
        <v>5.6</v>
      </c>
      <c r="AC292" s="13">
        <v>5.6</v>
      </c>
      <c r="AD292" s="13">
        <v>5.7</v>
      </c>
      <c r="AE292">
        <f t="shared" si="30"/>
        <v>5.6333333333333329</v>
      </c>
      <c r="AF292" s="13">
        <v>2.6</v>
      </c>
      <c r="AG292" s="13">
        <v>2.6</v>
      </c>
      <c r="AH292" s="13">
        <v>2.65</v>
      </c>
      <c r="AI292">
        <f t="shared" si="31"/>
        <v>2.6166666666666667</v>
      </c>
      <c r="AJ292" s="13">
        <v>4.3499999999999996</v>
      </c>
      <c r="AK292" s="13">
        <v>4.0999999999999996</v>
      </c>
      <c r="AL292" s="13">
        <v>4.3</v>
      </c>
      <c r="AM292">
        <f t="shared" si="32"/>
        <v>4.25</v>
      </c>
      <c r="AN292" s="13">
        <v>99</v>
      </c>
      <c r="AO292" s="13">
        <v>99</v>
      </c>
      <c r="AP292" s="13">
        <v>99</v>
      </c>
      <c r="AQ292">
        <f t="shared" si="33"/>
        <v>99</v>
      </c>
      <c r="AR292">
        <v>101</v>
      </c>
      <c r="AS292">
        <v>101.5</v>
      </c>
      <c r="AT292">
        <v>101.5</v>
      </c>
      <c r="AU292">
        <f t="shared" si="34"/>
        <v>101.33333333333333</v>
      </c>
      <c r="AV292" s="13" t="s">
        <v>236</v>
      </c>
      <c r="AW292" s="13" t="s">
        <v>236</v>
      </c>
      <c r="AX292" s="13">
        <v>15.48</v>
      </c>
      <c r="AY292" s="13">
        <v>92.5</v>
      </c>
      <c r="AZ292" s="13">
        <v>90</v>
      </c>
      <c r="BA292" s="13">
        <v>84</v>
      </c>
      <c r="BB292" s="13">
        <v>77</v>
      </c>
      <c r="BC292" s="13">
        <v>73</v>
      </c>
      <c r="BD292" s="13">
        <v>67</v>
      </c>
      <c r="BE292" s="13">
        <v>62</v>
      </c>
      <c r="BF292" s="13">
        <v>54</v>
      </c>
      <c r="BG292" s="13">
        <v>49</v>
      </c>
      <c r="BH292" s="13" t="s">
        <v>236</v>
      </c>
      <c r="BI292" s="13" t="s">
        <v>236</v>
      </c>
      <c r="BJ292" s="3" t="s">
        <v>236</v>
      </c>
      <c r="BK292" s="13" t="s">
        <v>91</v>
      </c>
      <c r="BL292" s="13" t="s">
        <v>115</v>
      </c>
      <c r="BM292" s="13" t="s">
        <v>116</v>
      </c>
    </row>
    <row r="293" spans="1:67">
      <c r="A293" t="s">
        <v>1171</v>
      </c>
      <c r="B293" s="21">
        <v>39994</v>
      </c>
      <c r="C293" t="s">
        <v>1031</v>
      </c>
      <c r="D293" t="s">
        <v>1251</v>
      </c>
      <c r="E293">
        <v>54.665728999999999</v>
      </c>
      <c r="F293">
        <v>100.08255800000001</v>
      </c>
      <c r="H293" s="13" t="s">
        <v>543</v>
      </c>
      <c r="I293" s="13" t="s">
        <v>235</v>
      </c>
      <c r="T293" s="13">
        <v>11.6</v>
      </c>
      <c r="U293" s="13">
        <v>11.6</v>
      </c>
      <c r="V293" s="13">
        <v>11.7</v>
      </c>
      <c r="W293">
        <f t="shared" si="28"/>
        <v>11.633333333333333</v>
      </c>
      <c r="X293" s="13">
        <v>119</v>
      </c>
      <c r="Y293" s="13">
        <v>118.5</v>
      </c>
      <c r="Z293" s="13">
        <v>118.5</v>
      </c>
      <c r="AA293">
        <f t="shared" si="29"/>
        <v>118.66666666666667</v>
      </c>
      <c r="AB293" s="13">
        <v>5.75</v>
      </c>
      <c r="AC293" s="13">
        <v>5.6</v>
      </c>
      <c r="AD293" s="13">
        <v>5.6</v>
      </c>
      <c r="AE293">
        <f t="shared" si="30"/>
        <v>5.6499999999999995</v>
      </c>
      <c r="AF293" s="13">
        <v>2.65</v>
      </c>
      <c r="AG293" s="13">
        <v>2.7</v>
      </c>
      <c r="AH293" s="13">
        <v>2.7</v>
      </c>
      <c r="AI293">
        <f t="shared" si="31"/>
        <v>2.6833333333333336</v>
      </c>
      <c r="AJ293" s="13">
        <v>4.3</v>
      </c>
      <c r="AK293" s="13">
        <v>4.3</v>
      </c>
      <c r="AL293" s="13">
        <v>4.45</v>
      </c>
      <c r="AM293">
        <f t="shared" si="32"/>
        <v>4.3500000000000005</v>
      </c>
      <c r="AN293" s="13">
        <v>96</v>
      </c>
      <c r="AO293" s="13">
        <v>96</v>
      </c>
      <c r="AP293" s="13">
        <v>97</v>
      </c>
      <c r="AQ293">
        <f t="shared" si="33"/>
        <v>96.333333333333329</v>
      </c>
      <c r="AR293">
        <v>98</v>
      </c>
      <c r="AS293">
        <v>98</v>
      </c>
      <c r="AT293">
        <v>98</v>
      </c>
      <c r="AU293">
        <f t="shared" si="34"/>
        <v>98</v>
      </c>
      <c r="AV293" s="13" t="s">
        <v>95</v>
      </c>
      <c r="AW293" s="13" t="s">
        <v>236</v>
      </c>
      <c r="AX293" s="13">
        <v>19.809999999999999</v>
      </c>
      <c r="AY293" s="13">
        <v>92</v>
      </c>
      <c r="AZ293" s="13">
        <v>92</v>
      </c>
      <c r="BA293" s="13">
        <v>87</v>
      </c>
      <c r="BB293" s="13">
        <v>81.5</v>
      </c>
      <c r="BC293" s="13">
        <v>75</v>
      </c>
      <c r="BD293" s="13">
        <v>70</v>
      </c>
      <c r="BE293" s="13">
        <v>64.5</v>
      </c>
      <c r="BF293" s="13">
        <v>58</v>
      </c>
      <c r="BG293" s="13">
        <v>52</v>
      </c>
      <c r="BH293" s="13" t="s">
        <v>236</v>
      </c>
      <c r="BI293" s="13" t="s">
        <v>236</v>
      </c>
      <c r="BJ293" s="3" t="s">
        <v>236</v>
      </c>
    </row>
    <row r="294" spans="1:67">
      <c r="A294" t="s">
        <v>1172</v>
      </c>
      <c r="B294" s="21">
        <v>39994</v>
      </c>
      <c r="C294" t="s">
        <v>1031</v>
      </c>
      <c r="D294" t="s">
        <v>1251</v>
      </c>
      <c r="E294">
        <v>54.665728999999999</v>
      </c>
      <c r="F294">
        <v>100.08255800000001</v>
      </c>
      <c r="H294" s="13" t="s">
        <v>172</v>
      </c>
      <c r="W294" t="e">
        <f t="shared" si="28"/>
        <v>#DIV/0!</v>
      </c>
      <c r="AA294" t="e">
        <f t="shared" si="29"/>
        <v>#DIV/0!</v>
      </c>
      <c r="AE294" t="e">
        <f t="shared" si="30"/>
        <v>#DIV/0!</v>
      </c>
      <c r="AI294" t="e">
        <f t="shared" si="31"/>
        <v>#DIV/0!</v>
      </c>
      <c r="AM294" t="e">
        <f t="shared" si="32"/>
        <v>#DIV/0!</v>
      </c>
      <c r="AQ294" t="e">
        <f t="shared" si="33"/>
        <v>#DIV/0!</v>
      </c>
      <c r="AU294" t="e">
        <f t="shared" si="34"/>
        <v>#DIV/0!</v>
      </c>
    </row>
    <row r="295" spans="1:67">
      <c r="A295" t="s">
        <v>1173</v>
      </c>
      <c r="B295" s="21">
        <v>39994</v>
      </c>
      <c r="C295" t="s">
        <v>1031</v>
      </c>
      <c r="D295" t="s">
        <v>1251</v>
      </c>
      <c r="E295">
        <v>54.665728999999999</v>
      </c>
      <c r="F295">
        <v>100.08255800000001</v>
      </c>
      <c r="H295" s="13" t="s">
        <v>193</v>
      </c>
      <c r="I295" s="13" t="s">
        <v>235</v>
      </c>
      <c r="T295">
        <v>11</v>
      </c>
      <c r="U295">
        <v>10.9</v>
      </c>
      <c r="V295">
        <v>10.95</v>
      </c>
      <c r="W295">
        <f t="shared" si="28"/>
        <v>10.949999999999998</v>
      </c>
      <c r="X295">
        <v>118</v>
      </c>
      <c r="Y295">
        <v>118</v>
      </c>
      <c r="Z295">
        <v>118.5</v>
      </c>
      <c r="AA295">
        <f t="shared" si="29"/>
        <v>118.16666666666667</v>
      </c>
      <c r="AB295">
        <v>5.7</v>
      </c>
      <c r="AC295">
        <v>5.8</v>
      </c>
      <c r="AD295">
        <v>5.7</v>
      </c>
      <c r="AE295">
        <f t="shared" si="30"/>
        <v>5.7333333333333334</v>
      </c>
      <c r="AF295">
        <v>2.6</v>
      </c>
      <c r="AG295">
        <v>2.6</v>
      </c>
      <c r="AH295">
        <v>2.5</v>
      </c>
      <c r="AI295">
        <f t="shared" si="31"/>
        <v>2.5666666666666669</v>
      </c>
      <c r="AJ295">
        <v>4.1500000000000004</v>
      </c>
      <c r="AK295">
        <v>4.0999999999999996</v>
      </c>
      <c r="AL295">
        <v>4.0999999999999996</v>
      </c>
      <c r="AM295">
        <f t="shared" si="32"/>
        <v>4.1166666666666663</v>
      </c>
      <c r="AN295">
        <v>85</v>
      </c>
      <c r="AO295">
        <v>86</v>
      </c>
      <c r="AP295">
        <v>86</v>
      </c>
      <c r="AQ295">
        <f t="shared" si="33"/>
        <v>85.666666666666671</v>
      </c>
      <c r="AR295">
        <v>85.5</v>
      </c>
      <c r="AS295">
        <v>85.5</v>
      </c>
      <c r="AT295">
        <v>85</v>
      </c>
      <c r="AU295">
        <f t="shared" si="34"/>
        <v>85.333333333333329</v>
      </c>
      <c r="AV295" t="s">
        <v>236</v>
      </c>
      <c r="AW295" t="s">
        <v>98</v>
      </c>
      <c r="AX295">
        <v>17.52</v>
      </c>
      <c r="AY295">
        <v>90</v>
      </c>
      <c r="AZ295">
        <v>88</v>
      </c>
      <c r="BA295">
        <v>84</v>
      </c>
      <c r="BB295">
        <v>78</v>
      </c>
      <c r="BC295">
        <v>72</v>
      </c>
      <c r="BD295">
        <v>66</v>
      </c>
      <c r="BE295">
        <v>62</v>
      </c>
      <c r="BF295">
        <v>55.5</v>
      </c>
      <c r="BG295">
        <v>48.5</v>
      </c>
      <c r="BH295" t="s">
        <v>236</v>
      </c>
      <c r="BI295" t="s">
        <v>236</v>
      </c>
      <c r="BJ295" s="3" t="s">
        <v>91</v>
      </c>
    </row>
    <row r="296" spans="1:67">
      <c r="A296" t="s">
        <v>1174</v>
      </c>
      <c r="B296" s="21">
        <v>39994</v>
      </c>
      <c r="C296" t="s">
        <v>1031</v>
      </c>
      <c r="D296" t="s">
        <v>1251</v>
      </c>
      <c r="E296">
        <v>54.665728999999999</v>
      </c>
      <c r="F296">
        <v>100.08255800000001</v>
      </c>
      <c r="H296" s="13" t="s">
        <v>545</v>
      </c>
      <c r="I296" s="13" t="s">
        <v>235</v>
      </c>
      <c r="L296" t="s">
        <v>117</v>
      </c>
      <c r="M296" t="s">
        <v>118</v>
      </c>
      <c r="T296">
        <v>9.8000000000000007</v>
      </c>
      <c r="U296">
        <v>9.9</v>
      </c>
      <c r="V296">
        <v>10.050000000000001</v>
      </c>
      <c r="W296">
        <f t="shared" si="28"/>
        <v>9.9166666666666679</v>
      </c>
      <c r="X296">
        <v>123</v>
      </c>
      <c r="Y296">
        <v>123.5</v>
      </c>
      <c r="Z296">
        <v>123</v>
      </c>
      <c r="AA296">
        <f t="shared" si="29"/>
        <v>123.16666666666667</v>
      </c>
      <c r="AB296">
        <v>5.6</v>
      </c>
      <c r="AC296">
        <v>5.55</v>
      </c>
      <c r="AD296">
        <v>5.5</v>
      </c>
      <c r="AE296">
        <f t="shared" si="30"/>
        <v>5.55</v>
      </c>
      <c r="AF296">
        <v>2.8</v>
      </c>
      <c r="AG296">
        <v>2.7</v>
      </c>
      <c r="AH296">
        <v>2.75</v>
      </c>
      <c r="AI296">
        <f t="shared" si="31"/>
        <v>2.75</v>
      </c>
      <c r="AJ296">
        <v>4.5</v>
      </c>
      <c r="AK296">
        <v>4.55</v>
      </c>
      <c r="AL296">
        <v>4.45</v>
      </c>
      <c r="AM296">
        <f t="shared" si="32"/>
        <v>4.5</v>
      </c>
      <c r="AN296">
        <v>126</v>
      </c>
      <c r="AO296">
        <v>126</v>
      </c>
      <c r="AP296">
        <v>126</v>
      </c>
      <c r="AQ296">
        <f t="shared" si="33"/>
        <v>126</v>
      </c>
      <c r="AR296">
        <v>127.5</v>
      </c>
      <c r="AS296">
        <v>128</v>
      </c>
      <c r="AT296">
        <v>128</v>
      </c>
      <c r="AU296">
        <f t="shared" si="34"/>
        <v>127.83333333333333</v>
      </c>
      <c r="AV296" t="s">
        <v>236</v>
      </c>
      <c r="AW296" t="s">
        <v>236</v>
      </c>
      <c r="AX296">
        <v>16.57</v>
      </c>
      <c r="AY296">
        <v>95</v>
      </c>
      <c r="AZ296">
        <v>94</v>
      </c>
      <c r="BA296">
        <v>88</v>
      </c>
      <c r="BB296">
        <v>81</v>
      </c>
      <c r="BC296">
        <v>75.5</v>
      </c>
      <c r="BD296">
        <v>70</v>
      </c>
      <c r="BE296">
        <v>65</v>
      </c>
      <c r="BF296">
        <v>59</v>
      </c>
      <c r="BG296">
        <v>52</v>
      </c>
      <c r="BH296" t="s">
        <v>236</v>
      </c>
      <c r="BI296" t="s">
        <v>236</v>
      </c>
      <c r="BJ296" s="3" t="s">
        <v>236</v>
      </c>
    </row>
    <row r="297" spans="1:67">
      <c r="A297" t="s">
        <v>1175</v>
      </c>
      <c r="B297" s="21">
        <v>39994</v>
      </c>
      <c r="C297" t="s">
        <v>1031</v>
      </c>
      <c r="D297" t="s">
        <v>1513</v>
      </c>
      <c r="E297">
        <v>54.663398999999998</v>
      </c>
      <c r="F297">
        <v>100.078041</v>
      </c>
      <c r="H297" s="13" t="s">
        <v>543</v>
      </c>
      <c r="I297" s="13" t="s">
        <v>235</v>
      </c>
      <c r="T297">
        <v>11.25</v>
      </c>
      <c r="U297">
        <v>11.35</v>
      </c>
      <c r="V297">
        <v>11.3</v>
      </c>
      <c r="W297">
        <f t="shared" si="28"/>
        <v>11.300000000000002</v>
      </c>
      <c r="X297">
        <v>125</v>
      </c>
      <c r="Y297">
        <v>124</v>
      </c>
      <c r="Z297">
        <v>124</v>
      </c>
      <c r="AA297">
        <f t="shared" si="29"/>
        <v>124.33333333333333</v>
      </c>
      <c r="AB297">
        <v>5.7</v>
      </c>
      <c r="AC297">
        <v>5.5</v>
      </c>
      <c r="AD297">
        <v>5.5</v>
      </c>
      <c r="AE297">
        <f t="shared" si="30"/>
        <v>5.5666666666666664</v>
      </c>
      <c r="AF297">
        <v>2.8</v>
      </c>
      <c r="AG297">
        <v>2.65</v>
      </c>
      <c r="AH297">
        <v>2.65</v>
      </c>
      <c r="AI297">
        <f t="shared" si="31"/>
        <v>2.6999999999999997</v>
      </c>
      <c r="AJ297">
        <v>4.0999999999999996</v>
      </c>
      <c r="AK297">
        <v>4.4000000000000004</v>
      </c>
      <c r="AL297">
        <v>4.0999999999999996</v>
      </c>
      <c r="AM297">
        <f t="shared" si="32"/>
        <v>4.2</v>
      </c>
      <c r="AN297">
        <v>91</v>
      </c>
      <c r="AO297">
        <v>91</v>
      </c>
      <c r="AP297">
        <v>91</v>
      </c>
      <c r="AQ297">
        <f t="shared" si="33"/>
        <v>91</v>
      </c>
      <c r="AR297" t="s">
        <v>119</v>
      </c>
      <c r="AU297" t="e">
        <f t="shared" si="34"/>
        <v>#DIV/0!</v>
      </c>
      <c r="AV297" t="s">
        <v>112</v>
      </c>
      <c r="AW297" t="s">
        <v>109</v>
      </c>
      <c r="AX297">
        <v>18.43</v>
      </c>
      <c r="AY297">
        <v>95</v>
      </c>
      <c r="AZ297">
        <v>93</v>
      </c>
      <c r="BA297">
        <v>89</v>
      </c>
      <c r="BB297">
        <v>81</v>
      </c>
      <c r="BC297">
        <v>75</v>
      </c>
      <c r="BD297">
        <v>71.5</v>
      </c>
      <c r="BE297">
        <v>66</v>
      </c>
      <c r="BF297">
        <v>60</v>
      </c>
      <c r="BG297">
        <v>52.5</v>
      </c>
      <c r="BH297" t="s">
        <v>236</v>
      </c>
      <c r="BI297" t="s">
        <v>236</v>
      </c>
      <c r="BJ297" s="3" t="s">
        <v>120</v>
      </c>
      <c r="BK297" t="s">
        <v>236</v>
      </c>
      <c r="BL297" t="s">
        <v>91</v>
      </c>
      <c r="BM297" t="s">
        <v>122</v>
      </c>
      <c r="BN297" t="s">
        <v>94</v>
      </c>
    </row>
    <row r="298" spans="1:67">
      <c r="A298" t="s">
        <v>1176</v>
      </c>
      <c r="B298" s="21">
        <v>39994</v>
      </c>
      <c r="C298" t="s">
        <v>1031</v>
      </c>
      <c r="D298" t="s">
        <v>1513</v>
      </c>
      <c r="E298">
        <v>54.663398999999998</v>
      </c>
      <c r="F298">
        <v>100.078041</v>
      </c>
      <c r="H298" s="13" t="s">
        <v>194</v>
      </c>
      <c r="I298" s="13" t="s">
        <v>235</v>
      </c>
      <c r="T298">
        <v>10.8</v>
      </c>
      <c r="U298">
        <v>10.75</v>
      </c>
      <c r="V298">
        <v>10.75</v>
      </c>
      <c r="W298">
        <f t="shared" si="28"/>
        <v>10.766666666666666</v>
      </c>
      <c r="X298">
        <v>122</v>
      </c>
      <c r="Y298">
        <v>123</v>
      </c>
      <c r="Z298">
        <v>123</v>
      </c>
      <c r="AA298">
        <f t="shared" si="29"/>
        <v>122.66666666666667</v>
      </c>
      <c r="AB298">
        <v>5.4</v>
      </c>
      <c r="AC298">
        <v>5.25</v>
      </c>
      <c r="AD298">
        <v>5.4</v>
      </c>
      <c r="AE298">
        <f t="shared" si="30"/>
        <v>5.3500000000000005</v>
      </c>
      <c r="AF298">
        <v>2.75</v>
      </c>
      <c r="AG298">
        <v>2.7</v>
      </c>
      <c r="AH298">
        <v>2.7</v>
      </c>
      <c r="AI298">
        <f t="shared" si="31"/>
        <v>2.7166666666666668</v>
      </c>
      <c r="AJ298">
        <v>3.8</v>
      </c>
      <c r="AK298">
        <v>3.95</v>
      </c>
      <c r="AL298">
        <v>4</v>
      </c>
      <c r="AM298">
        <f t="shared" si="32"/>
        <v>3.9166666666666665</v>
      </c>
      <c r="AN298">
        <v>97</v>
      </c>
      <c r="AO298">
        <v>96.5</v>
      </c>
      <c r="AP298">
        <v>96.5</v>
      </c>
      <c r="AQ298">
        <f t="shared" si="33"/>
        <v>96.666666666666671</v>
      </c>
      <c r="AR298">
        <v>98.5</v>
      </c>
      <c r="AS298">
        <v>99</v>
      </c>
      <c r="AT298">
        <v>98.5</v>
      </c>
      <c r="AU298">
        <f t="shared" si="34"/>
        <v>98.666666666666671</v>
      </c>
      <c r="AV298" t="s">
        <v>236</v>
      </c>
      <c r="AW298" t="s">
        <v>236</v>
      </c>
      <c r="AX298">
        <v>16.14</v>
      </c>
      <c r="AY298">
        <v>94</v>
      </c>
      <c r="AZ298">
        <v>91</v>
      </c>
      <c r="BA298">
        <v>84</v>
      </c>
      <c r="BB298">
        <v>77</v>
      </c>
      <c r="BC298">
        <v>70</v>
      </c>
      <c r="BD298">
        <v>66</v>
      </c>
      <c r="BE298">
        <v>62</v>
      </c>
      <c r="BF298">
        <v>57</v>
      </c>
      <c r="BG298">
        <v>50</v>
      </c>
      <c r="BH298" t="s">
        <v>236</v>
      </c>
      <c r="BI298" t="s">
        <v>236</v>
      </c>
      <c r="BJ298" s="3" t="s">
        <v>236</v>
      </c>
      <c r="BK298" t="s">
        <v>236</v>
      </c>
      <c r="BL298" t="s">
        <v>91</v>
      </c>
      <c r="BM298" t="s">
        <v>121</v>
      </c>
    </row>
    <row r="299" spans="1:67">
      <c r="A299" t="s">
        <v>1177</v>
      </c>
      <c r="B299" s="21">
        <v>39994</v>
      </c>
      <c r="C299" t="s">
        <v>1031</v>
      </c>
      <c r="D299" t="s">
        <v>1514</v>
      </c>
      <c r="E299">
        <v>54.672730000000001</v>
      </c>
      <c r="F299">
        <v>100.094238</v>
      </c>
      <c r="H299" s="13" t="s">
        <v>545</v>
      </c>
      <c r="I299" s="13" t="s">
        <v>235</v>
      </c>
      <c r="T299">
        <v>10</v>
      </c>
      <c r="U299">
        <v>10</v>
      </c>
      <c r="V299">
        <v>10.1</v>
      </c>
      <c r="W299">
        <f t="shared" si="28"/>
        <v>10.033333333333333</v>
      </c>
      <c r="X299">
        <v>125</v>
      </c>
      <c r="Y299">
        <v>125</v>
      </c>
      <c r="Z299">
        <v>125</v>
      </c>
      <c r="AA299">
        <f t="shared" si="29"/>
        <v>125</v>
      </c>
      <c r="AB299">
        <v>5.4</v>
      </c>
      <c r="AC299">
        <v>5.4</v>
      </c>
      <c r="AD299">
        <v>5.3</v>
      </c>
      <c r="AE299">
        <f t="shared" si="30"/>
        <v>5.3666666666666671</v>
      </c>
      <c r="AF299">
        <v>2.7</v>
      </c>
      <c r="AG299">
        <v>2.7</v>
      </c>
      <c r="AH299">
        <v>2.75</v>
      </c>
      <c r="AI299">
        <f t="shared" si="31"/>
        <v>2.7166666666666668</v>
      </c>
      <c r="AJ299">
        <v>4.5</v>
      </c>
      <c r="AK299">
        <v>4.1500000000000004</v>
      </c>
      <c r="AL299">
        <v>4.3</v>
      </c>
      <c r="AM299">
        <f t="shared" si="32"/>
        <v>4.3166666666666664</v>
      </c>
      <c r="AN299">
        <v>119</v>
      </c>
      <c r="AO299">
        <v>119</v>
      </c>
      <c r="AP299">
        <v>119</v>
      </c>
      <c r="AQ299">
        <f t="shared" si="33"/>
        <v>119</v>
      </c>
      <c r="AR299">
        <v>119</v>
      </c>
      <c r="AS299">
        <v>119</v>
      </c>
      <c r="AT299">
        <v>119</v>
      </c>
      <c r="AU299">
        <f t="shared" si="34"/>
        <v>119</v>
      </c>
      <c r="AV299" t="s">
        <v>236</v>
      </c>
      <c r="AW299" t="s">
        <v>236</v>
      </c>
      <c r="AX299">
        <v>16.77</v>
      </c>
      <c r="AY299">
        <v>96</v>
      </c>
      <c r="AZ299">
        <v>95</v>
      </c>
      <c r="BA299">
        <v>88</v>
      </c>
      <c r="BB299">
        <v>81</v>
      </c>
      <c r="BC299">
        <v>75</v>
      </c>
      <c r="BD299">
        <v>70</v>
      </c>
      <c r="BE299">
        <v>65</v>
      </c>
      <c r="BF299">
        <v>58.5</v>
      </c>
      <c r="BG299">
        <v>51</v>
      </c>
      <c r="BH299" t="s">
        <v>91</v>
      </c>
      <c r="BI299" t="s">
        <v>236</v>
      </c>
      <c r="BJ299" s="3" t="s">
        <v>236</v>
      </c>
      <c r="BK299" t="s">
        <v>94</v>
      </c>
      <c r="BL299" t="s">
        <v>91</v>
      </c>
      <c r="BM299" t="s">
        <v>123</v>
      </c>
    </row>
    <row r="300" spans="1:67">
      <c r="A300" t="s">
        <v>1178</v>
      </c>
      <c r="B300" s="21">
        <v>39994</v>
      </c>
      <c r="C300" t="s">
        <v>1031</v>
      </c>
      <c r="D300" t="s">
        <v>1514</v>
      </c>
      <c r="E300">
        <v>54.672730000000001</v>
      </c>
      <c r="F300">
        <v>100.094238</v>
      </c>
      <c r="H300" s="13" t="s">
        <v>195</v>
      </c>
      <c r="I300" s="13" t="s">
        <v>235</v>
      </c>
      <c r="T300">
        <v>11.5</v>
      </c>
      <c r="U300">
        <v>11.7</v>
      </c>
      <c r="V300">
        <v>11.6</v>
      </c>
      <c r="W300">
        <f t="shared" si="28"/>
        <v>11.6</v>
      </c>
      <c r="X300">
        <v>121.5</v>
      </c>
      <c r="Y300">
        <v>121</v>
      </c>
      <c r="Z300">
        <v>122</v>
      </c>
      <c r="AA300">
        <f t="shared" si="29"/>
        <v>121.5</v>
      </c>
      <c r="AB300">
        <v>5.35</v>
      </c>
      <c r="AC300">
        <v>5.4</v>
      </c>
      <c r="AD300">
        <v>5.3</v>
      </c>
      <c r="AE300">
        <f t="shared" si="30"/>
        <v>5.3500000000000005</v>
      </c>
      <c r="AF300">
        <v>2.7</v>
      </c>
      <c r="AG300">
        <v>2.7</v>
      </c>
      <c r="AH300">
        <v>2.7</v>
      </c>
      <c r="AI300">
        <f t="shared" si="31"/>
        <v>2.7000000000000006</v>
      </c>
      <c r="AJ300">
        <v>4.4000000000000004</v>
      </c>
      <c r="AK300">
        <v>4.4000000000000004</v>
      </c>
      <c r="AL300">
        <v>4.5</v>
      </c>
      <c r="AM300">
        <f t="shared" si="32"/>
        <v>4.4333333333333336</v>
      </c>
      <c r="AN300">
        <v>87</v>
      </c>
      <c r="AO300">
        <v>87</v>
      </c>
      <c r="AP300">
        <v>87</v>
      </c>
      <c r="AQ300">
        <f t="shared" si="33"/>
        <v>87</v>
      </c>
      <c r="AR300" t="s">
        <v>119</v>
      </c>
      <c r="AU300" t="e">
        <f t="shared" si="34"/>
        <v>#DIV/0!</v>
      </c>
      <c r="AV300" t="s">
        <v>236</v>
      </c>
      <c r="AW300" t="s">
        <v>109</v>
      </c>
      <c r="AX300">
        <v>17.7</v>
      </c>
      <c r="AY300">
        <v>93</v>
      </c>
      <c r="AZ300">
        <v>93.5</v>
      </c>
      <c r="BA300">
        <v>89</v>
      </c>
      <c r="BB300">
        <v>91</v>
      </c>
      <c r="BC300">
        <v>76</v>
      </c>
      <c r="BD300">
        <v>70.5</v>
      </c>
      <c r="BE300">
        <v>65</v>
      </c>
      <c r="BF300">
        <v>60</v>
      </c>
      <c r="BG300">
        <v>52.5</v>
      </c>
      <c r="BH300" t="s">
        <v>236</v>
      </c>
      <c r="BI300" t="s">
        <v>236</v>
      </c>
      <c r="BJ300" s="3" t="s">
        <v>91</v>
      </c>
      <c r="BK300" t="s">
        <v>236</v>
      </c>
      <c r="BL300" t="s">
        <v>94</v>
      </c>
      <c r="BM300" t="s">
        <v>124</v>
      </c>
    </row>
    <row r="301" spans="1:67">
      <c r="A301" t="s">
        <v>1179</v>
      </c>
      <c r="B301" s="21">
        <v>39995</v>
      </c>
      <c r="C301" t="s">
        <v>1515</v>
      </c>
      <c r="D301" t="s">
        <v>1516</v>
      </c>
      <c r="E301">
        <v>53.395290000000003</v>
      </c>
      <c r="F301">
        <v>102.857567</v>
      </c>
      <c r="H301" s="13" t="s">
        <v>543</v>
      </c>
      <c r="I301" s="13" t="s">
        <v>235</v>
      </c>
      <c r="T301">
        <v>10.9</v>
      </c>
      <c r="U301">
        <v>11</v>
      </c>
      <c r="V301">
        <v>11</v>
      </c>
      <c r="W301">
        <f t="shared" si="28"/>
        <v>10.966666666666667</v>
      </c>
      <c r="X301">
        <v>120</v>
      </c>
      <c r="Y301">
        <v>120</v>
      </c>
      <c r="Z301">
        <v>120</v>
      </c>
      <c r="AA301">
        <f t="shared" si="29"/>
        <v>120</v>
      </c>
      <c r="AB301">
        <v>6.1</v>
      </c>
      <c r="AC301">
        <v>6</v>
      </c>
      <c r="AD301">
        <v>6</v>
      </c>
      <c r="AE301">
        <f t="shared" si="30"/>
        <v>6.0333333333333341</v>
      </c>
      <c r="AF301">
        <v>2.5</v>
      </c>
      <c r="AG301">
        <v>2.5</v>
      </c>
      <c r="AH301">
        <v>2.5</v>
      </c>
      <c r="AI301">
        <f t="shared" si="31"/>
        <v>2.5</v>
      </c>
      <c r="AJ301">
        <v>4.25</v>
      </c>
      <c r="AK301">
        <v>4.45</v>
      </c>
      <c r="AL301">
        <v>4.3499999999999996</v>
      </c>
      <c r="AM301">
        <f t="shared" si="32"/>
        <v>4.3499999999999996</v>
      </c>
      <c r="AN301">
        <v>82</v>
      </c>
      <c r="AO301">
        <v>82</v>
      </c>
      <c r="AP301">
        <v>82.5</v>
      </c>
      <c r="AQ301">
        <f t="shared" si="33"/>
        <v>82.166666666666671</v>
      </c>
      <c r="AR301">
        <v>85</v>
      </c>
      <c r="AS301">
        <v>84.5</v>
      </c>
      <c r="AT301">
        <v>84.5</v>
      </c>
      <c r="AU301">
        <f t="shared" si="34"/>
        <v>84.666666666666671</v>
      </c>
      <c r="AV301" t="s">
        <v>236</v>
      </c>
      <c r="AW301" t="s">
        <v>236</v>
      </c>
      <c r="AX301">
        <v>19.170000000000002</v>
      </c>
      <c r="AY301">
        <v>93</v>
      </c>
      <c r="AZ301">
        <v>92</v>
      </c>
      <c r="BA301">
        <v>85</v>
      </c>
      <c r="BB301">
        <v>78</v>
      </c>
      <c r="BC301">
        <v>72.5</v>
      </c>
      <c r="BD301">
        <v>67.5</v>
      </c>
      <c r="BE301">
        <v>63</v>
      </c>
      <c r="BF301">
        <v>57</v>
      </c>
      <c r="BG301">
        <v>51</v>
      </c>
      <c r="BH301" t="s">
        <v>236</v>
      </c>
      <c r="BI301" t="s">
        <v>236</v>
      </c>
      <c r="BJ301" s="3" t="s">
        <v>236</v>
      </c>
    </row>
    <row r="302" spans="1:67">
      <c r="A302" t="s">
        <v>1180</v>
      </c>
      <c r="B302" s="21">
        <v>39995</v>
      </c>
      <c r="C302" t="s">
        <v>1515</v>
      </c>
      <c r="D302" t="s">
        <v>1516</v>
      </c>
      <c r="E302">
        <v>53.395290000000003</v>
      </c>
      <c r="F302">
        <v>102.857567</v>
      </c>
      <c r="H302" s="13" t="s">
        <v>397</v>
      </c>
      <c r="I302" s="13" t="s">
        <v>235</v>
      </c>
      <c r="T302">
        <v>10.8</v>
      </c>
      <c r="U302">
        <v>10.8</v>
      </c>
      <c r="V302">
        <v>10.9</v>
      </c>
      <c r="W302">
        <f t="shared" si="28"/>
        <v>10.833333333333334</v>
      </c>
      <c r="X302">
        <v>120</v>
      </c>
      <c r="Y302">
        <v>120.5</v>
      </c>
      <c r="Z302">
        <v>120.5</v>
      </c>
      <c r="AA302">
        <f t="shared" si="29"/>
        <v>120.33333333333333</v>
      </c>
      <c r="AB302">
        <v>5.8</v>
      </c>
      <c r="AC302">
        <v>5.6</v>
      </c>
      <c r="AD302">
        <v>5.8</v>
      </c>
      <c r="AE302">
        <f t="shared" si="30"/>
        <v>5.7333333333333334</v>
      </c>
      <c r="AF302">
        <v>2.8</v>
      </c>
      <c r="AG302">
        <v>2.75</v>
      </c>
      <c r="AH302">
        <v>2.8</v>
      </c>
      <c r="AI302">
        <f t="shared" si="31"/>
        <v>2.7833333333333332</v>
      </c>
      <c r="AJ302">
        <v>4.5999999999999996</v>
      </c>
      <c r="AK302">
        <v>4.4000000000000004</v>
      </c>
      <c r="AL302">
        <v>4.5</v>
      </c>
      <c r="AM302">
        <f t="shared" si="32"/>
        <v>4.5</v>
      </c>
      <c r="AN302">
        <v>112.5</v>
      </c>
      <c r="AO302">
        <v>113.5</v>
      </c>
      <c r="AP302">
        <v>113.5</v>
      </c>
      <c r="AQ302">
        <f t="shared" si="33"/>
        <v>113.16666666666667</v>
      </c>
      <c r="AR302">
        <v>114</v>
      </c>
      <c r="AS302">
        <v>114</v>
      </c>
      <c r="AT302">
        <v>114</v>
      </c>
      <c r="AU302">
        <f t="shared" si="34"/>
        <v>114</v>
      </c>
      <c r="AV302" t="s">
        <v>236</v>
      </c>
      <c r="AW302" t="s">
        <v>236</v>
      </c>
      <c r="AX302">
        <v>16.28</v>
      </c>
      <c r="AY302">
        <v>92</v>
      </c>
      <c r="AZ302">
        <v>91</v>
      </c>
      <c r="BA302">
        <v>86</v>
      </c>
      <c r="BB302">
        <v>78.5</v>
      </c>
      <c r="BC302">
        <v>73</v>
      </c>
      <c r="BD302">
        <v>67</v>
      </c>
      <c r="BE302">
        <v>63</v>
      </c>
      <c r="BF302">
        <v>56.5</v>
      </c>
      <c r="BG302">
        <v>49</v>
      </c>
      <c r="BH302" t="s">
        <v>236</v>
      </c>
      <c r="BI302" t="s">
        <v>236</v>
      </c>
      <c r="BJ302" s="3" t="s">
        <v>236</v>
      </c>
    </row>
    <row r="303" spans="1:67">
      <c r="A303" t="s">
        <v>1181</v>
      </c>
      <c r="B303" s="21">
        <v>39995</v>
      </c>
      <c r="C303" t="s">
        <v>1515</v>
      </c>
      <c r="D303" t="s">
        <v>1516</v>
      </c>
      <c r="E303">
        <v>53.395290000000003</v>
      </c>
      <c r="F303">
        <v>102.857567</v>
      </c>
      <c r="H303" s="13" t="s">
        <v>543</v>
      </c>
      <c r="I303" s="13" t="s">
        <v>235</v>
      </c>
      <c r="T303">
        <v>11.2</v>
      </c>
      <c r="U303">
        <v>11</v>
      </c>
      <c r="V303">
        <v>11.05</v>
      </c>
      <c r="W303">
        <f t="shared" si="28"/>
        <v>11.083333333333334</v>
      </c>
      <c r="X303">
        <v>118</v>
      </c>
      <c r="Y303">
        <v>119</v>
      </c>
      <c r="Z303">
        <v>118</v>
      </c>
      <c r="AA303">
        <f t="shared" si="29"/>
        <v>118.33333333333333</v>
      </c>
      <c r="AB303">
        <v>5.4</v>
      </c>
      <c r="AC303">
        <v>5.2</v>
      </c>
      <c r="AD303">
        <v>5.35</v>
      </c>
      <c r="AE303">
        <f t="shared" si="30"/>
        <v>5.3166666666666673</v>
      </c>
      <c r="AF303">
        <v>2.75</v>
      </c>
      <c r="AG303">
        <v>2.7</v>
      </c>
      <c r="AH303">
        <v>2.7</v>
      </c>
      <c r="AI303">
        <f t="shared" si="31"/>
        <v>2.7166666666666668</v>
      </c>
      <c r="AJ303">
        <v>4</v>
      </c>
      <c r="AK303">
        <v>4.1500000000000004</v>
      </c>
      <c r="AL303">
        <v>3.9</v>
      </c>
      <c r="AM303">
        <f t="shared" si="32"/>
        <v>4.0166666666666666</v>
      </c>
      <c r="AN303">
        <v>97</v>
      </c>
      <c r="AO303">
        <v>98</v>
      </c>
      <c r="AP303">
        <v>95</v>
      </c>
      <c r="AQ303">
        <f t="shared" si="33"/>
        <v>96.666666666666671</v>
      </c>
      <c r="AR303">
        <v>97</v>
      </c>
      <c r="AS303">
        <v>95</v>
      </c>
      <c r="AT303">
        <v>95</v>
      </c>
      <c r="AU303">
        <f t="shared" si="34"/>
        <v>95.666666666666671</v>
      </c>
      <c r="AV303" t="s">
        <v>236</v>
      </c>
      <c r="AW303" t="s">
        <v>236</v>
      </c>
      <c r="AX303">
        <v>16.670000000000002</v>
      </c>
      <c r="AY303">
        <v>89</v>
      </c>
      <c r="AZ303">
        <v>87</v>
      </c>
      <c r="BA303">
        <v>81</v>
      </c>
      <c r="BB303">
        <v>76.5</v>
      </c>
      <c r="BC303">
        <v>71.5</v>
      </c>
      <c r="BD303">
        <v>66.5</v>
      </c>
      <c r="BE303">
        <v>61.5</v>
      </c>
      <c r="BF303">
        <v>55</v>
      </c>
      <c r="BG303">
        <v>48</v>
      </c>
      <c r="BH303" t="s">
        <v>236</v>
      </c>
      <c r="BI303" t="s">
        <v>236</v>
      </c>
      <c r="BJ303" s="3" t="s">
        <v>236</v>
      </c>
    </row>
    <row r="304" spans="1:67">
      <c r="A304" t="s">
        <v>1182</v>
      </c>
      <c r="B304" s="21">
        <v>39995</v>
      </c>
      <c r="C304" t="s">
        <v>1515</v>
      </c>
      <c r="D304" t="s">
        <v>1516</v>
      </c>
      <c r="E304">
        <v>53.395290000000003</v>
      </c>
      <c r="F304">
        <v>102.857567</v>
      </c>
      <c r="H304" s="13" t="s">
        <v>398</v>
      </c>
      <c r="I304" s="13" t="s">
        <v>235</v>
      </c>
      <c r="T304">
        <v>10.65</v>
      </c>
      <c r="U304">
        <v>10.6</v>
      </c>
      <c r="V304">
        <v>10.8</v>
      </c>
      <c r="W304">
        <f t="shared" si="28"/>
        <v>10.683333333333332</v>
      </c>
      <c r="X304">
        <v>124</v>
      </c>
      <c r="Y304">
        <v>124</v>
      </c>
      <c r="Z304">
        <v>125</v>
      </c>
      <c r="AA304">
        <f t="shared" si="29"/>
        <v>124.33333333333333</v>
      </c>
      <c r="AB304">
        <v>5.6</v>
      </c>
      <c r="AC304">
        <v>5.7</v>
      </c>
      <c r="AD304">
        <v>5.6</v>
      </c>
      <c r="AE304">
        <f t="shared" si="30"/>
        <v>5.6333333333333329</v>
      </c>
      <c r="AF304">
        <v>3.1</v>
      </c>
      <c r="AG304">
        <v>3.1</v>
      </c>
      <c r="AH304">
        <v>3</v>
      </c>
      <c r="AI304">
        <f t="shared" si="31"/>
        <v>3.0666666666666664</v>
      </c>
      <c r="AJ304">
        <v>4.8</v>
      </c>
      <c r="AK304">
        <v>4.5999999999999996</v>
      </c>
      <c r="AL304">
        <v>4.7</v>
      </c>
      <c r="AM304">
        <f t="shared" si="32"/>
        <v>4.6999999999999993</v>
      </c>
      <c r="AN304">
        <v>126</v>
      </c>
      <c r="AO304">
        <v>126</v>
      </c>
      <c r="AP304">
        <v>126.5</v>
      </c>
      <c r="AQ304">
        <f t="shared" si="33"/>
        <v>126.16666666666667</v>
      </c>
      <c r="AR304">
        <v>124</v>
      </c>
      <c r="AS304">
        <v>125</v>
      </c>
      <c r="AT304">
        <v>124</v>
      </c>
      <c r="AU304">
        <f t="shared" si="34"/>
        <v>124.33333333333333</v>
      </c>
      <c r="AV304" t="s">
        <v>236</v>
      </c>
      <c r="AW304" t="s">
        <v>236</v>
      </c>
      <c r="AX304">
        <v>16.82</v>
      </c>
      <c r="AY304">
        <v>96.5</v>
      </c>
      <c r="AZ304">
        <v>95</v>
      </c>
      <c r="BA304">
        <v>88.5</v>
      </c>
      <c r="BB304">
        <v>81</v>
      </c>
      <c r="BC304">
        <v>76</v>
      </c>
      <c r="BD304">
        <v>70</v>
      </c>
      <c r="BE304">
        <v>64</v>
      </c>
      <c r="BF304">
        <v>59</v>
      </c>
      <c r="BG304">
        <v>52</v>
      </c>
      <c r="BH304" t="s">
        <v>236</v>
      </c>
      <c r="BI304" t="s">
        <v>236</v>
      </c>
      <c r="BJ304" s="3" t="s">
        <v>236</v>
      </c>
    </row>
    <row r="305" spans="1:62">
      <c r="A305" t="s">
        <v>1183</v>
      </c>
      <c r="B305" s="21">
        <v>39995</v>
      </c>
      <c r="C305" t="s">
        <v>1515</v>
      </c>
      <c r="D305" t="s">
        <v>1517</v>
      </c>
      <c r="E305">
        <v>53.389091000000001</v>
      </c>
      <c r="F305">
        <v>102.871307</v>
      </c>
      <c r="G305" s="1">
        <v>0.4548611111111111</v>
      </c>
      <c r="H305" s="13" t="s">
        <v>232</v>
      </c>
      <c r="I305" s="13" t="s">
        <v>235</v>
      </c>
      <c r="T305">
        <v>11</v>
      </c>
      <c r="U305">
        <v>11</v>
      </c>
      <c r="V305">
        <v>11.1</v>
      </c>
      <c r="W305">
        <f t="shared" si="28"/>
        <v>11.033333333333333</v>
      </c>
      <c r="X305">
        <v>117</v>
      </c>
      <c r="Y305">
        <v>117</v>
      </c>
      <c r="Z305">
        <v>117</v>
      </c>
      <c r="AA305">
        <f t="shared" si="29"/>
        <v>117</v>
      </c>
      <c r="AB305">
        <v>5.2</v>
      </c>
      <c r="AC305">
        <v>5.35</v>
      </c>
      <c r="AD305">
        <v>5.3</v>
      </c>
      <c r="AE305">
        <f t="shared" si="30"/>
        <v>5.2833333333333341</v>
      </c>
      <c r="AF305">
        <v>2.65</v>
      </c>
      <c r="AG305">
        <v>2.5</v>
      </c>
      <c r="AH305">
        <v>2.5</v>
      </c>
      <c r="AI305">
        <f t="shared" si="31"/>
        <v>2.5500000000000003</v>
      </c>
      <c r="AJ305">
        <v>4</v>
      </c>
      <c r="AK305">
        <v>4.0999999999999996</v>
      </c>
      <c r="AL305">
        <v>4.1500000000000004</v>
      </c>
      <c r="AM305">
        <f t="shared" si="32"/>
        <v>4.083333333333333</v>
      </c>
      <c r="AN305">
        <v>91</v>
      </c>
      <c r="AO305">
        <v>91</v>
      </c>
      <c r="AP305">
        <v>91</v>
      </c>
      <c r="AQ305">
        <f t="shared" si="33"/>
        <v>91</v>
      </c>
      <c r="AR305">
        <v>90.5</v>
      </c>
      <c r="AS305">
        <v>90</v>
      </c>
      <c r="AT305">
        <v>90</v>
      </c>
      <c r="AU305">
        <f t="shared" si="34"/>
        <v>90.166666666666671</v>
      </c>
      <c r="AV305" t="s">
        <v>236</v>
      </c>
      <c r="AW305" t="s">
        <v>236</v>
      </c>
      <c r="AX305">
        <v>18.809999999999999</v>
      </c>
      <c r="AY305">
        <v>91</v>
      </c>
      <c r="AZ305">
        <v>90.5</v>
      </c>
      <c r="BA305">
        <v>86</v>
      </c>
      <c r="BB305">
        <v>80</v>
      </c>
      <c r="BC305">
        <v>75.5</v>
      </c>
      <c r="BD305">
        <v>70</v>
      </c>
      <c r="BE305">
        <v>64</v>
      </c>
      <c r="BF305">
        <v>58</v>
      </c>
      <c r="BG305">
        <v>52</v>
      </c>
      <c r="BH305" t="s">
        <v>91</v>
      </c>
      <c r="BI305" t="s">
        <v>236</v>
      </c>
      <c r="BJ305" s="3" t="s">
        <v>236</v>
      </c>
    </row>
    <row r="306" spans="1:62">
      <c r="A306" t="s">
        <v>1518</v>
      </c>
      <c r="B306" s="21">
        <v>39995</v>
      </c>
      <c r="C306" t="s">
        <v>1515</v>
      </c>
      <c r="D306" t="s">
        <v>1517</v>
      </c>
      <c r="E306">
        <v>53.389091000000001</v>
      </c>
      <c r="F306">
        <v>102.871307</v>
      </c>
      <c r="H306" s="13" t="s">
        <v>543</v>
      </c>
      <c r="I306" s="13" t="s">
        <v>96</v>
      </c>
      <c r="T306">
        <v>11.4</v>
      </c>
      <c r="U306">
        <v>11.6</v>
      </c>
      <c r="V306">
        <v>11.5</v>
      </c>
      <c r="W306">
        <f t="shared" si="28"/>
        <v>11.5</v>
      </c>
      <c r="X306">
        <v>124</v>
      </c>
      <c r="Y306">
        <v>123</v>
      </c>
      <c r="Z306">
        <v>123</v>
      </c>
      <c r="AA306">
        <f t="shared" si="29"/>
        <v>123.33333333333333</v>
      </c>
      <c r="AB306">
        <v>5.6</v>
      </c>
      <c r="AC306">
        <v>5.65</v>
      </c>
      <c r="AD306">
        <v>5.65</v>
      </c>
      <c r="AE306">
        <f t="shared" si="30"/>
        <v>5.6333333333333329</v>
      </c>
      <c r="AF306">
        <v>2.85</v>
      </c>
      <c r="AG306">
        <v>2.75</v>
      </c>
      <c r="AH306">
        <v>2.75</v>
      </c>
      <c r="AI306">
        <f t="shared" si="31"/>
        <v>2.7833333333333332</v>
      </c>
      <c r="AJ306">
        <v>4.3</v>
      </c>
      <c r="AK306">
        <v>4.5999999999999996</v>
      </c>
      <c r="AL306">
        <v>4.4000000000000004</v>
      </c>
      <c r="AM306">
        <f t="shared" si="32"/>
        <v>4.4333333333333327</v>
      </c>
      <c r="AN306">
        <v>92</v>
      </c>
      <c r="AO306">
        <v>92</v>
      </c>
      <c r="AP306">
        <v>91.5</v>
      </c>
      <c r="AQ306">
        <f t="shared" si="33"/>
        <v>91.833333333333329</v>
      </c>
      <c r="AR306">
        <v>91.5</v>
      </c>
      <c r="AS306">
        <v>92</v>
      </c>
      <c r="AT306">
        <v>92</v>
      </c>
      <c r="AU306">
        <f t="shared" si="34"/>
        <v>91.833333333333329</v>
      </c>
      <c r="AV306" t="s">
        <v>236</v>
      </c>
      <c r="AW306" t="s">
        <v>236</v>
      </c>
      <c r="AX306">
        <v>17.36</v>
      </c>
      <c r="AY306">
        <v>95</v>
      </c>
      <c r="AZ306">
        <v>94</v>
      </c>
      <c r="BA306">
        <v>86</v>
      </c>
      <c r="BB306">
        <v>79.5</v>
      </c>
      <c r="BC306">
        <v>73.5</v>
      </c>
      <c r="BD306">
        <v>69</v>
      </c>
      <c r="BE306">
        <v>66</v>
      </c>
      <c r="BF306">
        <v>57</v>
      </c>
      <c r="BG306">
        <v>49</v>
      </c>
      <c r="BH306" t="s">
        <v>91</v>
      </c>
      <c r="BI306" t="s">
        <v>236</v>
      </c>
      <c r="BJ306" s="3" t="s">
        <v>236</v>
      </c>
    </row>
    <row r="307" spans="1:62">
      <c r="A307" t="s">
        <v>1264</v>
      </c>
      <c r="B307" s="21">
        <v>39995</v>
      </c>
      <c r="C307" t="s">
        <v>233</v>
      </c>
      <c r="D307" t="s">
        <v>234</v>
      </c>
      <c r="E307">
        <v>53.389091000000001</v>
      </c>
      <c r="F307">
        <v>102.871307</v>
      </c>
      <c r="G307" s="1">
        <v>0.47222222222222227</v>
      </c>
      <c r="H307" s="13" t="s">
        <v>545</v>
      </c>
      <c r="I307" s="13" t="s">
        <v>235</v>
      </c>
      <c r="T307">
        <v>11</v>
      </c>
      <c r="U307">
        <v>10.9</v>
      </c>
      <c r="V307">
        <v>11</v>
      </c>
      <c r="W307">
        <f t="shared" si="28"/>
        <v>10.966666666666667</v>
      </c>
      <c r="X307">
        <v>124.5</v>
      </c>
      <c r="Y307">
        <v>123.5</v>
      </c>
      <c r="Z307">
        <v>124</v>
      </c>
      <c r="AA307">
        <f t="shared" si="29"/>
        <v>124</v>
      </c>
      <c r="AB307">
        <v>5.85</v>
      </c>
      <c r="AC307">
        <v>6</v>
      </c>
      <c r="AD307">
        <v>5.95</v>
      </c>
      <c r="AE307">
        <f t="shared" si="30"/>
        <v>5.9333333333333336</v>
      </c>
      <c r="AF307">
        <v>2.7</v>
      </c>
      <c r="AG307">
        <v>2.65</v>
      </c>
      <c r="AH307">
        <v>2.6</v>
      </c>
      <c r="AI307">
        <f t="shared" si="31"/>
        <v>2.65</v>
      </c>
      <c r="AJ307">
        <v>4.1500000000000004</v>
      </c>
      <c r="AK307">
        <v>4</v>
      </c>
      <c r="AL307">
        <v>4.3499999999999996</v>
      </c>
      <c r="AM307">
        <f t="shared" si="32"/>
        <v>4.166666666666667</v>
      </c>
      <c r="AN307">
        <v>131</v>
      </c>
      <c r="AO307">
        <v>131</v>
      </c>
      <c r="AP307">
        <v>130.5</v>
      </c>
      <c r="AQ307">
        <f t="shared" si="33"/>
        <v>130.83333333333334</v>
      </c>
      <c r="AR307">
        <v>133</v>
      </c>
      <c r="AS307">
        <v>132</v>
      </c>
      <c r="AT307">
        <v>133</v>
      </c>
      <c r="AU307">
        <f t="shared" si="34"/>
        <v>132.66666666666666</v>
      </c>
      <c r="AV307" t="s">
        <v>236</v>
      </c>
      <c r="AW307" t="s">
        <v>236</v>
      </c>
      <c r="AX307">
        <v>15.99</v>
      </c>
      <c r="AY307">
        <v>97</v>
      </c>
      <c r="AZ307">
        <v>95.5</v>
      </c>
      <c r="BA307">
        <v>90</v>
      </c>
      <c r="BB307">
        <v>82</v>
      </c>
      <c r="BC307">
        <v>76</v>
      </c>
      <c r="BD307">
        <v>69</v>
      </c>
      <c r="BE307">
        <v>63</v>
      </c>
      <c r="BF307">
        <v>57</v>
      </c>
      <c r="BG307">
        <v>50.5</v>
      </c>
      <c r="BH307" t="s">
        <v>91</v>
      </c>
      <c r="BI307" t="s">
        <v>236</v>
      </c>
      <c r="BJ307" s="3" t="s">
        <v>236</v>
      </c>
    </row>
    <row r="308" spans="1:62">
      <c r="A308" t="s">
        <v>1265</v>
      </c>
      <c r="B308" s="21">
        <v>39995</v>
      </c>
      <c r="C308" t="s">
        <v>802</v>
      </c>
      <c r="D308" t="s">
        <v>803</v>
      </c>
      <c r="E308">
        <v>53.402512000000002</v>
      </c>
      <c r="F308">
        <v>102.774933</v>
      </c>
      <c r="H308" s="13" t="s">
        <v>545</v>
      </c>
      <c r="I308" s="13" t="s">
        <v>96</v>
      </c>
      <c r="T308">
        <v>10.3</v>
      </c>
      <c r="U308">
        <v>10.3</v>
      </c>
      <c r="V308">
        <v>10.4</v>
      </c>
      <c r="W308">
        <f t="shared" si="28"/>
        <v>10.333333333333334</v>
      </c>
      <c r="X308">
        <v>122</v>
      </c>
      <c r="Y308">
        <v>122.5</v>
      </c>
      <c r="Z308">
        <v>122.5</v>
      </c>
      <c r="AA308">
        <f t="shared" si="29"/>
        <v>122.33333333333333</v>
      </c>
      <c r="AB308">
        <v>5.7</v>
      </c>
      <c r="AC308">
        <v>5.9</v>
      </c>
      <c r="AD308">
        <v>5.8</v>
      </c>
      <c r="AE308">
        <f t="shared" si="30"/>
        <v>5.8000000000000007</v>
      </c>
      <c r="AF308">
        <v>2.8</v>
      </c>
      <c r="AG308">
        <v>2.7</v>
      </c>
      <c r="AH308">
        <v>2.7</v>
      </c>
      <c r="AI308">
        <f t="shared" si="31"/>
        <v>2.7333333333333329</v>
      </c>
      <c r="AJ308">
        <v>4.2</v>
      </c>
      <c r="AK308">
        <v>4.0999999999999996</v>
      </c>
      <c r="AL308">
        <v>4.3</v>
      </c>
      <c r="AM308">
        <f t="shared" si="32"/>
        <v>4.2</v>
      </c>
      <c r="AN308">
        <v>121</v>
      </c>
      <c r="AO308">
        <v>121</v>
      </c>
      <c r="AP308">
        <v>122</v>
      </c>
      <c r="AQ308">
        <f t="shared" si="33"/>
        <v>121.33333333333333</v>
      </c>
      <c r="AR308">
        <v>127</v>
      </c>
      <c r="AS308">
        <v>127</v>
      </c>
      <c r="AT308">
        <v>127</v>
      </c>
      <c r="AU308">
        <f t="shared" si="34"/>
        <v>127</v>
      </c>
      <c r="AV308" t="s">
        <v>236</v>
      </c>
      <c r="AW308" t="s">
        <v>236</v>
      </c>
      <c r="AX308">
        <v>16.079999999999998</v>
      </c>
      <c r="AY308">
        <v>96</v>
      </c>
      <c r="AZ308">
        <v>93</v>
      </c>
      <c r="BA308">
        <v>86.5</v>
      </c>
      <c r="BB308">
        <v>80</v>
      </c>
      <c r="BC308">
        <v>75</v>
      </c>
      <c r="BD308">
        <v>68</v>
      </c>
      <c r="BE308">
        <v>62</v>
      </c>
      <c r="BF308">
        <v>56</v>
      </c>
      <c r="BG308">
        <v>50</v>
      </c>
      <c r="BH308" t="s">
        <v>236</v>
      </c>
      <c r="BI308" t="s">
        <v>91</v>
      </c>
      <c r="BJ308" s="3" t="s">
        <v>125</v>
      </c>
    </row>
    <row r="309" spans="1:62">
      <c r="A309" t="s">
        <v>1266</v>
      </c>
      <c r="B309" s="21">
        <v>39995</v>
      </c>
      <c r="C309" t="s">
        <v>802</v>
      </c>
      <c r="D309" t="s">
        <v>803</v>
      </c>
      <c r="E309">
        <v>53.402512000000002</v>
      </c>
      <c r="F309">
        <v>102.774933</v>
      </c>
      <c r="H309" s="13" t="s">
        <v>543</v>
      </c>
      <c r="I309" s="13" t="s">
        <v>235</v>
      </c>
      <c r="T309">
        <v>11.2</v>
      </c>
      <c r="U309">
        <v>11.2</v>
      </c>
      <c r="V309">
        <v>11.2</v>
      </c>
      <c r="W309">
        <f t="shared" si="28"/>
        <v>11.199999999999998</v>
      </c>
      <c r="X309">
        <v>120</v>
      </c>
      <c r="Y309">
        <v>120</v>
      </c>
      <c r="Z309">
        <v>120.5</v>
      </c>
      <c r="AA309">
        <f t="shared" si="29"/>
        <v>120.16666666666667</v>
      </c>
      <c r="AB309">
        <v>5.5</v>
      </c>
      <c r="AC309">
        <v>5.5</v>
      </c>
      <c r="AD309">
        <v>5.55</v>
      </c>
      <c r="AE309">
        <f t="shared" si="30"/>
        <v>5.5166666666666666</v>
      </c>
      <c r="AF309">
        <v>2.7</v>
      </c>
      <c r="AG309">
        <v>2.9</v>
      </c>
      <c r="AH309">
        <v>2.8</v>
      </c>
      <c r="AI309">
        <f t="shared" si="31"/>
        <v>2.7999999999999994</v>
      </c>
      <c r="AJ309">
        <v>4.2</v>
      </c>
      <c r="AK309">
        <v>4</v>
      </c>
      <c r="AL309">
        <v>4.3</v>
      </c>
      <c r="AM309">
        <f t="shared" si="32"/>
        <v>4.166666666666667</v>
      </c>
      <c r="AN309">
        <v>84</v>
      </c>
      <c r="AO309">
        <v>85</v>
      </c>
      <c r="AP309">
        <v>85</v>
      </c>
      <c r="AQ309">
        <f t="shared" si="33"/>
        <v>84.666666666666671</v>
      </c>
      <c r="AR309">
        <v>95</v>
      </c>
      <c r="AS309">
        <v>94</v>
      </c>
      <c r="AT309">
        <v>94</v>
      </c>
      <c r="AU309">
        <f t="shared" si="34"/>
        <v>94.333333333333329</v>
      </c>
      <c r="AV309" t="s">
        <v>236</v>
      </c>
      <c r="AW309" t="s">
        <v>236</v>
      </c>
      <c r="AX309">
        <v>16.32</v>
      </c>
      <c r="AY309">
        <v>92</v>
      </c>
      <c r="AZ309">
        <v>90.5</v>
      </c>
      <c r="BA309">
        <v>83</v>
      </c>
      <c r="BB309">
        <v>78</v>
      </c>
      <c r="BC309">
        <v>73</v>
      </c>
      <c r="BD309">
        <v>68</v>
      </c>
      <c r="BE309">
        <v>63</v>
      </c>
      <c r="BF309">
        <v>57</v>
      </c>
      <c r="BG309">
        <v>49</v>
      </c>
      <c r="BH309" t="s">
        <v>91</v>
      </c>
      <c r="BI309" t="s">
        <v>236</v>
      </c>
      <c r="BJ309" s="3" t="s">
        <v>91</v>
      </c>
    </row>
    <row r="310" spans="1:62">
      <c r="A310" t="s">
        <v>1267</v>
      </c>
      <c r="B310" s="21">
        <v>39995</v>
      </c>
      <c r="C310" t="s">
        <v>802</v>
      </c>
      <c r="D310" t="s">
        <v>803</v>
      </c>
      <c r="E310">
        <v>53.402512000000002</v>
      </c>
      <c r="F310">
        <v>102.774933</v>
      </c>
      <c r="H310" s="13" t="s">
        <v>543</v>
      </c>
      <c r="I310" s="13" t="s">
        <v>96</v>
      </c>
      <c r="T310">
        <v>11.5</v>
      </c>
      <c r="U310">
        <v>11.45</v>
      </c>
      <c r="V310">
        <v>11.55</v>
      </c>
      <c r="W310">
        <f t="shared" si="28"/>
        <v>11.5</v>
      </c>
      <c r="X310">
        <v>122</v>
      </c>
      <c r="Y310">
        <v>121.5</v>
      </c>
      <c r="Z310">
        <v>121</v>
      </c>
      <c r="AA310">
        <f t="shared" si="29"/>
        <v>121.5</v>
      </c>
      <c r="AB310">
        <v>5.8</v>
      </c>
      <c r="AC310">
        <v>5.75</v>
      </c>
      <c r="AD310">
        <v>5.6</v>
      </c>
      <c r="AE310">
        <f t="shared" si="30"/>
        <v>5.7166666666666659</v>
      </c>
      <c r="AF310">
        <v>2.7</v>
      </c>
      <c r="AG310">
        <v>2.75</v>
      </c>
      <c r="AH310">
        <v>2.7</v>
      </c>
      <c r="AI310">
        <f t="shared" si="31"/>
        <v>2.7166666666666668</v>
      </c>
      <c r="AJ310">
        <v>4.3</v>
      </c>
      <c r="AK310">
        <v>4.0999999999999996</v>
      </c>
      <c r="AL310">
        <v>4.25</v>
      </c>
      <c r="AM310">
        <f t="shared" si="32"/>
        <v>4.2166666666666659</v>
      </c>
      <c r="AN310">
        <v>94</v>
      </c>
      <c r="AO310">
        <v>94</v>
      </c>
      <c r="AP310">
        <v>94</v>
      </c>
      <c r="AQ310">
        <f t="shared" si="33"/>
        <v>94</v>
      </c>
      <c r="AR310">
        <v>94</v>
      </c>
      <c r="AS310">
        <v>94</v>
      </c>
      <c r="AT310">
        <v>94</v>
      </c>
      <c r="AU310">
        <f t="shared" si="34"/>
        <v>94</v>
      </c>
      <c r="AV310" t="s">
        <v>236</v>
      </c>
      <c r="AW310" t="s">
        <v>236</v>
      </c>
      <c r="AX310">
        <v>18.86</v>
      </c>
      <c r="AY310">
        <v>92</v>
      </c>
      <c r="AZ310">
        <v>90</v>
      </c>
      <c r="BA310">
        <v>84</v>
      </c>
      <c r="BB310">
        <v>79</v>
      </c>
      <c r="BC310">
        <v>73</v>
      </c>
      <c r="BD310">
        <v>67</v>
      </c>
      <c r="BE310">
        <v>62</v>
      </c>
      <c r="BF310">
        <v>57</v>
      </c>
      <c r="BG310">
        <v>50.5</v>
      </c>
      <c r="BH310" t="s">
        <v>236</v>
      </c>
      <c r="BI310" t="s">
        <v>236</v>
      </c>
      <c r="BJ310" s="3" t="s">
        <v>91</v>
      </c>
    </row>
    <row r="311" spans="1:62">
      <c r="A311" t="s">
        <v>1268</v>
      </c>
      <c r="B311" s="21">
        <v>39995</v>
      </c>
      <c r="C311" t="s">
        <v>802</v>
      </c>
      <c r="D311" t="s">
        <v>803</v>
      </c>
      <c r="E311">
        <v>53.402512000000002</v>
      </c>
      <c r="F311">
        <v>102.774933</v>
      </c>
      <c r="G311" s="1">
        <v>0.53611111111111109</v>
      </c>
      <c r="H311" s="13" t="s">
        <v>543</v>
      </c>
      <c r="I311" s="13" t="s">
        <v>235</v>
      </c>
      <c r="T311">
        <v>10.9</v>
      </c>
      <c r="U311">
        <v>11</v>
      </c>
      <c r="V311">
        <v>11</v>
      </c>
      <c r="W311">
        <f t="shared" si="28"/>
        <v>10.966666666666667</v>
      </c>
      <c r="X311">
        <v>118.5</v>
      </c>
      <c r="Y311">
        <v>119</v>
      </c>
      <c r="Z311">
        <v>118</v>
      </c>
      <c r="AA311">
        <f t="shared" si="29"/>
        <v>118.5</v>
      </c>
      <c r="AB311">
        <v>5.3</v>
      </c>
      <c r="AC311">
        <v>5.4</v>
      </c>
      <c r="AD311">
        <v>5.3</v>
      </c>
      <c r="AE311">
        <f t="shared" si="30"/>
        <v>5.333333333333333</v>
      </c>
      <c r="AF311">
        <v>2.8</v>
      </c>
      <c r="AG311">
        <v>2.9</v>
      </c>
      <c r="AH311">
        <v>2.8</v>
      </c>
      <c r="AI311">
        <f t="shared" si="31"/>
        <v>2.8333333333333335</v>
      </c>
      <c r="AJ311">
        <v>4.4000000000000004</v>
      </c>
      <c r="AK311">
        <v>4.3</v>
      </c>
      <c r="AL311">
        <v>4.2</v>
      </c>
      <c r="AM311">
        <f t="shared" si="32"/>
        <v>4.3</v>
      </c>
      <c r="AN311">
        <v>89</v>
      </c>
      <c r="AO311">
        <v>89</v>
      </c>
      <c r="AP311">
        <v>89.5</v>
      </c>
      <c r="AQ311">
        <f t="shared" si="33"/>
        <v>89.166666666666671</v>
      </c>
      <c r="AR311">
        <v>87</v>
      </c>
      <c r="AS311">
        <v>88</v>
      </c>
      <c r="AT311">
        <v>88</v>
      </c>
      <c r="AU311">
        <f t="shared" si="34"/>
        <v>87.666666666666671</v>
      </c>
      <c r="AV311" t="s">
        <v>236</v>
      </c>
      <c r="AW311" t="s">
        <v>236</v>
      </c>
      <c r="AX311">
        <v>17.07</v>
      </c>
      <c r="AY311">
        <v>92</v>
      </c>
      <c r="AZ311">
        <v>92</v>
      </c>
      <c r="BA311">
        <v>85</v>
      </c>
      <c r="BB311">
        <v>80</v>
      </c>
      <c r="BC311">
        <v>74</v>
      </c>
      <c r="BD311">
        <v>67</v>
      </c>
      <c r="BE311">
        <v>62</v>
      </c>
      <c r="BF311">
        <v>56</v>
      </c>
      <c r="BG311">
        <v>50</v>
      </c>
      <c r="BH311" t="s">
        <v>91</v>
      </c>
      <c r="BI311" t="s">
        <v>236</v>
      </c>
      <c r="BJ311" s="3" t="s">
        <v>98</v>
      </c>
    </row>
    <row r="312" spans="1:62">
      <c r="A312" t="s">
        <v>1269</v>
      </c>
      <c r="B312" s="21">
        <v>39995</v>
      </c>
      <c r="C312" t="s">
        <v>802</v>
      </c>
      <c r="D312" t="s">
        <v>803</v>
      </c>
      <c r="E312">
        <v>53.402512000000002</v>
      </c>
      <c r="F312">
        <v>102.774933</v>
      </c>
      <c r="H312" s="13" t="s">
        <v>543</v>
      </c>
      <c r="I312" s="13" t="s">
        <v>235</v>
      </c>
      <c r="T312">
        <v>11.5</v>
      </c>
      <c r="U312">
        <v>11.6</v>
      </c>
      <c r="V312">
        <v>11.7</v>
      </c>
      <c r="W312">
        <f t="shared" si="28"/>
        <v>11.6</v>
      </c>
      <c r="X312">
        <v>120.5</v>
      </c>
      <c r="Y312">
        <v>120.5</v>
      </c>
      <c r="Z312">
        <v>120</v>
      </c>
      <c r="AA312">
        <f t="shared" si="29"/>
        <v>120.33333333333333</v>
      </c>
      <c r="AB312">
        <v>6</v>
      </c>
      <c r="AC312">
        <v>6</v>
      </c>
      <c r="AD312">
        <v>6</v>
      </c>
      <c r="AE312">
        <f t="shared" si="30"/>
        <v>6</v>
      </c>
      <c r="AF312">
        <v>2.7</v>
      </c>
      <c r="AG312">
        <v>2.7</v>
      </c>
      <c r="AH312">
        <v>2.8</v>
      </c>
      <c r="AI312">
        <f t="shared" si="31"/>
        <v>2.7333333333333329</v>
      </c>
      <c r="AJ312">
        <v>4.4000000000000004</v>
      </c>
      <c r="AK312">
        <v>4.5</v>
      </c>
      <c r="AL312">
        <v>4.4000000000000004</v>
      </c>
      <c r="AM312">
        <f t="shared" si="32"/>
        <v>4.4333333333333336</v>
      </c>
      <c r="AN312">
        <v>89</v>
      </c>
      <c r="AO312">
        <v>88.5</v>
      </c>
      <c r="AP312">
        <v>88.5</v>
      </c>
      <c r="AQ312">
        <f t="shared" si="33"/>
        <v>88.666666666666671</v>
      </c>
      <c r="AR312">
        <v>89</v>
      </c>
      <c r="AS312">
        <v>89</v>
      </c>
      <c r="AT312">
        <v>88.5</v>
      </c>
      <c r="AU312">
        <f t="shared" si="34"/>
        <v>88.833333333333329</v>
      </c>
      <c r="AV312" t="s">
        <v>236</v>
      </c>
      <c r="AW312" t="s">
        <v>236</v>
      </c>
      <c r="AX312">
        <v>19.57</v>
      </c>
      <c r="AY312">
        <v>92.5</v>
      </c>
      <c r="AZ312">
        <v>90</v>
      </c>
      <c r="BA312">
        <v>88</v>
      </c>
      <c r="BB312">
        <v>80</v>
      </c>
      <c r="BC312">
        <v>74.5</v>
      </c>
      <c r="BD312">
        <v>69</v>
      </c>
      <c r="BE312">
        <v>65</v>
      </c>
      <c r="BF312">
        <v>59</v>
      </c>
      <c r="BG312">
        <v>52</v>
      </c>
      <c r="BH312" t="s">
        <v>236</v>
      </c>
      <c r="BI312" t="s">
        <v>91</v>
      </c>
      <c r="BJ312" s="3" t="s">
        <v>236</v>
      </c>
    </row>
    <row r="313" spans="1:62">
      <c r="A313" t="s">
        <v>1521</v>
      </c>
      <c r="B313" s="21">
        <v>39995</v>
      </c>
      <c r="C313" t="s">
        <v>802</v>
      </c>
      <c r="D313" t="s">
        <v>803</v>
      </c>
      <c r="E313">
        <v>53.402512000000002</v>
      </c>
      <c r="F313">
        <v>102.774933</v>
      </c>
      <c r="H313" s="13" t="s">
        <v>548</v>
      </c>
      <c r="I313" s="13" t="s">
        <v>235</v>
      </c>
      <c r="T313">
        <v>10.5</v>
      </c>
      <c r="U313">
        <v>10.4</v>
      </c>
      <c r="V313">
        <v>10.5</v>
      </c>
      <c r="W313">
        <f t="shared" si="28"/>
        <v>10.466666666666667</v>
      </c>
      <c r="X313">
        <v>123</v>
      </c>
      <c r="Y313">
        <v>122</v>
      </c>
      <c r="Z313">
        <v>122.5</v>
      </c>
      <c r="AA313">
        <f t="shared" si="29"/>
        <v>122.5</v>
      </c>
      <c r="AB313">
        <v>5.9</v>
      </c>
      <c r="AC313">
        <v>5.9</v>
      </c>
      <c r="AD313">
        <v>5.95</v>
      </c>
      <c r="AE313">
        <f t="shared" si="30"/>
        <v>5.916666666666667</v>
      </c>
      <c r="AF313">
        <v>2.75</v>
      </c>
      <c r="AG313">
        <v>2.75</v>
      </c>
      <c r="AH313">
        <v>2.8</v>
      </c>
      <c r="AI313">
        <f t="shared" si="31"/>
        <v>2.7666666666666671</v>
      </c>
      <c r="AJ313">
        <v>4.4000000000000004</v>
      </c>
      <c r="AK313">
        <v>4.5</v>
      </c>
      <c r="AL313">
        <v>4.4000000000000004</v>
      </c>
      <c r="AM313">
        <f t="shared" si="32"/>
        <v>4.4333333333333336</v>
      </c>
      <c r="AN313">
        <v>113</v>
      </c>
      <c r="AO313">
        <v>114</v>
      </c>
      <c r="AP313">
        <v>114</v>
      </c>
      <c r="AQ313">
        <f t="shared" si="33"/>
        <v>113.66666666666667</v>
      </c>
      <c r="AR313">
        <v>111</v>
      </c>
      <c r="AS313">
        <v>111</v>
      </c>
      <c r="AT313">
        <v>111.5</v>
      </c>
      <c r="AU313">
        <f t="shared" si="34"/>
        <v>111.16666666666667</v>
      </c>
      <c r="AV313" t="s">
        <v>91</v>
      </c>
      <c r="AW313" t="s">
        <v>236</v>
      </c>
      <c r="AX313">
        <v>15.75</v>
      </c>
      <c r="AY313">
        <v>94</v>
      </c>
      <c r="AZ313">
        <v>93</v>
      </c>
      <c r="BA313">
        <v>88</v>
      </c>
      <c r="BB313">
        <v>82.5</v>
      </c>
      <c r="BC313">
        <v>77</v>
      </c>
      <c r="BD313">
        <v>71.5</v>
      </c>
      <c r="BE313">
        <v>65</v>
      </c>
      <c r="BF313">
        <v>57</v>
      </c>
      <c r="BG313">
        <v>51</v>
      </c>
      <c r="BH313" t="s">
        <v>236</v>
      </c>
      <c r="BI313" t="s">
        <v>91</v>
      </c>
      <c r="BJ313" s="3" t="s">
        <v>236</v>
      </c>
    </row>
    <row r="314" spans="1:62">
      <c r="A314" t="s">
        <v>1522</v>
      </c>
      <c r="B314" s="21">
        <v>39995</v>
      </c>
      <c r="C314" t="s">
        <v>802</v>
      </c>
      <c r="D314" t="s">
        <v>803</v>
      </c>
      <c r="E314">
        <v>53.402512000000002</v>
      </c>
      <c r="F314">
        <v>102.774933</v>
      </c>
      <c r="H314" s="13" t="s">
        <v>195</v>
      </c>
      <c r="I314" s="13" t="s">
        <v>235</v>
      </c>
      <c r="T314">
        <v>11.4</v>
      </c>
      <c r="U314">
        <v>11.5</v>
      </c>
      <c r="V314">
        <v>11.5</v>
      </c>
      <c r="W314">
        <f t="shared" si="28"/>
        <v>11.466666666666667</v>
      </c>
      <c r="X314">
        <v>124</v>
      </c>
      <c r="Y314">
        <v>124.5</v>
      </c>
      <c r="Z314">
        <v>124</v>
      </c>
      <c r="AA314">
        <f t="shared" si="29"/>
        <v>124.16666666666667</v>
      </c>
      <c r="AB314">
        <v>5.5</v>
      </c>
      <c r="AC314">
        <v>5.5</v>
      </c>
      <c r="AD314">
        <v>5.6</v>
      </c>
      <c r="AE314">
        <f t="shared" si="30"/>
        <v>5.5333333333333341</v>
      </c>
      <c r="AF314">
        <v>2.7</v>
      </c>
      <c r="AG314">
        <v>2.65</v>
      </c>
      <c r="AH314">
        <v>2.6</v>
      </c>
      <c r="AI314">
        <f t="shared" si="31"/>
        <v>2.65</v>
      </c>
      <c r="AJ314">
        <v>4.4000000000000004</v>
      </c>
      <c r="AK314">
        <v>4.4000000000000004</v>
      </c>
      <c r="AL314">
        <v>4.45</v>
      </c>
      <c r="AM314">
        <f t="shared" si="32"/>
        <v>4.416666666666667</v>
      </c>
      <c r="AN314">
        <v>83</v>
      </c>
      <c r="AO314">
        <v>84</v>
      </c>
      <c r="AP314">
        <v>84</v>
      </c>
      <c r="AQ314">
        <f t="shared" si="33"/>
        <v>83.666666666666671</v>
      </c>
      <c r="AR314">
        <v>84.5</v>
      </c>
      <c r="AS314">
        <v>84.5</v>
      </c>
      <c r="AT314">
        <v>85</v>
      </c>
      <c r="AU314">
        <f t="shared" si="34"/>
        <v>84.666666666666671</v>
      </c>
      <c r="AV314" t="s">
        <v>236</v>
      </c>
      <c r="AW314" t="s">
        <v>236</v>
      </c>
      <c r="AX314">
        <v>17.59</v>
      </c>
      <c r="AY314">
        <v>96</v>
      </c>
      <c r="AZ314">
        <v>93</v>
      </c>
      <c r="BA314">
        <v>88</v>
      </c>
      <c r="BB314">
        <v>79</v>
      </c>
      <c r="BC314">
        <v>75</v>
      </c>
      <c r="BD314">
        <v>68</v>
      </c>
      <c r="BE314">
        <v>64</v>
      </c>
      <c r="BF314">
        <v>57</v>
      </c>
      <c r="BG314">
        <v>52</v>
      </c>
      <c r="BH314" t="s">
        <v>91</v>
      </c>
      <c r="BI314" t="s">
        <v>91</v>
      </c>
      <c r="BJ314" s="3" t="s">
        <v>91</v>
      </c>
    </row>
    <row r="315" spans="1:62">
      <c r="A315" t="s">
        <v>1523</v>
      </c>
      <c r="B315" s="21">
        <v>39995</v>
      </c>
      <c r="C315" t="s">
        <v>802</v>
      </c>
      <c r="D315" t="s">
        <v>803</v>
      </c>
      <c r="E315">
        <v>53.402512000000002</v>
      </c>
      <c r="F315">
        <v>102.774933</v>
      </c>
      <c r="H315" s="13" t="s">
        <v>545</v>
      </c>
      <c r="I315" s="13" t="s">
        <v>235</v>
      </c>
      <c r="T315">
        <v>11.3</v>
      </c>
      <c r="U315">
        <v>11.1</v>
      </c>
      <c r="V315">
        <v>11.3</v>
      </c>
      <c r="W315">
        <f t="shared" si="28"/>
        <v>11.233333333333334</v>
      </c>
      <c r="X315">
        <v>125</v>
      </c>
      <c r="Y315">
        <v>125</v>
      </c>
      <c r="Z315">
        <v>125</v>
      </c>
      <c r="AA315">
        <f t="shared" si="29"/>
        <v>125</v>
      </c>
      <c r="AB315">
        <v>5.9</v>
      </c>
      <c r="AC315">
        <v>6</v>
      </c>
      <c r="AD315">
        <v>5.9</v>
      </c>
      <c r="AE315">
        <f t="shared" si="30"/>
        <v>5.9333333333333336</v>
      </c>
      <c r="AF315">
        <v>2.6</v>
      </c>
      <c r="AG315">
        <v>2.7</v>
      </c>
      <c r="AH315">
        <v>2.7</v>
      </c>
      <c r="AI315">
        <f t="shared" si="31"/>
        <v>2.6666666666666665</v>
      </c>
      <c r="AJ315">
        <v>4.5</v>
      </c>
      <c r="AK315">
        <v>4.55</v>
      </c>
      <c r="AL315">
        <v>4.5999999999999996</v>
      </c>
      <c r="AM315">
        <f t="shared" si="32"/>
        <v>4.55</v>
      </c>
      <c r="AN315">
        <v>122.5</v>
      </c>
      <c r="AO315">
        <v>122.5</v>
      </c>
      <c r="AP315">
        <v>123</v>
      </c>
      <c r="AQ315">
        <f t="shared" si="33"/>
        <v>122.66666666666667</v>
      </c>
      <c r="AR315">
        <v>123</v>
      </c>
      <c r="AS315">
        <v>123</v>
      </c>
      <c r="AT315">
        <v>123</v>
      </c>
      <c r="AU315">
        <f t="shared" si="34"/>
        <v>123</v>
      </c>
      <c r="AV315" t="s">
        <v>95</v>
      </c>
      <c r="AW315" t="s">
        <v>236</v>
      </c>
      <c r="AX315">
        <v>15.79</v>
      </c>
      <c r="AY315">
        <v>97</v>
      </c>
      <c r="AZ315">
        <v>93</v>
      </c>
      <c r="BA315">
        <v>89</v>
      </c>
      <c r="BB315">
        <v>80</v>
      </c>
      <c r="BC315">
        <v>75</v>
      </c>
      <c r="BD315">
        <v>69</v>
      </c>
      <c r="BE315">
        <v>64</v>
      </c>
      <c r="BF315">
        <v>57</v>
      </c>
      <c r="BG315">
        <v>52</v>
      </c>
      <c r="BH315" t="s">
        <v>236</v>
      </c>
      <c r="BI315" t="s">
        <v>91</v>
      </c>
      <c r="BJ315" s="3" t="s">
        <v>91</v>
      </c>
    </row>
    <row r="316" spans="1:62">
      <c r="A316" t="s">
        <v>1524</v>
      </c>
      <c r="B316" s="21">
        <v>40001</v>
      </c>
      <c r="C316" t="s">
        <v>804</v>
      </c>
      <c r="D316" t="s">
        <v>1534</v>
      </c>
      <c r="E316">
        <v>52.021259000000001</v>
      </c>
      <c r="F316">
        <v>106.590942</v>
      </c>
      <c r="H316" s="13" t="s">
        <v>544</v>
      </c>
      <c r="I316" s="13" t="s">
        <v>235</v>
      </c>
      <c r="T316">
        <v>11.85</v>
      </c>
      <c r="U316">
        <v>12</v>
      </c>
      <c r="V316">
        <v>11.9</v>
      </c>
      <c r="W316">
        <f t="shared" si="28"/>
        <v>11.916666666666666</v>
      </c>
      <c r="X316">
        <v>121.5</v>
      </c>
      <c r="Y316">
        <v>121.5</v>
      </c>
      <c r="Z316">
        <v>122</v>
      </c>
      <c r="AA316">
        <f t="shared" si="29"/>
        <v>121.66666666666667</v>
      </c>
      <c r="AB316">
        <v>6</v>
      </c>
      <c r="AC316">
        <v>5.9</v>
      </c>
      <c r="AD316">
        <v>5.95</v>
      </c>
      <c r="AE316">
        <f t="shared" si="30"/>
        <v>5.95</v>
      </c>
      <c r="AF316">
        <v>2.95</v>
      </c>
      <c r="AG316">
        <v>2.85</v>
      </c>
      <c r="AH316">
        <v>2.9</v>
      </c>
      <c r="AI316">
        <f t="shared" si="31"/>
        <v>2.9000000000000004</v>
      </c>
      <c r="AJ316">
        <v>4.8499999999999996</v>
      </c>
      <c r="AK316">
        <v>4.8</v>
      </c>
      <c r="AL316">
        <v>4.8</v>
      </c>
      <c r="AM316">
        <f t="shared" si="32"/>
        <v>4.8166666666666664</v>
      </c>
      <c r="AN316">
        <v>95</v>
      </c>
      <c r="AO316">
        <v>95</v>
      </c>
      <c r="AP316">
        <v>95</v>
      </c>
      <c r="AQ316">
        <f t="shared" si="33"/>
        <v>95</v>
      </c>
      <c r="AR316">
        <v>99</v>
      </c>
      <c r="AS316">
        <v>98.5</v>
      </c>
      <c r="AT316">
        <v>98.5</v>
      </c>
      <c r="AU316">
        <f t="shared" si="34"/>
        <v>98.666666666666671</v>
      </c>
      <c r="AV316" t="s">
        <v>94</v>
      </c>
      <c r="AW316" t="s">
        <v>236</v>
      </c>
      <c r="AX316">
        <v>17.46</v>
      </c>
      <c r="AY316">
        <v>93</v>
      </c>
      <c r="AZ316">
        <v>92</v>
      </c>
      <c r="BA316">
        <v>86</v>
      </c>
      <c r="BB316">
        <v>80</v>
      </c>
      <c r="BC316">
        <v>74</v>
      </c>
      <c r="BD316">
        <v>70</v>
      </c>
      <c r="BE316">
        <v>64</v>
      </c>
      <c r="BF316">
        <v>57</v>
      </c>
      <c r="BG316">
        <v>51</v>
      </c>
      <c r="BH316" t="s">
        <v>91</v>
      </c>
      <c r="BI316" t="s">
        <v>91</v>
      </c>
      <c r="BJ316" s="3" t="s">
        <v>126</v>
      </c>
    </row>
    <row r="317" spans="1:62">
      <c r="A317" t="s">
        <v>1525</v>
      </c>
      <c r="B317" s="21">
        <v>40001</v>
      </c>
      <c r="C317" t="s">
        <v>804</v>
      </c>
      <c r="D317" t="s">
        <v>1534</v>
      </c>
      <c r="E317">
        <v>52.021259000000001</v>
      </c>
      <c r="F317">
        <v>106.590942</v>
      </c>
      <c r="H317" s="13" t="s">
        <v>545</v>
      </c>
      <c r="I317" s="13" t="s">
        <v>235</v>
      </c>
      <c r="T317">
        <v>11.2</v>
      </c>
      <c r="U317">
        <v>11.1</v>
      </c>
      <c r="V317">
        <v>11.1</v>
      </c>
      <c r="W317">
        <f t="shared" si="28"/>
        <v>11.133333333333333</v>
      </c>
      <c r="X317">
        <v>120.5</v>
      </c>
      <c r="Y317">
        <v>120</v>
      </c>
      <c r="Z317">
        <v>120</v>
      </c>
      <c r="AA317">
        <f t="shared" si="29"/>
        <v>120.16666666666667</v>
      </c>
      <c r="AB317">
        <v>5.85</v>
      </c>
      <c r="AC317">
        <v>6</v>
      </c>
      <c r="AD317">
        <v>5.9</v>
      </c>
      <c r="AE317">
        <f t="shared" si="30"/>
        <v>5.916666666666667</v>
      </c>
      <c r="AF317">
        <v>2.8</v>
      </c>
      <c r="AG317">
        <v>2.8</v>
      </c>
      <c r="AH317">
        <v>2.8</v>
      </c>
      <c r="AI317">
        <f t="shared" si="31"/>
        <v>2.7999999999999994</v>
      </c>
      <c r="AJ317">
        <v>4.4000000000000004</v>
      </c>
      <c r="AK317">
        <v>4.5999999999999996</v>
      </c>
      <c r="AL317">
        <v>4.5</v>
      </c>
      <c r="AM317">
        <f t="shared" si="32"/>
        <v>4.5</v>
      </c>
      <c r="AN317">
        <v>109</v>
      </c>
      <c r="AO317">
        <v>109.5</v>
      </c>
      <c r="AP317">
        <v>109.5</v>
      </c>
      <c r="AQ317">
        <f t="shared" si="33"/>
        <v>109.33333333333333</v>
      </c>
      <c r="AR317">
        <v>110</v>
      </c>
      <c r="AS317">
        <v>110.5</v>
      </c>
      <c r="AT317">
        <v>110.5</v>
      </c>
      <c r="AU317">
        <f t="shared" si="34"/>
        <v>110.33333333333333</v>
      </c>
      <c r="AV317" t="s">
        <v>236</v>
      </c>
      <c r="AW317" t="s">
        <v>236</v>
      </c>
      <c r="AX317">
        <v>16.86</v>
      </c>
      <c r="AY317">
        <v>91.5</v>
      </c>
      <c r="AZ317">
        <v>91</v>
      </c>
      <c r="BA317">
        <v>86</v>
      </c>
      <c r="BB317">
        <v>79</v>
      </c>
      <c r="BC317">
        <v>74</v>
      </c>
      <c r="BD317">
        <v>68</v>
      </c>
      <c r="BE317">
        <v>63</v>
      </c>
      <c r="BF317">
        <v>57</v>
      </c>
      <c r="BG317">
        <v>49.5</v>
      </c>
      <c r="BH317" t="s">
        <v>236</v>
      </c>
      <c r="BI317" t="s">
        <v>94</v>
      </c>
      <c r="BJ317" s="3" t="s">
        <v>236</v>
      </c>
    </row>
    <row r="318" spans="1:62">
      <c r="A318" t="s">
        <v>1526</v>
      </c>
      <c r="B318" s="21">
        <v>40001</v>
      </c>
      <c r="C318" t="s">
        <v>804</v>
      </c>
      <c r="D318" t="s">
        <v>1534</v>
      </c>
      <c r="E318">
        <v>52.021259000000001</v>
      </c>
      <c r="F318">
        <v>106.590942</v>
      </c>
      <c r="H318" s="13" t="s">
        <v>194</v>
      </c>
      <c r="I318" s="13" t="s">
        <v>235</v>
      </c>
      <c r="T318">
        <v>11</v>
      </c>
      <c r="U318">
        <v>10.9</v>
      </c>
      <c r="V318">
        <v>10.85</v>
      </c>
      <c r="W318">
        <f t="shared" si="28"/>
        <v>10.916666666666666</v>
      </c>
      <c r="X318">
        <v>123</v>
      </c>
      <c r="Y318">
        <v>123</v>
      </c>
      <c r="Z318">
        <v>122</v>
      </c>
      <c r="AA318">
        <f t="shared" si="29"/>
        <v>122.66666666666667</v>
      </c>
      <c r="AB318">
        <v>6</v>
      </c>
      <c r="AC318">
        <v>5.5</v>
      </c>
      <c r="AD318">
        <v>6</v>
      </c>
      <c r="AE318">
        <f t="shared" si="30"/>
        <v>5.833333333333333</v>
      </c>
      <c r="AF318">
        <v>2.8</v>
      </c>
      <c r="AG318">
        <v>2.7</v>
      </c>
      <c r="AH318">
        <v>2.7</v>
      </c>
      <c r="AI318">
        <f t="shared" si="31"/>
        <v>2.7333333333333329</v>
      </c>
      <c r="AJ318">
        <v>4.7</v>
      </c>
      <c r="AK318">
        <v>4.7</v>
      </c>
      <c r="AL318">
        <v>4.5</v>
      </c>
      <c r="AM318">
        <f t="shared" si="32"/>
        <v>4.6333333333333337</v>
      </c>
      <c r="AN318">
        <v>93.5</v>
      </c>
      <c r="AO318">
        <v>93.5</v>
      </c>
      <c r="AP318">
        <v>93</v>
      </c>
      <c r="AQ318">
        <f t="shared" si="33"/>
        <v>93.333333333333329</v>
      </c>
      <c r="AR318">
        <v>92</v>
      </c>
      <c r="AS318">
        <v>92.5</v>
      </c>
      <c r="AT318">
        <v>93</v>
      </c>
      <c r="AU318">
        <f t="shared" si="34"/>
        <v>92.5</v>
      </c>
      <c r="AV318" t="s">
        <v>127</v>
      </c>
      <c r="AW318" t="s">
        <v>236</v>
      </c>
      <c r="AX318">
        <v>16.920000000000002</v>
      </c>
      <c r="AY318">
        <v>93</v>
      </c>
      <c r="AZ318">
        <v>92</v>
      </c>
      <c r="BA318">
        <v>86</v>
      </c>
      <c r="BB318">
        <v>78.5</v>
      </c>
      <c r="BC318">
        <v>73</v>
      </c>
      <c r="BD318">
        <v>69</v>
      </c>
      <c r="BE318">
        <v>62</v>
      </c>
      <c r="BF318">
        <v>55.5</v>
      </c>
      <c r="BG318">
        <v>49</v>
      </c>
      <c r="BH318" t="s">
        <v>95</v>
      </c>
      <c r="BI318" t="s">
        <v>236</v>
      </c>
      <c r="BJ318" s="3" t="s">
        <v>236</v>
      </c>
    </row>
    <row r="319" spans="1:62">
      <c r="A319" t="s">
        <v>1527</v>
      </c>
      <c r="B319" s="21">
        <v>40001</v>
      </c>
      <c r="C319" t="s">
        <v>804</v>
      </c>
      <c r="D319" t="s">
        <v>1534</v>
      </c>
      <c r="E319">
        <v>52.021259000000001</v>
      </c>
      <c r="F319">
        <v>106.590942</v>
      </c>
      <c r="H319" s="13" t="s">
        <v>194</v>
      </c>
      <c r="I319" s="13" t="s">
        <v>96</v>
      </c>
      <c r="T319">
        <v>10.5</v>
      </c>
      <c r="U319">
        <v>10.5</v>
      </c>
      <c r="V319">
        <v>10.7</v>
      </c>
      <c r="W319">
        <f t="shared" si="28"/>
        <v>10.566666666666666</v>
      </c>
      <c r="X319">
        <v>129</v>
      </c>
      <c r="Y319">
        <v>128.5</v>
      </c>
      <c r="Z319">
        <v>128.5</v>
      </c>
      <c r="AA319">
        <f t="shared" si="29"/>
        <v>128.66666666666666</v>
      </c>
      <c r="AB319">
        <v>5.4</v>
      </c>
      <c r="AC319">
        <v>5.4</v>
      </c>
      <c r="AD319">
        <v>5.5</v>
      </c>
      <c r="AE319">
        <f t="shared" si="30"/>
        <v>5.4333333333333336</v>
      </c>
      <c r="AF319">
        <v>2.9</v>
      </c>
      <c r="AG319">
        <v>2.85</v>
      </c>
      <c r="AH319">
        <v>2.8</v>
      </c>
      <c r="AI319">
        <f t="shared" si="31"/>
        <v>2.85</v>
      </c>
      <c r="AJ319">
        <v>4.0999999999999996</v>
      </c>
      <c r="AK319">
        <v>4</v>
      </c>
      <c r="AL319">
        <v>3.95</v>
      </c>
      <c r="AM319">
        <f t="shared" si="32"/>
        <v>4.0166666666666666</v>
      </c>
      <c r="AN319">
        <v>127</v>
      </c>
      <c r="AO319">
        <v>127</v>
      </c>
      <c r="AP319">
        <v>127</v>
      </c>
      <c r="AQ319">
        <f t="shared" si="33"/>
        <v>127</v>
      </c>
      <c r="AR319" t="s">
        <v>128</v>
      </c>
      <c r="AU319" t="e">
        <f t="shared" si="34"/>
        <v>#DIV/0!</v>
      </c>
      <c r="AV319" t="s">
        <v>236</v>
      </c>
      <c r="AW319" t="s">
        <v>129</v>
      </c>
      <c r="AX319">
        <v>16.32</v>
      </c>
      <c r="AY319">
        <v>99</v>
      </c>
      <c r="AZ319">
        <v>96</v>
      </c>
      <c r="BA319">
        <v>90</v>
      </c>
      <c r="BB319">
        <v>83</v>
      </c>
      <c r="BC319">
        <v>77</v>
      </c>
      <c r="BD319">
        <v>71</v>
      </c>
      <c r="BE319">
        <v>65</v>
      </c>
      <c r="BF319">
        <v>56</v>
      </c>
      <c r="BG319">
        <v>49.5</v>
      </c>
      <c r="BH319" t="s">
        <v>130</v>
      </c>
      <c r="BI319" t="s">
        <v>98</v>
      </c>
      <c r="BJ319" s="3" t="s">
        <v>236</v>
      </c>
    </row>
    <row r="320" spans="1:62">
      <c r="A320" t="s">
        <v>1273</v>
      </c>
      <c r="B320" s="21">
        <v>40001</v>
      </c>
      <c r="C320" t="s">
        <v>804</v>
      </c>
      <c r="D320" t="s">
        <v>1534</v>
      </c>
      <c r="E320">
        <v>52.021259000000001</v>
      </c>
      <c r="F320">
        <v>106.590942</v>
      </c>
      <c r="H320" s="13" t="s">
        <v>544</v>
      </c>
      <c r="I320" s="13" t="s">
        <v>96</v>
      </c>
      <c r="T320">
        <v>11</v>
      </c>
      <c r="U320">
        <v>11</v>
      </c>
      <c r="V320">
        <v>11.1</v>
      </c>
      <c r="W320">
        <f t="shared" si="28"/>
        <v>11.033333333333333</v>
      </c>
      <c r="X320">
        <v>124</v>
      </c>
      <c r="Y320">
        <v>124</v>
      </c>
      <c r="Z320">
        <v>124</v>
      </c>
      <c r="AA320">
        <f t="shared" si="29"/>
        <v>124</v>
      </c>
      <c r="AB320">
        <v>5.3</v>
      </c>
      <c r="AC320">
        <v>5.0999999999999996</v>
      </c>
      <c r="AD320">
        <v>5.35</v>
      </c>
      <c r="AE320">
        <f t="shared" si="30"/>
        <v>5.2499999999999991</v>
      </c>
      <c r="AF320">
        <v>2.7</v>
      </c>
      <c r="AG320">
        <v>2.75</v>
      </c>
      <c r="AH320">
        <v>2.8</v>
      </c>
      <c r="AI320">
        <f t="shared" si="31"/>
        <v>2.75</v>
      </c>
      <c r="AJ320">
        <v>4.7</v>
      </c>
      <c r="AK320">
        <v>4.5</v>
      </c>
      <c r="AL320">
        <v>4.5999999999999996</v>
      </c>
      <c r="AM320">
        <f t="shared" si="32"/>
        <v>4.5999999999999996</v>
      </c>
      <c r="AN320">
        <v>96</v>
      </c>
      <c r="AO320">
        <v>96</v>
      </c>
      <c r="AP320">
        <v>96.5</v>
      </c>
      <c r="AQ320">
        <f t="shared" si="33"/>
        <v>96.166666666666671</v>
      </c>
      <c r="AR320">
        <v>93</v>
      </c>
      <c r="AS320">
        <v>93.5</v>
      </c>
      <c r="AT320">
        <v>93.5</v>
      </c>
      <c r="AU320">
        <f t="shared" si="34"/>
        <v>93.333333333333329</v>
      </c>
      <c r="AV320" t="s">
        <v>236</v>
      </c>
      <c r="AW320" t="s">
        <v>236</v>
      </c>
      <c r="AX320">
        <v>15.44</v>
      </c>
      <c r="AY320">
        <v>96</v>
      </c>
      <c r="AZ320">
        <v>95.5</v>
      </c>
      <c r="BA320">
        <v>90.5</v>
      </c>
      <c r="BB320">
        <v>83</v>
      </c>
      <c r="BC320">
        <v>78</v>
      </c>
      <c r="BD320">
        <v>71</v>
      </c>
      <c r="BE320">
        <v>66</v>
      </c>
      <c r="BF320">
        <v>60</v>
      </c>
      <c r="BG320">
        <v>55</v>
      </c>
      <c r="BH320" t="s">
        <v>236</v>
      </c>
      <c r="BI320" t="s">
        <v>236</v>
      </c>
      <c r="BJ320" s="3" t="s">
        <v>91</v>
      </c>
    </row>
    <row r="321" spans="1:76">
      <c r="A321" t="s">
        <v>1274</v>
      </c>
      <c r="B321" s="21">
        <v>40001</v>
      </c>
      <c r="C321" t="s">
        <v>804</v>
      </c>
      <c r="D321" t="s">
        <v>1534</v>
      </c>
      <c r="E321">
        <v>52.021259000000001</v>
      </c>
      <c r="F321">
        <v>106.590942</v>
      </c>
      <c r="H321" s="13" t="s">
        <v>545</v>
      </c>
      <c r="I321" s="13" t="s">
        <v>96</v>
      </c>
      <c r="L321" t="s">
        <v>117</v>
      </c>
      <c r="M321" t="s">
        <v>118</v>
      </c>
      <c r="T321">
        <v>10.6</v>
      </c>
      <c r="U321">
        <v>10.8</v>
      </c>
      <c r="V321">
        <v>10.6</v>
      </c>
      <c r="W321">
        <f t="shared" si="28"/>
        <v>10.666666666666666</v>
      </c>
      <c r="X321">
        <v>125</v>
      </c>
      <c r="Y321">
        <v>124</v>
      </c>
      <c r="Z321">
        <v>125</v>
      </c>
      <c r="AA321">
        <f t="shared" si="29"/>
        <v>124.66666666666667</v>
      </c>
      <c r="AB321">
        <v>5.6</v>
      </c>
      <c r="AC321">
        <v>5.6</v>
      </c>
      <c r="AD321">
        <v>5.55</v>
      </c>
      <c r="AE321">
        <f t="shared" si="30"/>
        <v>5.583333333333333</v>
      </c>
      <c r="AF321">
        <v>2.9</v>
      </c>
      <c r="AG321">
        <v>2.9</v>
      </c>
      <c r="AH321">
        <v>2.9</v>
      </c>
      <c r="AI321">
        <f t="shared" si="31"/>
        <v>2.9</v>
      </c>
      <c r="AJ321">
        <v>4.2</v>
      </c>
      <c r="AK321">
        <v>4.5</v>
      </c>
      <c r="AL321">
        <v>4.3</v>
      </c>
      <c r="AM321">
        <f t="shared" si="32"/>
        <v>4.333333333333333</v>
      </c>
      <c r="AN321">
        <v>120</v>
      </c>
      <c r="AO321">
        <v>120</v>
      </c>
      <c r="AP321">
        <v>120.5</v>
      </c>
      <c r="AQ321">
        <f t="shared" si="33"/>
        <v>120.16666666666667</v>
      </c>
      <c r="AR321">
        <v>120</v>
      </c>
      <c r="AS321">
        <v>120</v>
      </c>
      <c r="AT321">
        <v>120</v>
      </c>
      <c r="AU321">
        <f t="shared" si="34"/>
        <v>120</v>
      </c>
      <c r="AV321" t="s">
        <v>95</v>
      </c>
      <c r="AW321" t="s">
        <v>236</v>
      </c>
      <c r="AX321">
        <v>16.07</v>
      </c>
      <c r="AY321">
        <v>98</v>
      </c>
      <c r="AZ321">
        <v>98</v>
      </c>
      <c r="BA321">
        <v>91</v>
      </c>
      <c r="BB321">
        <v>83.5</v>
      </c>
      <c r="BC321">
        <v>77</v>
      </c>
      <c r="BD321">
        <v>71.5</v>
      </c>
      <c r="BE321">
        <v>66</v>
      </c>
      <c r="BF321">
        <v>60</v>
      </c>
      <c r="BG321">
        <v>53</v>
      </c>
      <c r="BH321" t="s">
        <v>236</v>
      </c>
      <c r="BI321" t="s">
        <v>236</v>
      </c>
      <c r="BJ321" s="3" t="s">
        <v>424</v>
      </c>
    </row>
    <row r="322" spans="1:76">
      <c r="A322" t="s">
        <v>1275</v>
      </c>
      <c r="B322" s="21">
        <v>40001</v>
      </c>
      <c r="C322" t="s">
        <v>804</v>
      </c>
      <c r="D322" t="s">
        <v>1534</v>
      </c>
      <c r="E322">
        <v>52.021259000000001</v>
      </c>
      <c r="F322">
        <v>106.590942</v>
      </c>
      <c r="H322" s="13" t="s">
        <v>544</v>
      </c>
      <c r="I322" s="13" t="s">
        <v>235</v>
      </c>
      <c r="T322">
        <v>10.85</v>
      </c>
      <c r="U322">
        <v>11</v>
      </c>
      <c r="V322">
        <v>11</v>
      </c>
      <c r="W322">
        <f t="shared" si="28"/>
        <v>10.950000000000001</v>
      </c>
      <c r="X322">
        <v>120.5</v>
      </c>
      <c r="Y322">
        <v>120.5</v>
      </c>
      <c r="Z322">
        <v>120</v>
      </c>
      <c r="AA322">
        <f t="shared" si="29"/>
        <v>120.33333333333333</v>
      </c>
      <c r="AB322">
        <v>5.35</v>
      </c>
      <c r="AC322">
        <v>5.4</v>
      </c>
      <c r="AD322">
        <v>5.3</v>
      </c>
      <c r="AE322">
        <f t="shared" si="30"/>
        <v>5.3500000000000005</v>
      </c>
      <c r="AF322">
        <v>2.8</v>
      </c>
      <c r="AG322">
        <v>2.8</v>
      </c>
      <c r="AH322">
        <v>2.75</v>
      </c>
      <c r="AI322">
        <f t="shared" si="31"/>
        <v>2.7833333333333332</v>
      </c>
      <c r="AJ322">
        <v>4.25</v>
      </c>
      <c r="AK322">
        <v>4.3</v>
      </c>
      <c r="AL322">
        <v>4.2</v>
      </c>
      <c r="AM322">
        <f t="shared" si="32"/>
        <v>4.25</v>
      </c>
      <c r="AN322">
        <v>87</v>
      </c>
      <c r="AO322">
        <v>86.5</v>
      </c>
      <c r="AP322">
        <v>87</v>
      </c>
      <c r="AQ322">
        <f t="shared" si="33"/>
        <v>86.833333333333329</v>
      </c>
      <c r="AR322">
        <v>87.5</v>
      </c>
      <c r="AS322">
        <v>87.5</v>
      </c>
      <c r="AT322">
        <v>87.5</v>
      </c>
      <c r="AU322">
        <f t="shared" si="34"/>
        <v>87.5</v>
      </c>
      <c r="AV322" t="s">
        <v>236</v>
      </c>
      <c r="AW322" t="s">
        <v>236</v>
      </c>
      <c r="AX322">
        <v>16.54</v>
      </c>
      <c r="AY322">
        <v>92</v>
      </c>
      <c r="AZ322">
        <v>92.5</v>
      </c>
      <c r="BA322">
        <v>88.5</v>
      </c>
      <c r="BB322">
        <v>82</v>
      </c>
      <c r="BC322">
        <v>76</v>
      </c>
      <c r="BD322">
        <v>69</v>
      </c>
      <c r="BE322">
        <v>65</v>
      </c>
      <c r="BF322">
        <v>59</v>
      </c>
      <c r="BG322">
        <v>51</v>
      </c>
      <c r="BH322" t="s">
        <v>91</v>
      </c>
      <c r="BI322" t="s">
        <v>236</v>
      </c>
      <c r="BJ322" s="3" t="s">
        <v>236</v>
      </c>
    </row>
    <row r="323" spans="1:76">
      <c r="A323" t="s">
        <v>1276</v>
      </c>
      <c r="B323" s="21">
        <v>40001</v>
      </c>
      <c r="C323" t="s">
        <v>804</v>
      </c>
      <c r="D323" t="s">
        <v>1534</v>
      </c>
      <c r="E323">
        <v>52.021259000000001</v>
      </c>
      <c r="F323">
        <v>106.590942</v>
      </c>
      <c r="H323" s="13" t="s">
        <v>543</v>
      </c>
      <c r="I323" s="13" t="s">
        <v>235</v>
      </c>
      <c r="T323">
        <v>10.3</v>
      </c>
      <c r="U323">
        <v>10.3</v>
      </c>
      <c r="V323">
        <v>10.4</v>
      </c>
      <c r="W323">
        <f t="shared" ref="W323:W386" si="35">AVERAGE(T323:V323)</f>
        <v>10.333333333333334</v>
      </c>
      <c r="X323">
        <v>120.5</v>
      </c>
      <c r="Y323">
        <v>121</v>
      </c>
      <c r="Z323">
        <v>121</v>
      </c>
      <c r="AA323">
        <f t="shared" ref="AA323:AA386" si="36">AVERAGE(X323:Z323)</f>
        <v>120.83333333333333</v>
      </c>
      <c r="AB323">
        <v>5.6</v>
      </c>
      <c r="AC323">
        <v>5.6</v>
      </c>
      <c r="AD323">
        <v>5.35</v>
      </c>
      <c r="AE323">
        <f t="shared" ref="AE323:AE386" si="37">AVERAGE(AB323:AD323)</f>
        <v>5.5166666666666657</v>
      </c>
      <c r="AF323">
        <v>2.9</v>
      </c>
      <c r="AG323">
        <v>2.9</v>
      </c>
      <c r="AH323">
        <v>2.9</v>
      </c>
      <c r="AI323">
        <f t="shared" ref="AI323:AI386" si="38">AVERAGE(AF323:AH323)</f>
        <v>2.9</v>
      </c>
      <c r="AJ323">
        <v>4</v>
      </c>
      <c r="AK323">
        <v>4</v>
      </c>
      <c r="AL323">
        <v>4.0999999999999996</v>
      </c>
      <c r="AM323">
        <f t="shared" ref="AM323:AM386" si="39">AVERAGE(AJ323:AL323)</f>
        <v>4.0333333333333332</v>
      </c>
      <c r="AN323">
        <v>94.5</v>
      </c>
      <c r="AO323">
        <v>94.5</v>
      </c>
      <c r="AP323">
        <v>95</v>
      </c>
      <c r="AQ323">
        <f t="shared" ref="AQ323:AQ386" si="40">AVERAGE(AN323:AP323)</f>
        <v>94.666666666666671</v>
      </c>
      <c r="AR323">
        <v>94</v>
      </c>
      <c r="AS323">
        <v>93.5</v>
      </c>
      <c r="AT323">
        <v>93</v>
      </c>
      <c r="AU323">
        <f t="shared" ref="AU323:AU386" si="41">AVERAGE(AR323:AT323)</f>
        <v>93.5</v>
      </c>
      <c r="AV323" t="s">
        <v>425</v>
      </c>
      <c r="AW323" t="s">
        <v>236</v>
      </c>
      <c r="AX323">
        <v>16.02</v>
      </c>
      <c r="AY323">
        <v>94</v>
      </c>
      <c r="AZ323">
        <v>94.5</v>
      </c>
      <c r="BA323">
        <v>88</v>
      </c>
      <c r="BB323">
        <v>82</v>
      </c>
      <c r="BC323">
        <v>76.5</v>
      </c>
      <c r="BD323">
        <v>70</v>
      </c>
      <c r="BE323">
        <v>63</v>
      </c>
      <c r="BF323">
        <v>58</v>
      </c>
      <c r="BG323">
        <v>51</v>
      </c>
      <c r="BH323" t="s">
        <v>236</v>
      </c>
      <c r="BI323" t="s">
        <v>236</v>
      </c>
      <c r="BJ323" s="3" t="s">
        <v>236</v>
      </c>
    </row>
    <row r="324" spans="1:76">
      <c r="A324" t="s">
        <v>1277</v>
      </c>
      <c r="B324" s="21">
        <v>40001</v>
      </c>
      <c r="C324" t="s">
        <v>804</v>
      </c>
      <c r="D324" t="s">
        <v>1534</v>
      </c>
      <c r="E324">
        <v>52.021259000000001</v>
      </c>
      <c r="F324">
        <v>106.590942</v>
      </c>
      <c r="G324" s="1">
        <v>0.4861111111111111</v>
      </c>
      <c r="H324" s="13" t="s">
        <v>545</v>
      </c>
      <c r="I324" s="13" t="s">
        <v>235</v>
      </c>
      <c r="L324" t="s">
        <v>113</v>
      </c>
      <c r="M324" t="s">
        <v>114</v>
      </c>
      <c r="T324">
        <v>10.4</v>
      </c>
      <c r="U324">
        <v>10.5</v>
      </c>
      <c r="V324">
        <v>10.7</v>
      </c>
      <c r="W324">
        <f t="shared" si="35"/>
        <v>10.533333333333333</v>
      </c>
      <c r="X324">
        <v>126.5</v>
      </c>
      <c r="Y324">
        <v>125</v>
      </c>
      <c r="Z324">
        <v>126</v>
      </c>
      <c r="AA324">
        <f t="shared" si="36"/>
        <v>125.83333333333333</v>
      </c>
      <c r="AB324">
        <v>5.4</v>
      </c>
      <c r="AC324">
        <v>5.4</v>
      </c>
      <c r="AD324">
        <v>5.6</v>
      </c>
      <c r="AE324">
        <f t="shared" si="37"/>
        <v>5.4666666666666659</v>
      </c>
      <c r="AF324">
        <v>2.95</v>
      </c>
      <c r="AG324">
        <v>2.9</v>
      </c>
      <c r="AH324">
        <v>2.9</v>
      </c>
      <c r="AI324">
        <f t="shared" si="38"/>
        <v>2.9166666666666665</v>
      </c>
      <c r="AJ324">
        <v>4.3</v>
      </c>
      <c r="AK324">
        <v>4.2</v>
      </c>
      <c r="AL324">
        <v>4.1500000000000004</v>
      </c>
      <c r="AM324">
        <f t="shared" si="39"/>
        <v>4.2166666666666668</v>
      </c>
      <c r="AN324">
        <v>110</v>
      </c>
      <c r="AO324">
        <v>110</v>
      </c>
      <c r="AP324">
        <v>110</v>
      </c>
      <c r="AQ324">
        <f t="shared" si="40"/>
        <v>110</v>
      </c>
      <c r="AR324">
        <v>110</v>
      </c>
      <c r="AS324">
        <v>110.5</v>
      </c>
      <c r="AT324">
        <v>111</v>
      </c>
      <c r="AU324">
        <f t="shared" si="41"/>
        <v>110.5</v>
      </c>
      <c r="AV324" t="s">
        <v>236</v>
      </c>
      <c r="AW324" t="s">
        <v>236</v>
      </c>
      <c r="AX324">
        <v>16.98</v>
      </c>
      <c r="AY324">
        <v>98</v>
      </c>
      <c r="AZ324">
        <v>97</v>
      </c>
      <c r="BA324">
        <v>90</v>
      </c>
      <c r="BB324">
        <v>83</v>
      </c>
      <c r="BC324">
        <v>78.5</v>
      </c>
      <c r="BD324">
        <v>72</v>
      </c>
      <c r="BE324">
        <v>67</v>
      </c>
      <c r="BF324">
        <v>60</v>
      </c>
      <c r="BG324">
        <v>51</v>
      </c>
      <c r="BH324" t="s">
        <v>91</v>
      </c>
      <c r="BI324" t="s">
        <v>91</v>
      </c>
      <c r="BJ324" s="3" t="s">
        <v>91</v>
      </c>
    </row>
    <row r="325" spans="1:76">
      <c r="A325" t="s">
        <v>1278</v>
      </c>
      <c r="B325" s="21">
        <v>40001</v>
      </c>
      <c r="C325" t="s">
        <v>804</v>
      </c>
      <c r="D325" t="s">
        <v>1534</v>
      </c>
      <c r="E325">
        <v>52.021259000000001</v>
      </c>
      <c r="F325">
        <v>106.590942</v>
      </c>
      <c r="H325" s="13" t="s">
        <v>545</v>
      </c>
      <c r="I325" s="13" t="s">
        <v>96</v>
      </c>
      <c r="L325" t="s">
        <v>426</v>
      </c>
      <c r="M325" t="s">
        <v>427</v>
      </c>
      <c r="T325">
        <v>10.5</v>
      </c>
      <c r="U325">
        <v>10.6</v>
      </c>
      <c r="V325">
        <v>10.6</v>
      </c>
      <c r="W325">
        <f t="shared" si="35"/>
        <v>10.566666666666668</v>
      </c>
      <c r="X325">
        <v>125</v>
      </c>
      <c r="Y325">
        <v>126</v>
      </c>
      <c r="Z325">
        <v>126</v>
      </c>
      <c r="AA325">
        <f t="shared" si="36"/>
        <v>125.66666666666667</v>
      </c>
      <c r="AB325">
        <v>5.8</v>
      </c>
      <c r="AC325">
        <v>5.8</v>
      </c>
      <c r="AD325">
        <v>5.8</v>
      </c>
      <c r="AE325">
        <f t="shared" si="37"/>
        <v>5.8</v>
      </c>
      <c r="AF325">
        <v>2.7</v>
      </c>
      <c r="AG325">
        <v>2.8</v>
      </c>
      <c r="AH325">
        <v>2.75</v>
      </c>
      <c r="AI325">
        <f t="shared" si="38"/>
        <v>2.75</v>
      </c>
      <c r="AJ325">
        <v>4.5</v>
      </c>
      <c r="AK325">
        <v>4.4000000000000004</v>
      </c>
      <c r="AL325">
        <v>4.5</v>
      </c>
      <c r="AM325">
        <f t="shared" si="39"/>
        <v>4.4666666666666668</v>
      </c>
      <c r="AN325">
        <v>108</v>
      </c>
      <c r="AO325">
        <v>108.5</v>
      </c>
      <c r="AP325">
        <v>108.5</v>
      </c>
      <c r="AQ325">
        <f t="shared" si="40"/>
        <v>108.33333333333333</v>
      </c>
      <c r="AR325">
        <v>106</v>
      </c>
      <c r="AS325">
        <v>106</v>
      </c>
      <c r="AT325">
        <v>105</v>
      </c>
      <c r="AU325">
        <f t="shared" si="41"/>
        <v>105.66666666666667</v>
      </c>
      <c r="AV325" t="s">
        <v>236</v>
      </c>
      <c r="AW325" t="s">
        <v>236</v>
      </c>
      <c r="AX325">
        <v>17.14</v>
      </c>
      <c r="AY325">
        <v>98.5</v>
      </c>
      <c r="AZ325">
        <v>97</v>
      </c>
      <c r="BA325">
        <v>92</v>
      </c>
      <c r="BB325">
        <v>83</v>
      </c>
      <c r="BC325">
        <v>78</v>
      </c>
      <c r="BD325">
        <v>71</v>
      </c>
      <c r="BE325">
        <v>66.5</v>
      </c>
      <c r="BF325">
        <v>60</v>
      </c>
      <c r="BG325">
        <v>53</v>
      </c>
      <c r="BH325" t="s">
        <v>95</v>
      </c>
      <c r="BI325" t="s">
        <v>91</v>
      </c>
      <c r="BJ325" s="3" t="s">
        <v>236</v>
      </c>
    </row>
    <row r="326" spans="1:76">
      <c r="A326" t="s">
        <v>1279</v>
      </c>
      <c r="B326" s="21">
        <v>40001</v>
      </c>
      <c r="C326" t="s">
        <v>804</v>
      </c>
      <c r="D326" t="s">
        <v>1534</v>
      </c>
      <c r="E326">
        <v>52.021259000000001</v>
      </c>
      <c r="F326">
        <v>106.590942</v>
      </c>
      <c r="H326" s="13" t="s">
        <v>194</v>
      </c>
      <c r="I326" s="13" t="s">
        <v>235</v>
      </c>
      <c r="L326" t="s">
        <v>428</v>
      </c>
      <c r="M326" t="s">
        <v>429</v>
      </c>
      <c r="T326">
        <v>11.7</v>
      </c>
      <c r="U326">
        <v>11.5</v>
      </c>
      <c r="V326">
        <v>11.6</v>
      </c>
      <c r="W326">
        <f t="shared" si="35"/>
        <v>11.6</v>
      </c>
      <c r="X326">
        <v>122</v>
      </c>
      <c r="Y326">
        <v>122</v>
      </c>
      <c r="Z326">
        <v>122.5</v>
      </c>
      <c r="AA326">
        <f t="shared" si="36"/>
        <v>122.16666666666667</v>
      </c>
      <c r="AB326">
        <v>6</v>
      </c>
      <c r="AC326">
        <v>5.9</v>
      </c>
      <c r="AD326">
        <v>5.9</v>
      </c>
      <c r="AE326">
        <f t="shared" si="37"/>
        <v>5.9333333333333336</v>
      </c>
      <c r="AF326">
        <v>2.8</v>
      </c>
      <c r="AG326">
        <v>2.85</v>
      </c>
      <c r="AH326">
        <v>2.8</v>
      </c>
      <c r="AI326">
        <f t="shared" si="38"/>
        <v>2.8166666666666664</v>
      </c>
      <c r="AJ326">
        <v>4.5</v>
      </c>
      <c r="AK326">
        <v>4.7</v>
      </c>
      <c r="AL326">
        <v>4.55</v>
      </c>
      <c r="AM326">
        <f t="shared" si="39"/>
        <v>4.583333333333333</v>
      </c>
      <c r="AN326">
        <v>124</v>
      </c>
      <c r="AO326">
        <v>124.5</v>
      </c>
      <c r="AP326">
        <v>125</v>
      </c>
      <c r="AQ326">
        <f t="shared" si="40"/>
        <v>124.5</v>
      </c>
      <c r="AR326">
        <v>120</v>
      </c>
      <c r="AS326">
        <v>120</v>
      </c>
      <c r="AT326">
        <v>120.5</v>
      </c>
      <c r="AU326">
        <f t="shared" si="41"/>
        <v>120.16666666666667</v>
      </c>
      <c r="AV326" t="s">
        <v>236</v>
      </c>
      <c r="AW326" t="s">
        <v>91</v>
      </c>
      <c r="AX326">
        <v>17.84</v>
      </c>
      <c r="AY326">
        <v>92.5</v>
      </c>
      <c r="AZ326">
        <v>90.5</v>
      </c>
      <c r="BA326">
        <v>87</v>
      </c>
      <c r="BB326">
        <v>80</v>
      </c>
      <c r="BC326">
        <v>74</v>
      </c>
      <c r="BD326">
        <v>68</v>
      </c>
      <c r="BE326">
        <v>63.5</v>
      </c>
      <c r="BF326">
        <v>58</v>
      </c>
      <c r="BG326">
        <v>50</v>
      </c>
      <c r="BH326" t="s">
        <v>236</v>
      </c>
      <c r="BI326" t="s">
        <v>236</v>
      </c>
      <c r="BJ326" s="3" t="s">
        <v>95</v>
      </c>
    </row>
    <row r="327" spans="1:76">
      <c r="A327" t="s">
        <v>1280</v>
      </c>
      <c r="B327" s="21">
        <v>40001</v>
      </c>
      <c r="C327" t="s">
        <v>804</v>
      </c>
      <c r="D327" t="s">
        <v>1534</v>
      </c>
      <c r="E327">
        <v>52.021259000000001</v>
      </c>
      <c r="F327">
        <v>106.590942</v>
      </c>
      <c r="H327" s="13" t="s">
        <v>194</v>
      </c>
      <c r="I327" s="13" t="s">
        <v>96</v>
      </c>
      <c r="L327" t="s">
        <v>430</v>
      </c>
      <c r="M327" t="s">
        <v>431</v>
      </c>
      <c r="T327">
        <v>10.9</v>
      </c>
      <c r="U327">
        <v>10.95</v>
      </c>
      <c r="V327">
        <v>10.95</v>
      </c>
      <c r="W327">
        <f t="shared" si="35"/>
        <v>10.933333333333332</v>
      </c>
      <c r="X327">
        <v>125</v>
      </c>
      <c r="Y327">
        <v>124.5</v>
      </c>
      <c r="Z327">
        <v>125</v>
      </c>
      <c r="AA327">
        <f t="shared" si="36"/>
        <v>124.83333333333333</v>
      </c>
      <c r="AB327">
        <v>5.5</v>
      </c>
      <c r="AC327">
        <v>5.6</v>
      </c>
      <c r="AD327">
        <v>5.7</v>
      </c>
      <c r="AE327">
        <f t="shared" si="37"/>
        <v>5.6000000000000005</v>
      </c>
      <c r="AF327">
        <v>2.9</v>
      </c>
      <c r="AG327">
        <v>2.8</v>
      </c>
      <c r="AH327">
        <v>2.9</v>
      </c>
      <c r="AI327">
        <f t="shared" si="38"/>
        <v>2.8666666666666667</v>
      </c>
      <c r="AJ327">
        <v>4.1500000000000004</v>
      </c>
      <c r="AK327">
        <v>4.3</v>
      </c>
      <c r="AL327">
        <v>4.3</v>
      </c>
      <c r="AM327">
        <f t="shared" si="39"/>
        <v>4.25</v>
      </c>
      <c r="AN327">
        <v>110</v>
      </c>
      <c r="AO327">
        <v>110.5</v>
      </c>
      <c r="AP327">
        <v>110.5</v>
      </c>
      <c r="AQ327">
        <f t="shared" si="40"/>
        <v>110.33333333333333</v>
      </c>
      <c r="AR327">
        <v>108</v>
      </c>
      <c r="AS327">
        <v>108.5</v>
      </c>
      <c r="AT327">
        <v>108</v>
      </c>
      <c r="AU327">
        <f t="shared" si="41"/>
        <v>108.16666666666667</v>
      </c>
      <c r="AV327" t="s">
        <v>236</v>
      </c>
      <c r="AW327" t="s">
        <v>236</v>
      </c>
      <c r="AX327">
        <v>16.420000000000002</v>
      </c>
      <c r="AY327">
        <v>97.5</v>
      </c>
      <c r="AZ327">
        <v>96.5</v>
      </c>
      <c r="BA327">
        <v>91</v>
      </c>
      <c r="BB327">
        <v>83</v>
      </c>
      <c r="BC327">
        <v>76</v>
      </c>
      <c r="BD327">
        <v>69</v>
      </c>
      <c r="BE327">
        <v>64</v>
      </c>
      <c r="BF327">
        <v>58</v>
      </c>
      <c r="BG327">
        <v>51.5</v>
      </c>
      <c r="BH327" t="s">
        <v>236</v>
      </c>
      <c r="BI327" t="s">
        <v>236</v>
      </c>
      <c r="BJ327" s="3" t="s">
        <v>236</v>
      </c>
    </row>
    <row r="328" spans="1:76">
      <c r="A328" t="s">
        <v>1281</v>
      </c>
      <c r="B328" s="21">
        <v>40001</v>
      </c>
      <c r="C328" t="s">
        <v>804</v>
      </c>
      <c r="D328" t="s">
        <v>1534</v>
      </c>
      <c r="E328">
        <v>52.021259000000001</v>
      </c>
      <c r="F328">
        <v>106.590942</v>
      </c>
      <c r="H328" s="13" t="s">
        <v>194</v>
      </c>
      <c r="I328" s="13" t="s">
        <v>96</v>
      </c>
      <c r="L328" t="s">
        <v>428</v>
      </c>
      <c r="M328" t="s">
        <v>427</v>
      </c>
      <c r="T328">
        <v>10.7</v>
      </c>
      <c r="U328">
        <v>10.5</v>
      </c>
      <c r="V328">
        <v>10.8</v>
      </c>
      <c r="W328">
        <f t="shared" si="35"/>
        <v>10.666666666666666</v>
      </c>
      <c r="X328">
        <v>120</v>
      </c>
      <c r="Y328">
        <v>120</v>
      </c>
      <c r="Z328">
        <v>121</v>
      </c>
      <c r="AA328">
        <f t="shared" si="36"/>
        <v>120.33333333333333</v>
      </c>
      <c r="AB328">
        <v>5.3</v>
      </c>
      <c r="AC328">
        <v>5.3</v>
      </c>
      <c r="AD328">
        <v>5.4</v>
      </c>
      <c r="AE328">
        <f t="shared" si="37"/>
        <v>5.333333333333333</v>
      </c>
      <c r="AF328">
        <v>3</v>
      </c>
      <c r="AG328">
        <v>2.9</v>
      </c>
      <c r="AH328">
        <v>2.95</v>
      </c>
      <c r="AI328">
        <f t="shared" si="38"/>
        <v>2.9500000000000006</v>
      </c>
      <c r="AJ328">
        <v>4.5</v>
      </c>
      <c r="AK328">
        <v>4.5999999999999996</v>
      </c>
      <c r="AL328">
        <v>4.4000000000000004</v>
      </c>
      <c r="AM328">
        <f t="shared" si="39"/>
        <v>4.5</v>
      </c>
      <c r="AN328">
        <v>106.5</v>
      </c>
      <c r="AO328">
        <v>107</v>
      </c>
      <c r="AP328">
        <v>107</v>
      </c>
      <c r="AQ328">
        <f t="shared" si="40"/>
        <v>106.83333333333333</v>
      </c>
      <c r="AR328">
        <v>105</v>
      </c>
      <c r="AS328">
        <v>105</v>
      </c>
      <c r="AT328">
        <v>105.5</v>
      </c>
      <c r="AU328">
        <f t="shared" si="41"/>
        <v>105.16666666666667</v>
      </c>
      <c r="AV328" t="s">
        <v>432</v>
      </c>
      <c r="AW328" t="s">
        <v>432</v>
      </c>
      <c r="AX328">
        <v>16.18</v>
      </c>
      <c r="AY328">
        <v>93</v>
      </c>
      <c r="AZ328">
        <v>92</v>
      </c>
      <c r="BA328">
        <v>85</v>
      </c>
      <c r="BB328">
        <v>79</v>
      </c>
      <c r="BC328">
        <v>73</v>
      </c>
      <c r="BD328">
        <v>67</v>
      </c>
      <c r="BE328">
        <v>61</v>
      </c>
      <c r="BF328">
        <v>56</v>
      </c>
      <c r="BG328">
        <v>50</v>
      </c>
      <c r="BH328" t="s">
        <v>236</v>
      </c>
      <c r="BI328" t="s">
        <v>236</v>
      </c>
      <c r="BJ328" s="3" t="s">
        <v>91</v>
      </c>
    </row>
    <row r="329" spans="1:76">
      <c r="A329" t="s">
        <v>1282</v>
      </c>
      <c r="B329" s="21">
        <v>40001</v>
      </c>
      <c r="C329" t="s">
        <v>804</v>
      </c>
      <c r="D329" t="s">
        <v>1534</v>
      </c>
      <c r="E329">
        <v>52.021259000000001</v>
      </c>
      <c r="F329">
        <v>106.590942</v>
      </c>
      <c r="H329" s="13" t="s">
        <v>194</v>
      </c>
      <c r="I329" s="13" t="s">
        <v>235</v>
      </c>
      <c r="L329" t="s">
        <v>237</v>
      </c>
      <c r="M329" t="s">
        <v>238</v>
      </c>
      <c r="T329">
        <v>10.5</v>
      </c>
      <c r="U329">
        <v>10.199999999999999</v>
      </c>
      <c r="V329">
        <v>10.199999999999999</v>
      </c>
      <c r="W329">
        <f t="shared" si="35"/>
        <v>10.299999999999999</v>
      </c>
      <c r="X329">
        <v>119</v>
      </c>
      <c r="Y329">
        <v>118.5</v>
      </c>
      <c r="Z329">
        <v>119</v>
      </c>
      <c r="AA329">
        <f t="shared" si="36"/>
        <v>118.83333333333333</v>
      </c>
      <c r="AB329">
        <v>5.9</v>
      </c>
      <c r="AC329">
        <v>5.9</v>
      </c>
      <c r="AD329">
        <v>5.85</v>
      </c>
      <c r="AE329">
        <f t="shared" si="37"/>
        <v>5.8833333333333329</v>
      </c>
      <c r="AF329">
        <v>3</v>
      </c>
      <c r="AG329">
        <v>2.95</v>
      </c>
      <c r="AH329">
        <v>2.9</v>
      </c>
      <c r="AI329">
        <f t="shared" si="38"/>
        <v>2.9499999999999997</v>
      </c>
      <c r="AJ329">
        <v>4.9000000000000004</v>
      </c>
      <c r="AK329">
        <v>4.8</v>
      </c>
      <c r="AL329">
        <v>4.8</v>
      </c>
      <c r="AM329">
        <f t="shared" si="39"/>
        <v>4.833333333333333</v>
      </c>
      <c r="AN329">
        <v>100</v>
      </c>
      <c r="AO329">
        <v>100</v>
      </c>
      <c r="AP329">
        <v>100</v>
      </c>
      <c r="AQ329">
        <f t="shared" si="40"/>
        <v>100</v>
      </c>
      <c r="AR329">
        <v>99.5</v>
      </c>
      <c r="AS329">
        <v>99</v>
      </c>
      <c r="AT329">
        <v>99.5</v>
      </c>
      <c r="AU329">
        <f t="shared" si="41"/>
        <v>99.333333333333329</v>
      </c>
      <c r="AV329" t="s">
        <v>236</v>
      </c>
      <c r="AW329" t="s">
        <v>236</v>
      </c>
      <c r="AX329">
        <v>14.86</v>
      </c>
      <c r="AY329">
        <v>91</v>
      </c>
      <c r="AZ329">
        <v>87.5</v>
      </c>
      <c r="BA329">
        <v>82.5</v>
      </c>
      <c r="BB329">
        <v>76</v>
      </c>
      <c r="BC329">
        <v>72</v>
      </c>
      <c r="BD329">
        <v>67</v>
      </c>
      <c r="BE329">
        <v>61.5</v>
      </c>
      <c r="BF329">
        <v>55</v>
      </c>
      <c r="BG329">
        <v>48</v>
      </c>
      <c r="BH329" t="s">
        <v>239</v>
      </c>
      <c r="BI329" t="s">
        <v>236</v>
      </c>
      <c r="BJ329" s="3" t="s">
        <v>236</v>
      </c>
    </row>
    <row r="330" spans="1:76">
      <c r="A330" t="s">
        <v>1283</v>
      </c>
      <c r="B330" s="21">
        <v>40001</v>
      </c>
      <c r="C330" t="s">
        <v>804</v>
      </c>
      <c r="D330" t="s">
        <v>1534</v>
      </c>
      <c r="E330">
        <v>52.021259000000001</v>
      </c>
      <c r="F330">
        <v>106.590942</v>
      </c>
      <c r="H330" s="13" t="s">
        <v>545</v>
      </c>
      <c r="I330" s="13" t="s">
        <v>96</v>
      </c>
      <c r="L330" t="s">
        <v>240</v>
      </c>
      <c r="M330" t="s">
        <v>241</v>
      </c>
      <c r="T330">
        <v>10.7</v>
      </c>
      <c r="U330">
        <v>10.4</v>
      </c>
      <c r="V330">
        <v>10.4</v>
      </c>
      <c r="W330">
        <f t="shared" si="35"/>
        <v>10.5</v>
      </c>
      <c r="X330">
        <v>126</v>
      </c>
      <c r="Y330">
        <v>127</v>
      </c>
      <c r="Z330">
        <v>127</v>
      </c>
      <c r="AA330">
        <f t="shared" si="36"/>
        <v>126.66666666666667</v>
      </c>
      <c r="AB330">
        <v>5.9</v>
      </c>
      <c r="AC330">
        <v>6</v>
      </c>
      <c r="AD330">
        <v>6</v>
      </c>
      <c r="AE330">
        <f t="shared" si="37"/>
        <v>5.9666666666666659</v>
      </c>
      <c r="AF330">
        <v>2.6</v>
      </c>
      <c r="AG330">
        <v>2.6</v>
      </c>
      <c r="AH330">
        <v>2.5</v>
      </c>
      <c r="AI330">
        <f t="shared" si="38"/>
        <v>2.5666666666666669</v>
      </c>
      <c r="AJ330">
        <v>4.7</v>
      </c>
      <c r="AK330">
        <v>4.8</v>
      </c>
      <c r="AL330">
        <v>4.5</v>
      </c>
      <c r="AM330">
        <f t="shared" si="39"/>
        <v>4.666666666666667</v>
      </c>
      <c r="AN330">
        <v>102</v>
      </c>
      <c r="AO330">
        <v>102</v>
      </c>
      <c r="AP330">
        <v>102</v>
      </c>
      <c r="AQ330">
        <f t="shared" si="40"/>
        <v>102</v>
      </c>
      <c r="AR330">
        <v>105</v>
      </c>
      <c r="AS330">
        <v>105</v>
      </c>
      <c r="AT330">
        <v>105.5</v>
      </c>
      <c r="AU330">
        <f t="shared" si="41"/>
        <v>105.16666666666667</v>
      </c>
      <c r="AV330" t="s">
        <v>236</v>
      </c>
      <c r="AW330" t="s">
        <v>236</v>
      </c>
      <c r="AX330">
        <v>15.98</v>
      </c>
      <c r="AY330">
        <v>98</v>
      </c>
      <c r="AZ330">
        <v>96</v>
      </c>
      <c r="BA330">
        <v>90</v>
      </c>
      <c r="BB330">
        <v>83</v>
      </c>
      <c r="BC330">
        <v>76.5</v>
      </c>
      <c r="BD330">
        <v>72</v>
      </c>
      <c r="BE330">
        <v>65</v>
      </c>
      <c r="BF330">
        <v>58</v>
      </c>
      <c r="BG330">
        <v>51</v>
      </c>
      <c r="BH330" t="s">
        <v>236</v>
      </c>
      <c r="BI330" t="s">
        <v>236</v>
      </c>
      <c r="BJ330" s="3" t="s">
        <v>236</v>
      </c>
    </row>
    <row r="331" spans="1:76">
      <c r="A331" t="s">
        <v>1284</v>
      </c>
      <c r="B331" s="21">
        <v>40001</v>
      </c>
      <c r="C331" t="s">
        <v>804</v>
      </c>
      <c r="D331" t="s">
        <v>1534</v>
      </c>
      <c r="E331">
        <v>52.021259000000001</v>
      </c>
      <c r="F331">
        <v>106.590942</v>
      </c>
      <c r="H331" s="13" t="s">
        <v>1498</v>
      </c>
      <c r="I331" s="13" t="s">
        <v>1499</v>
      </c>
      <c r="L331" t="s">
        <v>1500</v>
      </c>
      <c r="M331" t="s">
        <v>1501</v>
      </c>
      <c r="T331">
        <v>11.1</v>
      </c>
      <c r="U331">
        <v>10.95</v>
      </c>
      <c r="V331">
        <v>11</v>
      </c>
      <c r="W331">
        <f t="shared" si="35"/>
        <v>11.016666666666666</v>
      </c>
      <c r="X331">
        <v>122</v>
      </c>
      <c r="Y331">
        <v>121</v>
      </c>
      <c r="Z331">
        <v>121</v>
      </c>
      <c r="AA331">
        <f t="shared" si="36"/>
        <v>121.33333333333333</v>
      </c>
      <c r="AB331">
        <v>6</v>
      </c>
      <c r="AC331">
        <v>6</v>
      </c>
      <c r="AD331">
        <v>5.9</v>
      </c>
      <c r="AE331">
        <f t="shared" si="37"/>
        <v>5.9666666666666659</v>
      </c>
      <c r="AF331">
        <v>3</v>
      </c>
      <c r="AG331">
        <v>2.95</v>
      </c>
      <c r="AH331">
        <v>2.95</v>
      </c>
      <c r="AI331">
        <f t="shared" si="38"/>
        <v>2.9666666666666668</v>
      </c>
      <c r="AJ331">
        <v>5</v>
      </c>
      <c r="AK331">
        <v>5</v>
      </c>
      <c r="AL331">
        <v>5</v>
      </c>
      <c r="AM331">
        <f t="shared" si="39"/>
        <v>5</v>
      </c>
      <c r="AN331">
        <v>101</v>
      </c>
      <c r="AO331">
        <v>101</v>
      </c>
      <c r="AP331">
        <v>101</v>
      </c>
      <c r="AQ331">
        <f t="shared" si="40"/>
        <v>101</v>
      </c>
      <c r="AR331">
        <v>101</v>
      </c>
      <c r="AS331">
        <v>101.5</v>
      </c>
      <c r="AT331">
        <v>102</v>
      </c>
      <c r="AU331">
        <f t="shared" si="41"/>
        <v>101.5</v>
      </c>
      <c r="AV331" t="s">
        <v>1502</v>
      </c>
      <c r="AW331" t="s">
        <v>1502</v>
      </c>
      <c r="AX331">
        <v>16.329999999999998</v>
      </c>
      <c r="AY331">
        <v>95</v>
      </c>
      <c r="AZ331">
        <v>93</v>
      </c>
      <c r="BA331">
        <v>87</v>
      </c>
      <c r="BB331">
        <v>80</v>
      </c>
      <c r="BC331">
        <v>75</v>
      </c>
      <c r="BD331">
        <v>69</v>
      </c>
      <c r="BE331">
        <v>63.5</v>
      </c>
      <c r="BF331">
        <v>58</v>
      </c>
      <c r="BG331">
        <v>50</v>
      </c>
      <c r="BH331" t="s">
        <v>1502</v>
      </c>
      <c r="BI331" t="s">
        <v>1502</v>
      </c>
      <c r="BJ331" s="3" t="s">
        <v>1502</v>
      </c>
    </row>
    <row r="332" spans="1:76">
      <c r="A332" t="s">
        <v>1285</v>
      </c>
      <c r="B332" s="21">
        <v>40001</v>
      </c>
      <c r="C332" t="s">
        <v>804</v>
      </c>
      <c r="D332" t="s">
        <v>1534</v>
      </c>
      <c r="E332">
        <v>52.021259000000001</v>
      </c>
      <c r="F332">
        <v>106.590942</v>
      </c>
      <c r="H332" s="13" t="s">
        <v>1498</v>
      </c>
      <c r="I332" s="13" t="s">
        <v>1503</v>
      </c>
      <c r="T332">
        <v>10.65</v>
      </c>
      <c r="U332">
        <v>10.8</v>
      </c>
      <c r="V332">
        <v>10.8</v>
      </c>
      <c r="W332">
        <f t="shared" si="35"/>
        <v>10.75</v>
      </c>
      <c r="X332">
        <v>115</v>
      </c>
      <c r="Y332">
        <v>115</v>
      </c>
      <c r="Z332">
        <v>115</v>
      </c>
      <c r="AA332">
        <f t="shared" si="36"/>
        <v>115</v>
      </c>
      <c r="AB332">
        <v>6</v>
      </c>
      <c r="AC332">
        <v>6.05</v>
      </c>
      <c r="AD332">
        <v>6</v>
      </c>
      <c r="AE332">
        <f t="shared" si="37"/>
        <v>6.0166666666666666</v>
      </c>
      <c r="AF332">
        <v>2.65</v>
      </c>
      <c r="AG332">
        <v>2.6</v>
      </c>
      <c r="AH332">
        <v>2.7</v>
      </c>
      <c r="AI332">
        <f t="shared" si="38"/>
        <v>2.65</v>
      </c>
      <c r="AJ332">
        <v>5</v>
      </c>
      <c r="AK332">
        <v>4.8</v>
      </c>
      <c r="AL332">
        <v>5</v>
      </c>
      <c r="AM332">
        <f t="shared" si="39"/>
        <v>4.9333333333333336</v>
      </c>
      <c r="AN332">
        <v>105.5</v>
      </c>
      <c r="AO332">
        <v>105.5</v>
      </c>
      <c r="AP332">
        <v>105</v>
      </c>
      <c r="AQ332">
        <f t="shared" si="40"/>
        <v>105.33333333333333</v>
      </c>
      <c r="AR332">
        <v>104.5</v>
      </c>
      <c r="AS332">
        <v>105</v>
      </c>
      <c r="AT332">
        <v>105</v>
      </c>
      <c r="AU332">
        <f t="shared" si="41"/>
        <v>104.83333333333333</v>
      </c>
      <c r="AV332" t="s">
        <v>1502</v>
      </c>
      <c r="AW332" t="s">
        <v>1502</v>
      </c>
      <c r="AX332">
        <v>15.02</v>
      </c>
      <c r="AY332">
        <v>88</v>
      </c>
      <c r="AZ332">
        <v>87</v>
      </c>
      <c r="BA332">
        <v>82</v>
      </c>
      <c r="BB332">
        <v>77</v>
      </c>
      <c r="BC332">
        <v>70</v>
      </c>
      <c r="BD332">
        <v>65</v>
      </c>
      <c r="BE332">
        <v>60.5</v>
      </c>
      <c r="BF332">
        <v>56</v>
      </c>
      <c r="BG332">
        <v>49.5</v>
      </c>
      <c r="BH332" t="s">
        <v>1502</v>
      </c>
      <c r="BI332" t="s">
        <v>1502</v>
      </c>
      <c r="BJ332" s="3" t="s">
        <v>1504</v>
      </c>
      <c r="BP332" t="s">
        <v>1505</v>
      </c>
      <c r="BQ332">
        <v>2</v>
      </c>
      <c r="BR332">
        <v>62</v>
      </c>
      <c r="BS332">
        <v>0</v>
      </c>
      <c r="BT332">
        <v>0</v>
      </c>
      <c r="BV332">
        <v>0</v>
      </c>
      <c r="BX332">
        <v>0</v>
      </c>
    </row>
    <row r="333" spans="1:76">
      <c r="A333" t="s">
        <v>1286</v>
      </c>
      <c r="B333" s="21">
        <v>40001</v>
      </c>
      <c r="C333" t="s">
        <v>804</v>
      </c>
      <c r="D333" t="s">
        <v>1534</v>
      </c>
      <c r="E333">
        <v>52.021259000000001</v>
      </c>
      <c r="F333">
        <v>106.590942</v>
      </c>
      <c r="H333" s="13" t="s">
        <v>1506</v>
      </c>
      <c r="I333" s="13" t="s">
        <v>1503</v>
      </c>
      <c r="T333">
        <v>10.5</v>
      </c>
      <c r="U333">
        <v>10.4</v>
      </c>
      <c r="V333">
        <v>10.3</v>
      </c>
      <c r="W333">
        <f t="shared" si="35"/>
        <v>10.4</v>
      </c>
      <c r="X333">
        <v>116</v>
      </c>
      <c r="Y333">
        <v>116.5</v>
      </c>
      <c r="Z333">
        <v>116</v>
      </c>
      <c r="AA333">
        <f t="shared" si="36"/>
        <v>116.16666666666667</v>
      </c>
      <c r="AB333">
        <v>5.4</v>
      </c>
      <c r="AC333">
        <v>5.3</v>
      </c>
      <c r="AD333">
        <v>5.4</v>
      </c>
      <c r="AE333">
        <f t="shared" si="37"/>
        <v>5.3666666666666671</v>
      </c>
      <c r="AF333">
        <v>2.8</v>
      </c>
      <c r="AG333">
        <v>2.7</v>
      </c>
      <c r="AH333">
        <v>2.7</v>
      </c>
      <c r="AI333">
        <f t="shared" si="38"/>
        <v>2.7333333333333329</v>
      </c>
      <c r="AJ333">
        <v>4.45</v>
      </c>
      <c r="AK333">
        <v>4.5</v>
      </c>
      <c r="AL333">
        <v>4.55</v>
      </c>
      <c r="AM333">
        <f t="shared" si="39"/>
        <v>4.5</v>
      </c>
      <c r="AN333">
        <v>86</v>
      </c>
      <c r="AO333">
        <v>85</v>
      </c>
      <c r="AP333">
        <v>85.5</v>
      </c>
      <c r="AQ333">
        <f t="shared" si="40"/>
        <v>85.5</v>
      </c>
      <c r="AR333">
        <v>85</v>
      </c>
      <c r="AS333">
        <v>85</v>
      </c>
      <c r="AT333">
        <v>85</v>
      </c>
      <c r="AU333">
        <f t="shared" si="41"/>
        <v>85</v>
      </c>
      <c r="AV333" t="s">
        <v>1502</v>
      </c>
      <c r="AW333" t="s">
        <v>1502</v>
      </c>
      <c r="AX333">
        <v>16.98</v>
      </c>
      <c r="AY333">
        <v>89</v>
      </c>
      <c r="AZ333">
        <v>88</v>
      </c>
      <c r="BA333">
        <v>84</v>
      </c>
      <c r="BB333">
        <v>78</v>
      </c>
      <c r="BC333">
        <v>73</v>
      </c>
      <c r="BD333">
        <v>67.5</v>
      </c>
      <c r="BE333">
        <v>63</v>
      </c>
      <c r="BF333">
        <v>57</v>
      </c>
      <c r="BG333">
        <v>50</v>
      </c>
      <c r="BH333" t="s">
        <v>1507</v>
      </c>
      <c r="BI333" t="s">
        <v>1502</v>
      </c>
      <c r="BJ333" s="3" t="s">
        <v>1502</v>
      </c>
    </row>
    <row r="334" spans="1:76">
      <c r="A334" t="s">
        <v>1287</v>
      </c>
      <c r="B334" s="21">
        <v>40001</v>
      </c>
      <c r="C334" t="s">
        <v>804</v>
      </c>
      <c r="D334" t="s">
        <v>1534</v>
      </c>
      <c r="E334">
        <v>52.021259000000001</v>
      </c>
      <c r="F334">
        <v>106.590942</v>
      </c>
      <c r="H334" s="13" t="s">
        <v>1506</v>
      </c>
      <c r="I334" s="13" t="s">
        <v>1503</v>
      </c>
      <c r="T334">
        <v>10.8</v>
      </c>
      <c r="U334">
        <v>11</v>
      </c>
      <c r="V334">
        <v>11</v>
      </c>
      <c r="W334">
        <f t="shared" si="35"/>
        <v>10.933333333333332</v>
      </c>
      <c r="X334">
        <v>126</v>
      </c>
      <c r="Y334">
        <v>126</v>
      </c>
      <c r="Z334">
        <v>125.5</v>
      </c>
      <c r="AA334">
        <f t="shared" si="36"/>
        <v>125.83333333333333</v>
      </c>
      <c r="AB334">
        <v>6</v>
      </c>
      <c r="AC334">
        <v>6.1</v>
      </c>
      <c r="AD334">
        <v>6.05</v>
      </c>
      <c r="AE334">
        <f t="shared" si="37"/>
        <v>6.05</v>
      </c>
      <c r="AF334">
        <v>2.9</v>
      </c>
      <c r="AG334">
        <v>2.95</v>
      </c>
      <c r="AH334">
        <v>2.9</v>
      </c>
      <c r="AI334">
        <f t="shared" si="38"/>
        <v>2.9166666666666665</v>
      </c>
      <c r="AJ334">
        <v>4.8499999999999996</v>
      </c>
      <c r="AK334">
        <v>4.9000000000000004</v>
      </c>
      <c r="AL334">
        <v>4.9000000000000004</v>
      </c>
      <c r="AM334">
        <f t="shared" si="39"/>
        <v>4.8833333333333337</v>
      </c>
      <c r="AN334">
        <v>96</v>
      </c>
      <c r="AO334">
        <v>95.5</v>
      </c>
      <c r="AP334">
        <v>96</v>
      </c>
      <c r="AQ334">
        <f t="shared" si="40"/>
        <v>95.833333333333329</v>
      </c>
      <c r="AR334">
        <v>97</v>
      </c>
      <c r="AS334">
        <v>97</v>
      </c>
      <c r="AT334">
        <v>97</v>
      </c>
      <c r="AU334">
        <f t="shared" si="41"/>
        <v>97</v>
      </c>
      <c r="AV334" t="s">
        <v>1502</v>
      </c>
      <c r="AW334" t="s">
        <v>1502</v>
      </c>
      <c r="AX334">
        <v>18.71</v>
      </c>
      <c r="AY334">
        <v>98</v>
      </c>
      <c r="AZ334">
        <v>94.5</v>
      </c>
      <c r="BA334">
        <v>90</v>
      </c>
      <c r="BB334">
        <v>82</v>
      </c>
      <c r="BC334">
        <v>78</v>
      </c>
      <c r="BD334">
        <v>72</v>
      </c>
      <c r="BE334">
        <v>67</v>
      </c>
      <c r="BF334">
        <v>62</v>
      </c>
      <c r="BG334">
        <v>54</v>
      </c>
      <c r="BH334" t="s">
        <v>1508</v>
      </c>
      <c r="BI334" t="s">
        <v>1502</v>
      </c>
      <c r="BJ334" s="3" t="s">
        <v>1502</v>
      </c>
    </row>
    <row r="335" spans="1:76">
      <c r="A335" t="s">
        <v>1288</v>
      </c>
      <c r="B335" s="21">
        <v>40001</v>
      </c>
      <c r="C335" t="s">
        <v>804</v>
      </c>
      <c r="D335" t="s">
        <v>1534</v>
      </c>
      <c r="E335">
        <v>52.021259000000001</v>
      </c>
      <c r="F335">
        <v>106.590942</v>
      </c>
      <c r="G335" s="1">
        <v>0.57638888888888895</v>
      </c>
      <c r="H335" s="13" t="s">
        <v>1506</v>
      </c>
      <c r="I335" s="13" t="s">
        <v>1503</v>
      </c>
      <c r="T335">
        <v>10.6</v>
      </c>
      <c r="U335">
        <v>10.4</v>
      </c>
      <c r="V335">
        <v>10.4</v>
      </c>
      <c r="W335">
        <f t="shared" si="35"/>
        <v>10.466666666666667</v>
      </c>
      <c r="X335">
        <v>118</v>
      </c>
      <c r="Y335">
        <v>118.5</v>
      </c>
      <c r="Z335">
        <v>118</v>
      </c>
      <c r="AA335">
        <f t="shared" si="36"/>
        <v>118.16666666666667</v>
      </c>
      <c r="AB335">
        <v>5.5</v>
      </c>
      <c r="AC335">
        <v>5.3</v>
      </c>
      <c r="AD335">
        <v>5.5</v>
      </c>
      <c r="AE335">
        <f t="shared" si="37"/>
        <v>5.4333333333333336</v>
      </c>
      <c r="AF335">
        <v>2.9</v>
      </c>
      <c r="AG335">
        <v>2.8</v>
      </c>
      <c r="AH335">
        <v>2.8</v>
      </c>
      <c r="AI335">
        <f t="shared" si="38"/>
        <v>2.8333333333333335</v>
      </c>
      <c r="AJ335">
        <v>4.5</v>
      </c>
      <c r="AK335">
        <v>4.4000000000000004</v>
      </c>
      <c r="AL335">
        <v>4.4000000000000004</v>
      </c>
      <c r="AM335">
        <f t="shared" si="39"/>
        <v>4.4333333333333336</v>
      </c>
      <c r="AN335">
        <v>89</v>
      </c>
      <c r="AO335">
        <v>90</v>
      </c>
      <c r="AP335">
        <v>90</v>
      </c>
      <c r="AQ335">
        <f t="shared" si="40"/>
        <v>89.666666666666671</v>
      </c>
      <c r="AR335">
        <v>90</v>
      </c>
      <c r="AS335">
        <v>90.5</v>
      </c>
      <c r="AT335">
        <v>90</v>
      </c>
      <c r="AU335">
        <f t="shared" si="41"/>
        <v>90.166666666666671</v>
      </c>
      <c r="AV335" t="s">
        <v>1507</v>
      </c>
      <c r="AW335" t="s">
        <v>1502</v>
      </c>
      <c r="AX335">
        <v>16.53</v>
      </c>
      <c r="AY335">
        <v>92</v>
      </c>
      <c r="AZ335">
        <v>91</v>
      </c>
      <c r="BA335">
        <v>87</v>
      </c>
      <c r="BB335">
        <v>80</v>
      </c>
      <c r="BC335">
        <v>74.5</v>
      </c>
      <c r="BD335">
        <v>69</v>
      </c>
      <c r="BE335">
        <v>63</v>
      </c>
      <c r="BF335">
        <v>57</v>
      </c>
      <c r="BG335">
        <v>50</v>
      </c>
      <c r="BH335" t="s">
        <v>1502</v>
      </c>
      <c r="BI335" t="s">
        <v>1502</v>
      </c>
      <c r="BJ335" s="3" t="s">
        <v>1508</v>
      </c>
      <c r="BP335" t="s">
        <v>1509</v>
      </c>
      <c r="BQ335">
        <v>0</v>
      </c>
      <c r="BR335">
        <v>169</v>
      </c>
      <c r="BS335">
        <v>0</v>
      </c>
      <c r="BT335">
        <v>2</v>
      </c>
    </row>
    <row r="336" spans="1:76">
      <c r="A336" t="s">
        <v>1289</v>
      </c>
      <c r="B336" s="21">
        <v>40001</v>
      </c>
      <c r="C336" t="s">
        <v>804</v>
      </c>
      <c r="D336" t="s">
        <v>1534</v>
      </c>
      <c r="E336">
        <v>52.021259000000001</v>
      </c>
      <c r="F336">
        <v>106.590942</v>
      </c>
      <c r="H336" s="13" t="s">
        <v>1510</v>
      </c>
      <c r="I336" s="13" t="s">
        <v>1499</v>
      </c>
      <c r="T336">
        <v>10.9</v>
      </c>
      <c r="U336">
        <v>10.8</v>
      </c>
      <c r="V336">
        <v>10.8</v>
      </c>
      <c r="W336">
        <f t="shared" si="35"/>
        <v>10.833333333333334</v>
      </c>
      <c r="X336">
        <v>117</v>
      </c>
      <c r="Y336">
        <v>118</v>
      </c>
      <c r="Z336">
        <v>118</v>
      </c>
      <c r="AA336">
        <f t="shared" si="36"/>
        <v>117.66666666666667</v>
      </c>
      <c r="AB336">
        <v>5.4</v>
      </c>
      <c r="AC336">
        <v>5.4</v>
      </c>
      <c r="AD336">
        <v>5.45</v>
      </c>
      <c r="AE336">
        <f t="shared" si="37"/>
        <v>5.416666666666667</v>
      </c>
      <c r="AF336">
        <v>2.8</v>
      </c>
      <c r="AG336">
        <v>2.7</v>
      </c>
      <c r="AH336">
        <v>2.75</v>
      </c>
      <c r="AI336">
        <f t="shared" si="38"/>
        <v>2.75</v>
      </c>
      <c r="AJ336">
        <v>4.5</v>
      </c>
      <c r="AK336">
        <v>4.3499999999999996</v>
      </c>
      <c r="AL336">
        <v>4.5</v>
      </c>
      <c r="AM336">
        <f t="shared" si="39"/>
        <v>4.45</v>
      </c>
      <c r="AN336">
        <v>89</v>
      </c>
      <c r="AO336">
        <v>89</v>
      </c>
      <c r="AP336">
        <v>89</v>
      </c>
      <c r="AQ336">
        <f t="shared" si="40"/>
        <v>89</v>
      </c>
      <c r="AR336">
        <v>89.5</v>
      </c>
      <c r="AS336">
        <v>89.5</v>
      </c>
      <c r="AT336">
        <v>90</v>
      </c>
      <c r="AU336">
        <f t="shared" si="41"/>
        <v>89.666666666666671</v>
      </c>
      <c r="AV336" t="s">
        <v>1511</v>
      </c>
      <c r="AW336" t="s">
        <v>1502</v>
      </c>
      <c r="AX336">
        <v>16.57</v>
      </c>
      <c r="AY336">
        <v>91</v>
      </c>
      <c r="AZ336">
        <v>89</v>
      </c>
      <c r="BA336">
        <v>83</v>
      </c>
      <c r="BB336">
        <v>77</v>
      </c>
      <c r="BC336">
        <v>71</v>
      </c>
      <c r="BD336">
        <v>67</v>
      </c>
      <c r="BE336">
        <v>60.5</v>
      </c>
      <c r="BF336">
        <v>54</v>
      </c>
      <c r="BG336">
        <v>48</v>
      </c>
      <c r="BH336" t="s">
        <v>1502</v>
      </c>
      <c r="BI336" t="s">
        <v>1502</v>
      </c>
      <c r="BJ336" s="3" t="s">
        <v>998</v>
      </c>
      <c r="BP336" t="s">
        <v>1509</v>
      </c>
      <c r="BQ336">
        <v>0</v>
      </c>
      <c r="BR336">
        <v>18</v>
      </c>
      <c r="BS336">
        <v>0</v>
      </c>
      <c r="BT336">
        <v>2</v>
      </c>
    </row>
    <row r="337" spans="1:72">
      <c r="A337" t="s">
        <v>1290</v>
      </c>
      <c r="B337" s="21">
        <v>40001</v>
      </c>
      <c r="C337" t="s">
        <v>804</v>
      </c>
      <c r="D337" t="s">
        <v>1534</v>
      </c>
      <c r="E337">
        <v>52.021259000000001</v>
      </c>
      <c r="F337">
        <v>106.590942</v>
      </c>
      <c r="H337" s="13" t="s">
        <v>1506</v>
      </c>
      <c r="I337" s="13" t="s">
        <v>1503</v>
      </c>
      <c r="T337">
        <v>10.199999999999999</v>
      </c>
      <c r="U337">
        <v>10</v>
      </c>
      <c r="V337">
        <v>10.1</v>
      </c>
      <c r="W337">
        <f t="shared" si="35"/>
        <v>10.1</v>
      </c>
      <c r="X337">
        <v>121</v>
      </c>
      <c r="Y337">
        <v>122</v>
      </c>
      <c r="Z337">
        <v>122</v>
      </c>
      <c r="AA337">
        <f t="shared" si="36"/>
        <v>121.66666666666667</v>
      </c>
      <c r="AB337">
        <v>5.8</v>
      </c>
      <c r="AC337">
        <v>6</v>
      </c>
      <c r="AD337">
        <v>5.9</v>
      </c>
      <c r="AE337">
        <f t="shared" si="37"/>
        <v>5.9000000000000012</v>
      </c>
      <c r="AF337">
        <v>2.75</v>
      </c>
      <c r="AG337">
        <v>2.65</v>
      </c>
      <c r="AH337">
        <v>2.8</v>
      </c>
      <c r="AI337">
        <f t="shared" si="38"/>
        <v>2.7333333333333329</v>
      </c>
      <c r="AJ337">
        <v>4.5</v>
      </c>
      <c r="AK337">
        <v>4.5999999999999996</v>
      </c>
      <c r="AL337">
        <v>4.75</v>
      </c>
      <c r="AM337">
        <f t="shared" si="39"/>
        <v>4.6166666666666663</v>
      </c>
      <c r="AN337">
        <v>88</v>
      </c>
      <c r="AO337">
        <v>88</v>
      </c>
      <c r="AP337">
        <v>88</v>
      </c>
      <c r="AQ337">
        <f t="shared" si="40"/>
        <v>88</v>
      </c>
      <c r="AR337">
        <v>88.5</v>
      </c>
      <c r="AS337">
        <v>89</v>
      </c>
      <c r="AT337">
        <v>89</v>
      </c>
      <c r="AU337">
        <f t="shared" si="41"/>
        <v>88.833333333333329</v>
      </c>
      <c r="AV337" t="s">
        <v>1502</v>
      </c>
      <c r="AW337" t="s">
        <v>1502</v>
      </c>
      <c r="AX337">
        <v>17.809999999999999</v>
      </c>
      <c r="AY337">
        <v>95</v>
      </c>
      <c r="AZ337">
        <v>92</v>
      </c>
      <c r="BA337">
        <v>86</v>
      </c>
      <c r="BB337">
        <v>81</v>
      </c>
      <c r="BC337">
        <v>75</v>
      </c>
      <c r="BD337">
        <v>69</v>
      </c>
      <c r="BE337">
        <v>65</v>
      </c>
      <c r="BF337">
        <v>59</v>
      </c>
      <c r="BG337">
        <v>51.5</v>
      </c>
      <c r="BH337" t="s">
        <v>1502</v>
      </c>
      <c r="BI337" t="s">
        <v>1508</v>
      </c>
      <c r="BJ337" s="3" t="s">
        <v>1502</v>
      </c>
      <c r="BP337" t="s">
        <v>999</v>
      </c>
      <c r="BQ337">
        <v>0</v>
      </c>
      <c r="BR337">
        <v>99</v>
      </c>
      <c r="BS337">
        <v>0</v>
      </c>
      <c r="BT337">
        <v>0</v>
      </c>
    </row>
    <row r="338" spans="1:72">
      <c r="A338" t="s">
        <v>1291</v>
      </c>
      <c r="B338" s="21">
        <v>40001</v>
      </c>
      <c r="C338" t="s">
        <v>804</v>
      </c>
      <c r="D338" t="s">
        <v>1534</v>
      </c>
      <c r="E338">
        <v>52.021259000000001</v>
      </c>
      <c r="F338">
        <v>106.590942</v>
      </c>
      <c r="H338" s="13" t="s">
        <v>1506</v>
      </c>
      <c r="I338" s="13" t="s">
        <v>1503</v>
      </c>
      <c r="T338">
        <v>10.5</v>
      </c>
      <c r="U338">
        <v>10.6</v>
      </c>
      <c r="V338">
        <v>10.4</v>
      </c>
      <c r="W338">
        <f t="shared" si="35"/>
        <v>10.5</v>
      </c>
      <c r="X338">
        <v>120.5</v>
      </c>
      <c r="Y338">
        <v>120</v>
      </c>
      <c r="Z338">
        <v>120.5</v>
      </c>
      <c r="AA338">
        <f t="shared" si="36"/>
        <v>120.33333333333333</v>
      </c>
      <c r="AB338">
        <v>5.5</v>
      </c>
      <c r="AC338">
        <v>5.4</v>
      </c>
      <c r="AD338">
        <v>5.3</v>
      </c>
      <c r="AE338">
        <f t="shared" si="37"/>
        <v>5.3999999999999995</v>
      </c>
      <c r="AF338">
        <v>2.7</v>
      </c>
      <c r="AG338">
        <v>2.6</v>
      </c>
      <c r="AH338">
        <v>2.6</v>
      </c>
      <c r="AI338">
        <f t="shared" si="38"/>
        <v>2.6333333333333333</v>
      </c>
      <c r="AJ338">
        <v>4.5</v>
      </c>
      <c r="AK338">
        <v>4.5</v>
      </c>
      <c r="AL338">
        <v>4.4000000000000004</v>
      </c>
      <c r="AM338">
        <f t="shared" si="39"/>
        <v>4.4666666666666668</v>
      </c>
      <c r="AN338">
        <v>91</v>
      </c>
      <c r="AO338">
        <v>92</v>
      </c>
      <c r="AP338">
        <v>92</v>
      </c>
      <c r="AQ338">
        <f t="shared" si="40"/>
        <v>91.666666666666671</v>
      </c>
      <c r="AR338">
        <v>91</v>
      </c>
      <c r="AS338">
        <v>91</v>
      </c>
      <c r="AT338">
        <v>91</v>
      </c>
      <c r="AU338">
        <f t="shared" si="41"/>
        <v>91</v>
      </c>
      <c r="AV338" t="s">
        <v>1502</v>
      </c>
      <c r="AW338" t="s">
        <v>1502</v>
      </c>
      <c r="AX338">
        <v>17.989999999999998</v>
      </c>
      <c r="AY338">
        <v>94</v>
      </c>
      <c r="AZ338">
        <v>91</v>
      </c>
      <c r="BA338">
        <v>83.5</v>
      </c>
      <c r="BB338">
        <v>77</v>
      </c>
      <c r="BC338">
        <v>72</v>
      </c>
      <c r="BD338">
        <v>65</v>
      </c>
      <c r="BE338">
        <v>60.5</v>
      </c>
      <c r="BF338">
        <v>55</v>
      </c>
      <c r="BG338">
        <v>49</v>
      </c>
      <c r="BH338" t="s">
        <v>1000</v>
      </c>
      <c r="BI338" t="s">
        <v>1502</v>
      </c>
      <c r="BJ338" s="3" t="s">
        <v>1502</v>
      </c>
      <c r="BP338" t="s">
        <v>999</v>
      </c>
      <c r="BQ338">
        <v>2</v>
      </c>
      <c r="BR338">
        <v>64</v>
      </c>
      <c r="BS338">
        <v>0</v>
      </c>
      <c r="BT338">
        <v>4</v>
      </c>
    </row>
    <row r="339" spans="1:72">
      <c r="A339" t="s">
        <v>1292</v>
      </c>
      <c r="B339" s="21">
        <v>40001</v>
      </c>
      <c r="C339" t="s">
        <v>804</v>
      </c>
      <c r="D339" t="s">
        <v>1534</v>
      </c>
      <c r="E339">
        <v>52.021259000000001</v>
      </c>
      <c r="F339">
        <v>106.590942</v>
      </c>
      <c r="W339" t="e">
        <f t="shared" si="35"/>
        <v>#DIV/0!</v>
      </c>
      <c r="AA339" t="e">
        <f t="shared" si="36"/>
        <v>#DIV/0!</v>
      </c>
      <c r="AE339" t="e">
        <f t="shared" si="37"/>
        <v>#DIV/0!</v>
      </c>
      <c r="AI339" t="e">
        <f t="shared" si="38"/>
        <v>#DIV/0!</v>
      </c>
      <c r="AM339" t="e">
        <f t="shared" si="39"/>
        <v>#DIV/0!</v>
      </c>
      <c r="AQ339" t="e">
        <f t="shared" si="40"/>
        <v>#DIV/0!</v>
      </c>
      <c r="AU339" t="e">
        <f t="shared" si="41"/>
        <v>#DIV/0!</v>
      </c>
    </row>
    <row r="340" spans="1:72">
      <c r="A340" t="s">
        <v>1293</v>
      </c>
      <c r="B340" s="21">
        <v>40001</v>
      </c>
      <c r="C340" t="s">
        <v>804</v>
      </c>
      <c r="D340" t="s">
        <v>1534</v>
      </c>
      <c r="E340">
        <v>52.021259000000001</v>
      </c>
      <c r="F340">
        <v>106.590942</v>
      </c>
      <c r="H340" s="13" t="s">
        <v>1001</v>
      </c>
      <c r="I340" s="13" t="s">
        <v>1002</v>
      </c>
      <c r="T340">
        <v>11</v>
      </c>
      <c r="U340">
        <v>11</v>
      </c>
      <c r="V340">
        <v>11</v>
      </c>
      <c r="W340">
        <f t="shared" si="35"/>
        <v>11</v>
      </c>
      <c r="X340">
        <v>125</v>
      </c>
      <c r="Y340">
        <v>126</v>
      </c>
      <c r="Z340">
        <v>126</v>
      </c>
      <c r="AA340">
        <f t="shared" si="36"/>
        <v>125.66666666666667</v>
      </c>
      <c r="AB340">
        <v>5.4</v>
      </c>
      <c r="AC340">
        <v>5.4</v>
      </c>
      <c r="AD340">
        <v>5.5</v>
      </c>
      <c r="AE340">
        <f t="shared" si="37"/>
        <v>5.4333333333333336</v>
      </c>
      <c r="AF340">
        <v>2.7</v>
      </c>
      <c r="AG340">
        <v>2.6</v>
      </c>
      <c r="AH340">
        <v>2.65</v>
      </c>
      <c r="AI340">
        <f t="shared" si="38"/>
        <v>2.6500000000000004</v>
      </c>
      <c r="AJ340">
        <v>4</v>
      </c>
      <c r="AK340">
        <v>4.2</v>
      </c>
      <c r="AL340">
        <v>4.25</v>
      </c>
      <c r="AM340">
        <f t="shared" si="39"/>
        <v>4.1499999999999995</v>
      </c>
      <c r="AN340">
        <v>93</v>
      </c>
      <c r="AO340">
        <v>94</v>
      </c>
      <c r="AP340">
        <v>94</v>
      </c>
      <c r="AQ340">
        <f t="shared" si="40"/>
        <v>93.666666666666671</v>
      </c>
      <c r="AR340">
        <v>95</v>
      </c>
      <c r="AS340">
        <v>95</v>
      </c>
      <c r="AT340">
        <v>95</v>
      </c>
      <c r="AU340">
        <f t="shared" si="41"/>
        <v>95</v>
      </c>
      <c r="AV340" t="s">
        <v>1508</v>
      </c>
      <c r="AW340" t="s">
        <v>1003</v>
      </c>
      <c r="AX340">
        <v>18.27</v>
      </c>
      <c r="AY340">
        <v>96</v>
      </c>
      <c r="AZ340">
        <v>94</v>
      </c>
      <c r="BA340">
        <v>88</v>
      </c>
      <c r="BB340">
        <v>82</v>
      </c>
      <c r="BC340">
        <v>78</v>
      </c>
      <c r="BD340">
        <v>72</v>
      </c>
      <c r="BE340">
        <v>66</v>
      </c>
      <c r="BF340">
        <v>59</v>
      </c>
      <c r="BG340">
        <v>52</v>
      </c>
      <c r="BH340" t="s">
        <v>1508</v>
      </c>
      <c r="BI340" t="s">
        <v>1502</v>
      </c>
      <c r="BJ340" s="3" t="s">
        <v>1502</v>
      </c>
      <c r="BP340" t="s">
        <v>1505</v>
      </c>
      <c r="BQ340">
        <v>3</v>
      </c>
      <c r="BR340">
        <v>87</v>
      </c>
      <c r="BS340">
        <v>0</v>
      </c>
      <c r="BT340">
        <v>4</v>
      </c>
    </row>
    <row r="341" spans="1:72">
      <c r="A341" t="s">
        <v>1294</v>
      </c>
      <c r="B341" s="21">
        <v>40001</v>
      </c>
      <c r="C341" t="s">
        <v>804</v>
      </c>
      <c r="D341" t="s">
        <v>1534</v>
      </c>
      <c r="E341">
        <v>52.021259000000001</v>
      </c>
      <c r="F341">
        <v>106.590942</v>
      </c>
      <c r="H341" s="13" t="s">
        <v>1506</v>
      </c>
      <c r="I341" s="13" t="s">
        <v>1503</v>
      </c>
      <c r="T341">
        <v>10.7</v>
      </c>
      <c r="U341">
        <v>10.8</v>
      </c>
      <c r="V341">
        <v>10.8</v>
      </c>
      <c r="W341">
        <f t="shared" si="35"/>
        <v>10.766666666666666</v>
      </c>
      <c r="X341">
        <v>116.5</v>
      </c>
      <c r="Y341">
        <v>116</v>
      </c>
      <c r="Z341">
        <v>116</v>
      </c>
      <c r="AA341">
        <f t="shared" si="36"/>
        <v>116.16666666666667</v>
      </c>
      <c r="AB341">
        <v>5.75</v>
      </c>
      <c r="AC341">
        <v>5.6</v>
      </c>
      <c r="AD341">
        <v>5.7</v>
      </c>
      <c r="AE341">
        <f t="shared" si="37"/>
        <v>5.6833333333333336</v>
      </c>
      <c r="AF341">
        <v>2.8</v>
      </c>
      <c r="AG341">
        <v>2.8</v>
      </c>
      <c r="AH341">
        <v>2.85</v>
      </c>
      <c r="AI341">
        <f t="shared" si="38"/>
        <v>2.8166666666666664</v>
      </c>
      <c r="AJ341">
        <v>4.55</v>
      </c>
      <c r="AK341">
        <v>4.4000000000000004</v>
      </c>
      <c r="AL341">
        <v>4.7</v>
      </c>
      <c r="AM341">
        <f t="shared" si="39"/>
        <v>4.55</v>
      </c>
      <c r="AN341">
        <v>91</v>
      </c>
      <c r="AO341">
        <v>91.5</v>
      </c>
      <c r="AP341">
        <v>91.5</v>
      </c>
      <c r="AQ341">
        <f t="shared" si="40"/>
        <v>91.333333333333329</v>
      </c>
      <c r="AR341">
        <v>94.5</v>
      </c>
      <c r="AS341">
        <v>94</v>
      </c>
      <c r="AT341">
        <v>94</v>
      </c>
      <c r="AU341">
        <f t="shared" si="41"/>
        <v>94.166666666666671</v>
      </c>
      <c r="AV341" t="s">
        <v>1502</v>
      </c>
      <c r="AW341" t="s">
        <v>1502</v>
      </c>
      <c r="AX341">
        <v>16.690000000000001</v>
      </c>
      <c r="AY341">
        <v>89.5</v>
      </c>
      <c r="AZ341">
        <v>88</v>
      </c>
      <c r="BA341">
        <v>83</v>
      </c>
      <c r="BB341">
        <v>79</v>
      </c>
      <c r="BC341">
        <v>73.5</v>
      </c>
      <c r="BD341">
        <v>68</v>
      </c>
      <c r="BE341">
        <v>63</v>
      </c>
      <c r="BF341">
        <v>59</v>
      </c>
      <c r="BG341">
        <v>51.5</v>
      </c>
      <c r="BH341" t="s">
        <v>1502</v>
      </c>
      <c r="BI341" t="s">
        <v>1502</v>
      </c>
      <c r="BJ341" s="3" t="s">
        <v>1502</v>
      </c>
      <c r="BP341" t="s">
        <v>1505</v>
      </c>
      <c r="BQ341">
        <v>1</v>
      </c>
      <c r="BR341">
        <v>170</v>
      </c>
      <c r="BS341">
        <v>0</v>
      </c>
      <c r="BT341">
        <v>0</v>
      </c>
    </row>
    <row r="342" spans="1:72">
      <c r="A342" t="s">
        <v>1295</v>
      </c>
      <c r="B342" s="21">
        <v>40001</v>
      </c>
      <c r="C342" t="s">
        <v>804</v>
      </c>
      <c r="D342" t="s">
        <v>1534</v>
      </c>
      <c r="E342">
        <v>52.021259000000001</v>
      </c>
      <c r="F342">
        <v>106.590942</v>
      </c>
      <c r="H342" s="13" t="s">
        <v>1004</v>
      </c>
      <c r="I342" s="13" t="s">
        <v>1503</v>
      </c>
      <c r="T342">
        <v>10.8</v>
      </c>
      <c r="U342">
        <v>11</v>
      </c>
      <c r="V342">
        <v>11.05</v>
      </c>
      <c r="W342">
        <f t="shared" si="35"/>
        <v>10.950000000000001</v>
      </c>
      <c r="X342">
        <v>122.5</v>
      </c>
      <c r="Y342">
        <v>122.5</v>
      </c>
      <c r="Z342">
        <v>122.5</v>
      </c>
      <c r="AA342">
        <f t="shared" si="36"/>
        <v>122.5</v>
      </c>
      <c r="AB342">
        <v>5.75</v>
      </c>
      <c r="AC342">
        <v>5.6</v>
      </c>
      <c r="AD342">
        <v>5.85</v>
      </c>
      <c r="AE342">
        <f t="shared" si="37"/>
        <v>5.7333333333333334</v>
      </c>
      <c r="AF342">
        <v>2.7</v>
      </c>
      <c r="AG342">
        <v>2.7</v>
      </c>
      <c r="AH342">
        <v>2.75</v>
      </c>
      <c r="AI342">
        <f t="shared" si="38"/>
        <v>2.7166666666666668</v>
      </c>
      <c r="AJ342">
        <v>4.5</v>
      </c>
      <c r="AK342">
        <v>4.6500000000000004</v>
      </c>
      <c r="AL342">
        <v>4.8</v>
      </c>
      <c r="AM342">
        <f t="shared" si="39"/>
        <v>4.6499999999999995</v>
      </c>
      <c r="AN342">
        <v>104</v>
      </c>
      <c r="AO342">
        <v>104</v>
      </c>
      <c r="AP342">
        <v>104</v>
      </c>
      <c r="AQ342">
        <f t="shared" si="40"/>
        <v>104</v>
      </c>
      <c r="AR342">
        <v>102</v>
      </c>
      <c r="AS342">
        <v>102.5</v>
      </c>
      <c r="AT342">
        <v>103</v>
      </c>
      <c r="AU342">
        <f t="shared" si="41"/>
        <v>102.5</v>
      </c>
      <c r="AV342" t="s">
        <v>1502</v>
      </c>
      <c r="AW342" t="s">
        <v>1502</v>
      </c>
      <c r="AX342">
        <v>16.29</v>
      </c>
      <c r="AY342">
        <v>95</v>
      </c>
      <c r="AZ342">
        <v>93</v>
      </c>
      <c r="BA342">
        <v>86</v>
      </c>
      <c r="BB342">
        <v>78</v>
      </c>
      <c r="BC342">
        <v>73.5</v>
      </c>
      <c r="BD342">
        <v>69</v>
      </c>
      <c r="BE342">
        <v>64.5</v>
      </c>
      <c r="BF342">
        <v>58</v>
      </c>
      <c r="BG342">
        <v>52</v>
      </c>
      <c r="BH342" t="s">
        <v>1508</v>
      </c>
      <c r="BI342" t="s">
        <v>1502</v>
      </c>
      <c r="BJ342" s="3" t="s">
        <v>1502</v>
      </c>
      <c r="BP342" t="s">
        <v>1505</v>
      </c>
      <c r="BQ342">
        <v>2</v>
      </c>
      <c r="BR342">
        <v>144</v>
      </c>
      <c r="BS342">
        <v>0</v>
      </c>
      <c r="BT342">
        <v>4</v>
      </c>
    </row>
    <row r="343" spans="1:72">
      <c r="A343" t="s">
        <v>1296</v>
      </c>
      <c r="B343" s="21">
        <v>40001</v>
      </c>
      <c r="C343" t="s">
        <v>804</v>
      </c>
      <c r="D343" t="s">
        <v>1534</v>
      </c>
      <c r="E343">
        <v>52.021259000000001</v>
      </c>
      <c r="F343">
        <v>106.590942</v>
      </c>
      <c r="H343" s="13" t="s">
        <v>1004</v>
      </c>
      <c r="I343" s="13" t="s">
        <v>1503</v>
      </c>
      <c r="T343">
        <v>10.199999999999999</v>
      </c>
      <c r="U343">
        <v>10.25</v>
      </c>
      <c r="V343">
        <v>10.25</v>
      </c>
      <c r="W343">
        <f t="shared" si="35"/>
        <v>10.233333333333333</v>
      </c>
      <c r="X343">
        <v>123</v>
      </c>
      <c r="Y343">
        <v>123</v>
      </c>
      <c r="Z343">
        <v>122.5</v>
      </c>
      <c r="AA343">
        <f t="shared" si="36"/>
        <v>122.83333333333333</v>
      </c>
      <c r="AB343">
        <v>5.35</v>
      </c>
      <c r="AC343">
        <v>5.5</v>
      </c>
      <c r="AD343">
        <v>5.35</v>
      </c>
      <c r="AE343">
        <f t="shared" si="37"/>
        <v>5.3999999999999995</v>
      </c>
      <c r="AF343">
        <v>3.2</v>
      </c>
      <c r="AG343">
        <v>3.15</v>
      </c>
      <c r="AH343">
        <v>3.1</v>
      </c>
      <c r="AI343">
        <f t="shared" si="38"/>
        <v>3.15</v>
      </c>
      <c r="AJ343">
        <v>4.2</v>
      </c>
      <c r="AK343">
        <v>4.45</v>
      </c>
      <c r="AL343">
        <v>4.3</v>
      </c>
      <c r="AM343">
        <f t="shared" si="39"/>
        <v>4.3166666666666664</v>
      </c>
      <c r="AN343">
        <v>121</v>
      </c>
      <c r="AO343">
        <v>121</v>
      </c>
      <c r="AP343">
        <v>121</v>
      </c>
      <c r="AQ343">
        <f t="shared" si="40"/>
        <v>121</v>
      </c>
      <c r="AR343">
        <v>123.5</v>
      </c>
      <c r="AS343">
        <v>123</v>
      </c>
      <c r="AT343">
        <v>123.5</v>
      </c>
      <c r="AU343">
        <f t="shared" si="41"/>
        <v>123.33333333333333</v>
      </c>
      <c r="AV343" t="s">
        <v>1507</v>
      </c>
      <c r="AW343" t="s">
        <v>1502</v>
      </c>
      <c r="AX343">
        <v>16.43</v>
      </c>
      <c r="AY343">
        <v>95</v>
      </c>
      <c r="AZ343">
        <v>91</v>
      </c>
      <c r="BA343">
        <v>86</v>
      </c>
      <c r="BB343">
        <v>81</v>
      </c>
      <c r="BC343">
        <v>76</v>
      </c>
      <c r="BD343">
        <v>70</v>
      </c>
      <c r="BE343">
        <v>63.5</v>
      </c>
      <c r="BF343">
        <v>57</v>
      </c>
      <c r="BG343">
        <v>49.5</v>
      </c>
      <c r="BH343" t="s">
        <v>1508</v>
      </c>
      <c r="BI343" t="s">
        <v>1502</v>
      </c>
      <c r="BJ343" s="3" t="s">
        <v>1508</v>
      </c>
      <c r="BP343" t="s">
        <v>1505</v>
      </c>
      <c r="BQ343">
        <v>3</v>
      </c>
      <c r="BR343">
        <v>21</v>
      </c>
      <c r="BS343">
        <v>0</v>
      </c>
      <c r="BT343">
        <v>1</v>
      </c>
    </row>
    <row r="344" spans="1:72">
      <c r="A344" t="s">
        <v>1297</v>
      </c>
      <c r="B344" s="21">
        <v>40001</v>
      </c>
      <c r="C344" t="s">
        <v>804</v>
      </c>
      <c r="D344" t="s">
        <v>1534</v>
      </c>
      <c r="E344">
        <v>52.021259000000001</v>
      </c>
      <c r="F344">
        <v>106.590942</v>
      </c>
      <c r="H344" s="13" t="s">
        <v>1206</v>
      </c>
      <c r="I344" s="13" t="s">
        <v>1499</v>
      </c>
      <c r="T344">
        <v>11.65</v>
      </c>
      <c r="U344">
        <v>11.8</v>
      </c>
      <c r="V344">
        <v>11.75</v>
      </c>
      <c r="W344">
        <f t="shared" si="35"/>
        <v>11.733333333333334</v>
      </c>
      <c r="X344">
        <v>121</v>
      </c>
      <c r="Y344">
        <v>121</v>
      </c>
      <c r="Z344">
        <v>120.5</v>
      </c>
      <c r="AA344">
        <f t="shared" si="36"/>
        <v>120.83333333333333</v>
      </c>
      <c r="AB344">
        <v>5.8</v>
      </c>
      <c r="AC344">
        <v>5.9</v>
      </c>
      <c r="AD344">
        <v>5.9</v>
      </c>
      <c r="AE344">
        <f t="shared" si="37"/>
        <v>5.8666666666666671</v>
      </c>
      <c r="AF344">
        <v>2.8</v>
      </c>
      <c r="AG344">
        <v>2.9</v>
      </c>
      <c r="AH344">
        <v>2.8</v>
      </c>
      <c r="AI344">
        <f t="shared" si="38"/>
        <v>2.8333333333333335</v>
      </c>
      <c r="AJ344">
        <v>5.0999999999999996</v>
      </c>
      <c r="AK344">
        <v>5</v>
      </c>
      <c r="AL344">
        <v>5.05</v>
      </c>
      <c r="AM344">
        <f t="shared" si="39"/>
        <v>5.05</v>
      </c>
      <c r="AN344">
        <v>86</v>
      </c>
      <c r="AO344">
        <v>86</v>
      </c>
      <c r="AP344">
        <v>85.5</v>
      </c>
      <c r="AQ344">
        <f t="shared" si="40"/>
        <v>85.833333333333329</v>
      </c>
      <c r="AR344">
        <v>87.5</v>
      </c>
      <c r="AS344">
        <v>88</v>
      </c>
      <c r="AT344">
        <v>87.5</v>
      </c>
      <c r="AU344">
        <f t="shared" si="41"/>
        <v>87.666666666666671</v>
      </c>
      <c r="AV344" t="s">
        <v>1502</v>
      </c>
      <c r="AW344" t="s">
        <v>1502</v>
      </c>
      <c r="AX344">
        <v>17.62</v>
      </c>
      <c r="AY344">
        <v>94</v>
      </c>
      <c r="AZ344">
        <v>92</v>
      </c>
      <c r="BA344">
        <v>86</v>
      </c>
      <c r="BB344">
        <v>78.5</v>
      </c>
      <c r="BC344">
        <v>72.5</v>
      </c>
      <c r="BD344">
        <v>66.5</v>
      </c>
      <c r="BE344">
        <v>61</v>
      </c>
      <c r="BF344">
        <v>55</v>
      </c>
      <c r="BG344">
        <v>48.5</v>
      </c>
      <c r="BH344" t="s">
        <v>1502</v>
      </c>
      <c r="BI344" t="s">
        <v>1502</v>
      </c>
      <c r="BJ344" s="3" t="s">
        <v>1502</v>
      </c>
      <c r="BP344" t="s">
        <v>1207</v>
      </c>
      <c r="BQ344">
        <v>5</v>
      </c>
      <c r="BR344">
        <v>61</v>
      </c>
      <c r="BS344">
        <v>0</v>
      </c>
      <c r="BT344">
        <v>0</v>
      </c>
    </row>
    <row r="345" spans="1:72">
      <c r="A345" t="s">
        <v>1298</v>
      </c>
      <c r="B345" s="21">
        <v>40001</v>
      </c>
      <c r="C345" t="s">
        <v>804</v>
      </c>
      <c r="D345" t="s">
        <v>1534</v>
      </c>
      <c r="E345">
        <v>52.021259000000001</v>
      </c>
      <c r="F345">
        <v>106.590942</v>
      </c>
      <c r="H345" s="13" t="s">
        <v>1206</v>
      </c>
      <c r="I345" s="13" t="s">
        <v>1499</v>
      </c>
      <c r="T345">
        <v>11.1</v>
      </c>
      <c r="U345">
        <v>11.3</v>
      </c>
      <c r="V345">
        <v>11.3</v>
      </c>
      <c r="W345">
        <f t="shared" si="35"/>
        <v>11.233333333333334</v>
      </c>
      <c r="X345">
        <v>118</v>
      </c>
      <c r="Y345">
        <v>118.5</v>
      </c>
      <c r="Z345">
        <v>118.5</v>
      </c>
      <c r="AA345">
        <f t="shared" si="36"/>
        <v>118.33333333333333</v>
      </c>
      <c r="AB345">
        <v>5.3</v>
      </c>
      <c r="AC345">
        <v>5.3</v>
      </c>
      <c r="AD345">
        <v>5.3</v>
      </c>
      <c r="AE345">
        <f t="shared" si="37"/>
        <v>5.3</v>
      </c>
      <c r="AF345">
        <v>2.8</v>
      </c>
      <c r="AG345">
        <v>2.75</v>
      </c>
      <c r="AH345">
        <v>2.8</v>
      </c>
      <c r="AI345">
        <f t="shared" si="38"/>
        <v>2.7833333333333332</v>
      </c>
      <c r="AJ345">
        <v>4.5</v>
      </c>
      <c r="AK345">
        <v>4.45</v>
      </c>
      <c r="AL345">
        <v>4.4000000000000004</v>
      </c>
      <c r="AM345">
        <f t="shared" si="39"/>
        <v>4.45</v>
      </c>
      <c r="AN345">
        <v>87</v>
      </c>
      <c r="AO345">
        <v>87.5</v>
      </c>
      <c r="AP345">
        <v>87.5</v>
      </c>
      <c r="AQ345">
        <f t="shared" si="40"/>
        <v>87.333333333333329</v>
      </c>
      <c r="AR345">
        <v>86.5</v>
      </c>
      <c r="AS345">
        <v>87</v>
      </c>
      <c r="AT345">
        <v>87</v>
      </c>
      <c r="AU345">
        <f t="shared" si="41"/>
        <v>86.833333333333329</v>
      </c>
      <c r="AV345" t="s">
        <v>1502</v>
      </c>
      <c r="AW345" t="s">
        <v>1502</v>
      </c>
      <c r="AX345">
        <v>18.96</v>
      </c>
      <c r="AY345">
        <v>91</v>
      </c>
      <c r="AZ345">
        <v>89.5</v>
      </c>
      <c r="BA345">
        <v>82</v>
      </c>
      <c r="BB345">
        <v>77</v>
      </c>
      <c r="BC345">
        <v>72</v>
      </c>
      <c r="BD345">
        <v>66</v>
      </c>
      <c r="BE345">
        <v>61</v>
      </c>
      <c r="BF345">
        <v>55</v>
      </c>
      <c r="BG345">
        <v>49</v>
      </c>
      <c r="BH345" t="s">
        <v>1502</v>
      </c>
      <c r="BI345" t="s">
        <v>1502</v>
      </c>
      <c r="BJ345" s="3" t="s">
        <v>1502</v>
      </c>
      <c r="BP345" t="s">
        <v>1505</v>
      </c>
      <c r="BQ345">
        <v>0</v>
      </c>
      <c r="BR345">
        <v>90</v>
      </c>
      <c r="BS345">
        <v>0</v>
      </c>
      <c r="BT345">
        <v>0</v>
      </c>
    </row>
    <row r="346" spans="1:72">
      <c r="A346" t="s">
        <v>1299</v>
      </c>
      <c r="B346" s="21">
        <v>40001</v>
      </c>
      <c r="C346" t="s">
        <v>804</v>
      </c>
      <c r="D346" t="s">
        <v>1534</v>
      </c>
      <c r="E346">
        <v>52.021259000000001</v>
      </c>
      <c r="F346">
        <v>106.590942</v>
      </c>
      <c r="H346" s="13" t="s">
        <v>1208</v>
      </c>
      <c r="I346" s="13" t="s">
        <v>1499</v>
      </c>
      <c r="T346">
        <v>11.15</v>
      </c>
      <c r="U346">
        <v>11.2</v>
      </c>
      <c r="V346">
        <v>11.3</v>
      </c>
      <c r="W346">
        <f t="shared" si="35"/>
        <v>11.216666666666669</v>
      </c>
      <c r="X346">
        <v>124.5</v>
      </c>
      <c r="Y346">
        <v>125</v>
      </c>
      <c r="Z346">
        <v>125</v>
      </c>
      <c r="AA346">
        <f t="shared" si="36"/>
        <v>124.83333333333333</v>
      </c>
      <c r="AB346">
        <v>5.65</v>
      </c>
      <c r="AC346">
        <v>5.7</v>
      </c>
      <c r="AD346">
        <v>5.7</v>
      </c>
      <c r="AE346">
        <f t="shared" si="37"/>
        <v>5.6833333333333336</v>
      </c>
      <c r="AF346">
        <v>2.85</v>
      </c>
      <c r="AG346">
        <v>2.9</v>
      </c>
      <c r="AH346">
        <v>2.9</v>
      </c>
      <c r="AI346">
        <f t="shared" si="38"/>
        <v>2.8833333333333333</v>
      </c>
      <c r="AJ346">
        <v>4.7</v>
      </c>
      <c r="AK346">
        <v>4.75</v>
      </c>
      <c r="AL346">
        <v>4.5999999999999996</v>
      </c>
      <c r="AM346">
        <f t="shared" si="39"/>
        <v>4.6833333333333327</v>
      </c>
      <c r="AN346">
        <v>105</v>
      </c>
      <c r="AO346">
        <v>105.5</v>
      </c>
      <c r="AP346">
        <v>106</v>
      </c>
      <c r="AQ346">
        <f t="shared" si="40"/>
        <v>105.5</v>
      </c>
      <c r="AR346">
        <v>98</v>
      </c>
      <c r="AS346">
        <v>98</v>
      </c>
      <c r="AT346">
        <v>98</v>
      </c>
      <c r="AU346">
        <f t="shared" si="41"/>
        <v>98</v>
      </c>
      <c r="AV346" t="s">
        <v>1502</v>
      </c>
      <c r="AW346" t="s">
        <v>1502</v>
      </c>
      <c r="AX346">
        <v>20.73</v>
      </c>
      <c r="AY346">
        <v>95.5</v>
      </c>
      <c r="AZ346">
        <v>94</v>
      </c>
      <c r="BA346">
        <v>86.5</v>
      </c>
      <c r="BB346">
        <v>80</v>
      </c>
      <c r="BC346">
        <v>74.5</v>
      </c>
      <c r="BD346">
        <v>68</v>
      </c>
      <c r="BE346">
        <v>62</v>
      </c>
      <c r="BF346">
        <v>55.5</v>
      </c>
      <c r="BG346">
        <v>50</v>
      </c>
      <c r="BH346" t="s">
        <v>1508</v>
      </c>
      <c r="BI346" t="s">
        <v>1502</v>
      </c>
      <c r="BJ346" s="3" t="s">
        <v>1502</v>
      </c>
    </row>
    <row r="347" spans="1:72">
      <c r="A347" t="s">
        <v>1300</v>
      </c>
      <c r="B347" s="21">
        <v>40002</v>
      </c>
      <c r="C347" t="s">
        <v>1535</v>
      </c>
      <c r="D347" t="s">
        <v>1536</v>
      </c>
      <c r="E347">
        <v>51.063949999999998</v>
      </c>
      <c r="F347">
        <v>111.791206</v>
      </c>
      <c r="H347" s="13" t="s">
        <v>1208</v>
      </c>
      <c r="I347" s="13" t="s">
        <v>1503</v>
      </c>
      <c r="T347">
        <v>10.199999999999999</v>
      </c>
      <c r="U347">
        <v>10.199999999999999</v>
      </c>
      <c r="V347">
        <v>10.199999999999999</v>
      </c>
      <c r="W347">
        <f t="shared" si="35"/>
        <v>10.199999999999999</v>
      </c>
      <c r="X347">
        <v>121</v>
      </c>
      <c r="Y347">
        <v>120.5</v>
      </c>
      <c r="Z347">
        <v>120.5</v>
      </c>
      <c r="AA347">
        <f t="shared" si="36"/>
        <v>120.66666666666667</v>
      </c>
      <c r="AB347">
        <v>5.5</v>
      </c>
      <c r="AC347">
        <v>5.3</v>
      </c>
      <c r="AD347">
        <v>5.4</v>
      </c>
      <c r="AE347">
        <f t="shared" si="37"/>
        <v>5.4000000000000012</v>
      </c>
      <c r="AF347">
        <v>2.8</v>
      </c>
      <c r="AG347">
        <v>2.85</v>
      </c>
      <c r="AH347">
        <v>2.8</v>
      </c>
      <c r="AI347">
        <f t="shared" si="38"/>
        <v>2.8166666666666664</v>
      </c>
      <c r="AJ347">
        <v>4.5</v>
      </c>
      <c r="AK347">
        <v>4.4000000000000004</v>
      </c>
      <c r="AL347">
        <v>4.4000000000000004</v>
      </c>
      <c r="AM347">
        <f t="shared" si="39"/>
        <v>4.4333333333333336</v>
      </c>
      <c r="AN347">
        <v>84</v>
      </c>
      <c r="AO347">
        <v>84</v>
      </c>
      <c r="AP347">
        <v>84</v>
      </c>
      <c r="AQ347">
        <f t="shared" si="40"/>
        <v>84</v>
      </c>
      <c r="AR347">
        <v>90</v>
      </c>
      <c r="AS347">
        <v>89.5</v>
      </c>
      <c r="AT347">
        <v>89.5</v>
      </c>
      <c r="AU347">
        <f t="shared" si="41"/>
        <v>89.666666666666671</v>
      </c>
      <c r="AV347" t="s">
        <v>1502</v>
      </c>
      <c r="AW347" t="s">
        <v>1502</v>
      </c>
      <c r="AX347">
        <v>16.920000000000002</v>
      </c>
      <c r="AY347">
        <v>93.5</v>
      </c>
      <c r="AZ347">
        <v>92</v>
      </c>
      <c r="BA347">
        <v>85</v>
      </c>
      <c r="BB347">
        <v>79</v>
      </c>
      <c r="BC347">
        <v>74</v>
      </c>
      <c r="BD347">
        <v>68</v>
      </c>
      <c r="BE347">
        <v>61.5</v>
      </c>
      <c r="BF347">
        <v>54</v>
      </c>
      <c r="BG347">
        <v>50</v>
      </c>
      <c r="BH347" t="s">
        <v>1502</v>
      </c>
      <c r="BI347" t="s">
        <v>1502</v>
      </c>
      <c r="BJ347" s="3" t="s">
        <v>1502</v>
      </c>
    </row>
    <row r="348" spans="1:72">
      <c r="A348" t="s">
        <v>1542</v>
      </c>
      <c r="B348" s="21">
        <v>40002</v>
      </c>
      <c r="C348" t="s">
        <v>1535</v>
      </c>
      <c r="D348" t="s">
        <v>1536</v>
      </c>
      <c r="E348">
        <v>51.063949999999998</v>
      </c>
      <c r="F348">
        <v>111.791206</v>
      </c>
      <c r="H348" s="13" t="s">
        <v>1506</v>
      </c>
      <c r="I348" s="13" t="s">
        <v>1503</v>
      </c>
      <c r="T348">
        <v>10.6</v>
      </c>
      <c r="U348">
        <v>10.45</v>
      </c>
      <c r="V348">
        <v>10.5</v>
      </c>
      <c r="W348">
        <f t="shared" si="35"/>
        <v>10.516666666666666</v>
      </c>
      <c r="X348">
        <v>122</v>
      </c>
      <c r="Y348">
        <v>121.5</v>
      </c>
      <c r="Z348">
        <v>122</v>
      </c>
      <c r="AA348">
        <f t="shared" si="36"/>
        <v>121.83333333333333</v>
      </c>
      <c r="AB348">
        <v>5.45</v>
      </c>
      <c r="AC348">
        <v>5.4</v>
      </c>
      <c r="AD348">
        <v>5.4</v>
      </c>
      <c r="AE348">
        <f t="shared" si="37"/>
        <v>5.416666666666667</v>
      </c>
      <c r="AF348">
        <v>2.8</v>
      </c>
      <c r="AG348">
        <v>2.7</v>
      </c>
      <c r="AH348">
        <v>2.75</v>
      </c>
      <c r="AI348">
        <f t="shared" si="38"/>
        <v>2.75</v>
      </c>
      <c r="AJ348">
        <v>4.7</v>
      </c>
      <c r="AK348">
        <v>4.6500000000000004</v>
      </c>
      <c r="AL348">
        <v>4.55</v>
      </c>
      <c r="AM348">
        <f t="shared" si="39"/>
        <v>4.6333333333333337</v>
      </c>
      <c r="AN348">
        <v>94.5</v>
      </c>
      <c r="AO348">
        <v>94</v>
      </c>
      <c r="AP348">
        <v>94.5</v>
      </c>
      <c r="AQ348">
        <f t="shared" si="40"/>
        <v>94.333333333333329</v>
      </c>
      <c r="AR348">
        <v>96</v>
      </c>
      <c r="AS348">
        <v>96</v>
      </c>
      <c r="AT348">
        <v>96</v>
      </c>
      <c r="AU348">
        <f t="shared" si="41"/>
        <v>96</v>
      </c>
      <c r="AV348" t="s">
        <v>1502</v>
      </c>
      <c r="AW348" t="s">
        <v>1502</v>
      </c>
      <c r="AX348">
        <v>17.59</v>
      </c>
      <c r="AY348">
        <v>95</v>
      </c>
      <c r="AZ348">
        <v>92</v>
      </c>
      <c r="BA348">
        <v>87</v>
      </c>
      <c r="BB348">
        <v>81</v>
      </c>
      <c r="BC348">
        <v>74</v>
      </c>
      <c r="BD348">
        <v>69</v>
      </c>
      <c r="BE348">
        <v>63.5</v>
      </c>
      <c r="BF348">
        <v>57.5</v>
      </c>
      <c r="BG348">
        <v>51</v>
      </c>
      <c r="BH348" t="s">
        <v>1502</v>
      </c>
      <c r="BI348" t="s">
        <v>1508</v>
      </c>
      <c r="BJ348" s="3" t="s">
        <v>1502</v>
      </c>
    </row>
    <row r="349" spans="1:72">
      <c r="A349" t="s">
        <v>1543</v>
      </c>
      <c r="B349" s="21">
        <v>40002</v>
      </c>
      <c r="C349" t="s">
        <v>1535</v>
      </c>
      <c r="D349" t="s">
        <v>1536</v>
      </c>
      <c r="E349">
        <v>51.063949999999998</v>
      </c>
      <c r="F349">
        <v>111.791206</v>
      </c>
      <c r="H349" s="13" t="s">
        <v>1004</v>
      </c>
      <c r="I349" s="13" t="s">
        <v>1503</v>
      </c>
      <c r="T349">
        <v>9.9</v>
      </c>
      <c r="U349">
        <v>9.8000000000000007</v>
      </c>
      <c r="V349">
        <v>9.9</v>
      </c>
      <c r="W349">
        <f t="shared" si="35"/>
        <v>9.8666666666666671</v>
      </c>
      <c r="X349">
        <v>115.5</v>
      </c>
      <c r="Y349">
        <v>115.5</v>
      </c>
      <c r="Z349">
        <v>115.5</v>
      </c>
      <c r="AA349">
        <f t="shared" si="36"/>
        <v>115.5</v>
      </c>
      <c r="AB349">
        <v>5.2</v>
      </c>
      <c r="AC349">
        <v>5.4</v>
      </c>
      <c r="AD349">
        <v>5.2</v>
      </c>
      <c r="AE349">
        <f t="shared" si="37"/>
        <v>5.2666666666666666</v>
      </c>
      <c r="AF349">
        <v>3</v>
      </c>
      <c r="AG349">
        <v>2.9</v>
      </c>
      <c r="AH349">
        <v>2.9</v>
      </c>
      <c r="AI349">
        <f t="shared" si="38"/>
        <v>2.9333333333333336</v>
      </c>
      <c r="AJ349">
        <v>4.3499999999999996</v>
      </c>
      <c r="AK349">
        <v>4.5</v>
      </c>
      <c r="AL349">
        <v>4.3</v>
      </c>
      <c r="AM349">
        <f t="shared" si="39"/>
        <v>4.3833333333333329</v>
      </c>
      <c r="AN349">
        <v>83.5</v>
      </c>
      <c r="AO349">
        <v>84</v>
      </c>
      <c r="AP349">
        <v>84.5</v>
      </c>
      <c r="AQ349">
        <f t="shared" si="40"/>
        <v>84</v>
      </c>
      <c r="AR349">
        <v>84</v>
      </c>
      <c r="AS349">
        <v>84</v>
      </c>
      <c r="AT349">
        <v>83.5</v>
      </c>
      <c r="AU349">
        <f t="shared" si="41"/>
        <v>83.833333333333329</v>
      </c>
      <c r="AV349" t="s">
        <v>1502</v>
      </c>
      <c r="AW349" t="s">
        <v>1502</v>
      </c>
      <c r="AX349">
        <v>15.13</v>
      </c>
      <c r="AY349">
        <v>89</v>
      </c>
      <c r="AZ349">
        <v>88.5</v>
      </c>
      <c r="BA349">
        <v>83</v>
      </c>
      <c r="BB349">
        <v>77</v>
      </c>
      <c r="BC349">
        <v>71</v>
      </c>
      <c r="BD349">
        <v>65.5</v>
      </c>
      <c r="BE349">
        <v>60</v>
      </c>
      <c r="BF349">
        <v>55</v>
      </c>
      <c r="BG349">
        <v>48.5</v>
      </c>
      <c r="BH349" t="s">
        <v>1508</v>
      </c>
      <c r="BI349" t="s">
        <v>1502</v>
      </c>
      <c r="BJ349" s="3" t="s">
        <v>1502</v>
      </c>
    </row>
    <row r="350" spans="1:72">
      <c r="A350" t="s">
        <v>1544</v>
      </c>
      <c r="B350" s="21">
        <v>40002</v>
      </c>
      <c r="C350" t="s">
        <v>1535</v>
      </c>
      <c r="D350" t="s">
        <v>1536</v>
      </c>
      <c r="E350">
        <v>51.063949999999998</v>
      </c>
      <c r="F350">
        <v>111.791206</v>
      </c>
      <c r="H350" s="13" t="s">
        <v>1004</v>
      </c>
      <c r="I350" s="13" t="s">
        <v>1503</v>
      </c>
      <c r="T350">
        <v>11</v>
      </c>
      <c r="U350" s="20">
        <v>10.75</v>
      </c>
      <c r="V350">
        <v>10.8</v>
      </c>
      <c r="W350">
        <f t="shared" si="35"/>
        <v>10.85</v>
      </c>
      <c r="X350">
        <v>121</v>
      </c>
      <c r="Y350">
        <v>122</v>
      </c>
      <c r="Z350">
        <v>122</v>
      </c>
      <c r="AA350">
        <f t="shared" si="36"/>
        <v>121.66666666666667</v>
      </c>
      <c r="AB350">
        <v>5.7</v>
      </c>
      <c r="AC350">
        <v>5.7</v>
      </c>
      <c r="AD350">
        <v>5.75</v>
      </c>
      <c r="AE350">
        <f t="shared" si="37"/>
        <v>5.7166666666666659</v>
      </c>
      <c r="AF350">
        <v>2.8</v>
      </c>
      <c r="AG350">
        <v>2.7</v>
      </c>
      <c r="AH350">
        <v>2.7</v>
      </c>
      <c r="AI350">
        <f t="shared" si="38"/>
        <v>2.7333333333333329</v>
      </c>
      <c r="AJ350">
        <v>4.3</v>
      </c>
      <c r="AK350">
        <v>4.2</v>
      </c>
      <c r="AL350">
        <v>4.0999999999999996</v>
      </c>
      <c r="AM350">
        <f t="shared" si="39"/>
        <v>4.2</v>
      </c>
      <c r="AN350">
        <v>93</v>
      </c>
      <c r="AO350">
        <v>93</v>
      </c>
      <c r="AP350">
        <v>93</v>
      </c>
      <c r="AQ350">
        <f t="shared" si="40"/>
        <v>93</v>
      </c>
      <c r="AR350">
        <v>121</v>
      </c>
      <c r="AS350">
        <v>121</v>
      </c>
      <c r="AT350">
        <v>121.5</v>
      </c>
      <c r="AU350">
        <f t="shared" si="41"/>
        <v>121.16666666666667</v>
      </c>
      <c r="AV350" t="s">
        <v>1505</v>
      </c>
      <c r="AW350" t="s">
        <v>1502</v>
      </c>
      <c r="AX350">
        <v>16.350000000000001</v>
      </c>
      <c r="AY350">
        <v>95</v>
      </c>
      <c r="AZ350">
        <v>94</v>
      </c>
      <c r="BA350">
        <v>89</v>
      </c>
      <c r="BB350">
        <v>82</v>
      </c>
      <c r="BC350">
        <v>76</v>
      </c>
      <c r="BD350">
        <v>70</v>
      </c>
      <c r="BE350">
        <v>65</v>
      </c>
      <c r="BF350">
        <v>57</v>
      </c>
      <c r="BG350">
        <v>50</v>
      </c>
      <c r="BH350" t="s">
        <v>1502</v>
      </c>
      <c r="BI350" t="s">
        <v>1508</v>
      </c>
      <c r="BJ350" s="3" t="s">
        <v>1508</v>
      </c>
    </row>
    <row r="351" spans="1:72">
      <c r="A351" t="s">
        <v>1545</v>
      </c>
      <c r="B351" s="21">
        <v>40002</v>
      </c>
      <c r="C351" t="s">
        <v>1535</v>
      </c>
      <c r="D351" t="s">
        <v>1536</v>
      </c>
      <c r="E351">
        <v>51.063949999999998</v>
      </c>
      <c r="F351">
        <v>111.791206</v>
      </c>
      <c r="H351" s="13" t="s">
        <v>1004</v>
      </c>
      <c r="I351" s="13" t="s">
        <v>1499</v>
      </c>
      <c r="T351">
        <v>10.3</v>
      </c>
      <c r="U351" s="20">
        <v>10.3</v>
      </c>
      <c r="V351">
        <v>10.199999999999999</v>
      </c>
      <c r="W351">
        <f t="shared" si="35"/>
        <v>10.266666666666667</v>
      </c>
      <c r="X351">
        <v>121.5</v>
      </c>
      <c r="Y351">
        <v>122</v>
      </c>
      <c r="Z351">
        <v>122</v>
      </c>
      <c r="AA351">
        <f t="shared" si="36"/>
        <v>121.83333333333333</v>
      </c>
      <c r="AB351">
        <v>5.7</v>
      </c>
      <c r="AC351">
        <v>5.75</v>
      </c>
      <c r="AD351">
        <v>5.8</v>
      </c>
      <c r="AE351">
        <f t="shared" si="37"/>
        <v>5.75</v>
      </c>
      <c r="AF351">
        <v>2.8</v>
      </c>
      <c r="AG351">
        <v>2.7</v>
      </c>
      <c r="AH351">
        <v>2.7</v>
      </c>
      <c r="AI351">
        <f t="shared" si="38"/>
        <v>2.7333333333333329</v>
      </c>
      <c r="AJ351">
        <v>4.4000000000000004</v>
      </c>
      <c r="AK351">
        <v>4.3499999999999996</v>
      </c>
      <c r="AL351">
        <v>4.3</v>
      </c>
      <c r="AM351">
        <f t="shared" si="39"/>
        <v>4.3500000000000005</v>
      </c>
      <c r="AN351">
        <v>110</v>
      </c>
      <c r="AO351">
        <v>110</v>
      </c>
      <c r="AP351">
        <v>109.5</v>
      </c>
      <c r="AQ351">
        <f t="shared" si="40"/>
        <v>109.83333333333333</v>
      </c>
      <c r="AR351">
        <v>107</v>
      </c>
      <c r="AS351">
        <v>107</v>
      </c>
      <c r="AT351">
        <v>107</v>
      </c>
      <c r="AU351">
        <f t="shared" si="41"/>
        <v>107</v>
      </c>
      <c r="AV351" t="s">
        <v>1502</v>
      </c>
      <c r="AW351" t="s">
        <v>1502</v>
      </c>
      <c r="AX351">
        <v>16.05</v>
      </c>
      <c r="AY351">
        <v>95</v>
      </c>
      <c r="AZ351">
        <v>94</v>
      </c>
      <c r="BA351">
        <v>87</v>
      </c>
      <c r="BB351">
        <v>82</v>
      </c>
      <c r="BC351">
        <v>75</v>
      </c>
      <c r="BD351">
        <v>68</v>
      </c>
      <c r="BE351">
        <v>61.5</v>
      </c>
      <c r="BF351">
        <v>55</v>
      </c>
      <c r="BG351">
        <v>50</v>
      </c>
      <c r="BH351" t="s">
        <v>1508</v>
      </c>
      <c r="BI351" t="s">
        <v>1508</v>
      </c>
      <c r="BJ351" s="3" t="s">
        <v>1003</v>
      </c>
    </row>
    <row r="352" spans="1:72">
      <c r="A352" t="s">
        <v>1303</v>
      </c>
      <c r="B352" s="21">
        <v>40002</v>
      </c>
      <c r="C352" t="s">
        <v>1535</v>
      </c>
      <c r="D352" t="s">
        <v>1536</v>
      </c>
      <c r="E352">
        <v>51.063949999999998</v>
      </c>
      <c r="F352">
        <v>111.791206</v>
      </c>
      <c r="H352" s="13" t="s">
        <v>1510</v>
      </c>
      <c r="I352" s="13" t="s">
        <v>1499</v>
      </c>
      <c r="T352">
        <v>11</v>
      </c>
      <c r="U352" s="20">
        <v>10.9</v>
      </c>
      <c r="V352">
        <v>10.9</v>
      </c>
      <c r="W352">
        <f t="shared" si="35"/>
        <v>10.933333333333332</v>
      </c>
      <c r="X352">
        <v>118</v>
      </c>
      <c r="Y352">
        <v>118.5</v>
      </c>
      <c r="Z352">
        <v>119</v>
      </c>
      <c r="AA352">
        <f t="shared" si="36"/>
        <v>118.5</v>
      </c>
      <c r="AB352">
        <v>6</v>
      </c>
      <c r="AC352">
        <v>6.1</v>
      </c>
      <c r="AD352">
        <v>6</v>
      </c>
      <c r="AE352">
        <f t="shared" si="37"/>
        <v>6.0333333333333341</v>
      </c>
      <c r="AF352">
        <v>3.1</v>
      </c>
      <c r="AG352">
        <v>3</v>
      </c>
      <c r="AH352">
        <v>2.95</v>
      </c>
      <c r="AI352">
        <f t="shared" si="38"/>
        <v>3.0166666666666671</v>
      </c>
      <c r="AJ352">
        <v>4.3499999999999996</v>
      </c>
      <c r="AK352">
        <v>4.3</v>
      </c>
      <c r="AL352">
        <v>4.25</v>
      </c>
      <c r="AM352">
        <f t="shared" si="39"/>
        <v>4.3</v>
      </c>
      <c r="AN352">
        <v>85</v>
      </c>
      <c r="AO352">
        <v>85</v>
      </c>
      <c r="AP352">
        <v>85.5</v>
      </c>
      <c r="AQ352">
        <f t="shared" si="40"/>
        <v>85.166666666666671</v>
      </c>
      <c r="AR352">
        <v>83</v>
      </c>
      <c r="AS352">
        <v>83.5</v>
      </c>
      <c r="AT352">
        <v>83</v>
      </c>
      <c r="AU352">
        <f t="shared" si="41"/>
        <v>83.166666666666671</v>
      </c>
      <c r="AV352" t="s">
        <v>1502</v>
      </c>
      <c r="AW352" t="s">
        <v>1502</v>
      </c>
      <c r="AX352">
        <v>18.34</v>
      </c>
      <c r="AY352">
        <v>91</v>
      </c>
      <c r="AZ352">
        <v>90.5</v>
      </c>
      <c r="BA352">
        <v>83</v>
      </c>
      <c r="BB352">
        <v>78</v>
      </c>
      <c r="BC352">
        <v>72</v>
      </c>
      <c r="BD352">
        <v>67</v>
      </c>
      <c r="BE352">
        <v>62</v>
      </c>
      <c r="BF352">
        <v>55</v>
      </c>
      <c r="BG352">
        <v>50</v>
      </c>
      <c r="BH352" t="s">
        <v>1502</v>
      </c>
      <c r="BI352" t="s">
        <v>1502</v>
      </c>
      <c r="BJ352" s="3" t="s">
        <v>1502</v>
      </c>
    </row>
    <row r="353" spans="1:67">
      <c r="A353" t="s">
        <v>1304</v>
      </c>
      <c r="B353" s="21">
        <v>40002</v>
      </c>
      <c r="C353" t="s">
        <v>1535</v>
      </c>
      <c r="D353" t="s">
        <v>1536</v>
      </c>
      <c r="E353">
        <v>51.063949999999998</v>
      </c>
      <c r="F353">
        <v>111.791206</v>
      </c>
      <c r="H353" s="13" t="s">
        <v>1506</v>
      </c>
      <c r="I353" s="13" t="s">
        <v>1503</v>
      </c>
      <c r="T353">
        <v>10.35</v>
      </c>
      <c r="U353" s="20">
        <v>10.45</v>
      </c>
      <c r="V353">
        <v>10.5</v>
      </c>
      <c r="W353">
        <f t="shared" si="35"/>
        <v>10.433333333333332</v>
      </c>
      <c r="X353">
        <v>117</v>
      </c>
      <c r="Y353">
        <v>116.5</v>
      </c>
      <c r="Z353">
        <v>116</v>
      </c>
      <c r="AA353">
        <f t="shared" si="36"/>
        <v>116.5</v>
      </c>
      <c r="AB353">
        <v>5.4</v>
      </c>
      <c r="AC353">
        <v>5.5</v>
      </c>
      <c r="AD353">
        <v>5.5</v>
      </c>
      <c r="AE353">
        <f t="shared" si="37"/>
        <v>5.4666666666666659</v>
      </c>
      <c r="AF353">
        <v>2.8</v>
      </c>
      <c r="AG353">
        <v>2.65</v>
      </c>
      <c r="AH353">
        <v>2.65</v>
      </c>
      <c r="AI353">
        <f t="shared" si="38"/>
        <v>2.6999999999999997</v>
      </c>
      <c r="AJ353">
        <v>4.4000000000000004</v>
      </c>
      <c r="AK353">
        <v>4.4000000000000004</v>
      </c>
      <c r="AL353">
        <v>4.4000000000000004</v>
      </c>
      <c r="AM353">
        <f t="shared" si="39"/>
        <v>4.4000000000000004</v>
      </c>
      <c r="AN353">
        <v>82</v>
      </c>
      <c r="AO353">
        <v>82.5</v>
      </c>
      <c r="AP353">
        <v>82</v>
      </c>
      <c r="AQ353">
        <f t="shared" si="40"/>
        <v>82.166666666666671</v>
      </c>
      <c r="AR353">
        <v>82</v>
      </c>
      <c r="AS353">
        <v>82</v>
      </c>
      <c r="AT353">
        <v>82</v>
      </c>
      <c r="AU353">
        <f t="shared" si="41"/>
        <v>82</v>
      </c>
      <c r="AV353" t="s">
        <v>1209</v>
      </c>
      <c r="AW353" t="s">
        <v>1502</v>
      </c>
      <c r="AX353">
        <v>16.46</v>
      </c>
      <c r="AY353">
        <v>90.5</v>
      </c>
      <c r="AZ353">
        <v>90</v>
      </c>
      <c r="BA353">
        <v>83</v>
      </c>
      <c r="BB353">
        <v>77</v>
      </c>
      <c r="BC353">
        <v>72</v>
      </c>
      <c r="BD353">
        <v>67.5</v>
      </c>
      <c r="BE353">
        <v>62</v>
      </c>
      <c r="BF353">
        <v>56</v>
      </c>
      <c r="BG353">
        <v>51</v>
      </c>
      <c r="BH353" t="s">
        <v>1502</v>
      </c>
      <c r="BI353" t="s">
        <v>1508</v>
      </c>
      <c r="BJ353" s="3" t="s">
        <v>1502</v>
      </c>
    </row>
    <row r="354" spans="1:67">
      <c r="A354" t="s">
        <v>1305</v>
      </c>
      <c r="B354" s="21">
        <v>40002</v>
      </c>
      <c r="C354" t="s">
        <v>1535</v>
      </c>
      <c r="D354" t="s">
        <v>1536</v>
      </c>
      <c r="E354">
        <v>51.063949999999998</v>
      </c>
      <c r="F354">
        <v>111.791206</v>
      </c>
      <c r="H354" s="13" t="s">
        <v>1210</v>
      </c>
      <c r="I354" s="13" t="s">
        <v>1499</v>
      </c>
      <c r="T354">
        <v>10</v>
      </c>
      <c r="U354" s="20">
        <v>10</v>
      </c>
      <c r="V354">
        <v>10.1</v>
      </c>
      <c r="W354">
        <f t="shared" si="35"/>
        <v>10.033333333333333</v>
      </c>
      <c r="X354">
        <v>119</v>
      </c>
      <c r="Y354">
        <v>119</v>
      </c>
      <c r="Z354">
        <v>118.5</v>
      </c>
      <c r="AA354">
        <f t="shared" si="36"/>
        <v>118.83333333333333</v>
      </c>
      <c r="AB354">
        <v>5.6</v>
      </c>
      <c r="AC354">
        <v>5.7</v>
      </c>
      <c r="AD354">
        <v>5.6</v>
      </c>
      <c r="AE354">
        <f t="shared" si="37"/>
        <v>5.6333333333333329</v>
      </c>
      <c r="AF354">
        <v>2.5499999999999998</v>
      </c>
      <c r="AG354">
        <v>2.5</v>
      </c>
      <c r="AH354">
        <v>2.5</v>
      </c>
      <c r="AI354">
        <f t="shared" si="38"/>
        <v>2.5166666666666666</v>
      </c>
      <c r="AJ354">
        <v>4.7</v>
      </c>
      <c r="AK354">
        <v>4.5999999999999996</v>
      </c>
      <c r="AL354">
        <v>4.7</v>
      </c>
      <c r="AM354">
        <f t="shared" si="39"/>
        <v>4.666666666666667</v>
      </c>
      <c r="AN354">
        <v>94</v>
      </c>
      <c r="AO354">
        <v>95</v>
      </c>
      <c r="AP354">
        <v>94.5</v>
      </c>
      <c r="AQ354">
        <f t="shared" si="40"/>
        <v>94.5</v>
      </c>
      <c r="AR354">
        <v>93</v>
      </c>
      <c r="AS354">
        <v>93</v>
      </c>
      <c r="AT354">
        <v>93.5</v>
      </c>
      <c r="AU354">
        <f t="shared" si="41"/>
        <v>93.166666666666671</v>
      </c>
      <c r="AV354" t="s">
        <v>1211</v>
      </c>
      <c r="AW354" t="s">
        <v>1502</v>
      </c>
      <c r="AX354">
        <v>15.23</v>
      </c>
      <c r="AY354">
        <v>91</v>
      </c>
      <c r="AZ354">
        <v>89</v>
      </c>
      <c r="BA354">
        <v>84</v>
      </c>
      <c r="BB354">
        <v>78</v>
      </c>
      <c r="BC354">
        <v>73.5</v>
      </c>
      <c r="BD354">
        <v>68</v>
      </c>
      <c r="BE354">
        <v>60.5</v>
      </c>
      <c r="BF354">
        <v>53</v>
      </c>
      <c r="BG354">
        <v>47.5</v>
      </c>
      <c r="BH354" t="s">
        <v>1508</v>
      </c>
      <c r="BI354" t="s">
        <v>1502</v>
      </c>
      <c r="BJ354" s="3" t="s">
        <v>1502</v>
      </c>
    </row>
    <row r="355" spans="1:67">
      <c r="A355" t="s">
        <v>1306</v>
      </c>
      <c r="B355" s="21">
        <v>40002</v>
      </c>
      <c r="C355" t="s">
        <v>1535</v>
      </c>
      <c r="D355" t="s">
        <v>1536</v>
      </c>
      <c r="E355">
        <v>51.063949999999998</v>
      </c>
      <c r="F355">
        <v>111.791206</v>
      </c>
      <c r="H355" s="13" t="s">
        <v>1510</v>
      </c>
      <c r="I355" s="13" t="s">
        <v>1503</v>
      </c>
      <c r="T355">
        <v>10.5</v>
      </c>
      <c r="U355" s="20">
        <v>10.45</v>
      </c>
      <c r="V355">
        <v>10.45</v>
      </c>
      <c r="W355">
        <f t="shared" si="35"/>
        <v>10.466666666666667</v>
      </c>
      <c r="X355">
        <v>115</v>
      </c>
      <c r="Y355">
        <v>116</v>
      </c>
      <c r="Z355">
        <v>115.5</v>
      </c>
      <c r="AA355">
        <f t="shared" si="36"/>
        <v>115.5</v>
      </c>
      <c r="AB355">
        <v>5.4</v>
      </c>
      <c r="AC355">
        <v>5.4</v>
      </c>
      <c r="AD355">
        <v>5.3</v>
      </c>
      <c r="AE355">
        <f t="shared" si="37"/>
        <v>5.3666666666666671</v>
      </c>
      <c r="AF355">
        <v>2.9</v>
      </c>
      <c r="AG355">
        <v>2.7</v>
      </c>
      <c r="AH355">
        <v>2.7</v>
      </c>
      <c r="AI355">
        <f t="shared" si="38"/>
        <v>2.7666666666666671</v>
      </c>
      <c r="AJ355">
        <v>4.9000000000000004</v>
      </c>
      <c r="AK355">
        <v>4.7</v>
      </c>
      <c r="AL355">
        <v>4.7</v>
      </c>
      <c r="AM355">
        <f t="shared" si="39"/>
        <v>4.7666666666666666</v>
      </c>
      <c r="AN355">
        <v>74</v>
      </c>
      <c r="AO355">
        <v>74</v>
      </c>
      <c r="AP355">
        <v>74.5</v>
      </c>
      <c r="AQ355">
        <f t="shared" si="40"/>
        <v>74.166666666666671</v>
      </c>
      <c r="AR355">
        <v>75</v>
      </c>
      <c r="AS355">
        <v>75</v>
      </c>
      <c r="AT355">
        <v>75</v>
      </c>
      <c r="AU355">
        <f t="shared" si="41"/>
        <v>75</v>
      </c>
      <c r="AV355" t="s">
        <v>1502</v>
      </c>
      <c r="AW355" t="s">
        <v>1502</v>
      </c>
      <c r="AX355">
        <v>16.57</v>
      </c>
      <c r="AY355">
        <v>91</v>
      </c>
      <c r="AZ355">
        <v>90</v>
      </c>
      <c r="BA355">
        <v>84</v>
      </c>
      <c r="BB355">
        <v>78.5</v>
      </c>
      <c r="BC355">
        <v>74</v>
      </c>
      <c r="BD355">
        <v>69</v>
      </c>
      <c r="BE355">
        <v>63.5</v>
      </c>
      <c r="BF355">
        <v>57</v>
      </c>
      <c r="BG355">
        <v>49</v>
      </c>
      <c r="BH355" t="s">
        <v>1502</v>
      </c>
      <c r="BI355" t="s">
        <v>1502</v>
      </c>
      <c r="BJ355" s="3" t="s">
        <v>1502</v>
      </c>
    </row>
    <row r="356" spans="1:67">
      <c r="A356" t="s">
        <v>1307</v>
      </c>
      <c r="B356" s="21">
        <v>40002</v>
      </c>
      <c r="C356" t="s">
        <v>1535</v>
      </c>
      <c r="D356" t="s">
        <v>1536</v>
      </c>
      <c r="E356">
        <v>51.063949999999998</v>
      </c>
      <c r="F356">
        <v>111.791206</v>
      </c>
      <c r="H356" s="13" t="s">
        <v>1210</v>
      </c>
      <c r="I356" s="13" t="s">
        <v>1503</v>
      </c>
      <c r="T356">
        <v>9.3000000000000007</v>
      </c>
      <c r="U356" s="20">
        <v>9.3000000000000007</v>
      </c>
      <c r="V356">
        <v>9.4499999999999993</v>
      </c>
      <c r="W356">
        <f t="shared" si="35"/>
        <v>9.35</v>
      </c>
      <c r="X356">
        <v>115.5</v>
      </c>
      <c r="Y356">
        <v>115</v>
      </c>
      <c r="Z356">
        <v>116</v>
      </c>
      <c r="AA356">
        <f t="shared" si="36"/>
        <v>115.5</v>
      </c>
      <c r="AB356">
        <v>6</v>
      </c>
      <c r="AC356">
        <v>6</v>
      </c>
      <c r="AD356">
        <v>6.15</v>
      </c>
      <c r="AE356">
        <f t="shared" si="37"/>
        <v>6.05</v>
      </c>
      <c r="AF356">
        <v>3.1</v>
      </c>
      <c r="AG356">
        <v>3.1</v>
      </c>
      <c r="AH356">
        <v>3</v>
      </c>
      <c r="AI356">
        <f t="shared" si="38"/>
        <v>3.0666666666666664</v>
      </c>
      <c r="AJ356">
        <v>4.1500000000000004</v>
      </c>
      <c r="AK356">
        <v>4.2</v>
      </c>
      <c r="AL356">
        <v>4.0999999999999996</v>
      </c>
      <c r="AM356">
        <f t="shared" si="39"/>
        <v>4.1500000000000004</v>
      </c>
      <c r="AN356">
        <v>90.5</v>
      </c>
      <c r="AO356">
        <v>90.5</v>
      </c>
      <c r="AP356">
        <v>90.5</v>
      </c>
      <c r="AQ356">
        <f t="shared" si="40"/>
        <v>90.5</v>
      </c>
      <c r="AR356">
        <v>91</v>
      </c>
      <c r="AS356">
        <v>90.5</v>
      </c>
      <c r="AT356">
        <v>91</v>
      </c>
      <c r="AU356">
        <f t="shared" si="41"/>
        <v>90.833333333333329</v>
      </c>
      <c r="AV356" t="s">
        <v>1502</v>
      </c>
      <c r="AW356" t="s">
        <v>1502</v>
      </c>
      <c r="AX356">
        <v>14.51</v>
      </c>
      <c r="AY356">
        <v>90</v>
      </c>
      <c r="AZ356">
        <v>88</v>
      </c>
      <c r="BA356">
        <v>81.5</v>
      </c>
      <c r="BB356">
        <v>76</v>
      </c>
      <c r="BC356">
        <v>70</v>
      </c>
      <c r="BD356">
        <v>65</v>
      </c>
      <c r="BE356">
        <v>59</v>
      </c>
      <c r="BF356">
        <v>53</v>
      </c>
      <c r="BG356">
        <v>47</v>
      </c>
      <c r="BH356" t="s">
        <v>1502</v>
      </c>
      <c r="BI356" t="s">
        <v>1502</v>
      </c>
      <c r="BJ356" s="3" t="s">
        <v>1502</v>
      </c>
    </row>
    <row r="357" spans="1:67">
      <c r="A357" t="s">
        <v>1308</v>
      </c>
      <c r="B357" s="21">
        <v>40003</v>
      </c>
      <c r="C357" t="s">
        <v>1538</v>
      </c>
      <c r="D357" t="s">
        <v>1539</v>
      </c>
      <c r="E357">
        <v>51.606960000000001</v>
      </c>
      <c r="F357">
        <v>112.94265799999999</v>
      </c>
      <c r="G357" s="1">
        <v>0.4458333333333333</v>
      </c>
      <c r="H357" s="13" t="s">
        <v>1212</v>
      </c>
      <c r="I357" s="13" t="s">
        <v>1499</v>
      </c>
      <c r="T357">
        <v>9.9</v>
      </c>
      <c r="U357" s="20">
        <v>10</v>
      </c>
      <c r="V357">
        <v>10</v>
      </c>
      <c r="W357">
        <f t="shared" si="35"/>
        <v>9.9666666666666668</v>
      </c>
      <c r="X357">
        <v>117.5</v>
      </c>
      <c r="Y357">
        <v>116</v>
      </c>
      <c r="Z357">
        <v>117.5</v>
      </c>
      <c r="AA357">
        <f t="shared" si="36"/>
        <v>117</v>
      </c>
      <c r="AB357">
        <v>5.8</v>
      </c>
      <c r="AC357">
        <v>6</v>
      </c>
      <c r="AD357">
        <v>5.9</v>
      </c>
      <c r="AE357">
        <f t="shared" si="37"/>
        <v>5.9000000000000012</v>
      </c>
      <c r="AF357">
        <v>2.8</v>
      </c>
      <c r="AG357">
        <v>2.75</v>
      </c>
      <c r="AH357">
        <v>2.7</v>
      </c>
      <c r="AI357">
        <f t="shared" si="38"/>
        <v>2.75</v>
      </c>
      <c r="AJ357">
        <v>3.65</v>
      </c>
      <c r="AK357">
        <v>3.75</v>
      </c>
      <c r="AL357">
        <v>3.75</v>
      </c>
      <c r="AM357">
        <f t="shared" si="39"/>
        <v>3.7166666666666668</v>
      </c>
      <c r="AN357">
        <v>88</v>
      </c>
      <c r="AO357">
        <v>88</v>
      </c>
      <c r="AP357">
        <v>88</v>
      </c>
      <c r="AQ357">
        <f t="shared" si="40"/>
        <v>88</v>
      </c>
      <c r="AR357">
        <v>88</v>
      </c>
      <c r="AS357">
        <v>88</v>
      </c>
      <c r="AT357">
        <v>88</v>
      </c>
      <c r="AU357">
        <f t="shared" si="41"/>
        <v>88</v>
      </c>
      <c r="AV357" t="s">
        <v>1502</v>
      </c>
      <c r="AW357" t="s">
        <v>1502</v>
      </c>
      <c r="AX357">
        <v>14.95</v>
      </c>
      <c r="AY357">
        <v>90.5</v>
      </c>
      <c r="AZ357">
        <v>87</v>
      </c>
      <c r="BA357">
        <v>81</v>
      </c>
      <c r="BB357">
        <v>74</v>
      </c>
      <c r="BC357">
        <v>69</v>
      </c>
      <c r="BD357">
        <v>65</v>
      </c>
      <c r="BE357">
        <v>60</v>
      </c>
      <c r="BF357">
        <v>55</v>
      </c>
      <c r="BG357">
        <v>49</v>
      </c>
      <c r="BH357" t="s">
        <v>1508</v>
      </c>
      <c r="BI357" t="s">
        <v>1003</v>
      </c>
      <c r="BJ357" s="3" t="s">
        <v>1502</v>
      </c>
      <c r="BK357" t="s">
        <v>1502</v>
      </c>
      <c r="BL357" t="s">
        <v>1502</v>
      </c>
      <c r="BM357" t="s">
        <v>1213</v>
      </c>
      <c r="BO357" t="s">
        <v>1214</v>
      </c>
    </row>
    <row r="358" spans="1:67">
      <c r="A358" t="s">
        <v>1309</v>
      </c>
      <c r="B358" s="21">
        <v>40003</v>
      </c>
      <c r="C358" t="s">
        <v>1538</v>
      </c>
      <c r="D358" t="s">
        <v>1539</v>
      </c>
      <c r="E358">
        <v>51.606960000000001</v>
      </c>
      <c r="F358">
        <v>112.94265799999999</v>
      </c>
      <c r="H358" s="13" t="s">
        <v>1506</v>
      </c>
      <c r="I358" s="13" t="s">
        <v>1503</v>
      </c>
      <c r="T358">
        <v>10.6</v>
      </c>
      <c r="U358" s="20">
        <v>10.7</v>
      </c>
      <c r="V358">
        <v>10.7</v>
      </c>
      <c r="W358">
        <f t="shared" si="35"/>
        <v>10.666666666666666</v>
      </c>
      <c r="X358">
        <v>122.5</v>
      </c>
      <c r="Y358">
        <v>122.5</v>
      </c>
      <c r="Z358">
        <v>123</v>
      </c>
      <c r="AA358">
        <f t="shared" si="36"/>
        <v>122.66666666666667</v>
      </c>
      <c r="AB358">
        <v>5.45</v>
      </c>
      <c r="AC358">
        <v>5.55</v>
      </c>
      <c r="AD358">
        <v>5.6</v>
      </c>
      <c r="AE358">
        <f t="shared" si="37"/>
        <v>5.5333333333333341</v>
      </c>
      <c r="AF358">
        <v>2.6</v>
      </c>
      <c r="AG358">
        <v>2.5499999999999998</v>
      </c>
      <c r="AH358">
        <v>2.5499999999999998</v>
      </c>
      <c r="AI358">
        <f t="shared" si="38"/>
        <v>2.5666666666666669</v>
      </c>
      <c r="AJ358">
        <v>4.9000000000000004</v>
      </c>
      <c r="AK358">
        <v>4.95</v>
      </c>
      <c r="AL358">
        <v>4.8</v>
      </c>
      <c r="AM358">
        <f t="shared" si="39"/>
        <v>4.8833333333333337</v>
      </c>
      <c r="AN358">
        <v>96</v>
      </c>
      <c r="AO358">
        <v>96</v>
      </c>
      <c r="AP358">
        <v>96</v>
      </c>
      <c r="AQ358">
        <f t="shared" si="40"/>
        <v>96</v>
      </c>
      <c r="AR358">
        <v>95</v>
      </c>
      <c r="AS358">
        <v>95</v>
      </c>
      <c r="AT358">
        <v>94.5</v>
      </c>
      <c r="AU358">
        <f t="shared" si="41"/>
        <v>94.833333333333329</v>
      </c>
      <c r="AV358" t="s">
        <v>1502</v>
      </c>
      <c r="AW358" t="s">
        <v>1502</v>
      </c>
      <c r="AX358">
        <v>16.78</v>
      </c>
      <c r="AY358">
        <v>96</v>
      </c>
      <c r="AZ358">
        <v>93.5</v>
      </c>
      <c r="BA358">
        <v>87</v>
      </c>
      <c r="BB358">
        <v>81</v>
      </c>
      <c r="BC358">
        <v>74.5</v>
      </c>
      <c r="BD358">
        <v>69</v>
      </c>
      <c r="BE358">
        <v>64</v>
      </c>
      <c r="BF358">
        <v>57</v>
      </c>
      <c r="BG358">
        <v>51</v>
      </c>
      <c r="BH358" t="s">
        <v>1508</v>
      </c>
      <c r="BI358" t="s">
        <v>1502</v>
      </c>
      <c r="BJ358" s="3" t="s">
        <v>1508</v>
      </c>
      <c r="BK358" t="s">
        <v>1502</v>
      </c>
      <c r="BL358" t="s">
        <v>1502</v>
      </c>
      <c r="BM358" t="s">
        <v>1215</v>
      </c>
    </row>
    <row r="359" spans="1:67">
      <c r="A359" t="s">
        <v>1310</v>
      </c>
      <c r="B359" s="21">
        <v>40003</v>
      </c>
      <c r="C359" t="s">
        <v>1538</v>
      </c>
      <c r="D359" t="s">
        <v>1540</v>
      </c>
      <c r="E359">
        <v>51.607940999999997</v>
      </c>
      <c r="F359">
        <v>112.940552</v>
      </c>
      <c r="H359" s="13" t="s">
        <v>1506</v>
      </c>
      <c r="I359" s="13" t="s">
        <v>1499</v>
      </c>
      <c r="T359">
        <v>9.75</v>
      </c>
      <c r="U359" s="20">
        <v>9.75</v>
      </c>
      <c r="V359">
        <v>9.6</v>
      </c>
      <c r="W359">
        <f t="shared" si="35"/>
        <v>9.7000000000000011</v>
      </c>
      <c r="X359">
        <v>115.5</v>
      </c>
      <c r="Y359">
        <v>116</v>
      </c>
      <c r="Z359">
        <v>115.5</v>
      </c>
      <c r="AA359">
        <f t="shared" si="36"/>
        <v>115.66666666666667</v>
      </c>
      <c r="AB359">
        <v>5.7</v>
      </c>
      <c r="AC359">
        <v>5.5</v>
      </c>
      <c r="AD359">
        <v>5.6</v>
      </c>
      <c r="AE359">
        <f t="shared" si="37"/>
        <v>5.5999999999999988</v>
      </c>
      <c r="AF359">
        <v>2.6</v>
      </c>
      <c r="AG359">
        <v>2.5499999999999998</v>
      </c>
      <c r="AH359">
        <v>2.5499999999999998</v>
      </c>
      <c r="AI359">
        <f t="shared" si="38"/>
        <v>2.5666666666666669</v>
      </c>
      <c r="AJ359">
        <v>4.8</v>
      </c>
      <c r="AK359">
        <v>4.7</v>
      </c>
      <c r="AL359">
        <v>4.8</v>
      </c>
      <c r="AM359">
        <f t="shared" si="39"/>
        <v>4.7666666666666666</v>
      </c>
      <c r="AN359">
        <v>80</v>
      </c>
      <c r="AO359">
        <v>80</v>
      </c>
      <c r="AP359">
        <v>80</v>
      </c>
      <c r="AQ359">
        <f t="shared" si="40"/>
        <v>80</v>
      </c>
      <c r="AR359">
        <v>75.5</v>
      </c>
      <c r="AS359">
        <v>75.5</v>
      </c>
      <c r="AT359">
        <v>76</v>
      </c>
      <c r="AU359">
        <f t="shared" si="41"/>
        <v>75.666666666666671</v>
      </c>
      <c r="AV359" t="s">
        <v>1502</v>
      </c>
      <c r="AW359" t="s">
        <v>1502</v>
      </c>
      <c r="AX359">
        <v>14.49</v>
      </c>
      <c r="AY359">
        <v>90</v>
      </c>
      <c r="AZ359">
        <v>89.5</v>
      </c>
      <c r="BA359">
        <v>83</v>
      </c>
      <c r="BB359">
        <v>76</v>
      </c>
      <c r="BC359">
        <v>70.5</v>
      </c>
      <c r="BD359">
        <v>65.5</v>
      </c>
      <c r="BE359">
        <v>58</v>
      </c>
      <c r="BF359">
        <v>53</v>
      </c>
      <c r="BG359">
        <v>47</v>
      </c>
      <c r="BH359" t="s">
        <v>1502</v>
      </c>
      <c r="BI359" t="s">
        <v>1502</v>
      </c>
      <c r="BJ359" s="3" t="s">
        <v>1216</v>
      </c>
      <c r="BK359" t="s">
        <v>1508</v>
      </c>
      <c r="BL359" t="s">
        <v>1502</v>
      </c>
      <c r="BM359" t="s">
        <v>1217</v>
      </c>
    </row>
    <row r="360" spans="1:67">
      <c r="A360" t="s">
        <v>1311</v>
      </c>
      <c r="B360" s="21">
        <v>40003</v>
      </c>
      <c r="C360" t="s">
        <v>1538</v>
      </c>
      <c r="D360" t="s">
        <v>1540</v>
      </c>
      <c r="E360">
        <v>51.607940999999997</v>
      </c>
      <c r="F360">
        <v>112.940552</v>
      </c>
      <c r="H360" s="13" t="s">
        <v>1004</v>
      </c>
      <c r="I360" s="13" t="s">
        <v>1499</v>
      </c>
      <c r="T360">
        <v>9.6</v>
      </c>
      <c r="U360" s="20">
        <v>9.5</v>
      </c>
      <c r="V360">
        <v>9.5</v>
      </c>
      <c r="W360">
        <f t="shared" si="35"/>
        <v>9.5333333333333332</v>
      </c>
      <c r="X360">
        <v>115.5</v>
      </c>
      <c r="Y360">
        <v>116</v>
      </c>
      <c r="Z360">
        <v>116</v>
      </c>
      <c r="AA360">
        <f t="shared" si="36"/>
        <v>115.83333333333333</v>
      </c>
      <c r="AB360">
        <v>5.25</v>
      </c>
      <c r="AC360">
        <v>5.5</v>
      </c>
      <c r="AD360">
        <v>5.4</v>
      </c>
      <c r="AE360">
        <f t="shared" si="37"/>
        <v>5.3833333333333329</v>
      </c>
      <c r="AF360">
        <v>2.65</v>
      </c>
      <c r="AG360">
        <v>2.5</v>
      </c>
      <c r="AH360">
        <v>2.5499999999999998</v>
      </c>
      <c r="AI360">
        <f t="shared" si="38"/>
        <v>2.5666666666666669</v>
      </c>
      <c r="AJ360">
        <v>4.9000000000000004</v>
      </c>
      <c r="AK360">
        <v>4.8</v>
      </c>
      <c r="AL360">
        <v>4.8</v>
      </c>
      <c r="AM360">
        <f t="shared" si="39"/>
        <v>4.833333333333333</v>
      </c>
      <c r="AN360">
        <v>84</v>
      </c>
      <c r="AO360">
        <v>84</v>
      </c>
      <c r="AP360">
        <v>84</v>
      </c>
      <c r="AQ360">
        <f t="shared" si="40"/>
        <v>84</v>
      </c>
      <c r="AR360">
        <v>83.5</v>
      </c>
      <c r="AS360">
        <v>83.5</v>
      </c>
      <c r="AT360">
        <v>84</v>
      </c>
      <c r="AU360">
        <f t="shared" si="41"/>
        <v>83.666666666666671</v>
      </c>
      <c r="AV360" t="s">
        <v>1502</v>
      </c>
      <c r="AW360" t="s">
        <v>1502</v>
      </c>
      <c r="AX360">
        <v>14.31</v>
      </c>
      <c r="AY360">
        <v>90</v>
      </c>
      <c r="AZ360">
        <v>88</v>
      </c>
      <c r="BA360">
        <v>83</v>
      </c>
      <c r="BB360">
        <v>76</v>
      </c>
      <c r="BC360">
        <v>71.5</v>
      </c>
      <c r="BD360">
        <v>66</v>
      </c>
      <c r="BE360">
        <v>60</v>
      </c>
      <c r="BF360">
        <v>54</v>
      </c>
      <c r="BG360">
        <v>46.5</v>
      </c>
      <c r="BH360" t="s">
        <v>1502</v>
      </c>
      <c r="BI360" t="s">
        <v>1502</v>
      </c>
      <c r="BJ360" s="3" t="s">
        <v>1502</v>
      </c>
      <c r="BK360" t="s">
        <v>1502</v>
      </c>
      <c r="BL360" t="s">
        <v>1502</v>
      </c>
      <c r="BM360" t="s">
        <v>1218</v>
      </c>
    </row>
    <row r="361" spans="1:67">
      <c r="A361" t="s">
        <v>1312</v>
      </c>
      <c r="B361" s="21">
        <v>40003</v>
      </c>
      <c r="C361" t="s">
        <v>1538</v>
      </c>
      <c r="D361" t="s">
        <v>1541</v>
      </c>
      <c r="E361">
        <v>51.606628000000001</v>
      </c>
      <c r="F361">
        <v>112.93596599999999</v>
      </c>
      <c r="H361" s="13" t="s">
        <v>73</v>
      </c>
      <c r="I361" s="13" t="s">
        <v>74</v>
      </c>
      <c r="T361">
        <v>10</v>
      </c>
      <c r="U361" s="20">
        <v>10</v>
      </c>
      <c r="V361">
        <v>9.9</v>
      </c>
      <c r="W361">
        <f t="shared" si="35"/>
        <v>9.9666666666666668</v>
      </c>
      <c r="X361">
        <v>117.5</v>
      </c>
      <c r="Y361">
        <v>117.5</v>
      </c>
      <c r="Z361">
        <v>118</v>
      </c>
      <c r="AA361">
        <f t="shared" si="36"/>
        <v>117.66666666666667</v>
      </c>
      <c r="AB361">
        <v>5</v>
      </c>
      <c r="AC361">
        <v>5.2</v>
      </c>
      <c r="AD361">
        <v>5.2</v>
      </c>
      <c r="AE361">
        <f t="shared" si="37"/>
        <v>5.1333333333333329</v>
      </c>
      <c r="AF361">
        <v>2.4</v>
      </c>
      <c r="AG361">
        <v>2.4</v>
      </c>
      <c r="AH361">
        <v>2.4</v>
      </c>
      <c r="AI361">
        <f t="shared" si="38"/>
        <v>2.4</v>
      </c>
      <c r="AJ361">
        <v>4.5</v>
      </c>
      <c r="AK361">
        <v>4.7</v>
      </c>
      <c r="AL361">
        <v>4.55</v>
      </c>
      <c r="AM361">
        <f t="shared" si="39"/>
        <v>4.583333333333333</v>
      </c>
      <c r="AN361">
        <v>101.5</v>
      </c>
      <c r="AO361">
        <v>102</v>
      </c>
      <c r="AP361">
        <v>102</v>
      </c>
      <c r="AQ361">
        <f t="shared" si="40"/>
        <v>101.83333333333333</v>
      </c>
      <c r="AR361">
        <v>101.5</v>
      </c>
      <c r="AS361">
        <v>102</v>
      </c>
      <c r="AT361">
        <v>102.5</v>
      </c>
      <c r="AU361">
        <f t="shared" si="41"/>
        <v>102</v>
      </c>
      <c r="AV361" t="s">
        <v>347</v>
      </c>
      <c r="AW361" t="s">
        <v>347</v>
      </c>
      <c r="AX361">
        <v>15.32</v>
      </c>
      <c r="AY361">
        <v>90.5</v>
      </c>
      <c r="AZ361">
        <v>90</v>
      </c>
      <c r="BA361">
        <v>84</v>
      </c>
      <c r="BB361">
        <v>77</v>
      </c>
      <c r="BC361">
        <v>72.5</v>
      </c>
      <c r="BD361">
        <v>66</v>
      </c>
      <c r="BE361">
        <v>61</v>
      </c>
      <c r="BF361">
        <v>56</v>
      </c>
      <c r="BG361">
        <v>50</v>
      </c>
      <c r="BH361" t="s">
        <v>348</v>
      </c>
      <c r="BI361" t="s">
        <v>349</v>
      </c>
      <c r="BJ361" s="3" t="s">
        <v>349</v>
      </c>
    </row>
    <row r="362" spans="1:67">
      <c r="A362" t="s">
        <v>1313</v>
      </c>
      <c r="B362" s="21">
        <v>40003</v>
      </c>
      <c r="C362" t="s">
        <v>1537</v>
      </c>
      <c r="D362" t="s">
        <v>1339</v>
      </c>
      <c r="E362">
        <v>51.607601000000003</v>
      </c>
      <c r="F362">
        <v>112.936623</v>
      </c>
      <c r="H362" s="13" t="s">
        <v>140</v>
      </c>
      <c r="I362" s="13" t="s">
        <v>141</v>
      </c>
      <c r="T362">
        <v>10.25</v>
      </c>
      <c r="U362" s="20">
        <v>10.15</v>
      </c>
      <c r="V362">
        <v>10.199999999999999</v>
      </c>
      <c r="W362">
        <f t="shared" si="35"/>
        <v>10.199999999999999</v>
      </c>
      <c r="X362">
        <v>118.5</v>
      </c>
      <c r="Y362">
        <v>119</v>
      </c>
      <c r="Z362">
        <v>119</v>
      </c>
      <c r="AA362">
        <f t="shared" si="36"/>
        <v>118.83333333333333</v>
      </c>
      <c r="AB362">
        <v>5.5</v>
      </c>
      <c r="AC362">
        <v>5.6</v>
      </c>
      <c r="AD362">
        <v>5.65</v>
      </c>
      <c r="AE362">
        <f t="shared" si="37"/>
        <v>5.583333333333333</v>
      </c>
      <c r="AF362">
        <v>2.85</v>
      </c>
      <c r="AG362">
        <v>2.8</v>
      </c>
      <c r="AH362">
        <v>2.9</v>
      </c>
      <c r="AI362">
        <f t="shared" si="38"/>
        <v>2.85</v>
      </c>
      <c r="AJ362">
        <v>4.45</v>
      </c>
      <c r="AK362">
        <v>4.6500000000000004</v>
      </c>
      <c r="AL362">
        <v>4.4000000000000004</v>
      </c>
      <c r="AM362">
        <f t="shared" si="39"/>
        <v>4.5000000000000009</v>
      </c>
      <c r="AN362">
        <v>86</v>
      </c>
      <c r="AO362">
        <v>87</v>
      </c>
      <c r="AP362">
        <v>87</v>
      </c>
      <c r="AQ362">
        <f t="shared" si="40"/>
        <v>86.666666666666671</v>
      </c>
      <c r="AR362">
        <v>87</v>
      </c>
      <c r="AS362">
        <v>87</v>
      </c>
      <c r="AT362">
        <v>86.5</v>
      </c>
      <c r="AU362">
        <f t="shared" si="41"/>
        <v>86.833333333333329</v>
      </c>
      <c r="AV362" t="s">
        <v>347</v>
      </c>
      <c r="AW362" t="s">
        <v>347</v>
      </c>
      <c r="AX362">
        <v>15.69</v>
      </c>
      <c r="AY362">
        <v>92</v>
      </c>
      <c r="AZ362">
        <v>91.5</v>
      </c>
      <c r="BA362">
        <v>85</v>
      </c>
      <c r="BB362">
        <v>79</v>
      </c>
      <c r="BC362">
        <v>73</v>
      </c>
      <c r="BD362">
        <v>68</v>
      </c>
      <c r="BE362">
        <v>62</v>
      </c>
      <c r="BF362">
        <v>56</v>
      </c>
      <c r="BG362">
        <v>49</v>
      </c>
      <c r="BH362" t="s">
        <v>348</v>
      </c>
      <c r="BI362" t="s">
        <v>347</v>
      </c>
      <c r="BJ362" s="3" t="s">
        <v>347</v>
      </c>
      <c r="BK362" t="s">
        <v>347</v>
      </c>
      <c r="BL362" t="s">
        <v>347</v>
      </c>
      <c r="BM362" t="s">
        <v>142</v>
      </c>
      <c r="BO362" t="s">
        <v>143</v>
      </c>
    </row>
    <row r="363" spans="1:67">
      <c r="A363" t="s">
        <v>1314</v>
      </c>
      <c r="B363" s="21">
        <v>40003</v>
      </c>
      <c r="C363" t="s">
        <v>1537</v>
      </c>
      <c r="D363" t="s">
        <v>1339</v>
      </c>
      <c r="E363">
        <v>51.607601000000003</v>
      </c>
      <c r="F363">
        <v>112.936623</v>
      </c>
      <c r="H363" s="13" t="s">
        <v>73</v>
      </c>
      <c r="I363" s="13" t="s">
        <v>74</v>
      </c>
      <c r="T363">
        <v>10.5</v>
      </c>
      <c r="U363" s="20">
        <v>10.6</v>
      </c>
      <c r="V363">
        <v>10.7</v>
      </c>
      <c r="W363">
        <f t="shared" si="35"/>
        <v>10.6</v>
      </c>
      <c r="X363">
        <v>120.5</v>
      </c>
      <c r="Y363">
        <v>121</v>
      </c>
      <c r="Z363">
        <v>121</v>
      </c>
      <c r="AA363">
        <f t="shared" si="36"/>
        <v>120.83333333333333</v>
      </c>
      <c r="AB363">
        <v>6</v>
      </c>
      <c r="AC363">
        <v>5.85</v>
      </c>
      <c r="AD363">
        <v>6</v>
      </c>
      <c r="AE363">
        <f t="shared" si="37"/>
        <v>5.95</v>
      </c>
      <c r="AF363">
        <v>2.85</v>
      </c>
      <c r="AG363">
        <v>2.8</v>
      </c>
      <c r="AH363">
        <v>2.8</v>
      </c>
      <c r="AI363">
        <f t="shared" si="38"/>
        <v>2.8166666666666664</v>
      </c>
      <c r="AJ363">
        <v>5</v>
      </c>
      <c r="AK363">
        <v>4.75</v>
      </c>
      <c r="AL363">
        <v>4.8</v>
      </c>
      <c r="AM363">
        <f t="shared" si="39"/>
        <v>4.8500000000000005</v>
      </c>
      <c r="AN363">
        <v>113</v>
      </c>
      <c r="AO363">
        <v>113</v>
      </c>
      <c r="AP363">
        <v>113.5</v>
      </c>
      <c r="AQ363">
        <f t="shared" si="40"/>
        <v>113.16666666666667</v>
      </c>
      <c r="AR363">
        <v>112</v>
      </c>
      <c r="AS363">
        <v>113</v>
      </c>
      <c r="AT363">
        <v>112.5</v>
      </c>
      <c r="AU363">
        <f t="shared" si="41"/>
        <v>112.5</v>
      </c>
      <c r="AV363" t="s">
        <v>347</v>
      </c>
      <c r="AW363" t="s">
        <v>347</v>
      </c>
      <c r="AX363">
        <v>15.54</v>
      </c>
      <c r="AY363">
        <v>93</v>
      </c>
      <c r="AZ363">
        <v>92</v>
      </c>
      <c r="BA363">
        <v>85</v>
      </c>
      <c r="BB363">
        <v>78.5</v>
      </c>
      <c r="BC363">
        <v>73</v>
      </c>
      <c r="BD363">
        <v>67</v>
      </c>
      <c r="BE363">
        <v>62</v>
      </c>
      <c r="BF363">
        <v>56</v>
      </c>
      <c r="BG363">
        <v>48</v>
      </c>
      <c r="BH363" t="s">
        <v>348</v>
      </c>
      <c r="BI363" t="s">
        <v>347</v>
      </c>
      <c r="BJ363" s="3" t="s">
        <v>347</v>
      </c>
      <c r="BK363" t="s">
        <v>349</v>
      </c>
      <c r="BL363" t="s">
        <v>348</v>
      </c>
      <c r="BM363" t="s">
        <v>144</v>
      </c>
    </row>
    <row r="364" spans="1:67">
      <c r="A364" t="s">
        <v>1315</v>
      </c>
      <c r="B364" s="21">
        <v>40004</v>
      </c>
      <c r="C364" t="s">
        <v>1340</v>
      </c>
      <c r="D364" t="s">
        <v>1546</v>
      </c>
      <c r="E364">
        <v>51.937939</v>
      </c>
      <c r="F364">
        <v>114.97281700000001</v>
      </c>
      <c r="H364" s="13" t="s">
        <v>140</v>
      </c>
      <c r="I364" s="13" t="s">
        <v>74</v>
      </c>
      <c r="T364">
        <v>11.1</v>
      </c>
      <c r="U364" s="20">
        <v>11</v>
      </c>
      <c r="V364">
        <v>11.05</v>
      </c>
      <c r="W364">
        <f t="shared" si="35"/>
        <v>11.050000000000002</v>
      </c>
      <c r="X364">
        <v>118</v>
      </c>
      <c r="Y364">
        <v>118</v>
      </c>
      <c r="Z364">
        <v>119</v>
      </c>
      <c r="AA364">
        <f t="shared" si="36"/>
        <v>118.33333333333333</v>
      </c>
      <c r="AB364">
        <v>5.9</v>
      </c>
      <c r="AC364">
        <v>5.95</v>
      </c>
      <c r="AD364">
        <v>5.9</v>
      </c>
      <c r="AE364">
        <f t="shared" si="37"/>
        <v>5.916666666666667</v>
      </c>
      <c r="AF364">
        <v>2.75</v>
      </c>
      <c r="AG364">
        <v>2.75</v>
      </c>
      <c r="AH364">
        <v>2.75</v>
      </c>
      <c r="AI364">
        <f t="shared" si="38"/>
        <v>2.75</v>
      </c>
      <c r="AJ364">
        <v>4.5</v>
      </c>
      <c r="AK364">
        <v>4.7</v>
      </c>
      <c r="AL364">
        <v>4.5</v>
      </c>
      <c r="AM364">
        <f t="shared" si="39"/>
        <v>4.5666666666666664</v>
      </c>
      <c r="AN364">
        <v>90</v>
      </c>
      <c r="AO364">
        <v>90</v>
      </c>
      <c r="AP364">
        <v>90</v>
      </c>
      <c r="AQ364">
        <f t="shared" si="40"/>
        <v>90</v>
      </c>
      <c r="AR364">
        <v>91</v>
      </c>
      <c r="AS364">
        <v>91</v>
      </c>
      <c r="AT364">
        <v>91</v>
      </c>
      <c r="AU364">
        <f t="shared" si="41"/>
        <v>91</v>
      </c>
      <c r="AV364" t="s">
        <v>347</v>
      </c>
      <c r="AW364" t="s">
        <v>347</v>
      </c>
      <c r="AX364">
        <v>14.58</v>
      </c>
      <c r="AY364">
        <v>92</v>
      </c>
      <c r="AZ364">
        <v>89</v>
      </c>
      <c r="BA364">
        <v>83</v>
      </c>
      <c r="BB364">
        <v>77</v>
      </c>
      <c r="BC364">
        <v>72</v>
      </c>
      <c r="BD364">
        <v>65</v>
      </c>
      <c r="BE364">
        <v>60</v>
      </c>
      <c r="BF364">
        <v>52</v>
      </c>
      <c r="BG364">
        <v>47</v>
      </c>
      <c r="BH364" t="s">
        <v>347</v>
      </c>
      <c r="BI364" t="s">
        <v>347</v>
      </c>
      <c r="BJ364" s="3" t="s">
        <v>348</v>
      </c>
    </row>
    <row r="365" spans="1:67">
      <c r="A365" t="s">
        <v>670</v>
      </c>
      <c r="B365" s="21">
        <v>40004</v>
      </c>
      <c r="C365" t="s">
        <v>1340</v>
      </c>
      <c r="D365" t="s">
        <v>1546</v>
      </c>
      <c r="E365">
        <v>51.937939</v>
      </c>
      <c r="F365">
        <v>114.97281700000001</v>
      </c>
      <c r="H365" s="13" t="s">
        <v>73</v>
      </c>
      <c r="I365" s="13" t="s">
        <v>141</v>
      </c>
      <c r="T365">
        <v>10.5</v>
      </c>
      <c r="U365" s="20">
        <v>10.5</v>
      </c>
      <c r="V365">
        <v>10.5</v>
      </c>
      <c r="W365">
        <f t="shared" si="35"/>
        <v>10.5</v>
      </c>
      <c r="X365">
        <v>115</v>
      </c>
      <c r="Y365">
        <v>116</v>
      </c>
      <c r="Z365">
        <v>116.5</v>
      </c>
      <c r="AA365">
        <f t="shared" si="36"/>
        <v>115.83333333333333</v>
      </c>
      <c r="AB365">
        <v>5.45</v>
      </c>
      <c r="AC365">
        <v>5.35</v>
      </c>
      <c r="AD365">
        <v>5.4</v>
      </c>
      <c r="AE365">
        <f t="shared" si="37"/>
        <v>5.4000000000000012</v>
      </c>
      <c r="AF365">
        <v>2.7</v>
      </c>
      <c r="AG365">
        <v>2.8</v>
      </c>
      <c r="AH365">
        <v>2.7</v>
      </c>
      <c r="AI365">
        <f t="shared" si="38"/>
        <v>2.7333333333333329</v>
      </c>
      <c r="AJ365">
        <v>4.3</v>
      </c>
      <c r="AK365">
        <v>4.4000000000000004</v>
      </c>
      <c r="AL365">
        <v>4.4000000000000004</v>
      </c>
      <c r="AM365">
        <f t="shared" si="39"/>
        <v>4.3666666666666663</v>
      </c>
      <c r="AN365">
        <v>92</v>
      </c>
      <c r="AO365">
        <v>92</v>
      </c>
      <c r="AP365">
        <v>91.5</v>
      </c>
      <c r="AQ365">
        <f t="shared" si="40"/>
        <v>91.833333333333329</v>
      </c>
      <c r="AR365">
        <v>92</v>
      </c>
      <c r="AS365">
        <v>92</v>
      </c>
      <c r="AT365">
        <v>92</v>
      </c>
      <c r="AU365">
        <f t="shared" si="41"/>
        <v>92</v>
      </c>
      <c r="AV365" t="s">
        <v>347</v>
      </c>
      <c r="AW365" t="s">
        <v>347</v>
      </c>
      <c r="AX365">
        <v>14.71</v>
      </c>
      <c r="AY365">
        <v>90</v>
      </c>
      <c r="AZ365">
        <v>88</v>
      </c>
      <c r="BA365">
        <v>83.5</v>
      </c>
      <c r="BB365">
        <v>78</v>
      </c>
      <c r="BC365">
        <v>73</v>
      </c>
      <c r="BD365">
        <v>66</v>
      </c>
      <c r="BE365">
        <v>62</v>
      </c>
      <c r="BF365">
        <v>55.5</v>
      </c>
      <c r="BG365">
        <v>49</v>
      </c>
      <c r="BH365" t="s">
        <v>347</v>
      </c>
      <c r="BI365" t="s">
        <v>347</v>
      </c>
      <c r="BJ365" s="3" t="s">
        <v>347</v>
      </c>
    </row>
    <row r="366" spans="1:67">
      <c r="A366" t="s">
        <v>671</v>
      </c>
      <c r="B366" s="21">
        <v>40004</v>
      </c>
      <c r="C366" t="s">
        <v>1340</v>
      </c>
      <c r="D366" t="s">
        <v>1546</v>
      </c>
      <c r="E366">
        <v>51.937939</v>
      </c>
      <c r="F366">
        <v>114.97281700000001</v>
      </c>
      <c r="H366" s="13" t="s">
        <v>140</v>
      </c>
      <c r="I366" s="13" t="s">
        <v>74</v>
      </c>
      <c r="T366">
        <v>10.6</v>
      </c>
      <c r="U366" s="20">
        <v>10.7</v>
      </c>
      <c r="V366">
        <v>10.7</v>
      </c>
      <c r="W366">
        <f t="shared" si="35"/>
        <v>10.666666666666666</v>
      </c>
      <c r="X366">
        <v>119.5</v>
      </c>
      <c r="Y366">
        <v>120</v>
      </c>
      <c r="Z366">
        <v>120</v>
      </c>
      <c r="AA366">
        <f t="shared" si="36"/>
        <v>119.83333333333333</v>
      </c>
      <c r="AB366">
        <v>5.6</v>
      </c>
      <c r="AC366">
        <v>5.5</v>
      </c>
      <c r="AD366">
        <v>5.6</v>
      </c>
      <c r="AE366">
        <f t="shared" si="37"/>
        <v>5.5666666666666664</v>
      </c>
      <c r="AF366">
        <v>2.75</v>
      </c>
      <c r="AG366">
        <v>2.8</v>
      </c>
      <c r="AH366">
        <v>2.8</v>
      </c>
      <c r="AI366">
        <f t="shared" si="38"/>
        <v>2.7833333333333332</v>
      </c>
      <c r="AJ366">
        <v>4.2</v>
      </c>
      <c r="AK366">
        <v>4.0999999999999996</v>
      </c>
      <c r="AL366">
        <v>4.1500000000000004</v>
      </c>
      <c r="AM366">
        <f t="shared" si="39"/>
        <v>4.1500000000000004</v>
      </c>
      <c r="AN366">
        <v>93</v>
      </c>
      <c r="AO366">
        <v>92</v>
      </c>
      <c r="AP366">
        <v>93</v>
      </c>
      <c r="AQ366">
        <f t="shared" si="40"/>
        <v>92.666666666666671</v>
      </c>
      <c r="AR366" t="s">
        <v>145</v>
      </c>
      <c r="AU366" t="e">
        <f t="shared" si="41"/>
        <v>#DIV/0!</v>
      </c>
      <c r="AV366" t="s">
        <v>349</v>
      </c>
      <c r="AW366" t="s">
        <v>146</v>
      </c>
      <c r="AX366">
        <v>16.34</v>
      </c>
      <c r="AY366">
        <v>92</v>
      </c>
      <c r="AZ366">
        <v>91</v>
      </c>
      <c r="BA366">
        <v>86</v>
      </c>
      <c r="BB366">
        <v>79</v>
      </c>
      <c r="BC366">
        <v>73</v>
      </c>
      <c r="BD366">
        <v>68</v>
      </c>
      <c r="BE366">
        <v>64</v>
      </c>
      <c r="BF366">
        <v>56</v>
      </c>
      <c r="BG366">
        <v>48.5</v>
      </c>
      <c r="BH366" t="s">
        <v>347</v>
      </c>
      <c r="BI366" t="s">
        <v>348</v>
      </c>
      <c r="BJ366" s="3" t="s">
        <v>347</v>
      </c>
    </row>
    <row r="367" spans="1:67">
      <c r="A367" t="s">
        <v>484</v>
      </c>
      <c r="B367" s="21">
        <v>40004</v>
      </c>
      <c r="C367" t="s">
        <v>1340</v>
      </c>
      <c r="D367" t="s">
        <v>1546</v>
      </c>
      <c r="E367">
        <v>51.937939</v>
      </c>
      <c r="F367">
        <v>114.97281700000001</v>
      </c>
      <c r="H367" s="13" t="s">
        <v>140</v>
      </c>
      <c r="I367" s="13" t="s">
        <v>141</v>
      </c>
      <c r="T367">
        <v>11.8</v>
      </c>
      <c r="U367" s="20">
        <v>11.75</v>
      </c>
      <c r="V367">
        <v>11.65</v>
      </c>
      <c r="W367">
        <f t="shared" si="35"/>
        <v>11.733333333333334</v>
      </c>
      <c r="X367">
        <v>116.5</v>
      </c>
      <c r="Y367">
        <v>117</v>
      </c>
      <c r="Z367">
        <v>117.5</v>
      </c>
      <c r="AA367">
        <f t="shared" si="36"/>
        <v>117</v>
      </c>
      <c r="AB367">
        <v>6</v>
      </c>
      <c r="AC367">
        <v>5.9</v>
      </c>
      <c r="AD367">
        <v>6</v>
      </c>
      <c r="AE367">
        <f t="shared" si="37"/>
        <v>5.9666666666666659</v>
      </c>
      <c r="AF367">
        <v>2.95</v>
      </c>
      <c r="AG367">
        <v>2.8</v>
      </c>
      <c r="AH367">
        <v>2.8</v>
      </c>
      <c r="AI367">
        <f t="shared" si="38"/>
        <v>2.85</v>
      </c>
      <c r="AJ367">
        <v>4.45</v>
      </c>
      <c r="AK367">
        <v>4.45</v>
      </c>
      <c r="AL367">
        <v>4.5999999999999996</v>
      </c>
      <c r="AM367">
        <f t="shared" si="39"/>
        <v>4.5</v>
      </c>
      <c r="AN367">
        <v>97</v>
      </c>
      <c r="AO367">
        <v>97</v>
      </c>
      <c r="AP367">
        <v>97</v>
      </c>
      <c r="AQ367">
        <f t="shared" si="40"/>
        <v>97</v>
      </c>
      <c r="AR367">
        <v>96</v>
      </c>
      <c r="AS367">
        <v>96</v>
      </c>
      <c r="AT367">
        <v>96</v>
      </c>
      <c r="AU367">
        <f t="shared" si="41"/>
        <v>96</v>
      </c>
      <c r="AV367" t="s">
        <v>349</v>
      </c>
      <c r="AW367" t="s">
        <v>347</v>
      </c>
      <c r="AX367">
        <v>15.96</v>
      </c>
      <c r="AY367">
        <v>91</v>
      </c>
      <c r="AZ367">
        <v>90</v>
      </c>
      <c r="BA367">
        <v>86</v>
      </c>
      <c r="BB367">
        <v>79</v>
      </c>
      <c r="BC367">
        <v>73</v>
      </c>
      <c r="BD367">
        <v>66</v>
      </c>
      <c r="BE367">
        <v>61</v>
      </c>
      <c r="BF367">
        <v>55.5</v>
      </c>
      <c r="BG367">
        <v>48</v>
      </c>
      <c r="BH367" t="s">
        <v>347</v>
      </c>
      <c r="BI367" t="s">
        <v>347</v>
      </c>
      <c r="BJ367" s="3" t="s">
        <v>147</v>
      </c>
    </row>
    <row r="368" spans="1:67">
      <c r="A368" t="s">
        <v>485</v>
      </c>
      <c r="B368" s="21">
        <v>40004</v>
      </c>
      <c r="C368" t="s">
        <v>1340</v>
      </c>
      <c r="D368" t="s">
        <v>1546</v>
      </c>
      <c r="E368">
        <v>51.937939</v>
      </c>
      <c r="F368">
        <v>114.97281700000001</v>
      </c>
      <c r="H368" s="13" t="s">
        <v>73</v>
      </c>
      <c r="I368" s="13" t="s">
        <v>74</v>
      </c>
      <c r="T368">
        <v>10.3</v>
      </c>
      <c r="U368" s="20">
        <v>10.3</v>
      </c>
      <c r="V368">
        <v>10.199999999999999</v>
      </c>
      <c r="W368">
        <f t="shared" si="35"/>
        <v>10.266666666666667</v>
      </c>
      <c r="X368">
        <v>120</v>
      </c>
      <c r="Y368">
        <v>120.5</v>
      </c>
      <c r="Z368">
        <v>120</v>
      </c>
      <c r="AA368">
        <f t="shared" si="36"/>
        <v>120.16666666666667</v>
      </c>
      <c r="AB368">
        <v>5.9</v>
      </c>
      <c r="AC368">
        <v>6</v>
      </c>
      <c r="AD368">
        <v>6.05</v>
      </c>
      <c r="AE368">
        <f t="shared" si="37"/>
        <v>5.9833333333333334</v>
      </c>
      <c r="AF368">
        <v>2.6</v>
      </c>
      <c r="AG368">
        <v>2.75</v>
      </c>
      <c r="AH368">
        <v>2.6</v>
      </c>
      <c r="AI368">
        <f t="shared" si="38"/>
        <v>2.65</v>
      </c>
      <c r="AJ368">
        <v>4.9000000000000004</v>
      </c>
      <c r="AK368">
        <v>5</v>
      </c>
      <c r="AL368">
        <v>5.15</v>
      </c>
      <c r="AM368">
        <f t="shared" si="39"/>
        <v>5.0166666666666666</v>
      </c>
      <c r="AN368">
        <v>104</v>
      </c>
      <c r="AO368">
        <v>104</v>
      </c>
      <c r="AP368">
        <v>104</v>
      </c>
      <c r="AQ368">
        <f t="shared" si="40"/>
        <v>104</v>
      </c>
      <c r="AR368">
        <v>111</v>
      </c>
      <c r="AS368">
        <v>111</v>
      </c>
      <c r="AT368">
        <v>111.5</v>
      </c>
      <c r="AU368">
        <f t="shared" si="41"/>
        <v>111.16666666666667</v>
      </c>
      <c r="AV368" t="s">
        <v>349</v>
      </c>
      <c r="AW368" t="s">
        <v>347</v>
      </c>
      <c r="AX368">
        <v>14.75</v>
      </c>
      <c r="AY368">
        <v>92</v>
      </c>
      <c r="AZ368">
        <v>90</v>
      </c>
      <c r="BA368">
        <v>84</v>
      </c>
      <c r="BB368">
        <v>77</v>
      </c>
      <c r="BC368">
        <v>72</v>
      </c>
      <c r="BD368">
        <v>66.5</v>
      </c>
      <c r="BE368">
        <v>60.5</v>
      </c>
      <c r="BF368">
        <v>56</v>
      </c>
      <c r="BG368">
        <v>50</v>
      </c>
      <c r="BH368" t="s">
        <v>347</v>
      </c>
      <c r="BI368" t="s">
        <v>347</v>
      </c>
      <c r="BJ368" s="3" t="s">
        <v>347</v>
      </c>
    </row>
    <row r="369" spans="1:72">
      <c r="A369" t="s">
        <v>486</v>
      </c>
      <c r="B369" s="21">
        <v>40004</v>
      </c>
      <c r="C369" t="s">
        <v>1340</v>
      </c>
      <c r="D369" t="s">
        <v>1546</v>
      </c>
      <c r="E369">
        <v>51.937939</v>
      </c>
      <c r="F369">
        <v>114.97281700000001</v>
      </c>
      <c r="H369" s="13" t="s">
        <v>148</v>
      </c>
      <c r="I369" s="13" t="s">
        <v>141</v>
      </c>
      <c r="T369">
        <v>11</v>
      </c>
      <c r="U369" s="20">
        <v>11</v>
      </c>
      <c r="V369">
        <v>11.1</v>
      </c>
      <c r="W369">
        <f t="shared" si="35"/>
        <v>11.033333333333333</v>
      </c>
      <c r="X369">
        <v>122</v>
      </c>
      <c r="Y369">
        <v>121.5</v>
      </c>
      <c r="Z369">
        <v>121.5</v>
      </c>
      <c r="AA369">
        <f t="shared" si="36"/>
        <v>121.66666666666667</v>
      </c>
      <c r="AB369">
        <v>6</v>
      </c>
      <c r="AC369">
        <v>6</v>
      </c>
      <c r="AD369">
        <v>6</v>
      </c>
      <c r="AE369">
        <f t="shared" si="37"/>
        <v>6</v>
      </c>
      <c r="AF369">
        <v>3</v>
      </c>
      <c r="AG369">
        <v>2.85</v>
      </c>
      <c r="AH369">
        <v>3</v>
      </c>
      <c r="AI369">
        <f t="shared" si="38"/>
        <v>2.9499999999999997</v>
      </c>
      <c r="AJ369">
        <v>4.5999999999999996</v>
      </c>
      <c r="AK369">
        <v>4.5999999999999996</v>
      </c>
      <c r="AL369">
        <v>4.6500000000000004</v>
      </c>
      <c r="AM369">
        <f t="shared" si="39"/>
        <v>4.6166666666666663</v>
      </c>
      <c r="AN369">
        <v>89</v>
      </c>
      <c r="AO369">
        <v>90</v>
      </c>
      <c r="AP369">
        <v>90</v>
      </c>
      <c r="AQ369">
        <f t="shared" si="40"/>
        <v>89.666666666666671</v>
      </c>
      <c r="AR369">
        <v>91</v>
      </c>
      <c r="AS369">
        <v>91</v>
      </c>
      <c r="AT369">
        <v>91</v>
      </c>
      <c r="AU369">
        <f t="shared" si="41"/>
        <v>91</v>
      </c>
      <c r="AV369" t="s">
        <v>347</v>
      </c>
      <c r="AW369" t="s">
        <v>347</v>
      </c>
      <c r="AX369">
        <v>15.29</v>
      </c>
      <c r="AY369">
        <v>92</v>
      </c>
      <c r="AZ369">
        <v>91</v>
      </c>
      <c r="BA369">
        <v>86.5</v>
      </c>
      <c r="BB369">
        <v>80</v>
      </c>
      <c r="BC369">
        <v>73</v>
      </c>
      <c r="BD369">
        <v>69</v>
      </c>
      <c r="BE369">
        <v>63</v>
      </c>
      <c r="BF369">
        <v>57</v>
      </c>
      <c r="BG369">
        <v>51</v>
      </c>
      <c r="BH369" t="s">
        <v>348</v>
      </c>
      <c r="BI369" t="s">
        <v>347</v>
      </c>
      <c r="BJ369" s="3" t="s">
        <v>347</v>
      </c>
    </row>
    <row r="370" spans="1:72">
      <c r="A370" t="s">
        <v>487</v>
      </c>
      <c r="B370" s="21">
        <v>40004</v>
      </c>
      <c r="C370" t="s">
        <v>1340</v>
      </c>
      <c r="D370" t="s">
        <v>1546</v>
      </c>
      <c r="E370">
        <v>51.937939</v>
      </c>
      <c r="F370">
        <v>114.97281700000001</v>
      </c>
      <c r="H370" s="13" t="s">
        <v>73</v>
      </c>
      <c r="I370" s="13" t="s">
        <v>74</v>
      </c>
      <c r="T370">
        <v>9.75</v>
      </c>
      <c r="U370" s="20">
        <v>9.6999999999999993</v>
      </c>
      <c r="V370">
        <v>9.8000000000000007</v>
      </c>
      <c r="W370">
        <f t="shared" si="35"/>
        <v>9.75</v>
      </c>
      <c r="X370">
        <v>119</v>
      </c>
      <c r="Y370">
        <v>118.5</v>
      </c>
      <c r="Z370">
        <v>119</v>
      </c>
      <c r="AA370">
        <f t="shared" si="36"/>
        <v>118.83333333333333</v>
      </c>
      <c r="AB370">
        <v>5.9</v>
      </c>
      <c r="AC370">
        <v>5.9</v>
      </c>
      <c r="AD370">
        <v>5.9</v>
      </c>
      <c r="AE370">
        <f t="shared" si="37"/>
        <v>5.9000000000000012</v>
      </c>
      <c r="AF370">
        <v>2.8</v>
      </c>
      <c r="AG370">
        <v>2.8</v>
      </c>
      <c r="AH370">
        <v>2.85</v>
      </c>
      <c r="AI370">
        <f t="shared" si="38"/>
        <v>2.8166666666666664</v>
      </c>
      <c r="AJ370">
        <v>4.75</v>
      </c>
      <c r="AK370">
        <v>4.8</v>
      </c>
      <c r="AL370">
        <v>5</v>
      </c>
      <c r="AM370">
        <f t="shared" si="39"/>
        <v>4.8500000000000005</v>
      </c>
      <c r="AN370">
        <v>109</v>
      </c>
      <c r="AO370">
        <v>109</v>
      </c>
      <c r="AP370">
        <v>109</v>
      </c>
      <c r="AQ370">
        <f t="shared" si="40"/>
        <v>109</v>
      </c>
      <c r="AR370" t="s">
        <v>149</v>
      </c>
      <c r="AU370" t="e">
        <f t="shared" si="41"/>
        <v>#DIV/0!</v>
      </c>
      <c r="AV370" t="s">
        <v>143</v>
      </c>
      <c r="AW370" t="s">
        <v>150</v>
      </c>
      <c r="AX370">
        <v>15.66</v>
      </c>
      <c r="AY370">
        <v>92</v>
      </c>
      <c r="AZ370">
        <v>91</v>
      </c>
      <c r="BA370">
        <v>85</v>
      </c>
      <c r="BB370">
        <v>79</v>
      </c>
      <c r="BC370">
        <v>74</v>
      </c>
      <c r="BD370">
        <v>67.5</v>
      </c>
      <c r="BE370">
        <v>63</v>
      </c>
      <c r="BF370">
        <v>57</v>
      </c>
      <c r="BG370">
        <v>50</v>
      </c>
      <c r="BH370" t="s">
        <v>347</v>
      </c>
      <c r="BI370" t="s">
        <v>347</v>
      </c>
      <c r="BJ370" s="3" t="s">
        <v>151</v>
      </c>
      <c r="BP370" t="s">
        <v>146</v>
      </c>
      <c r="BQ370">
        <v>2</v>
      </c>
      <c r="BR370">
        <v>1</v>
      </c>
      <c r="BS370">
        <v>0</v>
      </c>
      <c r="BT370">
        <v>0</v>
      </c>
    </row>
    <row r="371" spans="1:72">
      <c r="A371" t="s">
        <v>488</v>
      </c>
      <c r="B371" s="21">
        <v>40004</v>
      </c>
      <c r="C371" t="s">
        <v>1340</v>
      </c>
      <c r="D371" t="s">
        <v>1546</v>
      </c>
      <c r="E371">
        <v>51.937939</v>
      </c>
      <c r="F371">
        <v>114.97281700000001</v>
      </c>
      <c r="H371" s="13" t="s">
        <v>73</v>
      </c>
      <c r="I371" s="13" t="s">
        <v>141</v>
      </c>
      <c r="T371">
        <v>10.199999999999999</v>
      </c>
      <c r="U371" s="20">
        <v>10.199999999999999</v>
      </c>
      <c r="V371">
        <v>10.4</v>
      </c>
      <c r="W371">
        <f t="shared" si="35"/>
        <v>10.266666666666666</v>
      </c>
      <c r="X371">
        <v>116</v>
      </c>
      <c r="Y371">
        <v>117</v>
      </c>
      <c r="Z371">
        <v>117</v>
      </c>
      <c r="AA371">
        <f t="shared" si="36"/>
        <v>116.66666666666667</v>
      </c>
      <c r="AB371">
        <v>5.8</v>
      </c>
      <c r="AC371">
        <v>5.9</v>
      </c>
      <c r="AD371">
        <v>5.8</v>
      </c>
      <c r="AE371">
        <f t="shared" si="37"/>
        <v>5.833333333333333</v>
      </c>
      <c r="AF371">
        <v>2.5</v>
      </c>
      <c r="AG371">
        <v>2.5</v>
      </c>
      <c r="AH371">
        <v>2.5</v>
      </c>
      <c r="AI371">
        <f t="shared" si="38"/>
        <v>2.5</v>
      </c>
      <c r="AJ371">
        <v>4.4000000000000004</v>
      </c>
      <c r="AK371">
        <v>4.5</v>
      </c>
      <c r="AL371">
        <v>4.5999999999999996</v>
      </c>
      <c r="AM371">
        <f t="shared" si="39"/>
        <v>4.5</v>
      </c>
      <c r="AN371">
        <v>93</v>
      </c>
      <c r="AO371">
        <v>93</v>
      </c>
      <c r="AP371">
        <v>93</v>
      </c>
      <c r="AQ371">
        <f t="shared" si="40"/>
        <v>93</v>
      </c>
      <c r="AR371" t="s">
        <v>0</v>
      </c>
      <c r="AU371" t="e">
        <f t="shared" si="41"/>
        <v>#DIV/0!</v>
      </c>
      <c r="AV371" t="s">
        <v>1</v>
      </c>
      <c r="AW371" t="s">
        <v>146</v>
      </c>
      <c r="AX371">
        <v>14.56</v>
      </c>
      <c r="AY371">
        <v>90</v>
      </c>
      <c r="AZ371">
        <v>89</v>
      </c>
      <c r="BA371">
        <v>84</v>
      </c>
      <c r="BB371">
        <v>78</v>
      </c>
      <c r="BC371">
        <v>72.5</v>
      </c>
      <c r="BD371">
        <v>66</v>
      </c>
      <c r="BE371">
        <v>60</v>
      </c>
      <c r="BF371">
        <v>54</v>
      </c>
      <c r="BG371">
        <v>49</v>
      </c>
      <c r="BH371" t="s">
        <v>347</v>
      </c>
      <c r="BI371" t="s">
        <v>347</v>
      </c>
      <c r="BJ371" s="3" t="s">
        <v>348</v>
      </c>
      <c r="BP371" t="s">
        <v>349</v>
      </c>
      <c r="BQ371">
        <v>4</v>
      </c>
      <c r="BR371">
        <v>197</v>
      </c>
      <c r="BS371">
        <v>0</v>
      </c>
      <c r="BT371">
        <v>0</v>
      </c>
    </row>
    <row r="372" spans="1:72">
      <c r="A372" t="s">
        <v>489</v>
      </c>
      <c r="B372" s="21">
        <v>40004</v>
      </c>
      <c r="C372" t="s">
        <v>1340</v>
      </c>
      <c r="D372" t="s">
        <v>1546</v>
      </c>
      <c r="E372">
        <v>51.937939</v>
      </c>
      <c r="F372">
        <v>114.97281700000001</v>
      </c>
      <c r="H372" s="13" t="s">
        <v>140</v>
      </c>
      <c r="I372" s="13" t="s">
        <v>74</v>
      </c>
      <c r="T372">
        <v>10.199999999999999</v>
      </c>
      <c r="U372" s="20">
        <v>10.3</v>
      </c>
      <c r="V372">
        <v>10.25</v>
      </c>
      <c r="W372">
        <f t="shared" si="35"/>
        <v>10.25</v>
      </c>
      <c r="X372">
        <v>121</v>
      </c>
      <c r="Y372">
        <v>121</v>
      </c>
      <c r="Z372">
        <v>122</v>
      </c>
      <c r="AA372">
        <f t="shared" si="36"/>
        <v>121.33333333333333</v>
      </c>
      <c r="AB372">
        <v>5.65</v>
      </c>
      <c r="AC372">
        <v>5.5</v>
      </c>
      <c r="AD372">
        <v>5.7</v>
      </c>
      <c r="AE372">
        <f t="shared" si="37"/>
        <v>5.6166666666666671</v>
      </c>
      <c r="AF372">
        <v>2.9</v>
      </c>
      <c r="AG372">
        <v>2.9</v>
      </c>
      <c r="AH372">
        <v>2.9</v>
      </c>
      <c r="AI372">
        <f t="shared" si="38"/>
        <v>2.9</v>
      </c>
      <c r="AJ372">
        <v>4.5</v>
      </c>
      <c r="AK372">
        <v>4.5</v>
      </c>
      <c r="AL372">
        <v>4.5</v>
      </c>
      <c r="AM372">
        <f t="shared" si="39"/>
        <v>4.5</v>
      </c>
      <c r="AN372">
        <v>94</v>
      </c>
      <c r="AO372">
        <v>94</v>
      </c>
      <c r="AP372">
        <v>93</v>
      </c>
      <c r="AQ372">
        <f t="shared" si="40"/>
        <v>93.666666666666671</v>
      </c>
      <c r="AR372">
        <v>94</v>
      </c>
      <c r="AS372">
        <v>94</v>
      </c>
      <c r="AT372">
        <v>93.5</v>
      </c>
      <c r="AU372">
        <f t="shared" si="41"/>
        <v>93.833333333333329</v>
      </c>
      <c r="AV372" t="s">
        <v>347</v>
      </c>
      <c r="AW372" t="s">
        <v>347</v>
      </c>
      <c r="AX372">
        <v>15.1</v>
      </c>
      <c r="AY372">
        <v>93</v>
      </c>
      <c r="AZ372">
        <v>92.5</v>
      </c>
      <c r="BA372">
        <v>86</v>
      </c>
      <c r="BB372">
        <v>79</v>
      </c>
      <c r="BC372">
        <v>74</v>
      </c>
      <c r="BD372">
        <v>67</v>
      </c>
      <c r="BE372">
        <v>62.5</v>
      </c>
      <c r="BF372">
        <v>56</v>
      </c>
      <c r="BG372">
        <v>50</v>
      </c>
      <c r="BH372" t="s">
        <v>348</v>
      </c>
      <c r="BI372" t="s">
        <v>347</v>
      </c>
      <c r="BJ372" s="3" t="s">
        <v>348</v>
      </c>
      <c r="BP372" t="s">
        <v>150</v>
      </c>
      <c r="BQ372">
        <v>23</v>
      </c>
      <c r="BR372">
        <v>62</v>
      </c>
      <c r="BS372">
        <v>0</v>
      </c>
      <c r="BT372">
        <v>0</v>
      </c>
    </row>
    <row r="373" spans="1:72">
      <c r="A373" t="s">
        <v>490</v>
      </c>
      <c r="B373" s="21">
        <v>40004</v>
      </c>
      <c r="C373" t="s">
        <v>1340</v>
      </c>
      <c r="D373" t="s">
        <v>1546</v>
      </c>
      <c r="E373">
        <v>51.937939</v>
      </c>
      <c r="F373">
        <v>114.97281700000001</v>
      </c>
      <c r="H373" s="13" t="s">
        <v>2</v>
      </c>
      <c r="I373" s="13" t="s">
        <v>74</v>
      </c>
      <c r="T373">
        <v>10.45</v>
      </c>
      <c r="U373" s="20">
        <v>10.45</v>
      </c>
      <c r="V373">
        <v>10.5</v>
      </c>
      <c r="W373">
        <f t="shared" si="35"/>
        <v>10.466666666666667</v>
      </c>
      <c r="X373">
        <v>121</v>
      </c>
      <c r="Y373">
        <v>120.5</v>
      </c>
      <c r="Z373">
        <v>121</v>
      </c>
      <c r="AA373">
        <f t="shared" si="36"/>
        <v>120.83333333333333</v>
      </c>
      <c r="AB373">
        <v>6.15</v>
      </c>
      <c r="AC373">
        <v>6.05</v>
      </c>
      <c r="AD373">
        <v>6.1</v>
      </c>
      <c r="AE373">
        <f t="shared" si="37"/>
        <v>6.0999999999999988</v>
      </c>
      <c r="AF373">
        <v>2.5</v>
      </c>
      <c r="AG373">
        <v>2.5</v>
      </c>
      <c r="AH373">
        <v>2.5</v>
      </c>
      <c r="AI373">
        <f t="shared" si="38"/>
        <v>2.5</v>
      </c>
      <c r="AJ373">
        <v>4.5999999999999996</v>
      </c>
      <c r="AK373">
        <v>4.5999999999999996</v>
      </c>
      <c r="AL373">
        <v>4.5</v>
      </c>
      <c r="AM373">
        <f t="shared" si="39"/>
        <v>4.5666666666666664</v>
      </c>
      <c r="AN373">
        <v>97</v>
      </c>
      <c r="AO373">
        <v>97</v>
      </c>
      <c r="AP373">
        <v>97.5</v>
      </c>
      <c r="AQ373">
        <f t="shared" si="40"/>
        <v>97.166666666666671</v>
      </c>
      <c r="AR373">
        <v>116</v>
      </c>
      <c r="AS373">
        <v>116</v>
      </c>
      <c r="AT373">
        <v>116</v>
      </c>
      <c r="AU373">
        <f t="shared" si="41"/>
        <v>116</v>
      </c>
      <c r="AV373" t="s">
        <v>347</v>
      </c>
      <c r="AW373" t="s">
        <v>347</v>
      </c>
      <c r="AX373">
        <v>14.18</v>
      </c>
      <c r="AY373">
        <v>93</v>
      </c>
      <c r="AZ373">
        <v>90</v>
      </c>
      <c r="BA373">
        <v>85</v>
      </c>
      <c r="BB373">
        <v>79</v>
      </c>
      <c r="BC373">
        <v>73</v>
      </c>
      <c r="BD373">
        <v>69</v>
      </c>
      <c r="BE373">
        <v>63</v>
      </c>
      <c r="BF373">
        <v>56</v>
      </c>
      <c r="BG373">
        <v>49.5</v>
      </c>
      <c r="BH373" t="s">
        <v>347</v>
      </c>
      <c r="BI373" t="s">
        <v>347</v>
      </c>
      <c r="BJ373" s="3" t="s">
        <v>348</v>
      </c>
      <c r="BP373" t="s">
        <v>146</v>
      </c>
      <c r="BQ373">
        <v>0</v>
      </c>
      <c r="BR373">
        <v>27</v>
      </c>
      <c r="BS373">
        <v>0</v>
      </c>
      <c r="BT373">
        <v>0</v>
      </c>
    </row>
    <row r="374" spans="1:72">
      <c r="A374" t="s">
        <v>491</v>
      </c>
      <c r="B374" s="21">
        <v>40004</v>
      </c>
      <c r="C374" t="s">
        <v>1340</v>
      </c>
      <c r="D374" t="s">
        <v>1546</v>
      </c>
      <c r="E374">
        <v>51.937939</v>
      </c>
      <c r="F374">
        <v>114.97281700000001</v>
      </c>
      <c r="H374" s="13" t="s">
        <v>140</v>
      </c>
      <c r="I374" s="13" t="s">
        <v>74</v>
      </c>
      <c r="T374">
        <v>9.85</v>
      </c>
      <c r="U374" s="20">
        <v>9.9</v>
      </c>
      <c r="V374">
        <v>10</v>
      </c>
      <c r="W374">
        <f t="shared" si="35"/>
        <v>9.9166666666666661</v>
      </c>
      <c r="X374">
        <v>116</v>
      </c>
      <c r="Y374">
        <v>116</v>
      </c>
      <c r="Z374">
        <v>117</v>
      </c>
      <c r="AA374">
        <f t="shared" si="36"/>
        <v>116.33333333333333</v>
      </c>
      <c r="AB374">
        <v>5.85</v>
      </c>
      <c r="AC374">
        <v>5.8</v>
      </c>
      <c r="AD374">
        <v>5.75</v>
      </c>
      <c r="AE374">
        <f t="shared" si="37"/>
        <v>5.8</v>
      </c>
      <c r="AF374">
        <v>2.8</v>
      </c>
      <c r="AG374">
        <v>2.6</v>
      </c>
      <c r="AH374">
        <v>2.7</v>
      </c>
      <c r="AI374">
        <f t="shared" si="38"/>
        <v>2.7000000000000006</v>
      </c>
      <c r="AJ374">
        <v>4.7</v>
      </c>
      <c r="AK374">
        <v>4.7</v>
      </c>
      <c r="AL374">
        <v>4.8</v>
      </c>
      <c r="AM374">
        <f t="shared" si="39"/>
        <v>4.7333333333333334</v>
      </c>
      <c r="AN374">
        <v>86</v>
      </c>
      <c r="AO374">
        <v>86</v>
      </c>
      <c r="AP374">
        <v>86</v>
      </c>
      <c r="AQ374">
        <f t="shared" si="40"/>
        <v>86</v>
      </c>
      <c r="AR374">
        <v>86.5</v>
      </c>
      <c r="AS374">
        <v>87</v>
      </c>
      <c r="AT374">
        <v>86.5</v>
      </c>
      <c r="AU374">
        <f t="shared" si="41"/>
        <v>86.666666666666671</v>
      </c>
      <c r="AV374" t="s">
        <v>147</v>
      </c>
      <c r="AW374" t="s">
        <v>147</v>
      </c>
      <c r="AX374">
        <v>13.55</v>
      </c>
      <c r="AY374">
        <v>90.5</v>
      </c>
      <c r="AZ374">
        <v>91</v>
      </c>
      <c r="BA374">
        <v>85</v>
      </c>
      <c r="BB374">
        <v>78.5</v>
      </c>
      <c r="BC374">
        <v>75</v>
      </c>
      <c r="BD374">
        <v>69</v>
      </c>
      <c r="BE374">
        <v>63</v>
      </c>
      <c r="BF374">
        <v>56</v>
      </c>
      <c r="BG374">
        <v>48.5</v>
      </c>
      <c r="BH374" t="s">
        <v>347</v>
      </c>
      <c r="BI374" t="s">
        <v>347</v>
      </c>
      <c r="BJ374" s="3" t="s">
        <v>151</v>
      </c>
    </row>
    <row r="375" spans="1:72">
      <c r="A375" t="s">
        <v>492</v>
      </c>
      <c r="B375" s="21">
        <v>40004</v>
      </c>
      <c r="C375" t="s">
        <v>1340</v>
      </c>
      <c r="D375" t="s">
        <v>1546</v>
      </c>
      <c r="E375">
        <v>51.937939</v>
      </c>
      <c r="F375">
        <v>114.97281700000001</v>
      </c>
      <c r="H375" s="13" t="s">
        <v>3</v>
      </c>
      <c r="I375" s="13" t="s">
        <v>74</v>
      </c>
      <c r="T375">
        <v>10.75</v>
      </c>
      <c r="U375" s="20">
        <v>10.8</v>
      </c>
      <c r="V375">
        <v>10.9</v>
      </c>
      <c r="W375">
        <f t="shared" si="35"/>
        <v>10.816666666666668</v>
      </c>
      <c r="X375">
        <v>118</v>
      </c>
      <c r="Y375">
        <v>118</v>
      </c>
      <c r="Z375">
        <v>117.5</v>
      </c>
      <c r="AA375">
        <f t="shared" si="36"/>
        <v>117.83333333333333</v>
      </c>
      <c r="AB375">
        <v>6</v>
      </c>
      <c r="AC375">
        <v>6</v>
      </c>
      <c r="AD375">
        <v>6.05</v>
      </c>
      <c r="AE375">
        <f t="shared" si="37"/>
        <v>6.0166666666666666</v>
      </c>
      <c r="AF375">
        <v>2.75</v>
      </c>
      <c r="AG375">
        <v>2.8</v>
      </c>
      <c r="AH375">
        <v>2.8</v>
      </c>
      <c r="AI375">
        <f t="shared" si="38"/>
        <v>2.7833333333333332</v>
      </c>
      <c r="AJ375">
        <v>5</v>
      </c>
      <c r="AK375">
        <v>5</v>
      </c>
      <c r="AL375">
        <v>4.9000000000000004</v>
      </c>
      <c r="AM375">
        <f t="shared" si="39"/>
        <v>4.9666666666666668</v>
      </c>
      <c r="AN375">
        <v>114</v>
      </c>
      <c r="AO375">
        <v>114</v>
      </c>
      <c r="AP375">
        <v>113.5</v>
      </c>
      <c r="AQ375">
        <f t="shared" si="40"/>
        <v>113.83333333333333</v>
      </c>
      <c r="AR375">
        <v>115</v>
      </c>
      <c r="AS375">
        <v>114.5</v>
      </c>
      <c r="AT375">
        <v>114</v>
      </c>
      <c r="AU375">
        <f t="shared" si="41"/>
        <v>114.5</v>
      </c>
      <c r="AV375" t="s">
        <v>347</v>
      </c>
      <c r="AW375" t="s">
        <v>347</v>
      </c>
      <c r="AX375">
        <v>14.78</v>
      </c>
      <c r="AY375">
        <v>91</v>
      </c>
      <c r="AZ375">
        <v>90</v>
      </c>
      <c r="BA375">
        <v>85.5</v>
      </c>
      <c r="BB375">
        <v>78.5</v>
      </c>
      <c r="BC375">
        <v>72</v>
      </c>
      <c r="BD375">
        <v>68</v>
      </c>
      <c r="BE375">
        <v>62</v>
      </c>
      <c r="BF375">
        <v>55.5</v>
      </c>
      <c r="BG375">
        <v>50</v>
      </c>
      <c r="BH375" t="s">
        <v>4</v>
      </c>
      <c r="BI375" t="s">
        <v>347</v>
      </c>
      <c r="BJ375" s="3" t="s">
        <v>348</v>
      </c>
    </row>
    <row r="376" spans="1:72">
      <c r="A376" t="s">
        <v>493</v>
      </c>
      <c r="B376" s="21">
        <v>40004</v>
      </c>
      <c r="C376" t="s">
        <v>1340</v>
      </c>
      <c r="D376" t="s">
        <v>1546</v>
      </c>
      <c r="E376">
        <v>51.937939</v>
      </c>
      <c r="F376">
        <v>114.97281700000001</v>
      </c>
      <c r="H376" s="13" t="s">
        <v>73</v>
      </c>
      <c r="I376" s="13" t="s">
        <v>74</v>
      </c>
      <c r="T376">
        <v>10</v>
      </c>
      <c r="U376" s="20">
        <v>10</v>
      </c>
      <c r="V376">
        <v>10.1</v>
      </c>
      <c r="W376">
        <f t="shared" si="35"/>
        <v>10.033333333333333</v>
      </c>
      <c r="X376">
        <v>126</v>
      </c>
      <c r="Y376">
        <v>125.5</v>
      </c>
      <c r="Z376">
        <v>126.5</v>
      </c>
      <c r="AA376">
        <f t="shared" si="36"/>
        <v>126</v>
      </c>
      <c r="AB376">
        <v>6.05</v>
      </c>
      <c r="AC376">
        <v>6.1</v>
      </c>
      <c r="AD376">
        <v>6.1</v>
      </c>
      <c r="AE376">
        <f t="shared" si="37"/>
        <v>6.083333333333333</v>
      </c>
      <c r="AF376">
        <v>3.2</v>
      </c>
      <c r="AG376">
        <v>3.2</v>
      </c>
      <c r="AH376">
        <v>3.2</v>
      </c>
      <c r="AI376">
        <f t="shared" si="38"/>
        <v>3.2000000000000006</v>
      </c>
      <c r="AJ376">
        <v>5.05</v>
      </c>
      <c r="AK376">
        <v>5</v>
      </c>
      <c r="AL376">
        <v>4.8</v>
      </c>
      <c r="AM376">
        <f t="shared" si="39"/>
        <v>4.95</v>
      </c>
      <c r="AN376">
        <v>115</v>
      </c>
      <c r="AO376">
        <v>115</v>
      </c>
      <c r="AP376">
        <v>115</v>
      </c>
      <c r="AQ376">
        <f t="shared" si="40"/>
        <v>115</v>
      </c>
      <c r="AR376">
        <v>115</v>
      </c>
      <c r="AS376">
        <v>114.5</v>
      </c>
      <c r="AT376">
        <v>114.5</v>
      </c>
      <c r="AU376">
        <f t="shared" si="41"/>
        <v>114.66666666666667</v>
      </c>
      <c r="AV376" t="s">
        <v>347</v>
      </c>
      <c r="AW376" t="s">
        <v>347</v>
      </c>
      <c r="AX376">
        <v>15.49</v>
      </c>
      <c r="AY376">
        <v>94</v>
      </c>
      <c r="AZ376">
        <v>93</v>
      </c>
      <c r="BA376">
        <v>87</v>
      </c>
      <c r="BB376">
        <v>81</v>
      </c>
      <c r="BC376">
        <v>75</v>
      </c>
      <c r="BD376">
        <v>69</v>
      </c>
      <c r="BE376">
        <v>63.5</v>
      </c>
      <c r="BF376">
        <v>58</v>
      </c>
      <c r="BG376">
        <v>52</v>
      </c>
      <c r="BH376" t="s">
        <v>348</v>
      </c>
      <c r="BI376" t="s">
        <v>347</v>
      </c>
      <c r="BJ376" s="3" t="s">
        <v>347</v>
      </c>
    </row>
    <row r="377" spans="1:72">
      <c r="A377" t="s">
        <v>494</v>
      </c>
      <c r="B377" s="21">
        <v>40004</v>
      </c>
      <c r="C377" t="s">
        <v>1340</v>
      </c>
      <c r="D377" t="s">
        <v>1546</v>
      </c>
      <c r="E377">
        <v>51.937939</v>
      </c>
      <c r="F377">
        <v>114.97281700000001</v>
      </c>
      <c r="H377" s="13" t="s">
        <v>73</v>
      </c>
      <c r="I377" s="13" t="s">
        <v>74</v>
      </c>
      <c r="T377">
        <v>10</v>
      </c>
      <c r="U377" s="20">
        <v>10</v>
      </c>
      <c r="V377">
        <v>10.15</v>
      </c>
      <c r="W377">
        <f t="shared" si="35"/>
        <v>10.049999999999999</v>
      </c>
      <c r="X377">
        <v>120</v>
      </c>
      <c r="Y377">
        <v>120</v>
      </c>
      <c r="Z377">
        <v>120.5</v>
      </c>
      <c r="AA377">
        <f t="shared" si="36"/>
        <v>120.16666666666667</v>
      </c>
      <c r="AB377">
        <v>5.65</v>
      </c>
      <c r="AC377">
        <v>5.8</v>
      </c>
      <c r="AD377">
        <v>5.7</v>
      </c>
      <c r="AE377">
        <f t="shared" si="37"/>
        <v>5.7166666666666659</v>
      </c>
      <c r="AF377">
        <v>2.75</v>
      </c>
      <c r="AG377">
        <v>2.75</v>
      </c>
      <c r="AH377">
        <v>2.7</v>
      </c>
      <c r="AI377">
        <f t="shared" si="38"/>
        <v>2.7333333333333329</v>
      </c>
      <c r="AJ377">
        <v>4.3</v>
      </c>
      <c r="AK377">
        <v>4.4000000000000004</v>
      </c>
      <c r="AL377">
        <v>4.3</v>
      </c>
      <c r="AM377">
        <f t="shared" si="39"/>
        <v>4.333333333333333</v>
      </c>
      <c r="AN377">
        <v>111</v>
      </c>
      <c r="AO377">
        <v>112</v>
      </c>
      <c r="AP377">
        <v>112.5</v>
      </c>
      <c r="AQ377">
        <f t="shared" si="40"/>
        <v>111.83333333333333</v>
      </c>
      <c r="AR377">
        <v>112.5</v>
      </c>
      <c r="AS377">
        <v>113</v>
      </c>
      <c r="AT377">
        <v>113</v>
      </c>
      <c r="AU377">
        <f t="shared" si="41"/>
        <v>112.83333333333333</v>
      </c>
      <c r="AV377" t="s">
        <v>349</v>
      </c>
      <c r="AW377" t="s">
        <v>347</v>
      </c>
      <c r="AX377">
        <v>14.41</v>
      </c>
      <c r="AY377">
        <v>95</v>
      </c>
      <c r="AZ377">
        <v>92</v>
      </c>
      <c r="BA377">
        <v>86</v>
      </c>
      <c r="BB377">
        <v>80.5</v>
      </c>
      <c r="BC377">
        <v>76</v>
      </c>
      <c r="BD377">
        <v>70.5</v>
      </c>
      <c r="BE377">
        <v>65</v>
      </c>
      <c r="BF377">
        <v>59</v>
      </c>
      <c r="BG377">
        <v>50</v>
      </c>
      <c r="BH377" t="s">
        <v>347</v>
      </c>
      <c r="BI377" t="s">
        <v>347</v>
      </c>
      <c r="BJ377" s="3" t="s">
        <v>347</v>
      </c>
      <c r="BP377" t="s">
        <v>348</v>
      </c>
    </row>
    <row r="378" spans="1:72">
      <c r="A378" t="s">
        <v>495</v>
      </c>
      <c r="B378" s="21">
        <v>40004</v>
      </c>
      <c r="C378" t="s">
        <v>1340</v>
      </c>
      <c r="D378" t="s">
        <v>1546</v>
      </c>
      <c r="E378">
        <v>51.937939</v>
      </c>
      <c r="F378">
        <v>114.97281700000001</v>
      </c>
      <c r="H378" s="13" t="s">
        <v>148</v>
      </c>
      <c r="I378" s="13" t="s">
        <v>74</v>
      </c>
      <c r="T378">
        <v>11.7</v>
      </c>
      <c r="U378" s="20">
        <v>11.7</v>
      </c>
      <c r="V378">
        <v>11.6</v>
      </c>
      <c r="W378">
        <f t="shared" si="35"/>
        <v>11.666666666666666</v>
      </c>
      <c r="X378">
        <v>118.5</v>
      </c>
      <c r="Y378">
        <v>119</v>
      </c>
      <c r="Z378">
        <v>119</v>
      </c>
      <c r="AA378">
        <f t="shared" si="36"/>
        <v>118.83333333333333</v>
      </c>
      <c r="AB378">
        <v>5.6</v>
      </c>
      <c r="AC378">
        <v>5.6</v>
      </c>
      <c r="AD378">
        <v>5.55</v>
      </c>
      <c r="AE378">
        <f t="shared" si="37"/>
        <v>5.583333333333333</v>
      </c>
      <c r="AF378">
        <v>2.65</v>
      </c>
      <c r="AG378">
        <v>2.5</v>
      </c>
      <c r="AH378">
        <v>2.5</v>
      </c>
      <c r="AI378">
        <f t="shared" si="38"/>
        <v>2.5500000000000003</v>
      </c>
      <c r="AJ378">
        <v>4.5</v>
      </c>
      <c r="AK378">
        <v>4.45</v>
      </c>
      <c r="AL378">
        <v>4.4000000000000004</v>
      </c>
      <c r="AM378">
        <f t="shared" si="39"/>
        <v>4.45</v>
      </c>
      <c r="AN378">
        <v>91</v>
      </c>
      <c r="AO378">
        <v>91</v>
      </c>
      <c r="AP378">
        <v>91</v>
      </c>
      <c r="AQ378">
        <f t="shared" si="40"/>
        <v>91</v>
      </c>
      <c r="AR378">
        <v>93</v>
      </c>
      <c r="AS378">
        <v>93</v>
      </c>
      <c r="AT378">
        <v>93</v>
      </c>
      <c r="AU378">
        <f t="shared" si="41"/>
        <v>93</v>
      </c>
      <c r="AV378" t="s">
        <v>347</v>
      </c>
      <c r="AW378" t="s">
        <v>347</v>
      </c>
      <c r="AX378">
        <v>15.84</v>
      </c>
      <c r="AY378">
        <v>93</v>
      </c>
      <c r="AZ378">
        <v>90</v>
      </c>
      <c r="BA378">
        <v>82</v>
      </c>
      <c r="BB378">
        <v>78</v>
      </c>
      <c r="BC378">
        <v>75</v>
      </c>
      <c r="BD378">
        <v>68</v>
      </c>
      <c r="BE378">
        <v>63</v>
      </c>
      <c r="BF378">
        <v>56</v>
      </c>
      <c r="BG378">
        <v>50</v>
      </c>
      <c r="BH378" t="s">
        <v>347</v>
      </c>
      <c r="BI378" t="s">
        <v>347</v>
      </c>
      <c r="BJ378" s="3" t="s">
        <v>347</v>
      </c>
    </row>
    <row r="379" spans="1:72">
      <c r="A379" t="s">
        <v>496</v>
      </c>
      <c r="B379" s="21">
        <v>40004</v>
      </c>
      <c r="C379" t="s">
        <v>1340</v>
      </c>
      <c r="D379" t="s">
        <v>1546</v>
      </c>
      <c r="E379">
        <v>51.937939</v>
      </c>
      <c r="F379">
        <v>114.97281700000001</v>
      </c>
      <c r="H379" s="13" t="s">
        <v>73</v>
      </c>
      <c r="I379" s="13" t="s">
        <v>141</v>
      </c>
      <c r="T379">
        <v>10.9</v>
      </c>
      <c r="U379" s="20">
        <v>10.85</v>
      </c>
      <c r="V379">
        <v>11</v>
      </c>
      <c r="W379">
        <f t="shared" si="35"/>
        <v>10.916666666666666</v>
      </c>
      <c r="X379">
        <v>119.5</v>
      </c>
      <c r="Y379">
        <v>119.5</v>
      </c>
      <c r="Z379">
        <v>120</v>
      </c>
      <c r="AA379">
        <f t="shared" si="36"/>
        <v>119.66666666666667</v>
      </c>
      <c r="AB379">
        <v>5.8</v>
      </c>
      <c r="AC379">
        <v>5.9</v>
      </c>
      <c r="AD379">
        <v>5.75</v>
      </c>
      <c r="AE379">
        <f t="shared" si="37"/>
        <v>5.8166666666666664</v>
      </c>
      <c r="AF379">
        <v>2.7</v>
      </c>
      <c r="AG379">
        <v>2.6</v>
      </c>
      <c r="AH379">
        <v>2.6</v>
      </c>
      <c r="AI379">
        <f t="shared" si="38"/>
        <v>2.6333333333333333</v>
      </c>
      <c r="AJ379">
        <v>4.5</v>
      </c>
      <c r="AK379">
        <v>4.4000000000000004</v>
      </c>
      <c r="AL379">
        <v>4.3499999999999996</v>
      </c>
      <c r="AM379">
        <f t="shared" si="39"/>
        <v>4.416666666666667</v>
      </c>
      <c r="AN379">
        <v>110</v>
      </c>
      <c r="AO379">
        <v>111</v>
      </c>
      <c r="AP379">
        <v>110</v>
      </c>
      <c r="AQ379">
        <f t="shared" si="40"/>
        <v>110.33333333333333</v>
      </c>
      <c r="AR379">
        <v>107</v>
      </c>
      <c r="AS379">
        <v>107</v>
      </c>
      <c r="AT379">
        <v>106.5</v>
      </c>
      <c r="AU379">
        <f t="shared" si="41"/>
        <v>106.83333333333333</v>
      </c>
      <c r="AV379" t="s">
        <v>347</v>
      </c>
      <c r="AW379" t="s">
        <v>347</v>
      </c>
      <c r="AX379">
        <v>14.27</v>
      </c>
      <c r="AY379">
        <v>92</v>
      </c>
      <c r="AZ379">
        <v>90.5</v>
      </c>
      <c r="BA379">
        <v>86</v>
      </c>
      <c r="BB379">
        <v>81</v>
      </c>
      <c r="BC379">
        <v>75</v>
      </c>
      <c r="BD379">
        <v>69</v>
      </c>
      <c r="BE379">
        <v>64</v>
      </c>
      <c r="BF379">
        <v>57</v>
      </c>
      <c r="BG379">
        <v>51</v>
      </c>
      <c r="BH379" t="s">
        <v>347</v>
      </c>
      <c r="BI379" t="s">
        <v>347</v>
      </c>
      <c r="BJ379" s="3" t="s">
        <v>348</v>
      </c>
    </row>
    <row r="380" spans="1:72">
      <c r="A380" t="s">
        <v>497</v>
      </c>
      <c r="B380" s="21">
        <v>40004</v>
      </c>
      <c r="C380" t="s">
        <v>1340</v>
      </c>
      <c r="D380" t="s">
        <v>1546</v>
      </c>
      <c r="E380">
        <v>51.937939</v>
      </c>
      <c r="F380">
        <v>114.97281700000001</v>
      </c>
      <c r="H380" s="13" t="s">
        <v>5</v>
      </c>
      <c r="I380" s="13" t="s">
        <v>141</v>
      </c>
      <c r="T380">
        <v>10.4</v>
      </c>
      <c r="U380" s="20">
        <v>10.5</v>
      </c>
      <c r="V380">
        <v>10.5</v>
      </c>
      <c r="W380">
        <f t="shared" si="35"/>
        <v>10.466666666666667</v>
      </c>
      <c r="X380">
        <v>116</v>
      </c>
      <c r="Y380">
        <v>116.5</v>
      </c>
      <c r="Z380">
        <v>117</v>
      </c>
      <c r="AA380">
        <f t="shared" si="36"/>
        <v>116.5</v>
      </c>
      <c r="AB380">
        <v>5.5</v>
      </c>
      <c r="AC380">
        <v>5.5</v>
      </c>
      <c r="AD380">
        <v>5.5</v>
      </c>
      <c r="AE380">
        <f t="shared" si="37"/>
        <v>5.5</v>
      </c>
      <c r="AF380">
        <v>2.65</v>
      </c>
      <c r="AG380">
        <v>2.7</v>
      </c>
      <c r="AH380">
        <v>2.65</v>
      </c>
      <c r="AI380">
        <f t="shared" si="38"/>
        <v>2.6666666666666665</v>
      </c>
      <c r="AJ380">
        <v>4.2</v>
      </c>
      <c r="AK380">
        <v>4.45</v>
      </c>
      <c r="AL380">
        <v>4.5</v>
      </c>
      <c r="AM380">
        <f t="shared" si="39"/>
        <v>4.3833333333333337</v>
      </c>
      <c r="AN380">
        <v>89</v>
      </c>
      <c r="AO380">
        <v>89</v>
      </c>
      <c r="AP380">
        <v>89</v>
      </c>
      <c r="AQ380">
        <f t="shared" si="40"/>
        <v>89</v>
      </c>
      <c r="AR380">
        <v>87</v>
      </c>
      <c r="AS380">
        <v>87</v>
      </c>
      <c r="AT380">
        <v>87</v>
      </c>
      <c r="AU380">
        <f t="shared" si="41"/>
        <v>87</v>
      </c>
      <c r="AV380" t="s">
        <v>347</v>
      </c>
      <c r="AW380" t="s">
        <v>347</v>
      </c>
      <c r="AX380">
        <v>15.73</v>
      </c>
      <c r="AY380">
        <v>88</v>
      </c>
      <c r="AZ380">
        <v>88</v>
      </c>
      <c r="BA380">
        <v>83</v>
      </c>
      <c r="BB380">
        <v>77.5</v>
      </c>
      <c r="BC380">
        <v>72.5</v>
      </c>
      <c r="BD380">
        <v>66</v>
      </c>
      <c r="BE380">
        <v>60</v>
      </c>
      <c r="BF380">
        <v>54</v>
      </c>
      <c r="BG380">
        <v>48.5</v>
      </c>
      <c r="BH380" t="s">
        <v>348</v>
      </c>
      <c r="BI380" t="s">
        <v>348</v>
      </c>
      <c r="BJ380" s="3" t="s">
        <v>347</v>
      </c>
    </row>
    <row r="381" spans="1:72">
      <c r="A381" t="s">
        <v>498</v>
      </c>
      <c r="B381" s="21">
        <v>40004</v>
      </c>
      <c r="C381" t="s">
        <v>1340</v>
      </c>
      <c r="D381" t="s">
        <v>1546</v>
      </c>
      <c r="E381">
        <v>51.937939</v>
      </c>
      <c r="F381">
        <v>114.97281700000001</v>
      </c>
      <c r="H381" s="13" t="s">
        <v>73</v>
      </c>
      <c r="I381" s="13" t="s">
        <v>141</v>
      </c>
      <c r="T381">
        <v>10</v>
      </c>
      <c r="U381" s="20">
        <v>10</v>
      </c>
      <c r="V381">
        <v>10</v>
      </c>
      <c r="W381">
        <f t="shared" si="35"/>
        <v>10</v>
      </c>
      <c r="X381">
        <v>117</v>
      </c>
      <c r="Y381">
        <v>117</v>
      </c>
      <c r="Z381">
        <v>117.5</v>
      </c>
      <c r="AA381">
        <f t="shared" si="36"/>
        <v>117.16666666666667</v>
      </c>
      <c r="AB381">
        <v>6.3</v>
      </c>
      <c r="AC381">
        <v>6.3</v>
      </c>
      <c r="AD381">
        <v>6.4</v>
      </c>
      <c r="AE381">
        <f t="shared" si="37"/>
        <v>6.333333333333333</v>
      </c>
      <c r="AF381">
        <v>2.7</v>
      </c>
      <c r="AG381">
        <v>2.75</v>
      </c>
      <c r="AH381">
        <v>2.7</v>
      </c>
      <c r="AI381">
        <f t="shared" si="38"/>
        <v>2.7166666666666668</v>
      </c>
      <c r="AJ381">
        <v>5</v>
      </c>
      <c r="AK381">
        <v>5</v>
      </c>
      <c r="AL381">
        <v>4.8499999999999996</v>
      </c>
      <c r="AM381">
        <f t="shared" si="39"/>
        <v>4.95</v>
      </c>
      <c r="AN381">
        <v>106</v>
      </c>
      <c r="AO381">
        <v>106</v>
      </c>
      <c r="AP381">
        <v>107</v>
      </c>
      <c r="AQ381">
        <f t="shared" si="40"/>
        <v>106.33333333333333</v>
      </c>
      <c r="AR381">
        <v>105</v>
      </c>
      <c r="AS381">
        <v>105</v>
      </c>
      <c r="AT381">
        <v>105.5</v>
      </c>
      <c r="AU381">
        <f t="shared" si="41"/>
        <v>105.16666666666667</v>
      </c>
      <c r="AV381" t="s">
        <v>6</v>
      </c>
      <c r="AW381" t="s">
        <v>347</v>
      </c>
      <c r="AX381">
        <v>14.19</v>
      </c>
      <c r="AY381">
        <v>90</v>
      </c>
      <c r="AZ381">
        <v>88</v>
      </c>
      <c r="BA381">
        <v>82</v>
      </c>
      <c r="BB381">
        <v>77</v>
      </c>
      <c r="BC381">
        <v>72</v>
      </c>
      <c r="BD381">
        <v>67</v>
      </c>
      <c r="BE381">
        <v>62</v>
      </c>
      <c r="BF381">
        <v>56</v>
      </c>
      <c r="BG381">
        <v>50</v>
      </c>
      <c r="BH381" t="s">
        <v>347</v>
      </c>
      <c r="BI381" t="s">
        <v>347</v>
      </c>
      <c r="BJ381" s="3" t="s">
        <v>347</v>
      </c>
    </row>
    <row r="382" spans="1:72">
      <c r="A382" t="s">
        <v>499</v>
      </c>
      <c r="B382" s="21">
        <v>40004</v>
      </c>
      <c r="C382" t="s">
        <v>1340</v>
      </c>
      <c r="D382" t="s">
        <v>1546</v>
      </c>
      <c r="E382">
        <v>51.937939</v>
      </c>
      <c r="F382">
        <v>114.97281700000001</v>
      </c>
      <c r="H382" s="13" t="s">
        <v>140</v>
      </c>
      <c r="I382" s="13" t="s">
        <v>74</v>
      </c>
      <c r="T382">
        <v>10.7</v>
      </c>
      <c r="U382" s="20">
        <v>10.85</v>
      </c>
      <c r="V382">
        <v>10.8</v>
      </c>
      <c r="W382">
        <f t="shared" si="35"/>
        <v>10.783333333333331</v>
      </c>
      <c r="X382">
        <v>119</v>
      </c>
      <c r="Y382">
        <v>119.5</v>
      </c>
      <c r="Z382">
        <v>119</v>
      </c>
      <c r="AA382">
        <f t="shared" si="36"/>
        <v>119.16666666666667</v>
      </c>
      <c r="AB382">
        <v>5.9</v>
      </c>
      <c r="AC382">
        <v>5.95</v>
      </c>
      <c r="AD382">
        <v>5.8</v>
      </c>
      <c r="AE382">
        <f t="shared" si="37"/>
        <v>5.8833333333333337</v>
      </c>
      <c r="AF382">
        <v>2.7</v>
      </c>
      <c r="AG382">
        <v>2.75</v>
      </c>
      <c r="AH382">
        <v>2.65</v>
      </c>
      <c r="AI382">
        <f t="shared" si="38"/>
        <v>2.6999999999999997</v>
      </c>
      <c r="AJ382">
        <v>4.7</v>
      </c>
      <c r="AK382">
        <v>4.5999999999999996</v>
      </c>
      <c r="AL382">
        <v>4.5999999999999996</v>
      </c>
      <c r="AM382">
        <f t="shared" si="39"/>
        <v>4.6333333333333337</v>
      </c>
      <c r="AN382">
        <v>93</v>
      </c>
      <c r="AO382">
        <v>93</v>
      </c>
      <c r="AP382">
        <v>93</v>
      </c>
      <c r="AQ382">
        <f t="shared" si="40"/>
        <v>93</v>
      </c>
      <c r="AR382" t="s">
        <v>7</v>
      </c>
      <c r="AU382" t="e">
        <f t="shared" si="41"/>
        <v>#DIV/0!</v>
      </c>
      <c r="AV382" t="s">
        <v>347</v>
      </c>
      <c r="AW382" t="s">
        <v>146</v>
      </c>
      <c r="AX382">
        <v>14.91</v>
      </c>
      <c r="AY382">
        <v>93</v>
      </c>
      <c r="AZ382">
        <v>93</v>
      </c>
      <c r="BA382">
        <v>86.5</v>
      </c>
      <c r="BB382">
        <v>80</v>
      </c>
      <c r="BC382">
        <v>74</v>
      </c>
      <c r="BD382">
        <v>70</v>
      </c>
      <c r="BE382">
        <v>65</v>
      </c>
      <c r="BF382">
        <v>58</v>
      </c>
      <c r="BG382">
        <v>51.5</v>
      </c>
      <c r="BH382" t="s">
        <v>147</v>
      </c>
      <c r="BI382" t="s">
        <v>348</v>
      </c>
      <c r="BJ382" s="3" t="s">
        <v>347</v>
      </c>
    </row>
    <row r="383" spans="1:72">
      <c r="A383" t="s">
        <v>500</v>
      </c>
      <c r="B383" s="21">
        <v>40004</v>
      </c>
      <c r="C383" t="s">
        <v>1340</v>
      </c>
      <c r="D383" t="s">
        <v>1546</v>
      </c>
      <c r="E383">
        <v>51.937939</v>
      </c>
      <c r="F383">
        <v>114.97281700000001</v>
      </c>
      <c r="H383" s="13" t="s">
        <v>73</v>
      </c>
      <c r="I383" s="13" t="s">
        <v>141</v>
      </c>
      <c r="T383">
        <v>10.6</v>
      </c>
      <c r="U383" s="20">
        <v>10.6</v>
      </c>
      <c r="V383">
        <v>10.5</v>
      </c>
      <c r="W383">
        <f t="shared" si="35"/>
        <v>10.566666666666666</v>
      </c>
      <c r="X383">
        <v>123.5</v>
      </c>
      <c r="Y383">
        <v>123.5</v>
      </c>
      <c r="Z383">
        <v>124</v>
      </c>
      <c r="AA383">
        <f t="shared" si="36"/>
        <v>123.66666666666667</v>
      </c>
      <c r="AB383">
        <v>6.1</v>
      </c>
      <c r="AC383">
        <v>6.1</v>
      </c>
      <c r="AD383">
        <v>6.05</v>
      </c>
      <c r="AE383">
        <f t="shared" si="37"/>
        <v>6.083333333333333</v>
      </c>
      <c r="AF383">
        <v>2.7</v>
      </c>
      <c r="AG383">
        <v>2.65</v>
      </c>
      <c r="AH383">
        <v>2.6</v>
      </c>
      <c r="AI383">
        <f t="shared" si="38"/>
        <v>2.65</v>
      </c>
      <c r="AJ383">
        <v>4.5999999999999996</v>
      </c>
      <c r="AK383">
        <v>4.75</v>
      </c>
      <c r="AL383">
        <v>4.95</v>
      </c>
      <c r="AM383">
        <f t="shared" si="39"/>
        <v>4.7666666666666666</v>
      </c>
      <c r="AN383">
        <v>118</v>
      </c>
      <c r="AO383">
        <v>118</v>
      </c>
      <c r="AP383">
        <v>118</v>
      </c>
      <c r="AQ383">
        <f t="shared" si="40"/>
        <v>118</v>
      </c>
      <c r="AR383">
        <v>120</v>
      </c>
      <c r="AS383">
        <v>120.5</v>
      </c>
      <c r="AT383">
        <v>121</v>
      </c>
      <c r="AU383">
        <f t="shared" si="41"/>
        <v>120.5</v>
      </c>
      <c r="AV383" t="s">
        <v>347</v>
      </c>
      <c r="AW383" t="s">
        <v>348</v>
      </c>
      <c r="AX383">
        <v>15.07</v>
      </c>
      <c r="AY383">
        <v>96</v>
      </c>
      <c r="AZ383">
        <v>94</v>
      </c>
      <c r="BA383">
        <v>88</v>
      </c>
      <c r="BB383">
        <v>82</v>
      </c>
      <c r="BC383">
        <v>76.5</v>
      </c>
      <c r="BD383">
        <v>69</v>
      </c>
      <c r="BE383">
        <v>64</v>
      </c>
      <c r="BF383">
        <v>58</v>
      </c>
      <c r="BG383">
        <v>52</v>
      </c>
      <c r="BH383" t="s">
        <v>348</v>
      </c>
      <c r="BI383" t="s">
        <v>347</v>
      </c>
      <c r="BJ383" s="3" t="s">
        <v>348</v>
      </c>
      <c r="BP383" t="s">
        <v>150</v>
      </c>
      <c r="BQ383">
        <v>2</v>
      </c>
      <c r="BR383">
        <v>33</v>
      </c>
      <c r="BS383">
        <v>0</v>
      </c>
      <c r="BT383">
        <v>0</v>
      </c>
    </row>
    <row r="384" spans="1:72">
      <c r="A384" t="s">
        <v>501</v>
      </c>
      <c r="B384" s="21">
        <v>40004</v>
      </c>
      <c r="C384" t="s">
        <v>1340</v>
      </c>
      <c r="D384" t="s">
        <v>1546</v>
      </c>
      <c r="E384">
        <v>51.937939</v>
      </c>
      <c r="F384">
        <v>114.97281700000001</v>
      </c>
      <c r="H384" s="13" t="s">
        <v>73</v>
      </c>
      <c r="I384" s="13" t="s">
        <v>74</v>
      </c>
      <c r="T384">
        <v>10.1</v>
      </c>
      <c r="U384" s="20">
        <v>10.1</v>
      </c>
      <c r="V384">
        <v>10.199999999999999</v>
      </c>
      <c r="W384">
        <f t="shared" si="35"/>
        <v>10.133333333333333</v>
      </c>
      <c r="X384">
        <v>120</v>
      </c>
      <c r="Y384">
        <v>119.5</v>
      </c>
      <c r="Z384">
        <v>119</v>
      </c>
      <c r="AA384">
        <f t="shared" si="36"/>
        <v>119.5</v>
      </c>
      <c r="AB384">
        <v>5.75</v>
      </c>
      <c r="AC384">
        <v>5.8</v>
      </c>
      <c r="AD384">
        <v>5.85</v>
      </c>
      <c r="AE384">
        <f t="shared" si="37"/>
        <v>5.8</v>
      </c>
      <c r="AF384">
        <v>2.9</v>
      </c>
      <c r="AG384">
        <v>2.9</v>
      </c>
      <c r="AH384">
        <v>2.85</v>
      </c>
      <c r="AI384">
        <f t="shared" si="38"/>
        <v>2.8833333333333333</v>
      </c>
      <c r="AJ384">
        <v>4.5999999999999996</v>
      </c>
      <c r="AK384">
        <v>4.7</v>
      </c>
      <c r="AL384">
        <v>4.8</v>
      </c>
      <c r="AM384">
        <f t="shared" si="39"/>
        <v>4.7</v>
      </c>
      <c r="AN384">
        <v>111</v>
      </c>
      <c r="AO384">
        <v>111</v>
      </c>
      <c r="AP384">
        <v>111</v>
      </c>
      <c r="AQ384">
        <f t="shared" si="40"/>
        <v>111</v>
      </c>
      <c r="AR384">
        <v>111</v>
      </c>
      <c r="AS384">
        <v>111</v>
      </c>
      <c r="AT384">
        <v>111</v>
      </c>
      <c r="AU384">
        <f t="shared" si="41"/>
        <v>111</v>
      </c>
      <c r="AV384" t="s">
        <v>347</v>
      </c>
      <c r="AW384" t="s">
        <v>347</v>
      </c>
      <c r="AX384">
        <v>14.79</v>
      </c>
      <c r="AY384">
        <v>93</v>
      </c>
      <c r="AZ384">
        <v>90.5</v>
      </c>
      <c r="BA384">
        <v>85</v>
      </c>
      <c r="BB384">
        <v>80</v>
      </c>
      <c r="BC384">
        <v>73</v>
      </c>
      <c r="BD384">
        <v>68</v>
      </c>
      <c r="BE384">
        <v>64</v>
      </c>
      <c r="BF384">
        <v>57</v>
      </c>
      <c r="BG384">
        <v>50</v>
      </c>
      <c r="BH384" t="s">
        <v>347</v>
      </c>
      <c r="BI384" t="s">
        <v>348</v>
      </c>
      <c r="BJ384" s="3" t="s">
        <v>347</v>
      </c>
      <c r="BP384" t="s">
        <v>146</v>
      </c>
      <c r="BQ384">
        <v>9</v>
      </c>
      <c r="BR384">
        <v>52</v>
      </c>
      <c r="BS384">
        <v>0</v>
      </c>
      <c r="BT384">
        <v>0</v>
      </c>
    </row>
    <row r="385" spans="1:72">
      <c r="A385" t="s">
        <v>502</v>
      </c>
      <c r="B385" s="21">
        <v>40004</v>
      </c>
      <c r="C385" t="s">
        <v>1340</v>
      </c>
      <c r="D385" t="s">
        <v>1546</v>
      </c>
      <c r="E385">
        <v>51.937939</v>
      </c>
      <c r="F385">
        <v>114.97281700000001</v>
      </c>
      <c r="W385" t="e">
        <f t="shared" si="35"/>
        <v>#DIV/0!</v>
      </c>
      <c r="AA385" t="e">
        <f t="shared" si="36"/>
        <v>#DIV/0!</v>
      </c>
      <c r="AE385" t="e">
        <f t="shared" si="37"/>
        <v>#DIV/0!</v>
      </c>
      <c r="AI385" t="e">
        <f t="shared" si="38"/>
        <v>#DIV/0!</v>
      </c>
      <c r="AM385" t="e">
        <f t="shared" si="39"/>
        <v>#DIV/0!</v>
      </c>
      <c r="AQ385" t="e">
        <f t="shared" si="40"/>
        <v>#DIV/0!</v>
      </c>
      <c r="AU385" t="e">
        <f t="shared" si="41"/>
        <v>#DIV/0!</v>
      </c>
      <c r="BP385" t="s">
        <v>146</v>
      </c>
      <c r="BQ385" t="s">
        <v>8</v>
      </c>
      <c r="BR385">
        <v>78</v>
      </c>
      <c r="BS385">
        <v>0</v>
      </c>
      <c r="BT385">
        <v>2</v>
      </c>
    </row>
    <row r="386" spans="1:72">
      <c r="A386" t="s">
        <v>503</v>
      </c>
      <c r="B386" s="21">
        <v>40004</v>
      </c>
      <c r="C386" t="s">
        <v>1340</v>
      </c>
      <c r="D386" t="s">
        <v>1546</v>
      </c>
      <c r="E386">
        <v>51.937939</v>
      </c>
      <c r="F386">
        <v>114.97281700000001</v>
      </c>
      <c r="H386" s="13" t="s">
        <v>9</v>
      </c>
      <c r="I386" s="13" t="s">
        <v>10</v>
      </c>
      <c r="T386">
        <v>10.15</v>
      </c>
      <c r="U386">
        <v>10.15</v>
      </c>
      <c r="V386">
        <v>10.4</v>
      </c>
      <c r="W386">
        <f t="shared" si="35"/>
        <v>10.233333333333334</v>
      </c>
      <c r="X386">
        <v>121</v>
      </c>
      <c r="Y386">
        <v>121.5</v>
      </c>
      <c r="Z386">
        <v>121.5</v>
      </c>
      <c r="AA386">
        <f t="shared" si="36"/>
        <v>121.33333333333333</v>
      </c>
      <c r="AB386">
        <v>5.05</v>
      </c>
      <c r="AC386">
        <v>5.0999999999999996</v>
      </c>
      <c r="AD386">
        <v>5.15</v>
      </c>
      <c r="AE386">
        <f t="shared" si="37"/>
        <v>5.0999999999999996</v>
      </c>
      <c r="AF386">
        <v>2.7</v>
      </c>
      <c r="AG386">
        <v>2.8</v>
      </c>
      <c r="AH386">
        <v>2.75</v>
      </c>
      <c r="AI386">
        <f t="shared" si="38"/>
        <v>2.75</v>
      </c>
      <c r="AJ386">
        <v>4.4000000000000004</v>
      </c>
      <c r="AK386">
        <v>4.5</v>
      </c>
      <c r="AL386">
        <v>4.46</v>
      </c>
      <c r="AM386">
        <f t="shared" si="39"/>
        <v>4.4533333333333331</v>
      </c>
      <c r="AN386">
        <v>98</v>
      </c>
      <c r="AO386">
        <v>99</v>
      </c>
      <c r="AP386">
        <v>90</v>
      </c>
      <c r="AQ386">
        <f t="shared" si="40"/>
        <v>95.666666666666671</v>
      </c>
      <c r="AR386">
        <v>98</v>
      </c>
      <c r="AS386">
        <v>98</v>
      </c>
      <c r="AT386">
        <v>98</v>
      </c>
      <c r="AU386">
        <f t="shared" si="41"/>
        <v>98</v>
      </c>
      <c r="AV386" t="s">
        <v>348</v>
      </c>
      <c r="AW386" t="s">
        <v>347</v>
      </c>
      <c r="AX386">
        <v>15.3</v>
      </c>
      <c r="AY386">
        <v>93</v>
      </c>
      <c r="AZ386">
        <v>91</v>
      </c>
      <c r="BA386">
        <v>85</v>
      </c>
      <c r="BB386">
        <v>78</v>
      </c>
      <c r="BC386">
        <v>72</v>
      </c>
      <c r="BD386">
        <v>65</v>
      </c>
      <c r="BE386">
        <v>58.5</v>
      </c>
      <c r="BF386">
        <v>54</v>
      </c>
      <c r="BG386">
        <v>48</v>
      </c>
      <c r="BH386" t="s">
        <v>347</v>
      </c>
      <c r="BI386" t="s">
        <v>348</v>
      </c>
      <c r="BJ386" s="3" t="s">
        <v>11</v>
      </c>
    </row>
    <row r="387" spans="1:72">
      <c r="A387" t="s">
        <v>504</v>
      </c>
      <c r="B387" s="21">
        <v>40004</v>
      </c>
      <c r="C387" t="s">
        <v>1340</v>
      </c>
      <c r="D387" t="s">
        <v>1546</v>
      </c>
      <c r="E387">
        <v>51.937939</v>
      </c>
      <c r="F387">
        <v>114.97281700000001</v>
      </c>
      <c r="H387" s="13" t="s">
        <v>140</v>
      </c>
      <c r="I387" s="13" t="s">
        <v>141</v>
      </c>
      <c r="T387">
        <v>9.9</v>
      </c>
      <c r="U387">
        <v>9.8000000000000007</v>
      </c>
      <c r="V387">
        <v>9.8000000000000007</v>
      </c>
      <c r="W387">
        <f t="shared" ref="W387:W450" si="42">AVERAGE(T387:V387)</f>
        <v>9.8333333333333339</v>
      </c>
      <c r="X387">
        <v>116.5</v>
      </c>
      <c r="Y387">
        <v>116.5</v>
      </c>
      <c r="Z387">
        <v>117</v>
      </c>
      <c r="AA387">
        <f t="shared" ref="AA387:AA450" si="43">AVERAGE(X387:Z387)</f>
        <v>116.66666666666667</v>
      </c>
      <c r="AB387">
        <v>5.6</v>
      </c>
      <c r="AC387">
        <v>5.8</v>
      </c>
      <c r="AD387">
        <v>5.8</v>
      </c>
      <c r="AE387">
        <f t="shared" ref="AE387:AE450" si="44">AVERAGE(AB387:AD387)</f>
        <v>5.7333333333333334</v>
      </c>
      <c r="AF387">
        <v>2.7</v>
      </c>
      <c r="AG387">
        <v>2.7</v>
      </c>
      <c r="AH387">
        <v>2.7</v>
      </c>
      <c r="AI387">
        <f t="shared" ref="AI387:AI450" si="45">AVERAGE(AF387:AH387)</f>
        <v>2.7000000000000006</v>
      </c>
      <c r="AJ387">
        <v>4.7</v>
      </c>
      <c r="AK387">
        <v>4.5</v>
      </c>
      <c r="AL387">
        <v>4.5999999999999996</v>
      </c>
      <c r="AM387">
        <f t="shared" ref="AM387:AM450" si="46">AVERAGE(AJ387:AL387)</f>
        <v>4.5999999999999996</v>
      </c>
      <c r="AN387">
        <v>88</v>
      </c>
      <c r="AO387">
        <v>88</v>
      </c>
      <c r="AP387">
        <v>88</v>
      </c>
      <c r="AQ387">
        <f t="shared" ref="AQ387:AQ450" si="47">AVERAGE(AN387:AP387)</f>
        <v>88</v>
      </c>
      <c r="AR387">
        <v>87</v>
      </c>
      <c r="AS387">
        <v>87</v>
      </c>
      <c r="AT387">
        <v>87</v>
      </c>
      <c r="AU387">
        <f t="shared" ref="AU387:AU450" si="48">AVERAGE(AR387:AT387)</f>
        <v>87</v>
      </c>
      <c r="AV387" t="s">
        <v>347</v>
      </c>
      <c r="AW387" t="s">
        <v>347</v>
      </c>
      <c r="AX387">
        <v>16.38</v>
      </c>
      <c r="AY387">
        <v>91</v>
      </c>
      <c r="AZ387">
        <v>87</v>
      </c>
      <c r="BA387">
        <v>82</v>
      </c>
      <c r="BB387">
        <v>75</v>
      </c>
      <c r="BC387">
        <v>68</v>
      </c>
      <c r="BD387">
        <v>64</v>
      </c>
      <c r="BE387">
        <v>59</v>
      </c>
      <c r="BF387">
        <v>54</v>
      </c>
      <c r="BG387">
        <v>48.5</v>
      </c>
      <c r="BH387" t="s">
        <v>347</v>
      </c>
      <c r="BI387" t="s">
        <v>349</v>
      </c>
      <c r="BJ387" s="3" t="s">
        <v>347</v>
      </c>
    </row>
    <row r="388" spans="1:72">
      <c r="A388" t="s">
        <v>724</v>
      </c>
      <c r="B388" s="21">
        <v>40004</v>
      </c>
      <c r="C388" t="s">
        <v>1340</v>
      </c>
      <c r="D388" t="s">
        <v>1546</v>
      </c>
      <c r="E388">
        <v>51.937939</v>
      </c>
      <c r="F388">
        <v>114.97281700000001</v>
      </c>
      <c r="H388" s="13" t="s">
        <v>148</v>
      </c>
      <c r="I388" s="13" t="s">
        <v>74</v>
      </c>
      <c r="T388">
        <v>10.25</v>
      </c>
      <c r="U388">
        <v>10.15</v>
      </c>
      <c r="V388">
        <v>10.3</v>
      </c>
      <c r="W388">
        <f t="shared" si="42"/>
        <v>10.233333333333333</v>
      </c>
      <c r="X388">
        <v>115.5</v>
      </c>
      <c r="Y388">
        <v>115</v>
      </c>
      <c r="Z388">
        <v>115.5</v>
      </c>
      <c r="AA388">
        <f t="shared" si="43"/>
        <v>115.33333333333333</v>
      </c>
      <c r="AB388">
        <v>5.7</v>
      </c>
      <c r="AC388">
        <v>5.75</v>
      </c>
      <c r="AD388">
        <v>5.8</v>
      </c>
      <c r="AE388">
        <f t="shared" si="44"/>
        <v>5.75</v>
      </c>
      <c r="AF388">
        <v>2.7</v>
      </c>
      <c r="AG388">
        <v>2.5499999999999998</v>
      </c>
      <c r="AH388">
        <v>2.6</v>
      </c>
      <c r="AI388">
        <f t="shared" si="45"/>
        <v>2.6166666666666667</v>
      </c>
      <c r="AJ388">
        <v>4.6500000000000004</v>
      </c>
      <c r="AK388">
        <v>4.9000000000000004</v>
      </c>
      <c r="AL388">
        <v>4.8</v>
      </c>
      <c r="AM388">
        <f t="shared" si="46"/>
        <v>4.7833333333333341</v>
      </c>
      <c r="AN388">
        <v>80</v>
      </c>
      <c r="AO388">
        <v>80.5</v>
      </c>
      <c r="AP388">
        <v>80</v>
      </c>
      <c r="AQ388">
        <f t="shared" si="47"/>
        <v>80.166666666666671</v>
      </c>
      <c r="AR388">
        <v>81</v>
      </c>
      <c r="AS388">
        <v>81</v>
      </c>
      <c r="AT388">
        <v>81</v>
      </c>
      <c r="AU388">
        <f t="shared" si="48"/>
        <v>81</v>
      </c>
      <c r="AV388" t="s">
        <v>347</v>
      </c>
      <c r="AW388" t="s">
        <v>347</v>
      </c>
      <c r="AX388">
        <v>15.66</v>
      </c>
      <c r="AY388">
        <v>89</v>
      </c>
      <c r="AZ388">
        <v>88.5</v>
      </c>
      <c r="BA388">
        <v>83.5</v>
      </c>
      <c r="BB388">
        <v>77.5</v>
      </c>
      <c r="BC388">
        <v>72.5</v>
      </c>
      <c r="BD388">
        <v>68</v>
      </c>
      <c r="BE388">
        <v>62</v>
      </c>
      <c r="BF388">
        <v>56</v>
      </c>
      <c r="BG388">
        <v>47</v>
      </c>
      <c r="BH388" t="s">
        <v>347</v>
      </c>
      <c r="BI388" t="s">
        <v>347</v>
      </c>
      <c r="BJ388" s="3" t="s">
        <v>347</v>
      </c>
    </row>
    <row r="389" spans="1:72">
      <c r="A389" t="s">
        <v>725</v>
      </c>
      <c r="B389" s="21">
        <v>40004</v>
      </c>
      <c r="C389" t="s">
        <v>1340</v>
      </c>
      <c r="D389" t="s">
        <v>1546</v>
      </c>
      <c r="E389">
        <v>51.937939</v>
      </c>
      <c r="F389">
        <v>114.97281700000001</v>
      </c>
      <c r="H389" s="13" t="s">
        <v>140</v>
      </c>
      <c r="I389" s="13" t="s">
        <v>74</v>
      </c>
      <c r="T389">
        <v>10.6</v>
      </c>
      <c r="U389">
        <v>10.5</v>
      </c>
      <c r="V389">
        <v>10.5</v>
      </c>
      <c r="W389">
        <f t="shared" si="42"/>
        <v>10.533333333333333</v>
      </c>
      <c r="X389">
        <v>119</v>
      </c>
      <c r="Y389">
        <v>120</v>
      </c>
      <c r="Z389">
        <v>120</v>
      </c>
      <c r="AA389">
        <f t="shared" si="43"/>
        <v>119.66666666666667</v>
      </c>
      <c r="AB389">
        <v>5.4</v>
      </c>
      <c r="AC389">
        <v>5.4</v>
      </c>
      <c r="AD389">
        <v>5.4</v>
      </c>
      <c r="AE389">
        <f t="shared" si="44"/>
        <v>5.4000000000000012</v>
      </c>
      <c r="AF389">
        <v>2.85</v>
      </c>
      <c r="AG389">
        <v>2.95</v>
      </c>
      <c r="AH389">
        <v>2.8</v>
      </c>
      <c r="AI389">
        <f t="shared" si="45"/>
        <v>2.8666666666666671</v>
      </c>
      <c r="AJ389">
        <v>4.2</v>
      </c>
      <c r="AK389">
        <v>4.1500000000000004</v>
      </c>
      <c r="AL389">
        <v>4.1500000000000004</v>
      </c>
      <c r="AM389">
        <f t="shared" si="46"/>
        <v>4.166666666666667</v>
      </c>
      <c r="AN389">
        <v>91.5</v>
      </c>
      <c r="AO389">
        <v>91</v>
      </c>
      <c r="AP389">
        <v>91</v>
      </c>
      <c r="AQ389">
        <f t="shared" si="47"/>
        <v>91.166666666666671</v>
      </c>
      <c r="AR389">
        <v>94</v>
      </c>
      <c r="AS389">
        <v>94</v>
      </c>
      <c r="AT389">
        <v>93.5</v>
      </c>
      <c r="AU389">
        <f t="shared" si="48"/>
        <v>93.833333333333329</v>
      </c>
      <c r="AV389" t="s">
        <v>347</v>
      </c>
      <c r="AW389" t="s">
        <v>347</v>
      </c>
      <c r="AX389">
        <v>17.100000000000001</v>
      </c>
      <c r="AY389">
        <v>92.5</v>
      </c>
      <c r="AZ389">
        <v>90</v>
      </c>
      <c r="BA389">
        <v>85.5</v>
      </c>
      <c r="BB389">
        <v>80</v>
      </c>
      <c r="BC389">
        <v>74.5</v>
      </c>
      <c r="BD389">
        <v>70</v>
      </c>
      <c r="BE389">
        <v>64</v>
      </c>
      <c r="BF389">
        <v>57.5</v>
      </c>
      <c r="BG389">
        <v>50</v>
      </c>
      <c r="BH389" t="s">
        <v>347</v>
      </c>
      <c r="BI389" t="s">
        <v>347</v>
      </c>
      <c r="BJ389" s="3" t="s">
        <v>347</v>
      </c>
    </row>
    <row r="390" spans="1:72">
      <c r="A390" t="s">
        <v>726</v>
      </c>
      <c r="B390" s="21">
        <v>40004</v>
      </c>
      <c r="C390" t="s">
        <v>1340</v>
      </c>
      <c r="D390" t="s">
        <v>1546</v>
      </c>
      <c r="E390">
        <v>51.937939</v>
      </c>
      <c r="F390">
        <v>114.97281700000001</v>
      </c>
      <c r="H390" s="13" t="s">
        <v>140</v>
      </c>
      <c r="I390" s="13" t="s">
        <v>74</v>
      </c>
      <c r="T390">
        <v>10.85</v>
      </c>
      <c r="U390">
        <v>10.9</v>
      </c>
      <c r="V390">
        <v>11</v>
      </c>
      <c r="W390">
        <f t="shared" si="42"/>
        <v>10.916666666666666</v>
      </c>
      <c r="X390">
        <v>118.5</v>
      </c>
      <c r="Y390">
        <v>118</v>
      </c>
      <c r="Z390">
        <v>118.5</v>
      </c>
      <c r="AA390">
        <f t="shared" si="43"/>
        <v>118.33333333333333</v>
      </c>
      <c r="AB390">
        <v>5.2</v>
      </c>
      <c r="AC390">
        <v>5.15</v>
      </c>
      <c r="AD390">
        <v>5.2</v>
      </c>
      <c r="AE390">
        <f t="shared" si="44"/>
        <v>5.1833333333333336</v>
      </c>
      <c r="AF390">
        <v>2.7</v>
      </c>
      <c r="AG390">
        <v>2.7</v>
      </c>
      <c r="AH390">
        <v>2.75</v>
      </c>
      <c r="AI390">
        <f t="shared" si="45"/>
        <v>2.7166666666666668</v>
      </c>
      <c r="AJ390">
        <v>4.5</v>
      </c>
      <c r="AK390">
        <v>4.5</v>
      </c>
      <c r="AL390">
        <v>4.5999999999999996</v>
      </c>
      <c r="AM390">
        <f t="shared" si="46"/>
        <v>4.5333333333333332</v>
      </c>
      <c r="AN390" t="s">
        <v>7</v>
      </c>
      <c r="AQ390" t="e">
        <f t="shared" si="47"/>
        <v>#DIV/0!</v>
      </c>
      <c r="AR390">
        <v>93</v>
      </c>
      <c r="AS390">
        <v>93</v>
      </c>
      <c r="AT390">
        <v>93.5</v>
      </c>
      <c r="AU390">
        <f t="shared" si="48"/>
        <v>93.166666666666671</v>
      </c>
      <c r="AV390" t="s">
        <v>146</v>
      </c>
      <c r="AW390" t="s">
        <v>347</v>
      </c>
      <c r="AX390">
        <v>17.440000000000001</v>
      </c>
      <c r="AY390">
        <v>91</v>
      </c>
      <c r="AZ390">
        <v>90</v>
      </c>
      <c r="BA390">
        <v>82</v>
      </c>
      <c r="BB390">
        <v>78</v>
      </c>
      <c r="BC390">
        <v>72</v>
      </c>
      <c r="BD390">
        <v>67</v>
      </c>
      <c r="BE390">
        <v>63</v>
      </c>
      <c r="BF390">
        <v>56</v>
      </c>
      <c r="BG390">
        <v>50</v>
      </c>
      <c r="BH390" t="s">
        <v>348</v>
      </c>
      <c r="BI390" t="s">
        <v>348</v>
      </c>
      <c r="BJ390" s="3" t="s">
        <v>349</v>
      </c>
    </row>
    <row r="391" spans="1:72">
      <c r="A391" t="s">
        <v>1450</v>
      </c>
      <c r="B391" s="21">
        <v>40004</v>
      </c>
      <c r="C391" t="s">
        <v>1340</v>
      </c>
      <c r="D391" t="s">
        <v>1546</v>
      </c>
      <c r="E391">
        <v>51.937939</v>
      </c>
      <c r="F391">
        <v>114.97281700000001</v>
      </c>
      <c r="H391" s="13" t="s">
        <v>140</v>
      </c>
      <c r="I391" s="13" t="s">
        <v>141</v>
      </c>
      <c r="T391">
        <v>10.8</v>
      </c>
      <c r="U391">
        <v>11</v>
      </c>
      <c r="V391">
        <v>10.8</v>
      </c>
      <c r="W391">
        <f t="shared" si="42"/>
        <v>10.866666666666667</v>
      </c>
      <c r="X391">
        <v>114</v>
      </c>
      <c r="Y391">
        <v>115</v>
      </c>
      <c r="Z391">
        <v>115</v>
      </c>
      <c r="AA391">
        <f t="shared" si="43"/>
        <v>114.66666666666667</v>
      </c>
      <c r="AB391">
        <v>5.6</v>
      </c>
      <c r="AC391">
        <v>5.5</v>
      </c>
      <c r="AD391">
        <v>5.7</v>
      </c>
      <c r="AE391">
        <f t="shared" si="44"/>
        <v>5.6000000000000005</v>
      </c>
      <c r="AF391">
        <v>2.5</v>
      </c>
      <c r="AG391">
        <v>2.5499999999999998</v>
      </c>
      <c r="AH391">
        <v>2.5</v>
      </c>
      <c r="AI391">
        <f t="shared" si="45"/>
        <v>2.5166666666666666</v>
      </c>
      <c r="AJ391">
        <v>4.5999999999999996</v>
      </c>
      <c r="AK391">
        <v>4.5</v>
      </c>
      <c r="AL391">
        <v>4.5999999999999996</v>
      </c>
      <c r="AM391">
        <f t="shared" si="46"/>
        <v>4.5666666666666664</v>
      </c>
      <c r="AN391">
        <v>72</v>
      </c>
      <c r="AO391">
        <v>72.5</v>
      </c>
      <c r="AP391">
        <v>72.5</v>
      </c>
      <c r="AQ391">
        <f t="shared" si="47"/>
        <v>72.333333333333329</v>
      </c>
      <c r="AR391">
        <v>74</v>
      </c>
      <c r="AS391">
        <v>73</v>
      </c>
      <c r="AT391">
        <v>73</v>
      </c>
      <c r="AU391">
        <f t="shared" si="48"/>
        <v>73.333333333333329</v>
      </c>
      <c r="AV391" t="s">
        <v>347</v>
      </c>
      <c r="AW391" t="s">
        <v>347</v>
      </c>
      <c r="AX391">
        <v>14.23</v>
      </c>
      <c r="AY391">
        <v>98</v>
      </c>
      <c r="AZ391">
        <v>97</v>
      </c>
      <c r="BA391">
        <v>80</v>
      </c>
      <c r="BB391">
        <v>76</v>
      </c>
      <c r="BC391">
        <v>70.5</v>
      </c>
      <c r="BD391">
        <v>65.5</v>
      </c>
      <c r="BE391">
        <v>60</v>
      </c>
      <c r="BF391">
        <v>55</v>
      </c>
      <c r="BG391">
        <v>49</v>
      </c>
      <c r="BH391" t="s">
        <v>349</v>
      </c>
      <c r="BI391" t="s">
        <v>348</v>
      </c>
      <c r="BJ391" s="3" t="s">
        <v>348</v>
      </c>
    </row>
    <row r="392" spans="1:72">
      <c r="A392" t="s">
        <v>1451</v>
      </c>
      <c r="B392" s="21">
        <v>40004</v>
      </c>
      <c r="C392" t="s">
        <v>1340</v>
      </c>
      <c r="D392" t="s">
        <v>1546</v>
      </c>
      <c r="E392">
        <v>51.937939</v>
      </c>
      <c r="F392">
        <v>114.97281700000001</v>
      </c>
      <c r="H392" s="13" t="s">
        <v>2</v>
      </c>
      <c r="I392" s="13" t="s">
        <v>141</v>
      </c>
      <c r="T392">
        <v>10.5</v>
      </c>
      <c r="U392">
        <v>10.6</v>
      </c>
      <c r="V392">
        <v>10.5</v>
      </c>
      <c r="W392">
        <f t="shared" si="42"/>
        <v>10.533333333333333</v>
      </c>
      <c r="X392" t="s">
        <v>12</v>
      </c>
      <c r="Y392" t="s">
        <v>13</v>
      </c>
      <c r="Z392" t="s">
        <v>14</v>
      </c>
      <c r="AA392" t="e">
        <f t="shared" si="43"/>
        <v>#DIV/0!</v>
      </c>
      <c r="AB392">
        <v>5.6</v>
      </c>
      <c r="AC392">
        <v>5.6</v>
      </c>
      <c r="AD392">
        <v>5.7</v>
      </c>
      <c r="AE392">
        <f t="shared" si="44"/>
        <v>5.6333333333333329</v>
      </c>
      <c r="AF392">
        <v>2.8</v>
      </c>
      <c r="AG392">
        <v>2.8</v>
      </c>
      <c r="AH392">
        <v>2.8</v>
      </c>
      <c r="AI392">
        <f t="shared" si="45"/>
        <v>2.7999999999999994</v>
      </c>
      <c r="AJ392">
        <v>4.4000000000000004</v>
      </c>
      <c r="AK392">
        <v>4.4000000000000004</v>
      </c>
      <c r="AL392">
        <v>4.5</v>
      </c>
      <c r="AM392">
        <f t="shared" si="46"/>
        <v>4.4333333333333336</v>
      </c>
      <c r="AN392">
        <v>102</v>
      </c>
      <c r="AO392">
        <v>102</v>
      </c>
      <c r="AP392">
        <v>102.5</v>
      </c>
      <c r="AQ392">
        <f t="shared" si="47"/>
        <v>102.16666666666667</v>
      </c>
      <c r="AR392">
        <v>103</v>
      </c>
      <c r="AS392">
        <v>103</v>
      </c>
      <c r="AT392">
        <v>103</v>
      </c>
      <c r="AU392">
        <f t="shared" si="48"/>
        <v>103</v>
      </c>
      <c r="AV392" t="s">
        <v>347</v>
      </c>
      <c r="AW392" t="s">
        <v>347</v>
      </c>
      <c r="AX392">
        <v>15.72</v>
      </c>
      <c r="AY392" t="s">
        <v>149</v>
      </c>
      <c r="AZ392" t="s">
        <v>149</v>
      </c>
      <c r="BA392">
        <v>83</v>
      </c>
      <c r="BB392">
        <v>77</v>
      </c>
      <c r="BC392">
        <v>70.5</v>
      </c>
      <c r="BD392">
        <v>66</v>
      </c>
      <c r="BE392">
        <v>60</v>
      </c>
      <c r="BF392">
        <v>54</v>
      </c>
      <c r="BG392">
        <v>48</v>
      </c>
      <c r="BH392" t="s">
        <v>348</v>
      </c>
      <c r="BI392" t="s">
        <v>15</v>
      </c>
      <c r="BJ392" s="3" t="s">
        <v>347</v>
      </c>
    </row>
    <row r="393" spans="1:72">
      <c r="A393" t="s">
        <v>1452</v>
      </c>
      <c r="B393" s="21">
        <v>40004</v>
      </c>
      <c r="C393" t="s">
        <v>1340</v>
      </c>
      <c r="D393" t="s">
        <v>1546</v>
      </c>
      <c r="E393">
        <v>51.937939</v>
      </c>
      <c r="F393">
        <v>114.97281700000001</v>
      </c>
      <c r="H393" s="13" t="s">
        <v>73</v>
      </c>
      <c r="I393" s="13" t="s">
        <v>141</v>
      </c>
      <c r="T393">
        <v>10.5</v>
      </c>
      <c r="U393">
        <v>10.8</v>
      </c>
      <c r="V393">
        <v>10.7</v>
      </c>
      <c r="W393">
        <f t="shared" si="42"/>
        <v>10.666666666666666</v>
      </c>
      <c r="X393">
        <v>119</v>
      </c>
      <c r="Y393">
        <v>119</v>
      </c>
      <c r="Z393">
        <v>120</v>
      </c>
      <c r="AA393">
        <f t="shared" si="43"/>
        <v>119.33333333333333</v>
      </c>
      <c r="AB393">
        <v>6</v>
      </c>
      <c r="AC393">
        <v>6.15</v>
      </c>
      <c r="AD393">
        <v>6</v>
      </c>
      <c r="AE393">
        <f t="shared" si="44"/>
        <v>6.05</v>
      </c>
      <c r="AF393">
        <v>2.8</v>
      </c>
      <c r="AG393">
        <v>2.8</v>
      </c>
      <c r="AH393">
        <v>2.75</v>
      </c>
      <c r="AI393">
        <f t="shared" si="45"/>
        <v>2.7833333333333332</v>
      </c>
      <c r="AJ393">
        <v>4.8</v>
      </c>
      <c r="AK393">
        <v>5</v>
      </c>
      <c r="AL393">
        <v>5</v>
      </c>
      <c r="AM393">
        <f t="shared" si="46"/>
        <v>4.9333333333333336</v>
      </c>
      <c r="AN393">
        <v>102</v>
      </c>
      <c r="AO393">
        <v>102</v>
      </c>
      <c r="AP393">
        <v>102</v>
      </c>
      <c r="AQ393">
        <f t="shared" si="47"/>
        <v>102</v>
      </c>
      <c r="AR393">
        <v>102.5</v>
      </c>
      <c r="AS393">
        <v>103</v>
      </c>
      <c r="AT393">
        <v>103</v>
      </c>
      <c r="AU393">
        <f t="shared" si="48"/>
        <v>102.83333333333333</v>
      </c>
      <c r="AV393" t="s">
        <v>349</v>
      </c>
      <c r="AW393" t="s">
        <v>347</v>
      </c>
      <c r="AX393">
        <v>15.83</v>
      </c>
      <c r="AY393">
        <v>91.5</v>
      </c>
      <c r="AZ393">
        <v>90.5</v>
      </c>
      <c r="BA393">
        <v>86</v>
      </c>
      <c r="BB393">
        <v>80</v>
      </c>
      <c r="BC393">
        <v>74.5</v>
      </c>
      <c r="BD393">
        <v>69</v>
      </c>
      <c r="BE393">
        <v>63</v>
      </c>
      <c r="BF393">
        <v>58</v>
      </c>
      <c r="BG393">
        <v>50.5</v>
      </c>
      <c r="BH393" t="s">
        <v>347</v>
      </c>
      <c r="BI393" t="s">
        <v>347</v>
      </c>
      <c r="BJ393" s="3" t="s">
        <v>347</v>
      </c>
    </row>
    <row r="394" spans="1:72">
      <c r="A394" t="s">
        <v>1453</v>
      </c>
      <c r="B394" s="21">
        <v>40004</v>
      </c>
      <c r="C394" t="s">
        <v>1340</v>
      </c>
      <c r="D394" t="s">
        <v>1546</v>
      </c>
      <c r="E394">
        <v>51.937939</v>
      </c>
      <c r="F394">
        <v>114.97281700000001</v>
      </c>
      <c r="H394" s="13" t="s">
        <v>140</v>
      </c>
      <c r="I394" s="13" t="s">
        <v>74</v>
      </c>
      <c r="T394">
        <v>10.199999999999999</v>
      </c>
      <c r="U394">
        <v>10.1</v>
      </c>
      <c r="V394">
        <v>10.15</v>
      </c>
      <c r="W394">
        <f t="shared" si="42"/>
        <v>10.149999999999999</v>
      </c>
      <c r="X394">
        <v>120.5</v>
      </c>
      <c r="Y394">
        <v>120</v>
      </c>
      <c r="Z394">
        <v>120.5</v>
      </c>
      <c r="AA394">
        <f t="shared" si="43"/>
        <v>120.33333333333333</v>
      </c>
      <c r="AB394">
        <v>5.35</v>
      </c>
      <c r="AC394">
        <v>5.3</v>
      </c>
      <c r="AD394">
        <v>5.3</v>
      </c>
      <c r="AE394">
        <f t="shared" si="44"/>
        <v>5.3166666666666664</v>
      </c>
      <c r="AF394">
        <v>2.5</v>
      </c>
      <c r="AG394">
        <v>2.5</v>
      </c>
      <c r="AH394">
        <v>2.6</v>
      </c>
      <c r="AI394">
        <f t="shared" si="45"/>
        <v>2.5333333333333332</v>
      </c>
      <c r="AJ394">
        <v>4.75</v>
      </c>
      <c r="AK394">
        <v>4.5</v>
      </c>
      <c r="AL394">
        <v>4.4000000000000004</v>
      </c>
      <c r="AM394">
        <f t="shared" si="46"/>
        <v>4.55</v>
      </c>
      <c r="AN394">
        <v>90.5</v>
      </c>
      <c r="AO394">
        <v>91</v>
      </c>
      <c r="AP394">
        <v>91.5</v>
      </c>
      <c r="AQ394">
        <f t="shared" si="47"/>
        <v>91</v>
      </c>
      <c r="AR394">
        <v>90</v>
      </c>
      <c r="AS394">
        <v>90</v>
      </c>
      <c r="AT394">
        <v>90</v>
      </c>
      <c r="AU394">
        <f t="shared" si="48"/>
        <v>90</v>
      </c>
      <c r="AV394" t="s">
        <v>347</v>
      </c>
      <c r="AW394" t="s">
        <v>347</v>
      </c>
      <c r="AX394">
        <v>16.170000000000002</v>
      </c>
      <c r="AY394">
        <v>93</v>
      </c>
      <c r="AZ394">
        <v>92</v>
      </c>
      <c r="BA394">
        <v>87</v>
      </c>
      <c r="BB394">
        <v>80</v>
      </c>
      <c r="BC394">
        <v>74</v>
      </c>
      <c r="BD394">
        <v>69</v>
      </c>
      <c r="BE394">
        <v>64</v>
      </c>
      <c r="BF394">
        <v>59</v>
      </c>
      <c r="BG394">
        <v>50</v>
      </c>
      <c r="BH394" t="s">
        <v>347</v>
      </c>
      <c r="BI394" t="s">
        <v>348</v>
      </c>
      <c r="BJ394" s="3" t="s">
        <v>349</v>
      </c>
    </row>
    <row r="395" spans="1:72">
      <c r="A395" t="s">
        <v>1454</v>
      </c>
      <c r="B395" s="21">
        <v>40004</v>
      </c>
      <c r="C395" t="s">
        <v>1340</v>
      </c>
      <c r="D395" t="s">
        <v>1546</v>
      </c>
      <c r="E395">
        <v>51.937939</v>
      </c>
      <c r="F395">
        <v>114.97281700000001</v>
      </c>
      <c r="H395" s="13" t="s">
        <v>140</v>
      </c>
      <c r="I395" s="13" t="s">
        <v>74</v>
      </c>
      <c r="T395">
        <v>11.3</v>
      </c>
      <c r="U395">
        <v>11.4</v>
      </c>
      <c r="V395">
        <v>11.2</v>
      </c>
      <c r="W395">
        <f t="shared" si="42"/>
        <v>11.300000000000002</v>
      </c>
      <c r="X395">
        <v>116.5</v>
      </c>
      <c r="Y395">
        <v>117.5</v>
      </c>
      <c r="Z395">
        <v>117.5</v>
      </c>
      <c r="AA395">
        <f t="shared" si="43"/>
        <v>117.16666666666667</v>
      </c>
      <c r="AB395">
        <v>5.6</v>
      </c>
      <c r="AC395">
        <v>5.5</v>
      </c>
      <c r="AD395">
        <v>5.6</v>
      </c>
      <c r="AE395">
        <f t="shared" si="44"/>
        <v>5.5666666666666664</v>
      </c>
      <c r="AF395">
        <v>2.8</v>
      </c>
      <c r="AG395">
        <v>2.7</v>
      </c>
      <c r="AH395">
        <v>2.75</v>
      </c>
      <c r="AI395">
        <f t="shared" si="45"/>
        <v>2.75</v>
      </c>
      <c r="AJ395">
        <v>4.5</v>
      </c>
      <c r="AK395">
        <v>4.4000000000000004</v>
      </c>
      <c r="AL395">
        <v>4.4000000000000004</v>
      </c>
      <c r="AM395">
        <f t="shared" si="46"/>
        <v>4.4333333333333336</v>
      </c>
      <c r="AN395">
        <v>92</v>
      </c>
      <c r="AO395">
        <v>91.5</v>
      </c>
      <c r="AP395">
        <v>91.5</v>
      </c>
      <c r="AQ395">
        <f t="shared" si="47"/>
        <v>91.666666666666671</v>
      </c>
      <c r="AR395" t="s">
        <v>16</v>
      </c>
      <c r="AU395" t="e">
        <f t="shared" si="48"/>
        <v>#DIV/0!</v>
      </c>
      <c r="AV395" t="s">
        <v>347</v>
      </c>
      <c r="AW395" t="s">
        <v>146</v>
      </c>
      <c r="AX395">
        <v>14.35</v>
      </c>
      <c r="AY395">
        <v>91</v>
      </c>
      <c r="AZ395">
        <v>89</v>
      </c>
      <c r="BA395">
        <v>83</v>
      </c>
      <c r="BB395">
        <v>77</v>
      </c>
      <c r="BC395">
        <v>72</v>
      </c>
      <c r="BD395">
        <v>66</v>
      </c>
      <c r="BE395">
        <v>61</v>
      </c>
      <c r="BF395">
        <v>55</v>
      </c>
      <c r="BG395">
        <v>48</v>
      </c>
      <c r="BH395" t="s">
        <v>347</v>
      </c>
      <c r="BI395" t="s">
        <v>347</v>
      </c>
      <c r="BJ395" s="3" t="s">
        <v>347</v>
      </c>
      <c r="BP395" t="s">
        <v>146</v>
      </c>
      <c r="BQ395">
        <v>1</v>
      </c>
      <c r="BR395">
        <v>0</v>
      </c>
      <c r="BS395">
        <v>0</v>
      </c>
      <c r="BT395">
        <v>0</v>
      </c>
    </row>
    <row r="396" spans="1:72">
      <c r="A396" t="s">
        <v>1455</v>
      </c>
      <c r="B396" s="21">
        <v>40004</v>
      </c>
      <c r="C396" t="s">
        <v>1340</v>
      </c>
      <c r="D396" t="s">
        <v>1546</v>
      </c>
      <c r="E396">
        <v>51.937939</v>
      </c>
      <c r="F396">
        <v>114.97281700000001</v>
      </c>
      <c r="H396" s="13" t="s">
        <v>140</v>
      </c>
      <c r="I396" s="13" t="s">
        <v>141</v>
      </c>
      <c r="T396">
        <v>10.1</v>
      </c>
      <c r="U396">
        <v>10.1</v>
      </c>
      <c r="V396">
        <v>10.050000000000001</v>
      </c>
      <c r="W396">
        <f t="shared" si="42"/>
        <v>10.083333333333334</v>
      </c>
      <c r="X396">
        <v>115</v>
      </c>
      <c r="Y396">
        <v>116</v>
      </c>
      <c r="Z396">
        <v>116</v>
      </c>
      <c r="AA396">
        <f t="shared" si="43"/>
        <v>115.66666666666667</v>
      </c>
      <c r="AB396">
        <v>5.8</v>
      </c>
      <c r="AC396">
        <v>5.9</v>
      </c>
      <c r="AD396">
        <v>5.9</v>
      </c>
      <c r="AE396">
        <f t="shared" si="44"/>
        <v>5.8666666666666671</v>
      </c>
      <c r="AF396">
        <v>2.6</v>
      </c>
      <c r="AG396">
        <v>2.5499999999999998</v>
      </c>
      <c r="AH396">
        <v>2.5499999999999998</v>
      </c>
      <c r="AI396">
        <f t="shared" si="45"/>
        <v>2.5666666666666669</v>
      </c>
      <c r="AJ396">
        <v>4.3</v>
      </c>
      <c r="AK396">
        <v>4.3499999999999996</v>
      </c>
      <c r="AL396">
        <v>4.2</v>
      </c>
      <c r="AM396">
        <f t="shared" si="46"/>
        <v>4.2833333333333323</v>
      </c>
      <c r="AN396">
        <v>80</v>
      </c>
      <c r="AO396">
        <v>80</v>
      </c>
      <c r="AP396">
        <v>80</v>
      </c>
      <c r="AQ396">
        <f t="shared" si="47"/>
        <v>80</v>
      </c>
      <c r="AR396">
        <v>84</v>
      </c>
      <c r="AS396">
        <v>85</v>
      </c>
      <c r="AT396">
        <v>84</v>
      </c>
      <c r="AU396">
        <f t="shared" si="48"/>
        <v>84.333333333333329</v>
      </c>
      <c r="AV396" t="s">
        <v>347</v>
      </c>
      <c r="AW396" t="s">
        <v>347</v>
      </c>
      <c r="AX396">
        <v>16.170000000000002</v>
      </c>
      <c r="AY396">
        <v>89</v>
      </c>
      <c r="AZ396">
        <v>87</v>
      </c>
      <c r="BA396">
        <v>82.5</v>
      </c>
      <c r="BB396">
        <v>76</v>
      </c>
      <c r="BC396">
        <v>72</v>
      </c>
      <c r="BD396">
        <v>67</v>
      </c>
      <c r="BE396">
        <v>61</v>
      </c>
      <c r="BF396">
        <v>56</v>
      </c>
      <c r="BG396">
        <v>49</v>
      </c>
      <c r="BH396" t="s">
        <v>347</v>
      </c>
      <c r="BI396" t="s">
        <v>348</v>
      </c>
      <c r="BJ396" s="3" t="s">
        <v>347</v>
      </c>
      <c r="BP396" t="s">
        <v>150</v>
      </c>
      <c r="BQ396">
        <v>9</v>
      </c>
      <c r="BR396">
        <v>50</v>
      </c>
      <c r="BS396">
        <v>0</v>
      </c>
      <c r="BT396">
        <v>0</v>
      </c>
    </row>
    <row r="397" spans="1:72">
      <c r="A397" t="s">
        <v>1456</v>
      </c>
      <c r="B397" s="21">
        <v>40004</v>
      </c>
      <c r="C397" t="s">
        <v>1340</v>
      </c>
      <c r="D397" t="s">
        <v>1546</v>
      </c>
      <c r="E397">
        <v>51.937939</v>
      </c>
      <c r="F397">
        <v>114.97281700000001</v>
      </c>
      <c r="H397" s="13" t="s">
        <v>73</v>
      </c>
      <c r="I397" s="13" t="s">
        <v>74</v>
      </c>
      <c r="T397">
        <v>9.8000000000000007</v>
      </c>
      <c r="U397">
        <v>9.8000000000000007</v>
      </c>
      <c r="V397">
        <v>9.9</v>
      </c>
      <c r="W397">
        <f t="shared" si="42"/>
        <v>9.8333333333333339</v>
      </c>
      <c r="X397">
        <v>116</v>
      </c>
      <c r="Y397">
        <v>117</v>
      </c>
      <c r="Z397">
        <v>117</v>
      </c>
      <c r="AA397">
        <f t="shared" si="43"/>
        <v>116.66666666666667</v>
      </c>
      <c r="AB397">
        <v>5.2</v>
      </c>
      <c r="AC397">
        <v>5.3</v>
      </c>
      <c r="AD397">
        <v>5.25</v>
      </c>
      <c r="AE397">
        <f t="shared" si="44"/>
        <v>5.25</v>
      </c>
      <c r="AF397">
        <v>2.85</v>
      </c>
      <c r="AG397">
        <v>2.85</v>
      </c>
      <c r="AH397">
        <v>2.7</v>
      </c>
      <c r="AI397">
        <f t="shared" si="45"/>
        <v>2.8000000000000003</v>
      </c>
      <c r="AJ397">
        <v>4.3</v>
      </c>
      <c r="AK397">
        <v>4.25</v>
      </c>
      <c r="AL397">
        <v>4.2</v>
      </c>
      <c r="AM397">
        <f t="shared" si="46"/>
        <v>4.25</v>
      </c>
      <c r="AN397">
        <v>93</v>
      </c>
      <c r="AO397">
        <v>93</v>
      </c>
      <c r="AP397">
        <v>93.5</v>
      </c>
      <c r="AQ397">
        <f t="shared" si="47"/>
        <v>93.166666666666671</v>
      </c>
      <c r="AR397" t="s">
        <v>17</v>
      </c>
      <c r="AU397" t="e">
        <f t="shared" si="48"/>
        <v>#DIV/0!</v>
      </c>
      <c r="AV397" t="s">
        <v>347</v>
      </c>
      <c r="AW397" t="s">
        <v>146</v>
      </c>
      <c r="AX397">
        <v>15.61</v>
      </c>
      <c r="AY397">
        <v>90</v>
      </c>
      <c r="AZ397">
        <v>87</v>
      </c>
      <c r="BA397">
        <v>82.5</v>
      </c>
      <c r="BB397">
        <v>77</v>
      </c>
      <c r="BC397">
        <v>70</v>
      </c>
      <c r="BD397">
        <v>64</v>
      </c>
      <c r="BE397">
        <v>58.5</v>
      </c>
      <c r="BF397">
        <v>52</v>
      </c>
      <c r="BG397">
        <v>46</v>
      </c>
      <c r="BH397" t="s">
        <v>347</v>
      </c>
      <c r="BI397" t="s">
        <v>347</v>
      </c>
      <c r="BJ397" s="3" t="s">
        <v>347</v>
      </c>
      <c r="BP397" t="s">
        <v>150</v>
      </c>
      <c r="BQ397">
        <v>2</v>
      </c>
      <c r="BR397">
        <v>158</v>
      </c>
      <c r="BS397">
        <v>0</v>
      </c>
      <c r="BT397">
        <v>2</v>
      </c>
    </row>
    <row r="398" spans="1:72">
      <c r="A398" t="s">
        <v>1457</v>
      </c>
      <c r="B398" s="21">
        <v>40004</v>
      </c>
      <c r="C398" t="s">
        <v>1340</v>
      </c>
      <c r="D398" t="s">
        <v>1546</v>
      </c>
      <c r="E398">
        <v>51.937939</v>
      </c>
      <c r="F398">
        <v>114.97281700000001</v>
      </c>
      <c r="H398" s="13" t="s">
        <v>73</v>
      </c>
      <c r="I398" s="13" t="s">
        <v>141</v>
      </c>
      <c r="T398">
        <v>10.95</v>
      </c>
      <c r="U398">
        <v>11</v>
      </c>
      <c r="V398">
        <v>11</v>
      </c>
      <c r="W398">
        <f t="shared" si="42"/>
        <v>10.983333333333334</v>
      </c>
      <c r="X398">
        <v>116.5</v>
      </c>
      <c r="Y398">
        <v>116.5</v>
      </c>
      <c r="Z398">
        <v>116.5</v>
      </c>
      <c r="AA398">
        <f t="shared" si="43"/>
        <v>116.5</v>
      </c>
      <c r="AB398">
        <v>5.8</v>
      </c>
      <c r="AC398">
        <v>5.8</v>
      </c>
      <c r="AD398">
        <v>5.75</v>
      </c>
      <c r="AE398">
        <f t="shared" si="44"/>
        <v>5.7833333333333341</v>
      </c>
      <c r="AF398">
        <v>2.8</v>
      </c>
      <c r="AG398">
        <v>2.6</v>
      </c>
      <c r="AH398">
        <v>2.75</v>
      </c>
      <c r="AI398">
        <f t="shared" si="45"/>
        <v>2.7166666666666668</v>
      </c>
      <c r="AJ398">
        <v>4.5</v>
      </c>
      <c r="AK398">
        <v>4.6500000000000004</v>
      </c>
      <c r="AL398">
        <v>4.5999999999999996</v>
      </c>
      <c r="AM398">
        <f t="shared" si="46"/>
        <v>4.583333333333333</v>
      </c>
      <c r="AN398">
        <v>102.5</v>
      </c>
      <c r="AO398">
        <v>103</v>
      </c>
      <c r="AP398">
        <v>103</v>
      </c>
      <c r="AQ398">
        <f t="shared" si="47"/>
        <v>102.83333333333333</v>
      </c>
      <c r="AR398">
        <v>101</v>
      </c>
      <c r="AS398">
        <v>101.5</v>
      </c>
      <c r="AT398">
        <v>101.5</v>
      </c>
      <c r="AU398">
        <f t="shared" si="48"/>
        <v>101.33333333333333</v>
      </c>
      <c r="AV398" t="s">
        <v>347</v>
      </c>
      <c r="AW398" t="s">
        <v>347</v>
      </c>
      <c r="AX398">
        <v>15.81</v>
      </c>
      <c r="AY398">
        <v>90.5</v>
      </c>
      <c r="AZ398">
        <v>89</v>
      </c>
      <c r="BA398">
        <v>82</v>
      </c>
      <c r="BB398">
        <v>77</v>
      </c>
      <c r="BC398">
        <v>71</v>
      </c>
      <c r="BD398">
        <v>66</v>
      </c>
      <c r="BE398">
        <v>60</v>
      </c>
      <c r="BF398">
        <v>54</v>
      </c>
      <c r="BG398">
        <v>48</v>
      </c>
      <c r="BH398" t="s">
        <v>347</v>
      </c>
      <c r="BI398" t="s">
        <v>347</v>
      </c>
      <c r="BJ398" s="3" t="s">
        <v>347</v>
      </c>
    </row>
    <row r="399" spans="1:72">
      <c r="A399" t="s">
        <v>1458</v>
      </c>
      <c r="B399" s="21">
        <v>40004</v>
      </c>
      <c r="C399" t="s">
        <v>1340</v>
      </c>
      <c r="D399" t="s">
        <v>1546</v>
      </c>
      <c r="E399">
        <v>51.937939</v>
      </c>
      <c r="F399">
        <v>114.97281700000001</v>
      </c>
      <c r="H399" s="13" t="s">
        <v>140</v>
      </c>
      <c r="I399" s="13" t="s">
        <v>141</v>
      </c>
      <c r="T399">
        <v>10.4</v>
      </c>
      <c r="U399">
        <v>10.3</v>
      </c>
      <c r="V399">
        <v>10.3</v>
      </c>
      <c r="W399">
        <f t="shared" si="42"/>
        <v>10.333333333333334</v>
      </c>
      <c r="X399">
        <v>119</v>
      </c>
      <c r="Y399">
        <v>120</v>
      </c>
      <c r="Z399">
        <v>120</v>
      </c>
      <c r="AA399">
        <f t="shared" si="43"/>
        <v>119.66666666666667</v>
      </c>
      <c r="AB399">
        <v>5.55</v>
      </c>
      <c r="AC399">
        <v>5.5</v>
      </c>
      <c r="AD399">
        <v>5.55</v>
      </c>
      <c r="AE399">
        <f t="shared" si="44"/>
        <v>5.5333333333333341</v>
      </c>
      <c r="AF399">
        <v>2.9</v>
      </c>
      <c r="AG399">
        <v>2.7</v>
      </c>
      <c r="AH399">
        <v>2.7</v>
      </c>
      <c r="AI399">
        <f t="shared" si="45"/>
        <v>2.7666666666666671</v>
      </c>
      <c r="AJ399">
        <v>4.3</v>
      </c>
      <c r="AK399">
        <v>4.25</v>
      </c>
      <c r="AL399">
        <v>4.2</v>
      </c>
      <c r="AM399">
        <f t="shared" si="46"/>
        <v>4.25</v>
      </c>
      <c r="AN399">
        <v>90</v>
      </c>
      <c r="AO399">
        <v>90.5</v>
      </c>
      <c r="AP399">
        <v>90.5</v>
      </c>
      <c r="AQ399">
        <f t="shared" si="47"/>
        <v>90.333333333333329</v>
      </c>
      <c r="AR399" t="s">
        <v>149</v>
      </c>
      <c r="AU399" t="e">
        <f t="shared" si="48"/>
        <v>#DIV/0!</v>
      </c>
      <c r="AV399" t="s">
        <v>1</v>
      </c>
      <c r="AW399" t="s">
        <v>146</v>
      </c>
      <c r="AX399">
        <v>15.73</v>
      </c>
      <c r="AY399">
        <v>93</v>
      </c>
      <c r="AZ399">
        <v>91</v>
      </c>
      <c r="BA399">
        <v>85</v>
      </c>
      <c r="BB399">
        <v>79</v>
      </c>
      <c r="BC399">
        <v>73.5</v>
      </c>
      <c r="BD399">
        <v>66</v>
      </c>
      <c r="BE399">
        <v>60</v>
      </c>
      <c r="BF399">
        <v>54.5</v>
      </c>
      <c r="BG399">
        <v>49.5</v>
      </c>
      <c r="BH399" t="s">
        <v>347</v>
      </c>
      <c r="BI399" t="s">
        <v>348</v>
      </c>
      <c r="BJ399" s="3" t="s">
        <v>18</v>
      </c>
    </row>
    <row r="400" spans="1:72">
      <c r="A400" t="s">
        <v>1459</v>
      </c>
      <c r="B400" s="21">
        <v>40004</v>
      </c>
      <c r="C400" t="s">
        <v>1340</v>
      </c>
      <c r="D400" t="s">
        <v>1546</v>
      </c>
      <c r="E400">
        <v>51.937939</v>
      </c>
      <c r="F400">
        <v>114.97281700000001</v>
      </c>
      <c r="H400" s="13" t="s">
        <v>140</v>
      </c>
      <c r="I400" s="13" t="s">
        <v>141</v>
      </c>
      <c r="T400">
        <v>10.55</v>
      </c>
      <c r="U400">
        <v>10.4</v>
      </c>
      <c r="V400">
        <v>10.5</v>
      </c>
      <c r="W400">
        <f t="shared" si="42"/>
        <v>10.483333333333334</v>
      </c>
      <c r="X400">
        <v>119.5</v>
      </c>
      <c r="Y400">
        <v>120</v>
      </c>
      <c r="Z400">
        <v>120.5</v>
      </c>
      <c r="AA400">
        <f t="shared" si="43"/>
        <v>120</v>
      </c>
      <c r="AB400">
        <v>5.85</v>
      </c>
      <c r="AC400">
        <v>5.9</v>
      </c>
      <c r="AD400">
        <v>5.8</v>
      </c>
      <c r="AE400">
        <f t="shared" si="44"/>
        <v>5.8500000000000005</v>
      </c>
      <c r="AF400">
        <v>2.85</v>
      </c>
      <c r="AG400">
        <v>2.95</v>
      </c>
      <c r="AH400">
        <v>3</v>
      </c>
      <c r="AI400">
        <f t="shared" si="45"/>
        <v>2.9333333333333336</v>
      </c>
      <c r="AJ400">
        <v>4.75</v>
      </c>
      <c r="AK400">
        <v>4.7</v>
      </c>
      <c r="AL400">
        <v>4.9000000000000004</v>
      </c>
      <c r="AM400">
        <f t="shared" si="46"/>
        <v>4.7833333333333332</v>
      </c>
      <c r="AN400">
        <v>81</v>
      </c>
      <c r="AO400">
        <v>81</v>
      </c>
      <c r="AP400">
        <v>80.5</v>
      </c>
      <c r="AQ400">
        <f t="shared" si="47"/>
        <v>80.833333333333329</v>
      </c>
      <c r="AR400">
        <v>80</v>
      </c>
      <c r="AS400">
        <v>80</v>
      </c>
      <c r="AT400">
        <v>81</v>
      </c>
      <c r="AU400">
        <f t="shared" si="48"/>
        <v>80.333333333333329</v>
      </c>
      <c r="AV400" t="s">
        <v>347</v>
      </c>
      <c r="AW400" t="s">
        <v>347</v>
      </c>
      <c r="AX400">
        <v>14.9</v>
      </c>
      <c r="AY400">
        <v>95</v>
      </c>
      <c r="AZ400">
        <v>93</v>
      </c>
      <c r="BA400">
        <v>86</v>
      </c>
      <c r="BB400">
        <v>80</v>
      </c>
      <c r="BC400">
        <v>75</v>
      </c>
      <c r="BD400">
        <v>69</v>
      </c>
      <c r="BE400">
        <v>63</v>
      </c>
      <c r="BF400">
        <v>55</v>
      </c>
      <c r="BG400">
        <v>50</v>
      </c>
      <c r="BH400" t="s">
        <v>347</v>
      </c>
      <c r="BI400" t="s">
        <v>347</v>
      </c>
      <c r="BJ400" s="3" t="s">
        <v>347</v>
      </c>
    </row>
    <row r="401" spans="1:65">
      <c r="A401" t="s">
        <v>1460</v>
      </c>
      <c r="B401" s="21">
        <v>40004</v>
      </c>
      <c r="C401" t="s">
        <v>1340</v>
      </c>
      <c r="D401" t="s">
        <v>1546</v>
      </c>
      <c r="E401">
        <v>51.937939</v>
      </c>
      <c r="F401">
        <v>114.97281700000001</v>
      </c>
      <c r="H401" s="13" t="s">
        <v>19</v>
      </c>
      <c r="I401" s="13" t="s">
        <v>74</v>
      </c>
      <c r="T401">
        <v>10.55</v>
      </c>
      <c r="U401">
        <v>10.6</v>
      </c>
      <c r="V401">
        <v>10.7</v>
      </c>
      <c r="W401">
        <f t="shared" si="42"/>
        <v>10.616666666666665</v>
      </c>
      <c r="X401">
        <v>120</v>
      </c>
      <c r="Y401">
        <v>120.5</v>
      </c>
      <c r="Z401">
        <v>120.5</v>
      </c>
      <c r="AA401">
        <f t="shared" si="43"/>
        <v>120.33333333333333</v>
      </c>
      <c r="AB401">
        <v>6</v>
      </c>
      <c r="AC401">
        <v>6</v>
      </c>
      <c r="AD401">
        <v>6.05</v>
      </c>
      <c r="AE401">
        <f t="shared" si="44"/>
        <v>6.0166666666666666</v>
      </c>
      <c r="AF401">
        <v>2.75</v>
      </c>
      <c r="AG401">
        <v>2.8</v>
      </c>
      <c r="AH401">
        <v>2.85</v>
      </c>
      <c r="AI401">
        <f t="shared" si="45"/>
        <v>2.8000000000000003</v>
      </c>
      <c r="AJ401">
        <v>4</v>
      </c>
      <c r="AK401">
        <v>4</v>
      </c>
      <c r="AL401">
        <v>4</v>
      </c>
      <c r="AM401">
        <f t="shared" si="46"/>
        <v>4</v>
      </c>
      <c r="AN401">
        <v>92.5</v>
      </c>
      <c r="AO401">
        <v>92.5</v>
      </c>
      <c r="AP401">
        <v>93</v>
      </c>
      <c r="AQ401">
        <f t="shared" si="47"/>
        <v>92.666666666666671</v>
      </c>
      <c r="AR401">
        <v>93</v>
      </c>
      <c r="AS401">
        <v>94</v>
      </c>
      <c r="AT401">
        <v>94</v>
      </c>
      <c r="AU401">
        <f t="shared" si="48"/>
        <v>93.666666666666671</v>
      </c>
      <c r="AV401" t="s">
        <v>147</v>
      </c>
      <c r="AW401" t="s">
        <v>347</v>
      </c>
      <c r="AX401">
        <v>15.41</v>
      </c>
      <c r="AY401">
        <v>92</v>
      </c>
      <c r="AZ401">
        <v>92</v>
      </c>
      <c r="BA401">
        <v>87</v>
      </c>
      <c r="BB401">
        <v>81</v>
      </c>
      <c r="BC401">
        <v>76</v>
      </c>
      <c r="BD401">
        <v>70</v>
      </c>
      <c r="BE401">
        <v>65.5</v>
      </c>
      <c r="BF401">
        <v>60</v>
      </c>
      <c r="BG401">
        <v>53</v>
      </c>
      <c r="BH401" t="s">
        <v>147</v>
      </c>
      <c r="BI401" t="s">
        <v>347</v>
      </c>
      <c r="BJ401" s="3" t="s">
        <v>147</v>
      </c>
    </row>
    <row r="402" spans="1:65">
      <c r="A402" t="s">
        <v>1461</v>
      </c>
      <c r="B402" s="21">
        <v>40004</v>
      </c>
      <c r="C402" t="s">
        <v>1340</v>
      </c>
      <c r="D402" t="s">
        <v>1546</v>
      </c>
      <c r="E402">
        <v>51.937939</v>
      </c>
      <c r="F402">
        <v>114.97281700000001</v>
      </c>
      <c r="H402" s="13" t="s">
        <v>73</v>
      </c>
      <c r="I402" s="13" t="s">
        <v>141</v>
      </c>
      <c r="T402">
        <v>10.25</v>
      </c>
      <c r="U402">
        <v>10</v>
      </c>
      <c r="V402">
        <v>10.1</v>
      </c>
      <c r="W402">
        <f t="shared" si="42"/>
        <v>10.116666666666667</v>
      </c>
      <c r="X402">
        <v>115</v>
      </c>
      <c r="Y402">
        <v>115.5</v>
      </c>
      <c r="Z402">
        <v>115.5</v>
      </c>
      <c r="AA402">
        <f t="shared" si="43"/>
        <v>115.33333333333333</v>
      </c>
      <c r="AB402">
        <v>5.45</v>
      </c>
      <c r="AC402">
        <v>5.4</v>
      </c>
      <c r="AD402">
        <v>5.4</v>
      </c>
      <c r="AE402">
        <f t="shared" si="44"/>
        <v>5.416666666666667</v>
      </c>
      <c r="AF402">
        <v>2.65</v>
      </c>
      <c r="AG402">
        <v>2.7</v>
      </c>
      <c r="AH402">
        <v>2.6</v>
      </c>
      <c r="AI402">
        <f t="shared" si="45"/>
        <v>2.65</v>
      </c>
      <c r="AJ402">
        <v>4</v>
      </c>
      <c r="AK402">
        <v>4.2</v>
      </c>
      <c r="AL402">
        <v>4.0999999999999996</v>
      </c>
      <c r="AM402">
        <f t="shared" si="46"/>
        <v>4.0999999999999996</v>
      </c>
      <c r="AN402">
        <v>113</v>
      </c>
      <c r="AO402">
        <v>113</v>
      </c>
      <c r="AP402">
        <v>113</v>
      </c>
      <c r="AQ402">
        <f t="shared" si="47"/>
        <v>113</v>
      </c>
      <c r="AR402">
        <v>113.5</v>
      </c>
      <c r="AS402">
        <v>113</v>
      </c>
      <c r="AT402">
        <v>113.5</v>
      </c>
      <c r="AU402">
        <f t="shared" si="48"/>
        <v>113.33333333333333</v>
      </c>
      <c r="AV402" t="s">
        <v>347</v>
      </c>
      <c r="AW402" t="s">
        <v>347</v>
      </c>
      <c r="AX402">
        <v>15.5</v>
      </c>
      <c r="AY402">
        <v>90</v>
      </c>
      <c r="AZ402">
        <v>89.5</v>
      </c>
      <c r="BA402">
        <v>84.5</v>
      </c>
      <c r="BB402">
        <v>77</v>
      </c>
      <c r="BC402">
        <v>72.5</v>
      </c>
      <c r="BD402">
        <v>66.5</v>
      </c>
      <c r="BE402">
        <v>62</v>
      </c>
      <c r="BF402">
        <v>55</v>
      </c>
      <c r="BG402">
        <v>49</v>
      </c>
      <c r="BH402" t="s">
        <v>147</v>
      </c>
      <c r="BI402" t="s">
        <v>348</v>
      </c>
      <c r="BJ402" s="3" t="s">
        <v>348</v>
      </c>
    </row>
    <row r="403" spans="1:65">
      <c r="A403" t="s">
        <v>1462</v>
      </c>
      <c r="B403" s="21">
        <v>40004</v>
      </c>
      <c r="C403" t="s">
        <v>1340</v>
      </c>
      <c r="D403" t="s">
        <v>1546</v>
      </c>
      <c r="E403">
        <v>51.937939</v>
      </c>
      <c r="F403">
        <v>114.97281700000001</v>
      </c>
      <c r="H403" s="13" t="s">
        <v>3</v>
      </c>
      <c r="I403" s="13" t="s">
        <v>74</v>
      </c>
      <c r="T403">
        <v>11.1</v>
      </c>
      <c r="U403">
        <v>11</v>
      </c>
      <c r="V403">
        <v>11.1</v>
      </c>
      <c r="W403">
        <f t="shared" si="42"/>
        <v>11.066666666666668</v>
      </c>
      <c r="X403">
        <v>124</v>
      </c>
      <c r="Y403">
        <v>124</v>
      </c>
      <c r="Z403">
        <v>124</v>
      </c>
      <c r="AA403">
        <f t="shared" si="43"/>
        <v>124</v>
      </c>
      <c r="AB403">
        <v>5.9</v>
      </c>
      <c r="AC403">
        <v>5.85</v>
      </c>
      <c r="AD403">
        <v>5.9</v>
      </c>
      <c r="AE403">
        <f t="shared" si="44"/>
        <v>5.8833333333333329</v>
      </c>
      <c r="AF403">
        <v>2.8</v>
      </c>
      <c r="AG403">
        <v>2.7</v>
      </c>
      <c r="AH403">
        <v>2.8</v>
      </c>
      <c r="AI403">
        <f t="shared" si="45"/>
        <v>2.7666666666666671</v>
      </c>
      <c r="AJ403">
        <v>4.5</v>
      </c>
      <c r="AK403">
        <v>4.4000000000000004</v>
      </c>
      <c r="AL403">
        <v>4.5</v>
      </c>
      <c r="AM403">
        <f t="shared" si="46"/>
        <v>4.4666666666666668</v>
      </c>
      <c r="AN403">
        <v>109</v>
      </c>
      <c r="AO403">
        <v>109</v>
      </c>
      <c r="AP403">
        <v>109</v>
      </c>
      <c r="AQ403">
        <f t="shared" si="47"/>
        <v>109</v>
      </c>
      <c r="AR403">
        <v>111</v>
      </c>
      <c r="AS403">
        <v>111</v>
      </c>
      <c r="AT403">
        <v>111</v>
      </c>
      <c r="AU403">
        <f t="shared" si="48"/>
        <v>111</v>
      </c>
      <c r="AV403" t="s">
        <v>347</v>
      </c>
      <c r="AW403" t="s">
        <v>347</v>
      </c>
      <c r="AX403">
        <v>15.91</v>
      </c>
      <c r="AY403">
        <v>95</v>
      </c>
      <c r="AZ403">
        <v>92</v>
      </c>
      <c r="BA403">
        <v>85.5</v>
      </c>
      <c r="BB403">
        <v>78</v>
      </c>
      <c r="BC403">
        <v>72</v>
      </c>
      <c r="BD403">
        <v>61</v>
      </c>
      <c r="BE403">
        <v>62</v>
      </c>
      <c r="BF403">
        <v>55</v>
      </c>
      <c r="BG403">
        <v>49</v>
      </c>
      <c r="BH403" t="s">
        <v>348</v>
      </c>
      <c r="BI403" t="s">
        <v>348</v>
      </c>
      <c r="BJ403" s="3" t="s">
        <v>348</v>
      </c>
    </row>
    <row r="404" spans="1:65">
      <c r="A404" t="s">
        <v>1463</v>
      </c>
      <c r="B404" s="21">
        <v>40004</v>
      </c>
      <c r="C404" t="s">
        <v>1340</v>
      </c>
      <c r="D404" t="s">
        <v>1546</v>
      </c>
      <c r="E404">
        <v>51.937939</v>
      </c>
      <c r="F404">
        <v>114.97281700000001</v>
      </c>
      <c r="H404" s="13" t="s">
        <v>140</v>
      </c>
      <c r="I404" s="13" t="s">
        <v>141</v>
      </c>
      <c r="T404">
        <v>10.25</v>
      </c>
      <c r="U404">
        <v>10.25</v>
      </c>
      <c r="V404">
        <v>10.4</v>
      </c>
      <c r="W404">
        <f t="shared" si="42"/>
        <v>10.299999999999999</v>
      </c>
      <c r="X404">
        <v>116</v>
      </c>
      <c r="Y404">
        <v>116</v>
      </c>
      <c r="Z404">
        <v>116.5</v>
      </c>
      <c r="AA404">
        <f t="shared" si="43"/>
        <v>116.16666666666667</v>
      </c>
      <c r="AB404">
        <v>5.9</v>
      </c>
      <c r="AC404">
        <v>5.7</v>
      </c>
      <c r="AD404">
        <v>5.8</v>
      </c>
      <c r="AE404">
        <f t="shared" si="44"/>
        <v>5.8000000000000007</v>
      </c>
      <c r="AF404">
        <v>2.6</v>
      </c>
      <c r="AG404">
        <v>2.6</v>
      </c>
      <c r="AH404">
        <v>2.65</v>
      </c>
      <c r="AI404">
        <f t="shared" si="45"/>
        <v>2.6166666666666667</v>
      </c>
      <c r="AJ404">
        <v>4</v>
      </c>
      <c r="AK404">
        <v>3.9</v>
      </c>
      <c r="AL404">
        <v>3.9</v>
      </c>
      <c r="AM404">
        <f t="shared" si="46"/>
        <v>3.9333333333333336</v>
      </c>
      <c r="AN404">
        <v>80</v>
      </c>
      <c r="AO404">
        <v>80</v>
      </c>
      <c r="AP404">
        <v>80.5</v>
      </c>
      <c r="AQ404">
        <f t="shared" si="47"/>
        <v>80.166666666666671</v>
      </c>
      <c r="AR404">
        <v>78</v>
      </c>
      <c r="AS404">
        <v>78.5</v>
      </c>
      <c r="AT404">
        <v>78.5</v>
      </c>
      <c r="AU404">
        <f t="shared" si="48"/>
        <v>78.333333333333329</v>
      </c>
      <c r="AV404" t="s">
        <v>347</v>
      </c>
      <c r="AW404" t="s">
        <v>347</v>
      </c>
      <c r="AX404">
        <v>15</v>
      </c>
      <c r="AY404">
        <v>91</v>
      </c>
      <c r="AZ404">
        <v>89</v>
      </c>
      <c r="BA404">
        <v>83</v>
      </c>
      <c r="BB404">
        <v>77</v>
      </c>
      <c r="BC404">
        <v>72.5</v>
      </c>
      <c r="BD404">
        <v>66.5</v>
      </c>
      <c r="BE404">
        <v>61</v>
      </c>
      <c r="BF404">
        <v>55</v>
      </c>
      <c r="BG404">
        <v>49</v>
      </c>
      <c r="BH404" t="s">
        <v>348</v>
      </c>
      <c r="BI404" t="s">
        <v>349</v>
      </c>
      <c r="BJ404" s="3" t="s">
        <v>348</v>
      </c>
      <c r="BK404" t="s">
        <v>347</v>
      </c>
      <c r="BL404" t="s">
        <v>18</v>
      </c>
      <c r="BM404" t="s">
        <v>20</v>
      </c>
    </row>
    <row r="405" spans="1:65">
      <c r="A405" t="s">
        <v>1464</v>
      </c>
      <c r="B405" s="21">
        <v>40004</v>
      </c>
      <c r="C405" t="s">
        <v>1340</v>
      </c>
      <c r="D405" t="s">
        <v>1546</v>
      </c>
      <c r="E405">
        <v>51.937939</v>
      </c>
      <c r="F405">
        <v>114.97281700000001</v>
      </c>
      <c r="H405" s="13" t="s">
        <v>73</v>
      </c>
      <c r="I405" s="13" t="s">
        <v>141</v>
      </c>
      <c r="T405">
        <v>10.5</v>
      </c>
      <c r="U405">
        <v>10.4</v>
      </c>
      <c r="V405">
        <v>10.3</v>
      </c>
      <c r="W405">
        <f t="shared" si="42"/>
        <v>10.4</v>
      </c>
      <c r="X405">
        <v>115</v>
      </c>
      <c r="Y405">
        <v>115.5</v>
      </c>
      <c r="Z405">
        <v>115</v>
      </c>
      <c r="AA405">
        <f t="shared" si="43"/>
        <v>115.16666666666667</v>
      </c>
      <c r="AB405">
        <v>5.8</v>
      </c>
      <c r="AC405">
        <v>5.75</v>
      </c>
      <c r="AD405">
        <v>5.8</v>
      </c>
      <c r="AE405">
        <f t="shared" si="44"/>
        <v>5.7833333333333341</v>
      </c>
      <c r="AF405">
        <v>2.5</v>
      </c>
      <c r="AG405">
        <v>2.5499999999999998</v>
      </c>
      <c r="AH405">
        <v>2.6</v>
      </c>
      <c r="AI405">
        <f t="shared" si="45"/>
        <v>2.5500000000000003</v>
      </c>
      <c r="AJ405">
        <v>4.55</v>
      </c>
      <c r="AK405">
        <v>4.4000000000000004</v>
      </c>
      <c r="AL405">
        <v>4.5</v>
      </c>
      <c r="AM405">
        <f t="shared" si="46"/>
        <v>4.4833333333333334</v>
      </c>
      <c r="AN405">
        <v>106.5</v>
      </c>
      <c r="AO405">
        <v>106</v>
      </c>
      <c r="AP405">
        <v>106</v>
      </c>
      <c r="AQ405">
        <f t="shared" si="47"/>
        <v>106.16666666666667</v>
      </c>
      <c r="AR405">
        <v>104</v>
      </c>
      <c r="AS405">
        <v>104.5</v>
      </c>
      <c r="AT405">
        <v>104</v>
      </c>
      <c r="AU405">
        <f t="shared" si="48"/>
        <v>104.16666666666667</v>
      </c>
      <c r="AV405" t="s">
        <v>347</v>
      </c>
      <c r="AW405" t="s">
        <v>347</v>
      </c>
      <c r="AX405">
        <v>15.02</v>
      </c>
      <c r="AY405">
        <v>89</v>
      </c>
      <c r="AZ405">
        <v>88</v>
      </c>
      <c r="BA405">
        <v>83</v>
      </c>
      <c r="BB405">
        <v>78</v>
      </c>
      <c r="BC405">
        <v>72</v>
      </c>
      <c r="BD405">
        <v>66</v>
      </c>
      <c r="BE405">
        <v>60</v>
      </c>
      <c r="BF405">
        <v>55</v>
      </c>
      <c r="BG405">
        <v>49</v>
      </c>
      <c r="BH405" t="s">
        <v>347</v>
      </c>
      <c r="BI405" t="s">
        <v>347</v>
      </c>
      <c r="BJ405" s="3" t="s">
        <v>347</v>
      </c>
      <c r="BK405" t="s">
        <v>348</v>
      </c>
      <c r="BL405" t="s">
        <v>348</v>
      </c>
      <c r="BM405" t="s">
        <v>21</v>
      </c>
    </row>
    <row r="406" spans="1:65">
      <c r="A406" t="s">
        <v>1465</v>
      </c>
      <c r="B406" s="21">
        <v>40004</v>
      </c>
      <c r="C406" t="s">
        <v>1340</v>
      </c>
      <c r="D406" t="s">
        <v>1546</v>
      </c>
      <c r="E406">
        <v>51.937939</v>
      </c>
      <c r="F406">
        <v>114.97281700000001</v>
      </c>
      <c r="H406" s="13" t="s">
        <v>73</v>
      </c>
      <c r="I406" s="13" t="s">
        <v>74</v>
      </c>
      <c r="T406">
        <v>10.1</v>
      </c>
      <c r="U406">
        <v>10.1</v>
      </c>
      <c r="V406">
        <v>10.3</v>
      </c>
      <c r="W406">
        <f t="shared" si="42"/>
        <v>10.166666666666666</v>
      </c>
      <c r="X406">
        <v>124.5</v>
      </c>
      <c r="Y406">
        <v>124</v>
      </c>
      <c r="Z406">
        <v>125</v>
      </c>
      <c r="AA406">
        <f t="shared" si="43"/>
        <v>124.5</v>
      </c>
      <c r="AB406">
        <v>5.85</v>
      </c>
      <c r="AC406">
        <v>5.9</v>
      </c>
      <c r="AD406">
        <v>5.95</v>
      </c>
      <c r="AE406">
        <f t="shared" si="44"/>
        <v>5.8999999999999995</v>
      </c>
      <c r="AF406">
        <v>2.7</v>
      </c>
      <c r="AG406">
        <v>2.7</v>
      </c>
      <c r="AH406">
        <v>2.8</v>
      </c>
      <c r="AI406">
        <f t="shared" si="45"/>
        <v>2.7333333333333329</v>
      </c>
      <c r="AJ406">
        <v>4.75</v>
      </c>
      <c r="AK406">
        <v>4.75</v>
      </c>
      <c r="AL406">
        <v>4.5999999999999996</v>
      </c>
      <c r="AM406">
        <f t="shared" si="46"/>
        <v>4.7</v>
      </c>
      <c r="AN406" t="s">
        <v>149</v>
      </c>
      <c r="AQ406" t="e">
        <f t="shared" si="47"/>
        <v>#DIV/0!</v>
      </c>
      <c r="AR406">
        <v>96</v>
      </c>
      <c r="AS406">
        <v>96</v>
      </c>
      <c r="AT406">
        <v>96</v>
      </c>
      <c r="AU406">
        <f t="shared" si="48"/>
        <v>96</v>
      </c>
      <c r="AV406" t="s">
        <v>150</v>
      </c>
      <c r="AW406" t="s">
        <v>347</v>
      </c>
      <c r="AX406">
        <v>15.07</v>
      </c>
      <c r="AY406">
        <v>97</v>
      </c>
      <c r="AZ406">
        <v>95</v>
      </c>
      <c r="BA406">
        <v>88</v>
      </c>
      <c r="BB406">
        <v>82</v>
      </c>
      <c r="BC406">
        <v>75</v>
      </c>
      <c r="BD406">
        <v>69</v>
      </c>
      <c r="BE406">
        <v>63</v>
      </c>
      <c r="BF406">
        <v>55.5</v>
      </c>
      <c r="BG406">
        <v>51</v>
      </c>
      <c r="BH406" t="s">
        <v>347</v>
      </c>
      <c r="BI406" t="s">
        <v>347</v>
      </c>
      <c r="BJ406" s="3" t="s">
        <v>347</v>
      </c>
    </row>
    <row r="407" spans="1:65">
      <c r="A407" t="s">
        <v>1466</v>
      </c>
      <c r="B407" s="21">
        <v>40005</v>
      </c>
      <c r="C407" t="s">
        <v>1547</v>
      </c>
      <c r="D407" t="s">
        <v>1548</v>
      </c>
      <c r="E407">
        <v>51.921421000000002</v>
      </c>
      <c r="F407">
        <v>114.87159699999999</v>
      </c>
      <c r="H407" s="13" t="s">
        <v>140</v>
      </c>
      <c r="I407" s="13" t="s">
        <v>74</v>
      </c>
      <c r="T407">
        <v>10.199999999999999</v>
      </c>
      <c r="U407">
        <v>10.199999999999999</v>
      </c>
      <c r="V407">
        <v>10.25</v>
      </c>
      <c r="W407">
        <f t="shared" si="42"/>
        <v>10.216666666666667</v>
      </c>
      <c r="X407">
        <v>114.5</v>
      </c>
      <c r="Y407">
        <v>112</v>
      </c>
      <c r="Z407">
        <v>113</v>
      </c>
      <c r="AA407">
        <f t="shared" si="43"/>
        <v>113.16666666666667</v>
      </c>
      <c r="AB407">
        <v>5.2</v>
      </c>
      <c r="AC407">
        <v>5.2</v>
      </c>
      <c r="AD407">
        <v>5.0999999999999996</v>
      </c>
      <c r="AE407">
        <f t="shared" si="44"/>
        <v>5.166666666666667</v>
      </c>
      <c r="AF407">
        <v>2.85</v>
      </c>
      <c r="AG407">
        <v>2.8</v>
      </c>
      <c r="AH407">
        <v>2.7</v>
      </c>
      <c r="AI407">
        <f t="shared" si="45"/>
        <v>2.7833333333333337</v>
      </c>
      <c r="AJ407">
        <v>4.6500000000000004</v>
      </c>
      <c r="AK407">
        <v>4.5999999999999996</v>
      </c>
      <c r="AL407">
        <v>4.7</v>
      </c>
      <c r="AM407">
        <f t="shared" si="46"/>
        <v>4.6499999999999995</v>
      </c>
      <c r="AN407" t="s">
        <v>22</v>
      </c>
      <c r="AQ407" t="e">
        <f t="shared" si="47"/>
        <v>#DIV/0!</v>
      </c>
      <c r="AR407">
        <v>85.5</v>
      </c>
      <c r="AS407">
        <v>85</v>
      </c>
      <c r="AT407">
        <v>84.5</v>
      </c>
      <c r="AU407">
        <f t="shared" si="48"/>
        <v>85</v>
      </c>
      <c r="AV407" t="s">
        <v>23</v>
      </c>
      <c r="AW407" t="s">
        <v>24</v>
      </c>
      <c r="AX407">
        <v>14.82</v>
      </c>
      <c r="AY407">
        <v>85</v>
      </c>
      <c r="AZ407">
        <v>85</v>
      </c>
      <c r="BA407">
        <v>80</v>
      </c>
      <c r="BB407">
        <v>74</v>
      </c>
      <c r="BC407">
        <v>69</v>
      </c>
      <c r="BD407">
        <v>64</v>
      </c>
      <c r="BE407">
        <v>59.5</v>
      </c>
      <c r="BF407">
        <v>54</v>
      </c>
      <c r="BG407">
        <v>47.5</v>
      </c>
      <c r="BH407" t="s">
        <v>348</v>
      </c>
      <c r="BI407" t="s">
        <v>25</v>
      </c>
      <c r="BJ407" s="3" t="s">
        <v>347</v>
      </c>
    </row>
    <row r="408" spans="1:65">
      <c r="A408" t="s">
        <v>1467</v>
      </c>
      <c r="B408" s="21">
        <v>40005</v>
      </c>
      <c r="C408" t="s">
        <v>1547</v>
      </c>
      <c r="D408" t="s">
        <v>1548</v>
      </c>
      <c r="E408">
        <v>51.921421000000002</v>
      </c>
      <c r="F408">
        <v>114.87159699999999</v>
      </c>
      <c r="H408" s="13" t="s">
        <v>26</v>
      </c>
      <c r="I408" s="13" t="s">
        <v>141</v>
      </c>
      <c r="T408">
        <v>10</v>
      </c>
      <c r="U408">
        <v>9.9499999999999993</v>
      </c>
      <c r="V408">
        <v>9.8000000000000007</v>
      </c>
      <c r="W408">
        <f t="shared" si="42"/>
        <v>9.9166666666666661</v>
      </c>
      <c r="X408">
        <v>117</v>
      </c>
      <c r="Y408">
        <v>117.5</v>
      </c>
      <c r="Z408">
        <v>117.5</v>
      </c>
      <c r="AA408">
        <f t="shared" si="43"/>
        <v>117.33333333333333</v>
      </c>
      <c r="AB408">
        <v>5.8</v>
      </c>
      <c r="AC408">
        <v>5.7</v>
      </c>
      <c r="AD408">
        <v>5.7</v>
      </c>
      <c r="AE408">
        <f t="shared" si="44"/>
        <v>5.7333333333333334</v>
      </c>
      <c r="AF408">
        <v>3.5</v>
      </c>
      <c r="AG408">
        <v>3.2</v>
      </c>
      <c r="AH408">
        <v>3.4</v>
      </c>
      <c r="AI408">
        <f t="shared" si="45"/>
        <v>3.3666666666666667</v>
      </c>
      <c r="AJ408">
        <v>4.3</v>
      </c>
      <c r="AK408">
        <v>4.2</v>
      </c>
      <c r="AL408">
        <v>4.2</v>
      </c>
      <c r="AM408">
        <f t="shared" si="46"/>
        <v>4.2333333333333334</v>
      </c>
      <c r="AN408">
        <v>109</v>
      </c>
      <c r="AO408">
        <v>109.5</v>
      </c>
      <c r="AP408">
        <v>109.5</v>
      </c>
      <c r="AQ408">
        <f t="shared" si="47"/>
        <v>109.33333333333333</v>
      </c>
      <c r="AR408">
        <v>109</v>
      </c>
      <c r="AS408">
        <v>109</v>
      </c>
      <c r="AT408">
        <v>109</v>
      </c>
      <c r="AU408">
        <f t="shared" si="48"/>
        <v>109</v>
      </c>
      <c r="AV408" t="s">
        <v>347</v>
      </c>
      <c r="AW408" t="s">
        <v>347</v>
      </c>
      <c r="AX408">
        <v>15.65</v>
      </c>
      <c r="AY408">
        <v>89</v>
      </c>
      <c r="AZ408">
        <v>89</v>
      </c>
      <c r="BA408">
        <v>84</v>
      </c>
      <c r="BB408">
        <v>76.5</v>
      </c>
      <c r="BC408">
        <v>72</v>
      </c>
      <c r="BD408">
        <v>67</v>
      </c>
      <c r="BE408">
        <v>63</v>
      </c>
      <c r="BF408">
        <v>56</v>
      </c>
      <c r="BG408">
        <v>48</v>
      </c>
      <c r="BH408" t="s">
        <v>347</v>
      </c>
      <c r="BI408" t="s">
        <v>347</v>
      </c>
      <c r="BJ408" s="3" t="s">
        <v>347</v>
      </c>
    </row>
    <row r="409" spans="1:65">
      <c r="A409" t="s">
        <v>1468</v>
      </c>
      <c r="B409" s="21">
        <v>40006</v>
      </c>
      <c r="C409" t="s">
        <v>1549</v>
      </c>
      <c r="D409" t="s">
        <v>1550</v>
      </c>
      <c r="E409">
        <v>50.081359999999997</v>
      </c>
      <c r="F409">
        <v>112.970703</v>
      </c>
      <c r="H409" s="13" t="s">
        <v>27</v>
      </c>
      <c r="I409" s="13" t="s">
        <v>141</v>
      </c>
      <c r="T409">
        <v>10.9</v>
      </c>
      <c r="U409">
        <v>10.9</v>
      </c>
      <c r="V409">
        <v>11</v>
      </c>
      <c r="W409">
        <f t="shared" si="42"/>
        <v>10.933333333333332</v>
      </c>
      <c r="X409">
        <v>122</v>
      </c>
      <c r="Y409">
        <v>122.5</v>
      </c>
      <c r="Z409">
        <v>123</v>
      </c>
      <c r="AA409">
        <f t="shared" si="43"/>
        <v>122.5</v>
      </c>
      <c r="AB409">
        <v>5.5</v>
      </c>
      <c r="AC409">
        <v>5.6</v>
      </c>
      <c r="AD409">
        <v>5.5</v>
      </c>
      <c r="AE409">
        <f t="shared" si="44"/>
        <v>5.5333333333333341</v>
      </c>
      <c r="AF409">
        <v>2.5</v>
      </c>
      <c r="AG409">
        <v>2.5</v>
      </c>
      <c r="AH409">
        <v>2.4500000000000002</v>
      </c>
      <c r="AI409">
        <f t="shared" si="45"/>
        <v>2.4833333333333334</v>
      </c>
      <c r="AJ409">
        <v>4.0999999999999996</v>
      </c>
      <c r="AK409">
        <v>4.0999999999999996</v>
      </c>
      <c r="AL409">
        <v>4.0999999999999996</v>
      </c>
      <c r="AM409">
        <f t="shared" si="46"/>
        <v>4.0999999999999996</v>
      </c>
      <c r="AN409">
        <v>103</v>
      </c>
      <c r="AO409">
        <v>103.5</v>
      </c>
      <c r="AP409">
        <v>103</v>
      </c>
      <c r="AQ409">
        <f t="shared" si="47"/>
        <v>103.16666666666667</v>
      </c>
      <c r="AR409">
        <v>100</v>
      </c>
      <c r="AS409">
        <v>100</v>
      </c>
      <c r="AT409">
        <v>100</v>
      </c>
      <c r="AU409">
        <f t="shared" si="48"/>
        <v>100</v>
      </c>
      <c r="AV409" t="s">
        <v>349</v>
      </c>
      <c r="AW409" t="s">
        <v>150</v>
      </c>
      <c r="AX409">
        <v>16.22</v>
      </c>
      <c r="AY409" t="s">
        <v>28</v>
      </c>
      <c r="AZ409">
        <v>96</v>
      </c>
      <c r="BA409">
        <v>88</v>
      </c>
      <c r="BB409">
        <v>83</v>
      </c>
      <c r="BC409">
        <v>76</v>
      </c>
      <c r="BD409">
        <v>70</v>
      </c>
      <c r="BE409">
        <v>64</v>
      </c>
      <c r="BF409">
        <v>58</v>
      </c>
      <c r="BG409">
        <v>51.5</v>
      </c>
      <c r="BH409" t="s">
        <v>348</v>
      </c>
      <c r="BI409" t="s">
        <v>348</v>
      </c>
      <c r="BJ409" s="3" t="s">
        <v>348</v>
      </c>
    </row>
    <row r="410" spans="1:65">
      <c r="A410" t="s">
        <v>1469</v>
      </c>
      <c r="B410" s="21">
        <v>40006</v>
      </c>
      <c r="C410" t="s">
        <v>1549</v>
      </c>
      <c r="D410" t="s">
        <v>1550</v>
      </c>
      <c r="E410">
        <v>50.081359999999997</v>
      </c>
      <c r="F410">
        <v>112.970703</v>
      </c>
      <c r="H410" s="13" t="s">
        <v>27</v>
      </c>
      <c r="I410" s="13" t="s">
        <v>141</v>
      </c>
      <c r="T410">
        <v>9.1999999999999993</v>
      </c>
      <c r="U410">
        <v>9.3000000000000007</v>
      </c>
      <c r="V410">
        <v>9.5</v>
      </c>
      <c r="W410">
        <f t="shared" si="42"/>
        <v>9.3333333333333339</v>
      </c>
      <c r="X410">
        <v>114.5</v>
      </c>
      <c r="Y410">
        <v>115</v>
      </c>
      <c r="Z410">
        <v>114.5</v>
      </c>
      <c r="AA410">
        <f t="shared" si="43"/>
        <v>114.66666666666667</v>
      </c>
      <c r="AB410">
        <v>5.95</v>
      </c>
      <c r="AC410">
        <v>5.8</v>
      </c>
      <c r="AD410">
        <v>5.8</v>
      </c>
      <c r="AE410">
        <f t="shared" si="44"/>
        <v>5.8500000000000005</v>
      </c>
      <c r="AF410">
        <v>2.8</v>
      </c>
      <c r="AG410">
        <v>2.8</v>
      </c>
      <c r="AH410">
        <v>2.9</v>
      </c>
      <c r="AI410">
        <f t="shared" si="45"/>
        <v>2.8333333333333335</v>
      </c>
      <c r="AJ410">
        <v>4.4000000000000004</v>
      </c>
      <c r="AK410">
        <v>4.3499999999999996</v>
      </c>
      <c r="AL410">
        <v>4.4000000000000004</v>
      </c>
      <c r="AM410">
        <f t="shared" si="46"/>
        <v>4.3833333333333337</v>
      </c>
      <c r="AN410">
        <v>93.5</v>
      </c>
      <c r="AO410">
        <v>93</v>
      </c>
      <c r="AP410">
        <v>93</v>
      </c>
      <c r="AQ410">
        <f t="shared" si="47"/>
        <v>93.166666666666671</v>
      </c>
      <c r="AR410">
        <v>96</v>
      </c>
      <c r="AS410">
        <v>96</v>
      </c>
      <c r="AT410">
        <v>96</v>
      </c>
      <c r="AU410">
        <f t="shared" si="48"/>
        <v>96</v>
      </c>
      <c r="AV410" t="s">
        <v>347</v>
      </c>
      <c r="AW410" t="s">
        <v>347</v>
      </c>
      <c r="AX410">
        <v>15.94</v>
      </c>
      <c r="AY410">
        <v>89</v>
      </c>
      <c r="AZ410">
        <v>87</v>
      </c>
      <c r="BA410">
        <v>82</v>
      </c>
      <c r="BB410">
        <v>76.5</v>
      </c>
      <c r="BC410">
        <v>71</v>
      </c>
      <c r="BD410">
        <v>65</v>
      </c>
      <c r="BE410">
        <v>59</v>
      </c>
      <c r="BF410">
        <v>53.5</v>
      </c>
      <c r="BG410">
        <v>48</v>
      </c>
      <c r="BH410" t="s">
        <v>347</v>
      </c>
      <c r="BI410" t="s">
        <v>348</v>
      </c>
      <c r="BJ410" s="3" t="s">
        <v>347</v>
      </c>
    </row>
    <row r="411" spans="1:65">
      <c r="A411" t="s">
        <v>1470</v>
      </c>
      <c r="B411" s="21">
        <v>40006</v>
      </c>
      <c r="C411" t="s">
        <v>1549</v>
      </c>
      <c r="D411" t="s">
        <v>1550</v>
      </c>
      <c r="E411">
        <v>50.081359999999997</v>
      </c>
      <c r="F411">
        <v>112.970703</v>
      </c>
      <c r="H411" s="13" t="s">
        <v>29</v>
      </c>
      <c r="I411" s="13" t="s">
        <v>74</v>
      </c>
      <c r="T411">
        <v>10.5</v>
      </c>
      <c r="U411">
        <v>10.5</v>
      </c>
      <c r="V411">
        <v>10.6</v>
      </c>
      <c r="W411">
        <f t="shared" si="42"/>
        <v>10.533333333333333</v>
      </c>
      <c r="X411">
        <v>116.5</v>
      </c>
      <c r="Y411">
        <v>117</v>
      </c>
      <c r="Z411">
        <v>117</v>
      </c>
      <c r="AA411">
        <f t="shared" si="43"/>
        <v>116.83333333333333</v>
      </c>
      <c r="AB411">
        <v>5.3</v>
      </c>
      <c r="AC411">
        <v>5.4</v>
      </c>
      <c r="AD411">
        <v>5.4</v>
      </c>
      <c r="AE411">
        <f t="shared" si="44"/>
        <v>5.3666666666666671</v>
      </c>
      <c r="AF411">
        <v>2.75</v>
      </c>
      <c r="AG411">
        <v>2.7</v>
      </c>
      <c r="AH411">
        <v>2.75</v>
      </c>
      <c r="AI411">
        <f t="shared" si="45"/>
        <v>2.7333333333333329</v>
      </c>
      <c r="AJ411">
        <v>4</v>
      </c>
      <c r="AK411">
        <v>4.0999999999999996</v>
      </c>
      <c r="AL411">
        <v>4.1500000000000004</v>
      </c>
      <c r="AM411">
        <f t="shared" si="46"/>
        <v>4.083333333333333</v>
      </c>
      <c r="AN411">
        <v>92</v>
      </c>
      <c r="AO411">
        <v>92</v>
      </c>
      <c r="AP411">
        <v>92</v>
      </c>
      <c r="AQ411">
        <f t="shared" si="47"/>
        <v>92</v>
      </c>
      <c r="AR411">
        <v>93</v>
      </c>
      <c r="AS411">
        <v>93.5</v>
      </c>
      <c r="AT411">
        <v>94</v>
      </c>
      <c r="AU411">
        <f t="shared" si="48"/>
        <v>93.5</v>
      </c>
      <c r="AV411" t="s">
        <v>347</v>
      </c>
      <c r="AW411" t="s">
        <v>347</v>
      </c>
      <c r="AX411">
        <v>16.09</v>
      </c>
      <c r="AY411">
        <v>90.5</v>
      </c>
      <c r="AZ411">
        <v>88</v>
      </c>
      <c r="BA411">
        <v>84</v>
      </c>
      <c r="BB411">
        <v>78</v>
      </c>
      <c r="BC411">
        <v>71</v>
      </c>
      <c r="BD411">
        <v>66</v>
      </c>
      <c r="BE411">
        <v>61</v>
      </c>
      <c r="BF411">
        <v>55</v>
      </c>
      <c r="BG411">
        <v>48</v>
      </c>
      <c r="BH411" t="s">
        <v>347</v>
      </c>
      <c r="BI411" t="s">
        <v>347</v>
      </c>
      <c r="BJ411" s="3" t="s">
        <v>349</v>
      </c>
    </row>
    <row r="412" spans="1:65">
      <c r="A412" t="s">
        <v>1471</v>
      </c>
      <c r="B412" s="21">
        <v>40006</v>
      </c>
      <c r="C412" t="s">
        <v>1549</v>
      </c>
      <c r="D412" t="s">
        <v>1550</v>
      </c>
      <c r="E412">
        <v>50.081359999999997</v>
      </c>
      <c r="F412">
        <v>112.970703</v>
      </c>
      <c r="H412" s="13" t="s">
        <v>30</v>
      </c>
      <c r="I412" s="13" t="s">
        <v>74</v>
      </c>
      <c r="T412">
        <v>11.4</v>
      </c>
      <c r="U412">
        <v>11.2</v>
      </c>
      <c r="V412">
        <v>11.3</v>
      </c>
      <c r="W412">
        <f t="shared" si="42"/>
        <v>11.300000000000002</v>
      </c>
      <c r="X412">
        <v>125.5</v>
      </c>
      <c r="Y412">
        <v>125</v>
      </c>
      <c r="Z412">
        <v>125.5</v>
      </c>
      <c r="AA412">
        <f t="shared" si="43"/>
        <v>125.33333333333333</v>
      </c>
      <c r="AB412">
        <v>5.9</v>
      </c>
      <c r="AC412">
        <v>5.7</v>
      </c>
      <c r="AD412">
        <v>5.85</v>
      </c>
      <c r="AE412">
        <f t="shared" si="44"/>
        <v>5.8166666666666673</v>
      </c>
      <c r="AF412">
        <v>2.95</v>
      </c>
      <c r="AG412">
        <v>3</v>
      </c>
      <c r="AH412">
        <v>3</v>
      </c>
      <c r="AI412">
        <f t="shared" si="45"/>
        <v>2.9833333333333329</v>
      </c>
      <c r="AJ412">
        <v>4.2</v>
      </c>
      <c r="AK412">
        <v>4.3499999999999996</v>
      </c>
      <c r="AL412">
        <v>4.5</v>
      </c>
      <c r="AM412">
        <f t="shared" si="46"/>
        <v>4.3500000000000005</v>
      </c>
      <c r="AN412">
        <v>104</v>
      </c>
      <c r="AO412">
        <v>104</v>
      </c>
      <c r="AP412">
        <v>104</v>
      </c>
      <c r="AQ412">
        <f t="shared" si="47"/>
        <v>104</v>
      </c>
      <c r="AR412">
        <v>102</v>
      </c>
      <c r="AS412">
        <v>102.5</v>
      </c>
      <c r="AT412">
        <v>102</v>
      </c>
      <c r="AU412">
        <f t="shared" si="48"/>
        <v>102.16666666666667</v>
      </c>
      <c r="AV412" t="s">
        <v>147</v>
      </c>
      <c r="AW412" t="s">
        <v>347</v>
      </c>
      <c r="AX412">
        <v>18.899999999999999</v>
      </c>
      <c r="AY412">
        <v>95.5</v>
      </c>
      <c r="AZ412">
        <v>94</v>
      </c>
      <c r="BA412">
        <v>88</v>
      </c>
      <c r="BB412">
        <v>82</v>
      </c>
      <c r="BC412">
        <v>76</v>
      </c>
      <c r="BD412">
        <v>70.5</v>
      </c>
      <c r="BE412">
        <v>64</v>
      </c>
      <c r="BF412">
        <v>58</v>
      </c>
      <c r="BG412">
        <v>51.5</v>
      </c>
      <c r="BH412" t="s">
        <v>347</v>
      </c>
      <c r="BI412" t="s">
        <v>348</v>
      </c>
      <c r="BJ412" s="3" t="s">
        <v>349</v>
      </c>
    </row>
    <row r="413" spans="1:65">
      <c r="A413" t="s">
        <v>1472</v>
      </c>
      <c r="B413" s="21">
        <v>40006</v>
      </c>
      <c r="C413" t="s">
        <v>1549</v>
      </c>
      <c r="D413" t="s">
        <v>1550</v>
      </c>
      <c r="E413">
        <v>50.081359999999997</v>
      </c>
      <c r="F413">
        <v>112.970703</v>
      </c>
      <c r="H413" s="13" t="s">
        <v>29</v>
      </c>
      <c r="I413" s="13" t="s">
        <v>74</v>
      </c>
      <c r="T413">
        <v>10.8</v>
      </c>
      <c r="U413">
        <v>10.8</v>
      </c>
      <c r="V413">
        <v>10.8</v>
      </c>
      <c r="W413">
        <f t="shared" si="42"/>
        <v>10.800000000000002</v>
      </c>
      <c r="X413">
        <v>117</v>
      </c>
      <c r="Y413">
        <v>117</v>
      </c>
      <c r="Z413">
        <v>118</v>
      </c>
      <c r="AA413">
        <f t="shared" si="43"/>
        <v>117.33333333333333</v>
      </c>
      <c r="AB413">
        <v>5.0999999999999996</v>
      </c>
      <c r="AC413">
        <v>5.2</v>
      </c>
      <c r="AD413">
        <v>5.05</v>
      </c>
      <c r="AE413">
        <f t="shared" si="44"/>
        <v>5.1166666666666671</v>
      </c>
      <c r="AF413">
        <v>2.7</v>
      </c>
      <c r="AG413">
        <v>2.65</v>
      </c>
      <c r="AH413">
        <v>2.65</v>
      </c>
      <c r="AI413">
        <f t="shared" si="45"/>
        <v>2.6666666666666665</v>
      </c>
      <c r="AJ413">
        <v>4.25</v>
      </c>
      <c r="AK413">
        <v>4.25</v>
      </c>
      <c r="AL413">
        <v>4.3499999999999996</v>
      </c>
      <c r="AM413">
        <f t="shared" si="46"/>
        <v>4.2833333333333332</v>
      </c>
      <c r="AN413">
        <v>81.5</v>
      </c>
      <c r="AO413">
        <v>81.5</v>
      </c>
      <c r="AP413">
        <v>82</v>
      </c>
      <c r="AQ413">
        <f t="shared" si="47"/>
        <v>81.666666666666671</v>
      </c>
      <c r="AR413">
        <v>79.5</v>
      </c>
      <c r="AS413">
        <v>79.5</v>
      </c>
      <c r="AT413">
        <v>80</v>
      </c>
      <c r="AU413">
        <f t="shared" si="48"/>
        <v>79.666666666666671</v>
      </c>
      <c r="AV413" t="s">
        <v>31</v>
      </c>
      <c r="AW413" t="s">
        <v>347</v>
      </c>
      <c r="AX413">
        <v>16.89</v>
      </c>
      <c r="AY413">
        <v>90.5</v>
      </c>
      <c r="AZ413">
        <v>89.5</v>
      </c>
      <c r="BA413">
        <v>84</v>
      </c>
      <c r="BB413">
        <v>78</v>
      </c>
      <c r="BC413">
        <v>72</v>
      </c>
      <c r="BD413">
        <v>66.5</v>
      </c>
      <c r="BE413">
        <v>61</v>
      </c>
      <c r="BF413">
        <v>55</v>
      </c>
      <c r="BG413">
        <v>49</v>
      </c>
      <c r="BH413" t="s">
        <v>347</v>
      </c>
      <c r="BI413" t="s">
        <v>347</v>
      </c>
      <c r="BJ413" s="3" t="s">
        <v>347</v>
      </c>
    </row>
    <row r="414" spans="1:65">
      <c r="A414" t="s">
        <v>1473</v>
      </c>
      <c r="B414" s="21">
        <v>40006</v>
      </c>
      <c r="C414" t="s">
        <v>1549</v>
      </c>
      <c r="D414" t="s">
        <v>1550</v>
      </c>
      <c r="E414">
        <v>50.081359999999997</v>
      </c>
      <c r="F414">
        <v>112.970703</v>
      </c>
      <c r="H414" s="13" t="s">
        <v>140</v>
      </c>
      <c r="I414" s="13" t="s">
        <v>74</v>
      </c>
      <c r="T414">
        <v>10.6</v>
      </c>
      <c r="U414">
        <v>10.75</v>
      </c>
      <c r="V414">
        <v>10.4</v>
      </c>
      <c r="W414">
        <f t="shared" si="42"/>
        <v>10.583333333333334</v>
      </c>
      <c r="X414">
        <v>116</v>
      </c>
      <c r="Y414">
        <v>115.5</v>
      </c>
      <c r="Z414">
        <v>116</v>
      </c>
      <c r="AA414">
        <f t="shared" si="43"/>
        <v>115.83333333333333</v>
      </c>
      <c r="AB414">
        <v>5.3</v>
      </c>
      <c r="AC414">
        <v>5.2</v>
      </c>
      <c r="AD414">
        <v>5.3</v>
      </c>
      <c r="AE414">
        <f t="shared" si="44"/>
        <v>5.2666666666666666</v>
      </c>
      <c r="AF414">
        <v>2.9</v>
      </c>
      <c r="AG414">
        <v>2.8</v>
      </c>
      <c r="AH414">
        <v>2.9</v>
      </c>
      <c r="AI414">
        <f t="shared" si="45"/>
        <v>2.8666666666666667</v>
      </c>
      <c r="AJ414">
        <v>4.25</v>
      </c>
      <c r="AK414">
        <v>4.2</v>
      </c>
      <c r="AL414">
        <v>4.3</v>
      </c>
      <c r="AM414">
        <f t="shared" si="46"/>
        <v>4.25</v>
      </c>
      <c r="AN414">
        <v>80.5</v>
      </c>
      <c r="AO414">
        <v>81</v>
      </c>
      <c r="AP414">
        <v>81</v>
      </c>
      <c r="AQ414">
        <f t="shared" si="47"/>
        <v>80.833333333333329</v>
      </c>
      <c r="AR414">
        <v>83</v>
      </c>
      <c r="AS414">
        <v>83</v>
      </c>
      <c r="AT414">
        <v>83</v>
      </c>
      <c r="AU414">
        <f t="shared" si="48"/>
        <v>83</v>
      </c>
      <c r="AV414" t="s">
        <v>347</v>
      </c>
      <c r="AW414" t="s">
        <v>347</v>
      </c>
      <c r="AX414">
        <v>15.78</v>
      </c>
      <c r="AY414">
        <v>89</v>
      </c>
      <c r="AZ414">
        <v>88</v>
      </c>
      <c r="BA414">
        <v>84</v>
      </c>
      <c r="BB414">
        <v>79</v>
      </c>
      <c r="BC414">
        <v>74</v>
      </c>
      <c r="BD414">
        <v>69</v>
      </c>
      <c r="BE414">
        <v>65</v>
      </c>
      <c r="BF414">
        <v>59</v>
      </c>
      <c r="BG414">
        <v>50</v>
      </c>
      <c r="BH414" t="s">
        <v>348</v>
      </c>
      <c r="BI414" t="s">
        <v>348</v>
      </c>
      <c r="BJ414" s="3" t="s">
        <v>347</v>
      </c>
    </row>
    <row r="415" spans="1:65">
      <c r="A415" t="s">
        <v>1474</v>
      </c>
      <c r="B415" s="21">
        <v>40006</v>
      </c>
      <c r="C415" t="s">
        <v>1549</v>
      </c>
      <c r="D415" t="s">
        <v>1550</v>
      </c>
      <c r="E415">
        <v>50.081359999999997</v>
      </c>
      <c r="F415">
        <v>112.970703</v>
      </c>
      <c r="H415" s="13" t="s">
        <v>140</v>
      </c>
      <c r="I415" s="13" t="s">
        <v>141</v>
      </c>
      <c r="T415">
        <v>10.3</v>
      </c>
      <c r="U415">
        <v>10.5</v>
      </c>
      <c r="V415">
        <v>10.5</v>
      </c>
      <c r="W415">
        <f t="shared" si="42"/>
        <v>10.433333333333334</v>
      </c>
      <c r="X415">
        <v>120</v>
      </c>
      <c r="Y415">
        <v>120.5</v>
      </c>
      <c r="Z415">
        <v>120.5</v>
      </c>
      <c r="AA415">
        <f t="shared" si="43"/>
        <v>120.33333333333333</v>
      </c>
      <c r="AB415">
        <v>5.0999999999999996</v>
      </c>
      <c r="AC415">
        <v>5.0999999999999996</v>
      </c>
      <c r="AD415">
        <v>5.2</v>
      </c>
      <c r="AE415">
        <f t="shared" si="44"/>
        <v>5.1333333333333329</v>
      </c>
      <c r="AF415">
        <v>2.5</v>
      </c>
      <c r="AG415">
        <v>2.4</v>
      </c>
      <c r="AH415">
        <v>2.5</v>
      </c>
      <c r="AI415">
        <f t="shared" si="45"/>
        <v>2.4666666666666668</v>
      </c>
      <c r="AJ415">
        <v>4.0999999999999996</v>
      </c>
      <c r="AK415">
        <v>4.2</v>
      </c>
      <c r="AL415">
        <v>4.3</v>
      </c>
      <c r="AM415">
        <f t="shared" si="46"/>
        <v>4.2</v>
      </c>
      <c r="AN415">
        <v>92</v>
      </c>
      <c r="AO415">
        <v>92</v>
      </c>
      <c r="AP415">
        <v>92</v>
      </c>
      <c r="AQ415">
        <f t="shared" si="47"/>
        <v>92</v>
      </c>
      <c r="AR415">
        <v>92</v>
      </c>
      <c r="AS415">
        <v>92</v>
      </c>
      <c r="AT415">
        <v>92.5</v>
      </c>
      <c r="AU415">
        <f t="shared" si="48"/>
        <v>92.166666666666671</v>
      </c>
      <c r="AV415" t="s">
        <v>147</v>
      </c>
      <c r="AW415" t="s">
        <v>347</v>
      </c>
      <c r="AX415">
        <v>16.71</v>
      </c>
      <c r="AY415">
        <v>93</v>
      </c>
      <c r="AZ415">
        <v>91</v>
      </c>
      <c r="BA415">
        <v>87</v>
      </c>
      <c r="BB415">
        <v>80</v>
      </c>
      <c r="BC415">
        <v>74</v>
      </c>
      <c r="BD415">
        <v>68.5</v>
      </c>
      <c r="BE415">
        <v>64</v>
      </c>
      <c r="BF415">
        <v>57</v>
      </c>
      <c r="BG415">
        <v>52</v>
      </c>
      <c r="BH415" t="s">
        <v>347</v>
      </c>
      <c r="BI415" t="s">
        <v>348</v>
      </c>
      <c r="BJ415" s="3" t="s">
        <v>347</v>
      </c>
    </row>
    <row r="416" spans="1:65">
      <c r="A416" t="s">
        <v>1475</v>
      </c>
      <c r="B416" s="21">
        <v>40006</v>
      </c>
      <c r="C416" t="s">
        <v>1549</v>
      </c>
      <c r="D416" t="s">
        <v>1550</v>
      </c>
      <c r="E416">
        <v>50.081359999999997</v>
      </c>
      <c r="F416">
        <v>112.970703</v>
      </c>
      <c r="H416" s="13" t="s">
        <v>32</v>
      </c>
      <c r="I416" s="13" t="s">
        <v>74</v>
      </c>
      <c r="T416">
        <v>10</v>
      </c>
      <c r="U416">
        <v>10</v>
      </c>
      <c r="V416">
        <v>10.15</v>
      </c>
      <c r="W416">
        <f t="shared" si="42"/>
        <v>10.049999999999999</v>
      </c>
      <c r="X416">
        <v>120</v>
      </c>
      <c r="Y416">
        <v>121</v>
      </c>
      <c r="Z416">
        <v>120.5</v>
      </c>
      <c r="AA416">
        <f t="shared" si="43"/>
        <v>120.5</v>
      </c>
      <c r="AB416">
        <v>5.6</v>
      </c>
      <c r="AC416">
        <v>5.7</v>
      </c>
      <c r="AD416">
        <v>5.75</v>
      </c>
      <c r="AE416">
        <f t="shared" si="44"/>
        <v>5.6833333333333336</v>
      </c>
      <c r="AF416">
        <v>2.7</v>
      </c>
      <c r="AG416">
        <v>2.7</v>
      </c>
      <c r="AH416">
        <v>2.75</v>
      </c>
      <c r="AI416">
        <f t="shared" si="45"/>
        <v>2.7166666666666668</v>
      </c>
      <c r="AJ416">
        <v>4.5</v>
      </c>
      <c r="AK416">
        <v>4.55</v>
      </c>
      <c r="AL416">
        <v>4.5</v>
      </c>
      <c r="AM416">
        <f t="shared" si="46"/>
        <v>4.5166666666666666</v>
      </c>
      <c r="AN416">
        <v>104</v>
      </c>
      <c r="AO416">
        <v>105</v>
      </c>
      <c r="AP416">
        <v>105</v>
      </c>
      <c r="AQ416">
        <f t="shared" si="47"/>
        <v>104.66666666666667</v>
      </c>
      <c r="AR416">
        <v>107</v>
      </c>
      <c r="AS416">
        <v>107</v>
      </c>
      <c r="AT416">
        <v>107.5</v>
      </c>
      <c r="AU416">
        <f t="shared" si="48"/>
        <v>107.16666666666667</v>
      </c>
      <c r="AV416" t="s">
        <v>33</v>
      </c>
      <c r="AW416" t="s">
        <v>347</v>
      </c>
      <c r="AX416">
        <v>15.26</v>
      </c>
      <c r="AY416">
        <v>94</v>
      </c>
      <c r="AZ416">
        <v>92</v>
      </c>
      <c r="BA416">
        <v>85</v>
      </c>
      <c r="BB416">
        <v>78</v>
      </c>
      <c r="BC416">
        <v>74</v>
      </c>
      <c r="BD416">
        <v>66.5</v>
      </c>
      <c r="BE416">
        <v>60.5</v>
      </c>
      <c r="BF416">
        <v>55</v>
      </c>
      <c r="BG416">
        <v>50</v>
      </c>
      <c r="BH416" t="s">
        <v>347</v>
      </c>
      <c r="BI416" t="s">
        <v>348</v>
      </c>
      <c r="BJ416" s="3" t="s">
        <v>347</v>
      </c>
    </row>
    <row r="417" spans="1:62">
      <c r="A417" t="s">
        <v>1476</v>
      </c>
      <c r="B417" s="21">
        <v>40006</v>
      </c>
      <c r="C417" t="s">
        <v>1549</v>
      </c>
      <c r="D417" t="s">
        <v>1550</v>
      </c>
      <c r="E417">
        <v>50.081359999999997</v>
      </c>
      <c r="F417">
        <v>112.970703</v>
      </c>
      <c r="H417" s="13" t="s">
        <v>140</v>
      </c>
      <c r="I417" s="13" t="s">
        <v>141</v>
      </c>
      <c r="T417">
        <v>10.199999999999999</v>
      </c>
      <c r="U417">
        <v>10.3</v>
      </c>
      <c r="V417">
        <v>10.199999999999999</v>
      </c>
      <c r="W417">
        <f t="shared" si="42"/>
        <v>10.233333333333333</v>
      </c>
      <c r="X417">
        <v>122</v>
      </c>
      <c r="Y417">
        <v>122.5</v>
      </c>
      <c r="Z417">
        <v>122.5</v>
      </c>
      <c r="AA417">
        <f t="shared" si="43"/>
        <v>122.33333333333333</v>
      </c>
      <c r="AB417">
        <v>5.6</v>
      </c>
      <c r="AC417">
        <v>5.55</v>
      </c>
      <c r="AD417">
        <v>5.55</v>
      </c>
      <c r="AE417">
        <f t="shared" si="44"/>
        <v>5.5666666666666664</v>
      </c>
      <c r="AF417">
        <v>3.05</v>
      </c>
      <c r="AG417">
        <v>3.1</v>
      </c>
      <c r="AH417">
        <v>3.1</v>
      </c>
      <c r="AI417">
        <f t="shared" si="45"/>
        <v>3.0833333333333335</v>
      </c>
      <c r="AJ417">
        <v>4.5</v>
      </c>
      <c r="AK417">
        <v>4.5999999999999996</v>
      </c>
      <c r="AL417">
        <v>4.4000000000000004</v>
      </c>
      <c r="AM417">
        <f t="shared" si="46"/>
        <v>4.5</v>
      </c>
      <c r="AN417">
        <v>93</v>
      </c>
      <c r="AO417">
        <v>93</v>
      </c>
      <c r="AP417">
        <v>93</v>
      </c>
      <c r="AQ417">
        <f t="shared" si="47"/>
        <v>93</v>
      </c>
      <c r="AR417">
        <v>90.5</v>
      </c>
      <c r="AS417">
        <v>90.5</v>
      </c>
      <c r="AT417">
        <v>90</v>
      </c>
      <c r="AU417">
        <f t="shared" si="48"/>
        <v>90.333333333333329</v>
      </c>
      <c r="AV417" t="s">
        <v>347</v>
      </c>
      <c r="AW417" t="s">
        <v>347</v>
      </c>
      <c r="AX417">
        <v>15.82</v>
      </c>
      <c r="AY417">
        <v>95</v>
      </c>
      <c r="AZ417">
        <v>93</v>
      </c>
      <c r="BA417">
        <v>88</v>
      </c>
      <c r="BB417">
        <v>82</v>
      </c>
      <c r="BC417">
        <v>76</v>
      </c>
      <c r="BD417">
        <v>71</v>
      </c>
      <c r="BE417">
        <v>65</v>
      </c>
      <c r="BF417">
        <v>60</v>
      </c>
      <c r="BG417">
        <v>53</v>
      </c>
      <c r="BH417" t="s">
        <v>348</v>
      </c>
      <c r="BI417" t="s">
        <v>348</v>
      </c>
      <c r="BJ417" s="3" t="s">
        <v>347</v>
      </c>
    </row>
    <row r="418" spans="1:62">
      <c r="A418" t="s">
        <v>1477</v>
      </c>
      <c r="B418" s="21">
        <v>40006</v>
      </c>
      <c r="C418" t="s">
        <v>1549</v>
      </c>
      <c r="D418" t="s">
        <v>1550</v>
      </c>
      <c r="E418">
        <v>50.081359999999997</v>
      </c>
      <c r="F418">
        <v>112.970703</v>
      </c>
      <c r="H418" s="13" t="s">
        <v>27</v>
      </c>
      <c r="I418" s="13" t="s">
        <v>141</v>
      </c>
      <c r="T418">
        <v>10.8</v>
      </c>
      <c r="U418">
        <v>10.8</v>
      </c>
      <c r="V418">
        <v>10.9</v>
      </c>
      <c r="W418">
        <f t="shared" si="42"/>
        <v>10.833333333333334</v>
      </c>
      <c r="X418">
        <v>118.5</v>
      </c>
      <c r="Y418">
        <v>119</v>
      </c>
      <c r="Z418">
        <v>119</v>
      </c>
      <c r="AA418">
        <f t="shared" si="43"/>
        <v>118.83333333333333</v>
      </c>
      <c r="AB418">
        <v>5.4</v>
      </c>
      <c r="AC418">
        <v>5.5</v>
      </c>
      <c r="AD418">
        <v>5.5</v>
      </c>
      <c r="AE418">
        <f t="shared" si="44"/>
        <v>5.4666666666666659</v>
      </c>
      <c r="AF418">
        <v>2.6</v>
      </c>
      <c r="AG418">
        <v>2.65</v>
      </c>
      <c r="AH418">
        <v>2.5</v>
      </c>
      <c r="AI418">
        <f t="shared" si="45"/>
        <v>2.5833333333333335</v>
      </c>
      <c r="AJ418">
        <v>4.5</v>
      </c>
      <c r="AK418">
        <v>4.3499999999999996</v>
      </c>
      <c r="AL418">
        <v>4.5</v>
      </c>
      <c r="AM418">
        <f t="shared" si="46"/>
        <v>4.45</v>
      </c>
      <c r="AN418">
        <v>96.5</v>
      </c>
      <c r="AO418">
        <v>97</v>
      </c>
      <c r="AP418">
        <v>97</v>
      </c>
      <c r="AQ418">
        <f t="shared" si="47"/>
        <v>96.833333333333329</v>
      </c>
      <c r="AR418">
        <v>97</v>
      </c>
      <c r="AS418">
        <v>97</v>
      </c>
      <c r="AT418">
        <v>97</v>
      </c>
      <c r="AU418">
        <f t="shared" si="48"/>
        <v>97</v>
      </c>
      <c r="AV418" t="s">
        <v>147</v>
      </c>
      <c r="AW418" t="s">
        <v>347</v>
      </c>
      <c r="AX418">
        <v>16.47</v>
      </c>
      <c r="AY418">
        <v>92</v>
      </c>
      <c r="AZ418">
        <v>91</v>
      </c>
      <c r="BA418">
        <v>84</v>
      </c>
      <c r="BB418">
        <v>76</v>
      </c>
      <c r="BC418">
        <v>71</v>
      </c>
      <c r="BD418">
        <v>66</v>
      </c>
      <c r="BE418">
        <v>61</v>
      </c>
      <c r="BF418">
        <v>55</v>
      </c>
      <c r="BG418">
        <v>49</v>
      </c>
      <c r="BH418" t="s">
        <v>347</v>
      </c>
      <c r="BI418" t="s">
        <v>347</v>
      </c>
      <c r="BJ418" s="3" t="s">
        <v>347</v>
      </c>
    </row>
    <row r="419" spans="1:62">
      <c r="A419" t="s">
        <v>1478</v>
      </c>
      <c r="B419" s="21">
        <v>40006</v>
      </c>
      <c r="C419" t="s">
        <v>1549</v>
      </c>
      <c r="D419" t="s">
        <v>1550</v>
      </c>
      <c r="E419">
        <v>50.081359999999997</v>
      </c>
      <c r="F419">
        <v>112.970703</v>
      </c>
      <c r="T419" t="s">
        <v>34</v>
      </c>
      <c r="W419" t="e">
        <f t="shared" si="42"/>
        <v>#DIV/0!</v>
      </c>
      <c r="AA419" t="e">
        <f t="shared" si="43"/>
        <v>#DIV/0!</v>
      </c>
      <c r="AE419" t="e">
        <f t="shared" si="44"/>
        <v>#DIV/0!</v>
      </c>
      <c r="AI419" t="e">
        <f t="shared" si="45"/>
        <v>#DIV/0!</v>
      </c>
      <c r="AM419" t="e">
        <f t="shared" si="46"/>
        <v>#DIV/0!</v>
      </c>
      <c r="AQ419" t="e">
        <f t="shared" si="47"/>
        <v>#DIV/0!</v>
      </c>
      <c r="AU419" t="e">
        <f t="shared" si="48"/>
        <v>#DIV/0!</v>
      </c>
    </row>
    <row r="420" spans="1:62">
      <c r="A420" t="s">
        <v>1479</v>
      </c>
      <c r="B420" s="21">
        <v>40006</v>
      </c>
      <c r="C420" t="s">
        <v>1549</v>
      </c>
      <c r="D420" t="s">
        <v>1550</v>
      </c>
      <c r="E420">
        <v>50.081359999999997</v>
      </c>
      <c r="F420">
        <v>112.970703</v>
      </c>
      <c r="H420" s="13" t="s">
        <v>27</v>
      </c>
      <c r="I420" s="13" t="s">
        <v>141</v>
      </c>
      <c r="T420">
        <v>10</v>
      </c>
      <c r="U420">
        <v>9.9</v>
      </c>
      <c r="V420">
        <v>10.050000000000001</v>
      </c>
      <c r="W420">
        <f t="shared" si="42"/>
        <v>9.9833333333333325</v>
      </c>
      <c r="X420">
        <v>119</v>
      </c>
      <c r="Y420">
        <v>119</v>
      </c>
      <c r="Z420">
        <v>118.5</v>
      </c>
      <c r="AA420">
        <f t="shared" si="43"/>
        <v>118.83333333333333</v>
      </c>
      <c r="AB420">
        <v>5.55</v>
      </c>
      <c r="AC420">
        <v>5.55</v>
      </c>
      <c r="AD420">
        <v>5.5</v>
      </c>
      <c r="AE420">
        <f t="shared" si="44"/>
        <v>5.5333333333333341</v>
      </c>
      <c r="AF420">
        <v>2.7</v>
      </c>
      <c r="AG420">
        <v>2.6</v>
      </c>
      <c r="AH420">
        <v>2.6</v>
      </c>
      <c r="AI420">
        <f t="shared" si="45"/>
        <v>2.6333333333333333</v>
      </c>
      <c r="AJ420">
        <v>4.0999999999999996</v>
      </c>
      <c r="AK420">
        <v>4.2</v>
      </c>
      <c r="AL420">
        <v>4.3</v>
      </c>
      <c r="AM420">
        <f t="shared" si="46"/>
        <v>4.2</v>
      </c>
      <c r="AN420">
        <v>99</v>
      </c>
      <c r="AO420">
        <v>99</v>
      </c>
      <c r="AP420">
        <v>99.5</v>
      </c>
      <c r="AQ420">
        <f t="shared" si="47"/>
        <v>99.166666666666671</v>
      </c>
      <c r="AR420">
        <v>99.5</v>
      </c>
      <c r="AS420">
        <v>100</v>
      </c>
      <c r="AT420">
        <v>100</v>
      </c>
      <c r="AU420">
        <f t="shared" si="48"/>
        <v>99.833333333333329</v>
      </c>
      <c r="AV420" t="s">
        <v>347</v>
      </c>
      <c r="AW420" t="s">
        <v>18</v>
      </c>
      <c r="AX420">
        <v>14.95</v>
      </c>
      <c r="AY420">
        <v>92</v>
      </c>
      <c r="AZ420">
        <v>91</v>
      </c>
      <c r="BA420">
        <v>85</v>
      </c>
      <c r="BB420">
        <v>78.5</v>
      </c>
      <c r="BC420">
        <v>72.5</v>
      </c>
      <c r="BD420">
        <v>67</v>
      </c>
      <c r="BE420">
        <v>61</v>
      </c>
      <c r="BF420">
        <v>54</v>
      </c>
      <c r="BG420">
        <v>47.5</v>
      </c>
      <c r="BH420" t="s">
        <v>347</v>
      </c>
      <c r="BI420" t="s">
        <v>347</v>
      </c>
      <c r="BJ420" s="3" t="s">
        <v>347</v>
      </c>
    </row>
    <row r="421" spans="1:62">
      <c r="A421" t="s">
        <v>1480</v>
      </c>
      <c r="B421" s="21">
        <v>40006</v>
      </c>
      <c r="C421" t="s">
        <v>1549</v>
      </c>
      <c r="D421" t="s">
        <v>1550</v>
      </c>
      <c r="E421">
        <v>50.081359999999997</v>
      </c>
      <c r="F421">
        <v>112.970703</v>
      </c>
      <c r="H421" s="13" t="s">
        <v>29</v>
      </c>
      <c r="I421" s="13" t="s">
        <v>141</v>
      </c>
      <c r="T421">
        <v>10.9</v>
      </c>
      <c r="U421">
        <v>10.8</v>
      </c>
      <c r="V421">
        <v>10.7</v>
      </c>
      <c r="W421">
        <f t="shared" si="42"/>
        <v>10.800000000000002</v>
      </c>
      <c r="X421">
        <v>122.5</v>
      </c>
      <c r="Y421">
        <v>123</v>
      </c>
      <c r="Z421">
        <v>123.5</v>
      </c>
      <c r="AA421">
        <f t="shared" si="43"/>
        <v>123</v>
      </c>
      <c r="AB421">
        <v>5.6</v>
      </c>
      <c r="AC421">
        <v>5.55</v>
      </c>
      <c r="AD421">
        <v>5.65</v>
      </c>
      <c r="AE421">
        <f t="shared" si="44"/>
        <v>5.5999999999999988</v>
      </c>
      <c r="AF421">
        <v>2.8</v>
      </c>
      <c r="AG421">
        <v>2.8</v>
      </c>
      <c r="AH421">
        <v>2.5</v>
      </c>
      <c r="AI421">
        <f t="shared" si="45"/>
        <v>2.6999999999999997</v>
      </c>
      <c r="AJ421">
        <v>4.8</v>
      </c>
      <c r="AK421">
        <v>4.5999999999999996</v>
      </c>
      <c r="AL421">
        <v>4.7</v>
      </c>
      <c r="AM421">
        <f t="shared" si="46"/>
        <v>4.6999999999999993</v>
      </c>
      <c r="AN421">
        <v>93.5</v>
      </c>
      <c r="AO421">
        <v>94</v>
      </c>
      <c r="AP421">
        <v>94</v>
      </c>
      <c r="AQ421">
        <f t="shared" si="47"/>
        <v>93.833333333333329</v>
      </c>
      <c r="AR421">
        <v>93</v>
      </c>
      <c r="AS421">
        <v>93</v>
      </c>
      <c r="AT421">
        <v>92.5</v>
      </c>
      <c r="AU421">
        <f t="shared" si="48"/>
        <v>92.833333333333329</v>
      </c>
      <c r="AV421" t="s">
        <v>349</v>
      </c>
      <c r="AW421" t="s">
        <v>347</v>
      </c>
      <c r="AX421">
        <v>17.89</v>
      </c>
      <c r="AY421">
        <v>96</v>
      </c>
      <c r="AZ421">
        <v>95</v>
      </c>
      <c r="BA421">
        <v>89</v>
      </c>
      <c r="BB421">
        <v>81</v>
      </c>
      <c r="BC421">
        <v>77</v>
      </c>
      <c r="BD421">
        <v>70</v>
      </c>
      <c r="BE421">
        <v>65</v>
      </c>
      <c r="BF421">
        <v>60</v>
      </c>
      <c r="BG421">
        <v>52</v>
      </c>
      <c r="BH421" t="s">
        <v>348</v>
      </c>
      <c r="BI421" t="s">
        <v>347</v>
      </c>
      <c r="BJ421" s="3" t="s">
        <v>347</v>
      </c>
    </row>
    <row r="422" spans="1:62">
      <c r="A422" t="s">
        <v>1219</v>
      </c>
      <c r="B422" s="21">
        <v>40006</v>
      </c>
      <c r="C422" t="s">
        <v>1549</v>
      </c>
      <c r="D422" t="s">
        <v>1550</v>
      </c>
      <c r="E422">
        <v>50.081359999999997</v>
      </c>
      <c r="F422">
        <v>112.970703</v>
      </c>
      <c r="H422" s="13" t="s">
        <v>29</v>
      </c>
      <c r="I422" s="13" t="s">
        <v>141</v>
      </c>
      <c r="T422">
        <v>10.6</v>
      </c>
      <c r="U422">
        <v>10.6</v>
      </c>
      <c r="V422">
        <v>10.65</v>
      </c>
      <c r="W422">
        <f t="shared" si="42"/>
        <v>10.616666666666667</v>
      </c>
      <c r="X422">
        <v>119</v>
      </c>
      <c r="Y422">
        <v>119</v>
      </c>
      <c r="Z422">
        <v>119.5</v>
      </c>
      <c r="AA422">
        <f t="shared" si="43"/>
        <v>119.16666666666667</v>
      </c>
      <c r="AB422">
        <v>5.0999999999999996</v>
      </c>
      <c r="AC422">
        <v>5.2</v>
      </c>
      <c r="AD422">
        <v>5.0999999999999996</v>
      </c>
      <c r="AE422">
        <f t="shared" si="44"/>
        <v>5.1333333333333337</v>
      </c>
      <c r="AF422">
        <v>2.7</v>
      </c>
      <c r="AG422">
        <v>2.7</v>
      </c>
      <c r="AH422">
        <v>2.65</v>
      </c>
      <c r="AI422">
        <f t="shared" si="45"/>
        <v>2.6833333333333336</v>
      </c>
      <c r="AJ422">
        <v>4.0999999999999996</v>
      </c>
      <c r="AK422">
        <v>4.4000000000000004</v>
      </c>
      <c r="AL422">
        <v>4.0999999999999996</v>
      </c>
      <c r="AM422">
        <f t="shared" si="46"/>
        <v>4.2</v>
      </c>
      <c r="AN422">
        <v>83</v>
      </c>
      <c r="AO422">
        <v>83.5</v>
      </c>
      <c r="AP422">
        <v>84</v>
      </c>
      <c r="AQ422">
        <f t="shared" si="47"/>
        <v>83.5</v>
      </c>
      <c r="AR422">
        <v>80</v>
      </c>
      <c r="AS422">
        <v>81</v>
      </c>
      <c r="AT422">
        <v>81</v>
      </c>
      <c r="AU422">
        <f t="shared" si="48"/>
        <v>80.666666666666671</v>
      </c>
      <c r="AV422" t="s">
        <v>347</v>
      </c>
      <c r="AW422" t="s">
        <v>347</v>
      </c>
      <c r="AX422">
        <v>16.41</v>
      </c>
      <c r="AY422">
        <v>92.5</v>
      </c>
      <c r="AZ422">
        <v>92.5</v>
      </c>
      <c r="BA422">
        <v>85</v>
      </c>
      <c r="BB422">
        <v>80</v>
      </c>
      <c r="BC422">
        <v>74</v>
      </c>
      <c r="BD422">
        <v>68</v>
      </c>
      <c r="BE422">
        <v>62</v>
      </c>
      <c r="BF422">
        <v>56</v>
      </c>
      <c r="BG422">
        <v>50</v>
      </c>
      <c r="BH422" t="s">
        <v>348</v>
      </c>
      <c r="BI422" t="s">
        <v>18</v>
      </c>
      <c r="BJ422" s="3" t="s">
        <v>348</v>
      </c>
    </row>
    <row r="423" spans="1:62">
      <c r="A423" t="s">
        <v>1220</v>
      </c>
      <c r="B423" s="21">
        <v>40006</v>
      </c>
      <c r="C423" t="s">
        <v>1549</v>
      </c>
      <c r="D423" t="s">
        <v>1550</v>
      </c>
      <c r="E423">
        <v>50.081359999999997</v>
      </c>
      <c r="F423">
        <v>112.970703</v>
      </c>
      <c r="H423" s="13" t="s">
        <v>29</v>
      </c>
      <c r="I423" s="13" t="s">
        <v>141</v>
      </c>
      <c r="T423">
        <v>10.65</v>
      </c>
      <c r="U423">
        <v>10.7</v>
      </c>
      <c r="V423">
        <v>10.7</v>
      </c>
      <c r="W423">
        <f t="shared" si="42"/>
        <v>10.683333333333332</v>
      </c>
      <c r="X423">
        <v>118</v>
      </c>
      <c r="Y423">
        <v>118</v>
      </c>
      <c r="Z423">
        <v>118.5</v>
      </c>
      <c r="AA423">
        <f t="shared" si="43"/>
        <v>118.16666666666667</v>
      </c>
      <c r="AB423">
        <v>5.6</v>
      </c>
      <c r="AC423">
        <v>5.7</v>
      </c>
      <c r="AD423">
        <v>5.7</v>
      </c>
      <c r="AE423">
        <f t="shared" si="44"/>
        <v>5.666666666666667</v>
      </c>
      <c r="AF423">
        <v>2.9</v>
      </c>
      <c r="AG423">
        <v>2.7</v>
      </c>
      <c r="AH423">
        <v>2.75</v>
      </c>
      <c r="AI423">
        <f t="shared" si="45"/>
        <v>2.7833333333333332</v>
      </c>
      <c r="AJ423">
        <v>4</v>
      </c>
      <c r="AK423">
        <v>4.05</v>
      </c>
      <c r="AL423">
        <v>4.25</v>
      </c>
      <c r="AM423">
        <f t="shared" si="46"/>
        <v>4.1000000000000005</v>
      </c>
      <c r="AN423">
        <v>84</v>
      </c>
      <c r="AO423">
        <v>83.5</v>
      </c>
      <c r="AP423">
        <v>84</v>
      </c>
      <c r="AQ423">
        <f t="shared" si="47"/>
        <v>83.833333333333329</v>
      </c>
      <c r="AR423">
        <v>82</v>
      </c>
      <c r="AS423">
        <v>82</v>
      </c>
      <c r="AT423">
        <v>81.5</v>
      </c>
      <c r="AU423">
        <f t="shared" si="48"/>
        <v>81.833333333333329</v>
      </c>
      <c r="AV423" t="s">
        <v>347</v>
      </c>
      <c r="AW423" t="s">
        <v>347</v>
      </c>
      <c r="AX423">
        <v>17.39</v>
      </c>
      <c r="AY423">
        <v>92</v>
      </c>
      <c r="AZ423">
        <v>90.5</v>
      </c>
      <c r="BA423">
        <v>85</v>
      </c>
      <c r="BB423">
        <v>77</v>
      </c>
      <c r="BC423">
        <v>71.5</v>
      </c>
      <c r="BD423">
        <v>66</v>
      </c>
      <c r="BE423">
        <v>62</v>
      </c>
      <c r="BF423">
        <v>55.5</v>
      </c>
      <c r="BG423">
        <v>50</v>
      </c>
      <c r="BH423" t="s">
        <v>348</v>
      </c>
      <c r="BI423" t="s">
        <v>348</v>
      </c>
      <c r="BJ423" s="3" t="s">
        <v>147</v>
      </c>
    </row>
    <row r="424" spans="1:62">
      <c r="A424" t="s">
        <v>1221</v>
      </c>
      <c r="B424" s="21">
        <v>40007</v>
      </c>
      <c r="C424" t="s">
        <v>1551</v>
      </c>
      <c r="D424" t="s">
        <v>1316</v>
      </c>
      <c r="E424">
        <v>50.45966</v>
      </c>
      <c r="F424">
        <v>113.461906</v>
      </c>
      <c r="G424" s="1">
        <v>0.38541666666666669</v>
      </c>
      <c r="H424" s="13" t="s">
        <v>2</v>
      </c>
      <c r="I424" s="13" t="s">
        <v>141</v>
      </c>
      <c r="T424">
        <v>10.8</v>
      </c>
      <c r="U424">
        <v>10.8</v>
      </c>
      <c r="V424">
        <v>10.9</v>
      </c>
      <c r="W424">
        <f t="shared" si="42"/>
        <v>10.833333333333334</v>
      </c>
      <c r="X424">
        <v>120.5</v>
      </c>
      <c r="Y424">
        <v>120</v>
      </c>
      <c r="Z424">
        <v>121</v>
      </c>
      <c r="AA424">
        <f t="shared" si="43"/>
        <v>120.5</v>
      </c>
      <c r="AB424">
        <v>5.8</v>
      </c>
      <c r="AC424">
        <v>6</v>
      </c>
      <c r="AD424">
        <v>5.95</v>
      </c>
      <c r="AE424">
        <f t="shared" si="44"/>
        <v>5.916666666666667</v>
      </c>
      <c r="AF424">
        <v>2.9</v>
      </c>
      <c r="AG424">
        <v>2.9</v>
      </c>
      <c r="AH424">
        <v>2.7</v>
      </c>
      <c r="AI424">
        <f t="shared" si="45"/>
        <v>2.8333333333333335</v>
      </c>
      <c r="AJ424">
        <v>4.7</v>
      </c>
      <c r="AK424">
        <v>4.5999999999999996</v>
      </c>
      <c r="AL424">
        <v>4.7</v>
      </c>
      <c r="AM424">
        <f t="shared" si="46"/>
        <v>4.666666666666667</v>
      </c>
      <c r="AN424">
        <v>94</v>
      </c>
      <c r="AO424">
        <v>94.5</v>
      </c>
      <c r="AP424">
        <v>94.5</v>
      </c>
      <c r="AQ424">
        <f t="shared" si="47"/>
        <v>94.333333333333329</v>
      </c>
      <c r="AR424">
        <v>94</v>
      </c>
      <c r="AS424">
        <v>94</v>
      </c>
      <c r="AT424">
        <v>94</v>
      </c>
      <c r="AU424">
        <f t="shared" si="48"/>
        <v>94</v>
      </c>
      <c r="AV424" t="s">
        <v>347</v>
      </c>
      <c r="AW424" t="s">
        <v>347</v>
      </c>
      <c r="AX424">
        <v>15.62</v>
      </c>
      <c r="AY424">
        <v>93.5</v>
      </c>
      <c r="AZ424">
        <v>91</v>
      </c>
      <c r="BA424">
        <v>83</v>
      </c>
      <c r="BB424">
        <v>77</v>
      </c>
      <c r="BC424">
        <v>73</v>
      </c>
      <c r="BD424">
        <v>66</v>
      </c>
      <c r="BE424">
        <v>60</v>
      </c>
      <c r="BF424">
        <v>55</v>
      </c>
      <c r="BG424">
        <v>49.5</v>
      </c>
      <c r="BH424" t="s">
        <v>347</v>
      </c>
      <c r="BI424" t="s">
        <v>348</v>
      </c>
      <c r="BJ424" s="3" t="s">
        <v>347</v>
      </c>
    </row>
    <row r="425" spans="1:62">
      <c r="A425" t="s">
        <v>1222</v>
      </c>
      <c r="B425" s="21">
        <v>40007</v>
      </c>
      <c r="C425" t="s">
        <v>1551</v>
      </c>
      <c r="D425" t="s">
        <v>1316</v>
      </c>
      <c r="E425">
        <v>50.45966</v>
      </c>
      <c r="F425">
        <v>113.461906</v>
      </c>
      <c r="H425" s="13" t="s">
        <v>140</v>
      </c>
      <c r="I425" s="13" t="s">
        <v>74</v>
      </c>
      <c r="T425">
        <v>10.75</v>
      </c>
      <c r="U425">
        <v>10.6</v>
      </c>
      <c r="V425">
        <v>10.5</v>
      </c>
      <c r="W425">
        <f t="shared" si="42"/>
        <v>10.616666666666667</v>
      </c>
      <c r="X425">
        <v>119</v>
      </c>
      <c r="Y425">
        <v>119</v>
      </c>
      <c r="Z425">
        <v>120</v>
      </c>
      <c r="AA425">
        <f t="shared" si="43"/>
        <v>119.33333333333333</v>
      </c>
      <c r="AB425">
        <v>5.55</v>
      </c>
      <c r="AC425">
        <v>5.7</v>
      </c>
      <c r="AD425">
        <v>5.7</v>
      </c>
      <c r="AE425">
        <f t="shared" si="44"/>
        <v>5.6499999999999995</v>
      </c>
      <c r="AF425">
        <v>2.4</v>
      </c>
      <c r="AG425">
        <v>2.5</v>
      </c>
      <c r="AH425">
        <v>2.4</v>
      </c>
      <c r="AI425">
        <f t="shared" si="45"/>
        <v>2.4333333333333336</v>
      </c>
      <c r="AJ425">
        <v>4</v>
      </c>
      <c r="AK425">
        <v>4.05</v>
      </c>
      <c r="AL425">
        <v>4</v>
      </c>
      <c r="AM425">
        <f t="shared" si="46"/>
        <v>4.0166666666666666</v>
      </c>
      <c r="AN425">
        <v>81</v>
      </c>
      <c r="AO425">
        <v>81</v>
      </c>
      <c r="AP425">
        <v>81</v>
      </c>
      <c r="AQ425">
        <f t="shared" si="47"/>
        <v>81</v>
      </c>
      <c r="AR425" t="s">
        <v>0</v>
      </c>
      <c r="AU425" t="e">
        <f t="shared" si="48"/>
        <v>#DIV/0!</v>
      </c>
      <c r="AV425" t="s">
        <v>347</v>
      </c>
      <c r="AW425" t="s">
        <v>146</v>
      </c>
      <c r="AX425">
        <v>14.96</v>
      </c>
      <c r="AY425">
        <v>93</v>
      </c>
      <c r="AZ425">
        <v>92</v>
      </c>
      <c r="BA425">
        <v>87</v>
      </c>
      <c r="BB425">
        <v>80</v>
      </c>
      <c r="BC425">
        <v>74</v>
      </c>
      <c r="BD425">
        <v>69</v>
      </c>
      <c r="BE425">
        <v>63</v>
      </c>
      <c r="BF425">
        <v>56</v>
      </c>
      <c r="BG425">
        <v>50</v>
      </c>
      <c r="BH425" t="s">
        <v>348</v>
      </c>
      <c r="BI425" t="s">
        <v>347</v>
      </c>
      <c r="BJ425" s="3" t="s">
        <v>348</v>
      </c>
    </row>
    <row r="426" spans="1:62">
      <c r="A426" t="s">
        <v>1223</v>
      </c>
      <c r="B426" s="21">
        <v>40007</v>
      </c>
      <c r="C426" t="s">
        <v>1551</v>
      </c>
      <c r="D426" t="s">
        <v>1316</v>
      </c>
      <c r="E426">
        <v>50.45966</v>
      </c>
      <c r="F426">
        <v>113.461906</v>
      </c>
      <c r="H426" s="13" t="s">
        <v>140</v>
      </c>
      <c r="I426" s="13" t="s">
        <v>141</v>
      </c>
      <c r="T426">
        <v>9.9</v>
      </c>
      <c r="U426">
        <v>10</v>
      </c>
      <c r="V426">
        <v>10</v>
      </c>
      <c r="W426">
        <f t="shared" si="42"/>
        <v>9.9666666666666668</v>
      </c>
      <c r="X426">
        <v>121</v>
      </c>
      <c r="Y426">
        <v>121</v>
      </c>
      <c r="Z426">
        <v>121.5</v>
      </c>
      <c r="AA426">
        <f t="shared" si="43"/>
        <v>121.16666666666667</v>
      </c>
      <c r="AB426">
        <v>5.7</v>
      </c>
      <c r="AC426">
        <v>5.65</v>
      </c>
      <c r="AD426">
        <v>5.85</v>
      </c>
      <c r="AE426">
        <f t="shared" si="44"/>
        <v>5.7333333333333343</v>
      </c>
      <c r="AF426">
        <v>2.7</v>
      </c>
      <c r="AG426">
        <v>2.75</v>
      </c>
      <c r="AH426">
        <v>2.75</v>
      </c>
      <c r="AI426">
        <f t="shared" si="45"/>
        <v>2.7333333333333329</v>
      </c>
      <c r="AJ426">
        <v>4.3</v>
      </c>
      <c r="AK426">
        <v>4.5</v>
      </c>
      <c r="AL426">
        <v>4.5</v>
      </c>
      <c r="AM426">
        <f t="shared" si="46"/>
        <v>4.4333333333333336</v>
      </c>
      <c r="AN426">
        <v>94</v>
      </c>
      <c r="AO426">
        <v>94.5</v>
      </c>
      <c r="AP426">
        <v>94</v>
      </c>
      <c r="AQ426">
        <f t="shared" si="47"/>
        <v>94.166666666666671</v>
      </c>
      <c r="AR426">
        <v>92.5</v>
      </c>
      <c r="AS426">
        <v>93</v>
      </c>
      <c r="AT426">
        <v>93</v>
      </c>
      <c r="AU426">
        <f t="shared" si="48"/>
        <v>92.833333333333329</v>
      </c>
      <c r="AV426" t="s">
        <v>347</v>
      </c>
      <c r="AW426" t="s">
        <v>347</v>
      </c>
      <c r="AX426">
        <v>17.03</v>
      </c>
      <c r="AY426">
        <v>94</v>
      </c>
      <c r="AZ426">
        <v>91</v>
      </c>
      <c r="BA426">
        <v>85</v>
      </c>
      <c r="BB426">
        <v>78</v>
      </c>
      <c r="BC426">
        <v>73</v>
      </c>
      <c r="BD426">
        <v>67</v>
      </c>
      <c r="BE426">
        <v>62</v>
      </c>
      <c r="BF426">
        <v>56</v>
      </c>
      <c r="BG426">
        <v>50</v>
      </c>
      <c r="BH426" t="s">
        <v>349</v>
      </c>
      <c r="BI426" t="s">
        <v>18</v>
      </c>
      <c r="BJ426" s="3" t="s">
        <v>347</v>
      </c>
    </row>
    <row r="427" spans="1:62">
      <c r="A427" t="s">
        <v>1224</v>
      </c>
      <c r="B427" s="21">
        <v>40007</v>
      </c>
      <c r="C427" t="s">
        <v>1551</v>
      </c>
      <c r="D427" t="s">
        <v>1316</v>
      </c>
      <c r="E427">
        <v>50.45966</v>
      </c>
      <c r="F427">
        <v>113.461906</v>
      </c>
      <c r="H427" s="13" t="s">
        <v>73</v>
      </c>
      <c r="I427" s="13" t="s">
        <v>74</v>
      </c>
      <c r="T427">
        <v>10.6</v>
      </c>
      <c r="U427">
        <v>10.4</v>
      </c>
      <c r="V427">
        <v>10.6</v>
      </c>
      <c r="W427">
        <f t="shared" si="42"/>
        <v>10.533333333333333</v>
      </c>
      <c r="X427">
        <v>116.5</v>
      </c>
      <c r="Y427">
        <v>117.5</v>
      </c>
      <c r="Z427">
        <v>117.5</v>
      </c>
      <c r="AA427">
        <f t="shared" si="43"/>
        <v>117.16666666666667</v>
      </c>
      <c r="AB427">
        <v>5.4</v>
      </c>
      <c r="AC427">
        <v>5.45</v>
      </c>
      <c r="AD427">
        <v>5.5</v>
      </c>
      <c r="AE427">
        <f t="shared" si="44"/>
        <v>5.45</v>
      </c>
      <c r="AF427">
        <v>2.8</v>
      </c>
      <c r="AG427">
        <v>2.9</v>
      </c>
      <c r="AH427">
        <v>2.9</v>
      </c>
      <c r="AI427">
        <f t="shared" si="45"/>
        <v>2.8666666666666667</v>
      </c>
      <c r="AJ427">
        <v>4.0999999999999996</v>
      </c>
      <c r="AK427">
        <v>4.0999999999999996</v>
      </c>
      <c r="AL427">
        <v>4.3</v>
      </c>
      <c r="AM427">
        <f t="shared" si="46"/>
        <v>4.166666666666667</v>
      </c>
      <c r="AN427">
        <v>98</v>
      </c>
      <c r="AO427">
        <v>97.5</v>
      </c>
      <c r="AP427">
        <v>97.5</v>
      </c>
      <c r="AQ427">
        <f t="shared" si="47"/>
        <v>97.666666666666671</v>
      </c>
      <c r="AR427">
        <v>95</v>
      </c>
      <c r="AS427">
        <v>95.5</v>
      </c>
      <c r="AT427">
        <v>95</v>
      </c>
      <c r="AU427">
        <f t="shared" si="48"/>
        <v>95.166666666666671</v>
      </c>
      <c r="AV427" t="s">
        <v>147</v>
      </c>
      <c r="AW427" t="s">
        <v>347</v>
      </c>
      <c r="AX427">
        <v>14.71</v>
      </c>
      <c r="AY427">
        <v>89.5</v>
      </c>
      <c r="AZ427">
        <v>88</v>
      </c>
      <c r="BA427">
        <v>82</v>
      </c>
      <c r="BB427">
        <v>75</v>
      </c>
      <c r="BC427">
        <v>70.5</v>
      </c>
      <c r="BD427">
        <v>65</v>
      </c>
      <c r="BE427">
        <v>60</v>
      </c>
      <c r="BF427">
        <v>54</v>
      </c>
      <c r="BG427">
        <v>48</v>
      </c>
      <c r="BH427" t="s">
        <v>347</v>
      </c>
      <c r="BI427" t="s">
        <v>348</v>
      </c>
      <c r="BJ427" s="3" t="s">
        <v>348</v>
      </c>
    </row>
    <row r="428" spans="1:62">
      <c r="A428" t="s">
        <v>1225</v>
      </c>
      <c r="B428" s="21">
        <v>40007</v>
      </c>
      <c r="C428" t="s">
        <v>1551</v>
      </c>
      <c r="D428" t="s">
        <v>1316</v>
      </c>
      <c r="E428">
        <v>50.45966</v>
      </c>
      <c r="F428">
        <v>113.461906</v>
      </c>
      <c r="H428" s="13" t="s">
        <v>5</v>
      </c>
      <c r="I428" s="13" t="s">
        <v>141</v>
      </c>
      <c r="T428">
        <v>10.5</v>
      </c>
      <c r="U428">
        <v>10.55</v>
      </c>
      <c r="V428">
        <v>10.5</v>
      </c>
      <c r="W428">
        <f t="shared" si="42"/>
        <v>10.516666666666667</v>
      </c>
      <c r="X428">
        <v>118</v>
      </c>
      <c r="Y428">
        <v>118</v>
      </c>
      <c r="Z428">
        <v>119</v>
      </c>
      <c r="AA428">
        <f t="shared" si="43"/>
        <v>118.33333333333333</v>
      </c>
      <c r="AB428">
        <v>6.3</v>
      </c>
      <c r="AC428">
        <v>6.3</v>
      </c>
      <c r="AD428">
        <v>6.4</v>
      </c>
      <c r="AE428">
        <f t="shared" si="44"/>
        <v>6.333333333333333</v>
      </c>
      <c r="AF428">
        <v>2.7</v>
      </c>
      <c r="AG428">
        <v>2.7</v>
      </c>
      <c r="AH428">
        <v>2.75</v>
      </c>
      <c r="AI428">
        <f t="shared" si="45"/>
        <v>2.7166666666666668</v>
      </c>
      <c r="AJ428">
        <v>4.5</v>
      </c>
      <c r="AK428">
        <v>4.4000000000000004</v>
      </c>
      <c r="AL428">
        <v>4.5999999999999996</v>
      </c>
      <c r="AM428">
        <f t="shared" si="46"/>
        <v>4.5</v>
      </c>
      <c r="AN428">
        <v>86</v>
      </c>
      <c r="AO428">
        <v>86</v>
      </c>
      <c r="AP428">
        <v>86</v>
      </c>
      <c r="AQ428">
        <f t="shared" si="47"/>
        <v>86</v>
      </c>
      <c r="AR428">
        <v>84.5</v>
      </c>
      <c r="AS428">
        <v>84</v>
      </c>
      <c r="AT428">
        <v>84</v>
      </c>
      <c r="AU428">
        <f t="shared" si="48"/>
        <v>84.166666666666671</v>
      </c>
      <c r="AV428" t="s">
        <v>347</v>
      </c>
      <c r="AW428" t="s">
        <v>347</v>
      </c>
      <c r="AX428">
        <v>17.13</v>
      </c>
      <c r="AY428">
        <v>91.5</v>
      </c>
      <c r="AZ428">
        <v>93</v>
      </c>
      <c r="BA428">
        <v>86</v>
      </c>
      <c r="BB428">
        <v>80</v>
      </c>
      <c r="BC428">
        <v>74</v>
      </c>
      <c r="BD428">
        <v>68</v>
      </c>
      <c r="BE428">
        <v>64</v>
      </c>
      <c r="BF428">
        <v>57.5</v>
      </c>
      <c r="BG428">
        <v>49.5</v>
      </c>
      <c r="BH428" t="s">
        <v>348</v>
      </c>
      <c r="BI428" t="s">
        <v>347</v>
      </c>
      <c r="BJ428" s="3" t="s">
        <v>347</v>
      </c>
    </row>
    <row r="429" spans="1:62">
      <c r="A429" t="s">
        <v>1226</v>
      </c>
      <c r="B429" s="21">
        <v>40007</v>
      </c>
      <c r="C429" t="s">
        <v>1551</v>
      </c>
      <c r="D429" t="s">
        <v>1316</v>
      </c>
      <c r="E429">
        <v>50.45966</v>
      </c>
      <c r="F429">
        <v>113.461906</v>
      </c>
      <c r="H429" s="13" t="s">
        <v>35</v>
      </c>
      <c r="I429" s="13" t="s">
        <v>74</v>
      </c>
      <c r="T429">
        <v>10.6</v>
      </c>
      <c r="U429">
        <v>10.65</v>
      </c>
      <c r="V429">
        <v>10.75</v>
      </c>
      <c r="W429">
        <f t="shared" si="42"/>
        <v>10.666666666666666</v>
      </c>
      <c r="X429">
        <v>126.5</v>
      </c>
      <c r="Y429">
        <v>127.5</v>
      </c>
      <c r="Z429">
        <v>126.5</v>
      </c>
      <c r="AA429">
        <f t="shared" si="43"/>
        <v>126.83333333333333</v>
      </c>
      <c r="AB429">
        <v>6</v>
      </c>
      <c r="AC429">
        <v>6</v>
      </c>
      <c r="AD429">
        <v>5.95</v>
      </c>
      <c r="AE429">
        <f t="shared" si="44"/>
        <v>5.9833333333333334</v>
      </c>
      <c r="AF429">
        <v>2.95</v>
      </c>
      <c r="AG429">
        <v>2.9</v>
      </c>
      <c r="AH429">
        <v>2.9</v>
      </c>
      <c r="AI429">
        <f t="shared" si="45"/>
        <v>2.9166666666666665</v>
      </c>
      <c r="AJ429">
        <v>4.8</v>
      </c>
      <c r="AK429">
        <v>4.7</v>
      </c>
      <c r="AL429">
        <v>4.5</v>
      </c>
      <c r="AM429">
        <f t="shared" si="46"/>
        <v>4.666666666666667</v>
      </c>
      <c r="AN429">
        <v>112</v>
      </c>
      <c r="AO429">
        <v>112</v>
      </c>
      <c r="AP429">
        <v>112.5</v>
      </c>
      <c r="AQ429">
        <f t="shared" si="47"/>
        <v>112.16666666666667</v>
      </c>
      <c r="AR429">
        <v>109</v>
      </c>
      <c r="AS429">
        <v>108.5</v>
      </c>
      <c r="AT429">
        <v>109</v>
      </c>
      <c r="AU429">
        <f t="shared" si="48"/>
        <v>108.83333333333333</v>
      </c>
      <c r="AV429" t="s">
        <v>347</v>
      </c>
      <c r="AW429" t="s">
        <v>347</v>
      </c>
      <c r="AX429">
        <v>14.62</v>
      </c>
      <c r="AY429">
        <v>99</v>
      </c>
      <c r="AZ429">
        <v>97</v>
      </c>
      <c r="BA429">
        <v>91</v>
      </c>
      <c r="BB429">
        <v>84.5</v>
      </c>
      <c r="BC429">
        <v>79</v>
      </c>
      <c r="BD429">
        <v>73.5</v>
      </c>
      <c r="BE429">
        <v>68</v>
      </c>
      <c r="BF429">
        <v>60</v>
      </c>
      <c r="BG429">
        <v>52</v>
      </c>
      <c r="BH429" t="s">
        <v>347</v>
      </c>
      <c r="BI429" t="s">
        <v>349</v>
      </c>
      <c r="BJ429" s="3" t="s">
        <v>347</v>
      </c>
    </row>
    <row r="430" spans="1:62">
      <c r="A430" t="s">
        <v>1227</v>
      </c>
      <c r="B430" s="21">
        <v>40007</v>
      </c>
      <c r="C430" t="s">
        <v>1551</v>
      </c>
      <c r="D430" t="s">
        <v>1316</v>
      </c>
      <c r="E430">
        <v>50.45966</v>
      </c>
      <c r="F430">
        <v>113.461906</v>
      </c>
      <c r="H430" s="13" t="s">
        <v>36</v>
      </c>
      <c r="I430" s="13" t="s">
        <v>74</v>
      </c>
      <c r="T430">
        <v>10.5</v>
      </c>
      <c r="U430">
        <v>10.3</v>
      </c>
      <c r="V430">
        <v>10.35</v>
      </c>
      <c r="W430">
        <f t="shared" si="42"/>
        <v>10.383333333333333</v>
      </c>
      <c r="X430">
        <v>118.5</v>
      </c>
      <c r="Y430">
        <v>119</v>
      </c>
      <c r="Z430">
        <v>119</v>
      </c>
      <c r="AA430">
        <f t="shared" si="43"/>
        <v>118.83333333333333</v>
      </c>
      <c r="AB430">
        <v>5.8</v>
      </c>
      <c r="AC430">
        <v>5.8</v>
      </c>
      <c r="AD430">
        <v>5.85</v>
      </c>
      <c r="AE430">
        <f t="shared" si="44"/>
        <v>5.8166666666666664</v>
      </c>
      <c r="AF430">
        <v>2.85</v>
      </c>
      <c r="AG430">
        <v>2.9</v>
      </c>
      <c r="AH430">
        <v>2.9</v>
      </c>
      <c r="AI430">
        <f t="shared" si="45"/>
        <v>2.8833333333333333</v>
      </c>
      <c r="AJ430">
        <v>4.5</v>
      </c>
      <c r="AK430">
        <v>4.7</v>
      </c>
      <c r="AL430">
        <v>4.75</v>
      </c>
      <c r="AM430">
        <f t="shared" si="46"/>
        <v>4.6499999999999995</v>
      </c>
      <c r="AN430" t="s">
        <v>37</v>
      </c>
      <c r="AQ430" t="e">
        <f t="shared" si="47"/>
        <v>#DIV/0!</v>
      </c>
      <c r="AR430">
        <v>96</v>
      </c>
      <c r="AS430">
        <v>95.5</v>
      </c>
      <c r="AT430">
        <v>95</v>
      </c>
      <c r="AU430">
        <f t="shared" si="48"/>
        <v>95.5</v>
      </c>
      <c r="AV430" t="s">
        <v>23</v>
      </c>
      <c r="AW430" t="s">
        <v>347</v>
      </c>
      <c r="AX430">
        <v>15.73</v>
      </c>
      <c r="AY430">
        <v>91.5</v>
      </c>
      <c r="AZ430">
        <v>89.5</v>
      </c>
      <c r="BA430">
        <v>82</v>
      </c>
      <c r="BB430">
        <v>77</v>
      </c>
      <c r="BC430">
        <v>71</v>
      </c>
      <c r="BD430">
        <v>66</v>
      </c>
      <c r="BE430">
        <v>62</v>
      </c>
      <c r="BF430">
        <v>55</v>
      </c>
      <c r="BG430">
        <v>50</v>
      </c>
      <c r="BH430" t="s">
        <v>348</v>
      </c>
      <c r="BI430" t="s">
        <v>348</v>
      </c>
      <c r="BJ430" s="3" t="s">
        <v>347</v>
      </c>
    </row>
    <row r="431" spans="1:62">
      <c r="A431" t="s">
        <v>1228</v>
      </c>
      <c r="B431" s="21">
        <v>40007</v>
      </c>
      <c r="C431" t="s">
        <v>1551</v>
      </c>
      <c r="D431" t="s">
        <v>1316</v>
      </c>
      <c r="E431">
        <v>50.45966</v>
      </c>
      <c r="F431">
        <v>113.461906</v>
      </c>
      <c r="H431" s="13" t="s">
        <v>38</v>
      </c>
      <c r="I431" s="13" t="s">
        <v>141</v>
      </c>
      <c r="T431">
        <v>10.8</v>
      </c>
      <c r="U431">
        <v>10.8</v>
      </c>
      <c r="V431">
        <v>11</v>
      </c>
      <c r="W431">
        <f t="shared" si="42"/>
        <v>10.866666666666667</v>
      </c>
      <c r="X431">
        <v>127</v>
      </c>
      <c r="Y431">
        <v>127</v>
      </c>
      <c r="Z431">
        <v>127</v>
      </c>
      <c r="AA431">
        <f t="shared" si="43"/>
        <v>127</v>
      </c>
      <c r="AB431">
        <v>5.9</v>
      </c>
      <c r="AC431">
        <v>5.9</v>
      </c>
      <c r="AD431">
        <v>5.95</v>
      </c>
      <c r="AE431">
        <f t="shared" si="44"/>
        <v>5.916666666666667</v>
      </c>
      <c r="AF431">
        <v>2.6</v>
      </c>
      <c r="AG431">
        <v>2.6</v>
      </c>
      <c r="AH431">
        <v>2.5</v>
      </c>
      <c r="AI431">
        <f t="shared" si="45"/>
        <v>2.5666666666666669</v>
      </c>
      <c r="AJ431">
        <v>4.9000000000000004</v>
      </c>
      <c r="AK431">
        <v>4.8</v>
      </c>
      <c r="AL431">
        <v>4.8</v>
      </c>
      <c r="AM431">
        <f t="shared" si="46"/>
        <v>4.833333333333333</v>
      </c>
      <c r="AN431">
        <v>117</v>
      </c>
      <c r="AO431">
        <v>117.5</v>
      </c>
      <c r="AP431">
        <v>118</v>
      </c>
      <c r="AQ431">
        <f t="shared" si="47"/>
        <v>117.5</v>
      </c>
      <c r="AR431">
        <v>116.5</v>
      </c>
      <c r="AS431">
        <v>117</v>
      </c>
      <c r="AT431">
        <v>117</v>
      </c>
      <c r="AU431">
        <f t="shared" si="48"/>
        <v>116.83333333333333</v>
      </c>
      <c r="AV431" t="s">
        <v>347</v>
      </c>
      <c r="AW431" t="s">
        <v>347</v>
      </c>
      <c r="AX431">
        <v>15.12</v>
      </c>
      <c r="AY431">
        <v>99</v>
      </c>
      <c r="AZ431">
        <v>97</v>
      </c>
      <c r="BA431">
        <v>91</v>
      </c>
      <c r="BB431">
        <v>84</v>
      </c>
      <c r="BC431">
        <v>79</v>
      </c>
      <c r="BD431">
        <v>72</v>
      </c>
      <c r="BE431">
        <v>65</v>
      </c>
      <c r="BF431">
        <v>59</v>
      </c>
      <c r="BG431">
        <v>51</v>
      </c>
      <c r="BH431" t="s">
        <v>348</v>
      </c>
      <c r="BI431" t="s">
        <v>348</v>
      </c>
      <c r="BJ431" s="3" t="s">
        <v>347</v>
      </c>
    </row>
    <row r="432" spans="1:62">
      <c r="A432" t="s">
        <v>1229</v>
      </c>
      <c r="B432" s="21">
        <v>40007</v>
      </c>
      <c r="C432" t="s">
        <v>1551</v>
      </c>
      <c r="D432" t="s">
        <v>1316</v>
      </c>
      <c r="E432">
        <v>50.45966</v>
      </c>
      <c r="F432">
        <v>113.461906</v>
      </c>
      <c r="H432" s="13" t="s">
        <v>73</v>
      </c>
      <c r="I432" s="13" t="s">
        <v>141</v>
      </c>
      <c r="T432">
        <v>10.1</v>
      </c>
      <c r="U432">
        <v>10.199999999999999</v>
      </c>
      <c r="V432">
        <v>10.1</v>
      </c>
      <c r="W432">
        <f t="shared" si="42"/>
        <v>10.133333333333333</v>
      </c>
      <c r="X432">
        <v>116</v>
      </c>
      <c r="Y432">
        <v>116</v>
      </c>
      <c r="Z432">
        <v>116.5</v>
      </c>
      <c r="AA432">
        <f t="shared" si="43"/>
        <v>116.16666666666667</v>
      </c>
      <c r="AB432">
        <v>5.9</v>
      </c>
      <c r="AC432">
        <v>5.85</v>
      </c>
      <c r="AD432">
        <v>5.85</v>
      </c>
      <c r="AE432">
        <f t="shared" si="44"/>
        <v>5.8666666666666671</v>
      </c>
      <c r="AF432">
        <v>2.89</v>
      </c>
      <c r="AG432">
        <v>2.9</v>
      </c>
      <c r="AH432">
        <v>2.8</v>
      </c>
      <c r="AI432">
        <f t="shared" si="45"/>
        <v>2.8633333333333333</v>
      </c>
      <c r="AJ432">
        <v>4.3</v>
      </c>
      <c r="AK432">
        <v>4.25</v>
      </c>
      <c r="AL432">
        <v>4.2</v>
      </c>
      <c r="AM432">
        <f t="shared" si="46"/>
        <v>4.25</v>
      </c>
      <c r="AN432" t="s">
        <v>149</v>
      </c>
      <c r="AQ432" t="e">
        <f t="shared" si="47"/>
        <v>#DIV/0!</v>
      </c>
      <c r="AR432">
        <v>107</v>
      </c>
      <c r="AS432">
        <v>107</v>
      </c>
      <c r="AT432">
        <v>107.5</v>
      </c>
      <c r="AU432">
        <f t="shared" si="48"/>
        <v>107.16666666666667</v>
      </c>
      <c r="AV432" t="s">
        <v>146</v>
      </c>
      <c r="AW432" t="s">
        <v>347</v>
      </c>
      <c r="AX432">
        <v>14.85</v>
      </c>
      <c r="AY432">
        <v>90</v>
      </c>
      <c r="AZ432">
        <v>88</v>
      </c>
      <c r="BA432">
        <v>82.5</v>
      </c>
      <c r="BB432">
        <v>77</v>
      </c>
      <c r="BC432">
        <v>72</v>
      </c>
      <c r="BD432">
        <v>65.5</v>
      </c>
      <c r="BE432">
        <v>60</v>
      </c>
      <c r="BF432">
        <v>54</v>
      </c>
      <c r="BG432">
        <v>48</v>
      </c>
      <c r="BH432" t="s">
        <v>347</v>
      </c>
      <c r="BI432" t="s">
        <v>347</v>
      </c>
      <c r="BJ432" s="3" t="s">
        <v>348</v>
      </c>
    </row>
    <row r="433" spans="1:62">
      <c r="A433" t="s">
        <v>1230</v>
      </c>
      <c r="B433" s="21">
        <v>40007</v>
      </c>
      <c r="C433" t="s">
        <v>1551</v>
      </c>
      <c r="D433" t="s">
        <v>672</v>
      </c>
      <c r="E433">
        <v>50.479759000000001</v>
      </c>
      <c r="F433">
        <v>113.45517700000001</v>
      </c>
      <c r="H433" s="13" t="s">
        <v>140</v>
      </c>
      <c r="I433" s="13" t="s">
        <v>141</v>
      </c>
      <c r="T433">
        <v>10</v>
      </c>
      <c r="U433">
        <v>10</v>
      </c>
      <c r="V433">
        <v>10</v>
      </c>
      <c r="W433">
        <f t="shared" si="42"/>
        <v>10</v>
      </c>
      <c r="X433">
        <v>114</v>
      </c>
      <c r="Y433">
        <v>114.5</v>
      </c>
      <c r="Z433">
        <v>114</v>
      </c>
      <c r="AA433">
        <f t="shared" si="43"/>
        <v>114.16666666666667</v>
      </c>
      <c r="AB433">
        <v>5</v>
      </c>
      <c r="AC433">
        <v>5</v>
      </c>
      <c r="AD433">
        <v>5.0999999999999996</v>
      </c>
      <c r="AE433">
        <f t="shared" si="44"/>
        <v>5.0333333333333332</v>
      </c>
      <c r="AF433">
        <v>2.7</v>
      </c>
      <c r="AG433">
        <v>2.8</v>
      </c>
      <c r="AH433">
        <v>2.9</v>
      </c>
      <c r="AI433">
        <f t="shared" si="45"/>
        <v>2.8000000000000003</v>
      </c>
      <c r="AJ433">
        <v>4.3</v>
      </c>
      <c r="AK433">
        <v>4.5</v>
      </c>
      <c r="AL433">
        <v>4.5</v>
      </c>
      <c r="AM433">
        <f t="shared" si="46"/>
        <v>4.4333333333333336</v>
      </c>
      <c r="AN433">
        <v>89</v>
      </c>
      <c r="AO433">
        <v>89</v>
      </c>
      <c r="AP433">
        <v>88.5</v>
      </c>
      <c r="AQ433">
        <f t="shared" si="47"/>
        <v>88.833333333333329</v>
      </c>
      <c r="AR433">
        <v>88.5</v>
      </c>
      <c r="AS433">
        <v>88.5</v>
      </c>
      <c r="AT433">
        <v>89</v>
      </c>
      <c r="AU433">
        <f t="shared" si="48"/>
        <v>88.666666666666671</v>
      </c>
      <c r="AV433" t="s">
        <v>347</v>
      </c>
      <c r="AW433" t="s">
        <v>347</v>
      </c>
      <c r="AX433">
        <v>14.4</v>
      </c>
      <c r="AY433">
        <v>89.5</v>
      </c>
      <c r="AZ433">
        <v>87</v>
      </c>
      <c r="BA433">
        <v>83</v>
      </c>
      <c r="BB433">
        <v>76</v>
      </c>
      <c r="BC433">
        <v>72</v>
      </c>
      <c r="BD433">
        <v>67</v>
      </c>
      <c r="BE433">
        <v>60</v>
      </c>
      <c r="BF433">
        <v>55</v>
      </c>
      <c r="BG433" t="s">
        <v>149</v>
      </c>
      <c r="BH433" t="s">
        <v>143</v>
      </c>
      <c r="BI433" t="s">
        <v>347</v>
      </c>
      <c r="BJ433" s="3" t="s">
        <v>347</v>
      </c>
    </row>
    <row r="434" spans="1:62">
      <c r="A434" t="s">
        <v>1231</v>
      </c>
      <c r="B434" s="21">
        <v>40007</v>
      </c>
      <c r="C434" t="s">
        <v>1551</v>
      </c>
      <c r="D434" t="s">
        <v>672</v>
      </c>
      <c r="E434">
        <v>50.479759000000001</v>
      </c>
      <c r="F434">
        <v>113.45517700000001</v>
      </c>
      <c r="H434" s="13" t="s">
        <v>148</v>
      </c>
      <c r="I434" s="13" t="s">
        <v>141</v>
      </c>
      <c r="T434">
        <v>10.4</v>
      </c>
      <c r="U434">
        <v>10.6</v>
      </c>
      <c r="V434">
        <v>10.4</v>
      </c>
      <c r="W434">
        <f t="shared" si="42"/>
        <v>10.466666666666667</v>
      </c>
      <c r="X434">
        <v>120.5</v>
      </c>
      <c r="Y434">
        <v>120.5</v>
      </c>
      <c r="Z434">
        <v>120.5</v>
      </c>
      <c r="AA434">
        <f t="shared" si="43"/>
        <v>120.5</v>
      </c>
      <c r="AB434">
        <v>5.3</v>
      </c>
      <c r="AC434">
        <v>5.3</v>
      </c>
      <c r="AD434">
        <v>5.3</v>
      </c>
      <c r="AE434">
        <f t="shared" si="44"/>
        <v>5.3</v>
      </c>
      <c r="AF434">
        <v>3.1</v>
      </c>
      <c r="AG434">
        <v>3.1</v>
      </c>
      <c r="AH434">
        <v>3</v>
      </c>
      <c r="AI434">
        <f t="shared" si="45"/>
        <v>3.0666666666666664</v>
      </c>
      <c r="AJ434">
        <v>4.5</v>
      </c>
      <c r="AK434">
        <v>4.4000000000000004</v>
      </c>
      <c r="AL434">
        <v>4.3499999999999996</v>
      </c>
      <c r="AM434">
        <f t="shared" si="46"/>
        <v>4.416666666666667</v>
      </c>
      <c r="AN434">
        <v>85</v>
      </c>
      <c r="AO434">
        <v>85</v>
      </c>
      <c r="AP434">
        <v>84.5</v>
      </c>
      <c r="AQ434">
        <f t="shared" si="47"/>
        <v>84.833333333333329</v>
      </c>
      <c r="AR434">
        <v>86</v>
      </c>
      <c r="AS434">
        <v>86</v>
      </c>
      <c r="AT434">
        <v>86.5</v>
      </c>
      <c r="AU434">
        <f t="shared" si="48"/>
        <v>86.166666666666671</v>
      </c>
      <c r="AV434" t="s">
        <v>347</v>
      </c>
      <c r="AW434" t="s">
        <v>347</v>
      </c>
      <c r="AX434">
        <v>16.600000000000001</v>
      </c>
      <c r="AY434">
        <v>92</v>
      </c>
      <c r="AZ434">
        <v>91</v>
      </c>
      <c r="BA434">
        <v>85</v>
      </c>
      <c r="BB434">
        <v>81</v>
      </c>
      <c r="BC434">
        <v>75</v>
      </c>
      <c r="BD434">
        <v>70</v>
      </c>
      <c r="BE434">
        <v>65</v>
      </c>
      <c r="BF434">
        <v>57</v>
      </c>
      <c r="BG434">
        <v>51</v>
      </c>
      <c r="BH434" t="s">
        <v>347</v>
      </c>
      <c r="BI434" t="s">
        <v>347</v>
      </c>
      <c r="BJ434" s="3" t="s">
        <v>348</v>
      </c>
    </row>
    <row r="435" spans="1:62">
      <c r="A435" t="s">
        <v>1232</v>
      </c>
      <c r="B435" s="21">
        <v>40007</v>
      </c>
      <c r="C435" t="s">
        <v>1551</v>
      </c>
      <c r="D435" t="s">
        <v>672</v>
      </c>
      <c r="E435">
        <v>50.479759000000001</v>
      </c>
      <c r="F435">
        <v>113.45517700000001</v>
      </c>
      <c r="H435" s="13" t="s">
        <v>73</v>
      </c>
      <c r="I435" s="13" t="s">
        <v>74</v>
      </c>
      <c r="T435">
        <v>10</v>
      </c>
      <c r="U435">
        <v>10</v>
      </c>
      <c r="V435">
        <v>10.1</v>
      </c>
      <c r="W435">
        <f t="shared" si="42"/>
        <v>10.033333333333333</v>
      </c>
      <c r="X435">
        <v>122</v>
      </c>
      <c r="Y435">
        <v>122</v>
      </c>
      <c r="Z435">
        <v>123</v>
      </c>
      <c r="AA435">
        <f t="shared" si="43"/>
        <v>122.33333333333333</v>
      </c>
      <c r="AB435">
        <v>5.4</v>
      </c>
      <c r="AC435">
        <v>5.4</v>
      </c>
      <c r="AD435">
        <v>5.5</v>
      </c>
      <c r="AE435">
        <f t="shared" si="44"/>
        <v>5.4333333333333336</v>
      </c>
      <c r="AF435">
        <v>2.7</v>
      </c>
      <c r="AG435">
        <v>2.8</v>
      </c>
      <c r="AH435">
        <v>2.8</v>
      </c>
      <c r="AI435">
        <f t="shared" si="45"/>
        <v>2.7666666666666671</v>
      </c>
      <c r="AJ435">
        <v>4.55</v>
      </c>
      <c r="AK435">
        <v>4.55</v>
      </c>
      <c r="AL435">
        <v>4.55</v>
      </c>
      <c r="AM435">
        <f t="shared" si="46"/>
        <v>4.55</v>
      </c>
      <c r="AN435">
        <v>100</v>
      </c>
      <c r="AO435">
        <v>100</v>
      </c>
      <c r="AP435">
        <v>100</v>
      </c>
      <c r="AQ435">
        <f t="shared" si="47"/>
        <v>100</v>
      </c>
      <c r="AR435">
        <v>99</v>
      </c>
      <c r="AS435">
        <v>99</v>
      </c>
      <c r="AT435">
        <v>99</v>
      </c>
      <c r="AU435">
        <f t="shared" si="48"/>
        <v>99</v>
      </c>
      <c r="AV435" t="s">
        <v>347</v>
      </c>
      <c r="AW435" t="s">
        <v>347</v>
      </c>
      <c r="AX435">
        <v>15.52</v>
      </c>
      <c r="AY435">
        <v>96</v>
      </c>
      <c r="AZ435">
        <v>95</v>
      </c>
      <c r="BA435">
        <v>90</v>
      </c>
      <c r="BB435">
        <v>83</v>
      </c>
      <c r="BC435">
        <v>78.5</v>
      </c>
      <c r="BD435">
        <v>71</v>
      </c>
      <c r="BE435">
        <v>66</v>
      </c>
      <c r="BF435">
        <v>59</v>
      </c>
      <c r="BG435">
        <v>50</v>
      </c>
      <c r="BH435" t="s">
        <v>349</v>
      </c>
      <c r="BI435" t="s">
        <v>347</v>
      </c>
      <c r="BJ435" s="3" t="s">
        <v>347</v>
      </c>
    </row>
    <row r="436" spans="1:62">
      <c r="A436" t="s">
        <v>1389</v>
      </c>
      <c r="B436" s="21">
        <v>40007</v>
      </c>
      <c r="C436" t="s">
        <v>1551</v>
      </c>
      <c r="D436" t="s">
        <v>672</v>
      </c>
      <c r="E436">
        <v>50.479759000000001</v>
      </c>
      <c r="F436">
        <v>113.45517700000001</v>
      </c>
      <c r="H436" s="13" t="s">
        <v>188</v>
      </c>
      <c r="I436" s="13" t="s">
        <v>141</v>
      </c>
      <c r="T436">
        <v>10.3</v>
      </c>
      <c r="U436">
        <v>10.4</v>
      </c>
      <c r="V436">
        <v>10.35</v>
      </c>
      <c r="W436">
        <f t="shared" si="42"/>
        <v>10.350000000000001</v>
      </c>
      <c r="X436" t="s">
        <v>189</v>
      </c>
      <c r="AA436" t="e">
        <f t="shared" si="43"/>
        <v>#DIV/0!</v>
      </c>
      <c r="AB436">
        <v>5.95</v>
      </c>
      <c r="AC436">
        <v>5.9</v>
      </c>
      <c r="AD436">
        <v>6</v>
      </c>
      <c r="AE436">
        <f t="shared" si="44"/>
        <v>5.95</v>
      </c>
      <c r="AF436">
        <v>2.9</v>
      </c>
      <c r="AG436">
        <v>2.9</v>
      </c>
      <c r="AH436">
        <v>2.85</v>
      </c>
      <c r="AI436">
        <f t="shared" si="45"/>
        <v>2.8833333333333333</v>
      </c>
      <c r="AJ436">
        <v>4.7</v>
      </c>
      <c r="AK436">
        <v>4.6500000000000004</v>
      </c>
      <c r="AL436">
        <v>4.7</v>
      </c>
      <c r="AM436">
        <f t="shared" si="46"/>
        <v>4.6833333333333336</v>
      </c>
      <c r="AN436">
        <v>101</v>
      </c>
      <c r="AO436">
        <v>101</v>
      </c>
      <c r="AP436">
        <v>101.5</v>
      </c>
      <c r="AQ436">
        <f t="shared" si="47"/>
        <v>101.16666666666667</v>
      </c>
      <c r="AR436">
        <v>95</v>
      </c>
      <c r="AS436">
        <v>95</v>
      </c>
      <c r="AT436">
        <v>95</v>
      </c>
      <c r="AU436">
        <f t="shared" si="48"/>
        <v>95</v>
      </c>
      <c r="AV436" t="s">
        <v>347</v>
      </c>
      <c r="AW436" t="s">
        <v>347</v>
      </c>
      <c r="AX436">
        <v>15.84</v>
      </c>
      <c r="AY436">
        <v>90.5</v>
      </c>
      <c r="AZ436">
        <v>88</v>
      </c>
      <c r="BA436">
        <v>84</v>
      </c>
      <c r="BB436">
        <v>78</v>
      </c>
      <c r="BC436">
        <v>71</v>
      </c>
      <c r="BD436">
        <v>66</v>
      </c>
      <c r="BE436">
        <v>60</v>
      </c>
      <c r="BF436">
        <v>55</v>
      </c>
      <c r="BG436">
        <v>48</v>
      </c>
      <c r="BH436" t="s">
        <v>11</v>
      </c>
      <c r="BI436" t="s">
        <v>347</v>
      </c>
      <c r="BJ436" s="3" t="s">
        <v>347</v>
      </c>
    </row>
    <row r="437" spans="1:62">
      <c r="A437" t="s">
        <v>1390</v>
      </c>
      <c r="B437" s="21">
        <v>40007</v>
      </c>
      <c r="C437" t="s">
        <v>1551</v>
      </c>
      <c r="D437" t="s">
        <v>672</v>
      </c>
      <c r="E437">
        <v>50.479759000000001</v>
      </c>
      <c r="F437">
        <v>113.45517700000001</v>
      </c>
      <c r="H437" s="13" t="s">
        <v>73</v>
      </c>
      <c r="I437" s="13" t="s">
        <v>141</v>
      </c>
      <c r="T437">
        <v>10.3</v>
      </c>
      <c r="U437">
        <v>10.199999999999999</v>
      </c>
      <c r="V437">
        <v>10.35</v>
      </c>
      <c r="W437">
        <f t="shared" si="42"/>
        <v>10.283333333333333</v>
      </c>
      <c r="X437">
        <v>117</v>
      </c>
      <c r="Y437">
        <v>117</v>
      </c>
      <c r="Z437">
        <v>118</v>
      </c>
      <c r="AA437">
        <f t="shared" si="43"/>
        <v>117.33333333333333</v>
      </c>
      <c r="AB437">
        <v>5.8</v>
      </c>
      <c r="AC437">
        <v>5.8</v>
      </c>
      <c r="AD437">
        <v>5.8</v>
      </c>
      <c r="AE437">
        <f t="shared" si="44"/>
        <v>5.8</v>
      </c>
      <c r="AF437">
        <v>2.9</v>
      </c>
      <c r="AG437">
        <v>2.9</v>
      </c>
      <c r="AH437">
        <v>2.9</v>
      </c>
      <c r="AI437">
        <f t="shared" si="45"/>
        <v>2.9</v>
      </c>
      <c r="AJ437">
        <v>4.8</v>
      </c>
      <c r="AK437">
        <v>4.9000000000000004</v>
      </c>
      <c r="AL437">
        <v>4.8499999999999996</v>
      </c>
      <c r="AM437">
        <f t="shared" si="46"/>
        <v>4.8499999999999996</v>
      </c>
      <c r="AN437">
        <v>95</v>
      </c>
      <c r="AO437">
        <v>95</v>
      </c>
      <c r="AP437">
        <v>94.5</v>
      </c>
      <c r="AQ437">
        <f t="shared" si="47"/>
        <v>94.833333333333329</v>
      </c>
      <c r="AR437">
        <v>95</v>
      </c>
      <c r="AS437">
        <v>95</v>
      </c>
      <c r="AT437">
        <v>95.5</v>
      </c>
      <c r="AU437">
        <f t="shared" si="48"/>
        <v>95.166666666666671</v>
      </c>
      <c r="AV437" t="s">
        <v>347</v>
      </c>
      <c r="AW437" t="s">
        <v>347</v>
      </c>
      <c r="AX437">
        <v>16.27</v>
      </c>
      <c r="AY437">
        <v>89</v>
      </c>
      <c r="AZ437">
        <v>89</v>
      </c>
      <c r="BA437">
        <v>84</v>
      </c>
      <c r="BB437">
        <v>78.5</v>
      </c>
      <c r="BC437">
        <v>74</v>
      </c>
      <c r="BD437">
        <v>68.5</v>
      </c>
      <c r="BE437">
        <v>63</v>
      </c>
      <c r="BF437">
        <v>57</v>
      </c>
      <c r="BG437">
        <v>50</v>
      </c>
      <c r="BH437" t="s">
        <v>347</v>
      </c>
      <c r="BI437" t="s">
        <v>348</v>
      </c>
      <c r="BJ437" s="3" t="s">
        <v>347</v>
      </c>
    </row>
    <row r="438" spans="1:62">
      <c r="A438" t="s">
        <v>1391</v>
      </c>
      <c r="B438" s="21">
        <v>40007</v>
      </c>
      <c r="C438" t="s">
        <v>1551</v>
      </c>
      <c r="D438" t="s">
        <v>672</v>
      </c>
      <c r="E438">
        <v>50.479759000000001</v>
      </c>
      <c r="F438">
        <v>113.45517700000001</v>
      </c>
      <c r="H438" s="13" t="s">
        <v>190</v>
      </c>
      <c r="W438" t="e">
        <f t="shared" si="42"/>
        <v>#DIV/0!</v>
      </c>
      <c r="AA438" t="e">
        <f t="shared" si="43"/>
        <v>#DIV/0!</v>
      </c>
      <c r="AE438" t="e">
        <f t="shared" si="44"/>
        <v>#DIV/0!</v>
      </c>
      <c r="AI438" t="e">
        <f t="shared" si="45"/>
        <v>#DIV/0!</v>
      </c>
      <c r="AM438" t="e">
        <f t="shared" si="46"/>
        <v>#DIV/0!</v>
      </c>
      <c r="AQ438" t="e">
        <f t="shared" si="47"/>
        <v>#DIV/0!</v>
      </c>
      <c r="AU438" t="e">
        <f t="shared" si="48"/>
        <v>#DIV/0!</v>
      </c>
    </row>
    <row r="439" spans="1:62">
      <c r="A439" t="s">
        <v>1392</v>
      </c>
      <c r="B439" s="21">
        <v>40007</v>
      </c>
      <c r="C439" t="s">
        <v>1551</v>
      </c>
      <c r="D439" t="s">
        <v>672</v>
      </c>
      <c r="E439">
        <v>50.479759000000001</v>
      </c>
      <c r="F439">
        <v>113.45517700000001</v>
      </c>
      <c r="H439" s="13" t="s">
        <v>140</v>
      </c>
      <c r="I439" s="13" t="s">
        <v>10</v>
      </c>
      <c r="T439">
        <v>10.7</v>
      </c>
      <c r="U439">
        <v>10.8</v>
      </c>
      <c r="V439">
        <v>10.8</v>
      </c>
      <c r="W439">
        <f t="shared" si="42"/>
        <v>10.766666666666666</v>
      </c>
      <c r="X439">
        <v>119</v>
      </c>
      <c r="Y439">
        <v>119</v>
      </c>
      <c r="Z439">
        <v>120</v>
      </c>
      <c r="AA439">
        <f t="shared" si="43"/>
        <v>119.33333333333333</v>
      </c>
      <c r="AB439">
        <v>5.4</v>
      </c>
      <c r="AC439">
        <v>5.45</v>
      </c>
      <c r="AD439">
        <v>5.45</v>
      </c>
      <c r="AE439">
        <f t="shared" si="44"/>
        <v>5.4333333333333336</v>
      </c>
      <c r="AF439">
        <v>2.6</v>
      </c>
      <c r="AG439">
        <v>2.6</v>
      </c>
      <c r="AH439">
        <v>2.5</v>
      </c>
      <c r="AI439">
        <f t="shared" si="45"/>
        <v>2.5666666666666669</v>
      </c>
      <c r="AJ439">
        <v>4.2</v>
      </c>
      <c r="AK439">
        <v>4.2</v>
      </c>
      <c r="AL439">
        <v>4.25</v>
      </c>
      <c r="AM439">
        <f t="shared" si="46"/>
        <v>4.2166666666666668</v>
      </c>
      <c r="AN439">
        <v>77</v>
      </c>
      <c r="AO439">
        <v>77</v>
      </c>
      <c r="AP439">
        <v>77</v>
      </c>
      <c r="AQ439">
        <f t="shared" si="47"/>
        <v>77</v>
      </c>
      <c r="AR439">
        <v>77</v>
      </c>
      <c r="AS439">
        <v>77</v>
      </c>
      <c r="AT439">
        <v>77</v>
      </c>
      <c r="AU439">
        <f t="shared" si="48"/>
        <v>77</v>
      </c>
      <c r="AV439" t="s">
        <v>347</v>
      </c>
      <c r="AW439" t="s">
        <v>347</v>
      </c>
      <c r="AX439">
        <v>16.64</v>
      </c>
      <c r="AY439">
        <v>93</v>
      </c>
      <c r="AZ439">
        <v>91</v>
      </c>
      <c r="BA439">
        <v>85</v>
      </c>
      <c r="BB439">
        <v>78</v>
      </c>
      <c r="BC439">
        <v>74</v>
      </c>
      <c r="BD439">
        <v>68.5</v>
      </c>
      <c r="BE439">
        <v>64</v>
      </c>
      <c r="BF439">
        <v>58</v>
      </c>
      <c r="BG439">
        <v>51</v>
      </c>
      <c r="BH439" t="s">
        <v>348</v>
      </c>
      <c r="BI439" t="s">
        <v>349</v>
      </c>
      <c r="BJ439" s="3" t="s">
        <v>347</v>
      </c>
    </row>
    <row r="440" spans="1:62">
      <c r="A440" t="s">
        <v>1393</v>
      </c>
      <c r="B440" s="21">
        <v>40007</v>
      </c>
      <c r="C440" t="s">
        <v>673</v>
      </c>
      <c r="D440" t="s">
        <v>674</v>
      </c>
      <c r="E440">
        <v>50.460208999999999</v>
      </c>
      <c r="F440">
        <v>113.447884</v>
      </c>
      <c r="H440" s="13" t="s">
        <v>140</v>
      </c>
      <c r="I440" s="13" t="s">
        <v>74</v>
      </c>
      <c r="T440">
        <v>10.35</v>
      </c>
      <c r="U440">
        <v>10.4</v>
      </c>
      <c r="V440">
        <v>10.3</v>
      </c>
      <c r="W440">
        <f t="shared" si="42"/>
        <v>10.35</v>
      </c>
      <c r="X440">
        <v>118</v>
      </c>
      <c r="Y440">
        <v>118</v>
      </c>
      <c r="Z440">
        <v>119</v>
      </c>
      <c r="AA440">
        <f t="shared" si="43"/>
        <v>118.33333333333333</v>
      </c>
      <c r="AB440">
        <v>5.9</v>
      </c>
      <c r="AC440">
        <v>5.9</v>
      </c>
      <c r="AD440">
        <v>6</v>
      </c>
      <c r="AE440">
        <f t="shared" si="44"/>
        <v>5.9333333333333336</v>
      </c>
      <c r="AF440">
        <v>2.75</v>
      </c>
      <c r="AG440">
        <v>2.75</v>
      </c>
      <c r="AH440">
        <v>2.9</v>
      </c>
      <c r="AI440">
        <f t="shared" si="45"/>
        <v>2.8000000000000003</v>
      </c>
      <c r="AJ440">
        <v>4.9000000000000004</v>
      </c>
      <c r="AK440">
        <v>4.8</v>
      </c>
      <c r="AL440">
        <v>5.2</v>
      </c>
      <c r="AM440">
        <f t="shared" si="46"/>
        <v>4.9666666666666659</v>
      </c>
      <c r="AN440">
        <v>81</v>
      </c>
      <c r="AO440">
        <v>81</v>
      </c>
      <c r="AP440">
        <v>80.5</v>
      </c>
      <c r="AQ440">
        <f t="shared" si="47"/>
        <v>80.833333333333329</v>
      </c>
      <c r="AR440">
        <v>80.5</v>
      </c>
      <c r="AS440">
        <v>80.5</v>
      </c>
      <c r="AT440">
        <v>81</v>
      </c>
      <c r="AU440">
        <f t="shared" si="48"/>
        <v>80.666666666666671</v>
      </c>
      <c r="AV440" t="s">
        <v>347</v>
      </c>
      <c r="AW440" t="s">
        <v>347</v>
      </c>
      <c r="AX440">
        <v>14.63</v>
      </c>
      <c r="AY440">
        <v>92</v>
      </c>
      <c r="AZ440">
        <v>89</v>
      </c>
      <c r="BA440">
        <v>84</v>
      </c>
      <c r="BB440">
        <v>79</v>
      </c>
      <c r="BC440">
        <v>74</v>
      </c>
      <c r="BD440">
        <v>68</v>
      </c>
      <c r="BE440">
        <v>62</v>
      </c>
      <c r="BF440">
        <v>56</v>
      </c>
      <c r="BG440">
        <v>50</v>
      </c>
      <c r="BH440" t="s">
        <v>347</v>
      </c>
      <c r="BI440" t="s">
        <v>349</v>
      </c>
      <c r="BJ440" s="3" t="s">
        <v>347</v>
      </c>
    </row>
    <row r="441" spans="1:62">
      <c r="A441" t="s">
        <v>1394</v>
      </c>
      <c r="B441" s="21">
        <v>40007</v>
      </c>
      <c r="C441" t="s">
        <v>673</v>
      </c>
      <c r="D441" t="s">
        <v>674</v>
      </c>
      <c r="E441">
        <v>50.460208999999999</v>
      </c>
      <c r="F441">
        <v>113.447884</v>
      </c>
      <c r="H441" s="13" t="s">
        <v>73</v>
      </c>
      <c r="I441" s="13" t="s">
        <v>141</v>
      </c>
      <c r="T441">
        <v>10</v>
      </c>
      <c r="U441">
        <v>10.1</v>
      </c>
      <c r="V441">
        <v>10.199999999999999</v>
      </c>
      <c r="W441">
        <f t="shared" si="42"/>
        <v>10.1</v>
      </c>
      <c r="X441">
        <v>119.5</v>
      </c>
      <c r="Y441">
        <v>120</v>
      </c>
      <c r="Z441">
        <v>119.5</v>
      </c>
      <c r="AA441">
        <f t="shared" si="43"/>
        <v>119.66666666666667</v>
      </c>
      <c r="AB441">
        <v>6.1</v>
      </c>
      <c r="AC441">
        <v>6</v>
      </c>
      <c r="AD441">
        <v>5.9</v>
      </c>
      <c r="AE441">
        <f t="shared" si="44"/>
        <v>6</v>
      </c>
      <c r="AF441">
        <v>2.9</v>
      </c>
      <c r="AG441">
        <v>2.9</v>
      </c>
      <c r="AH441">
        <v>2.8</v>
      </c>
      <c r="AI441">
        <f t="shared" si="45"/>
        <v>2.8666666666666667</v>
      </c>
      <c r="AJ441">
        <v>4.5999999999999996</v>
      </c>
      <c r="AK441">
        <v>4.7</v>
      </c>
      <c r="AL441">
        <v>4.7</v>
      </c>
      <c r="AM441">
        <f t="shared" si="46"/>
        <v>4.666666666666667</v>
      </c>
      <c r="AN441" t="s">
        <v>22</v>
      </c>
      <c r="AQ441" t="e">
        <f t="shared" si="47"/>
        <v>#DIV/0!</v>
      </c>
      <c r="AR441">
        <v>97</v>
      </c>
      <c r="AS441">
        <v>97</v>
      </c>
      <c r="AT441">
        <v>97.5</v>
      </c>
      <c r="AU441">
        <f t="shared" si="48"/>
        <v>97.166666666666671</v>
      </c>
      <c r="AV441" t="s">
        <v>146</v>
      </c>
      <c r="AW441" t="s">
        <v>347</v>
      </c>
      <c r="AX441">
        <v>16.47</v>
      </c>
      <c r="AY441">
        <v>92</v>
      </c>
      <c r="AZ441">
        <v>92</v>
      </c>
      <c r="BA441">
        <v>86</v>
      </c>
      <c r="BB441">
        <v>80</v>
      </c>
      <c r="BC441">
        <v>74</v>
      </c>
      <c r="BD441">
        <v>69</v>
      </c>
      <c r="BE441">
        <v>63</v>
      </c>
      <c r="BF441">
        <v>57</v>
      </c>
      <c r="BG441">
        <v>51</v>
      </c>
      <c r="BH441" t="s">
        <v>347</v>
      </c>
      <c r="BI441" t="s">
        <v>347</v>
      </c>
      <c r="BJ441" s="3" t="s">
        <v>347</v>
      </c>
    </row>
    <row r="442" spans="1:62">
      <c r="A442" t="s">
        <v>1395</v>
      </c>
      <c r="B442" s="21">
        <v>40007</v>
      </c>
      <c r="C442" t="s">
        <v>673</v>
      </c>
      <c r="D442" t="s">
        <v>674</v>
      </c>
      <c r="E442">
        <v>50.460208999999999</v>
      </c>
      <c r="F442">
        <v>113.447884</v>
      </c>
      <c r="H442" s="13" t="s">
        <v>73</v>
      </c>
      <c r="I442" s="13" t="s">
        <v>74</v>
      </c>
      <c r="T442">
        <v>9.8000000000000007</v>
      </c>
      <c r="U442">
        <v>9.8000000000000007</v>
      </c>
      <c r="V442">
        <v>9.6999999999999993</v>
      </c>
      <c r="W442">
        <f t="shared" si="42"/>
        <v>9.7666666666666675</v>
      </c>
      <c r="X442">
        <v>116</v>
      </c>
      <c r="Y442">
        <v>116</v>
      </c>
      <c r="Z442">
        <v>117</v>
      </c>
      <c r="AA442">
        <f t="shared" si="43"/>
        <v>116.33333333333333</v>
      </c>
      <c r="AB442">
        <v>5.6</v>
      </c>
      <c r="AC442">
        <v>5.6</v>
      </c>
      <c r="AD442">
        <v>5.6</v>
      </c>
      <c r="AE442">
        <f t="shared" si="44"/>
        <v>5.5999999999999988</v>
      </c>
      <c r="AF442">
        <v>2.6</v>
      </c>
      <c r="AG442">
        <v>2.7</v>
      </c>
      <c r="AH442">
        <v>2.75</v>
      </c>
      <c r="AI442">
        <f t="shared" si="45"/>
        <v>2.6833333333333336</v>
      </c>
      <c r="AJ442">
        <v>4.4000000000000004</v>
      </c>
      <c r="AK442">
        <v>4.3499999999999996</v>
      </c>
      <c r="AL442">
        <v>4.3499999999999996</v>
      </c>
      <c r="AM442">
        <f t="shared" si="46"/>
        <v>4.3666666666666663</v>
      </c>
      <c r="AN442">
        <v>99</v>
      </c>
      <c r="AO442">
        <v>99</v>
      </c>
      <c r="AP442">
        <v>99</v>
      </c>
      <c r="AQ442">
        <f t="shared" si="47"/>
        <v>99</v>
      </c>
      <c r="AR442" t="s">
        <v>0</v>
      </c>
      <c r="AU442" t="e">
        <f t="shared" si="48"/>
        <v>#DIV/0!</v>
      </c>
      <c r="AV442" t="s">
        <v>143</v>
      </c>
      <c r="AW442" t="s">
        <v>146</v>
      </c>
      <c r="AX442">
        <v>15.15</v>
      </c>
      <c r="AY442">
        <v>89</v>
      </c>
      <c r="AZ442">
        <v>87</v>
      </c>
      <c r="BA442">
        <v>82</v>
      </c>
      <c r="BB442">
        <v>76</v>
      </c>
      <c r="BC442">
        <v>70</v>
      </c>
      <c r="BD442">
        <v>65</v>
      </c>
      <c r="BE442">
        <v>60</v>
      </c>
      <c r="BF442">
        <v>54</v>
      </c>
      <c r="BG442">
        <v>47.5</v>
      </c>
      <c r="BH442" t="s">
        <v>347</v>
      </c>
      <c r="BI442" t="s">
        <v>347</v>
      </c>
      <c r="BJ442" s="3" t="s">
        <v>349</v>
      </c>
    </row>
    <row r="443" spans="1:62">
      <c r="A443" t="s">
        <v>1233</v>
      </c>
      <c r="B443" s="21">
        <v>40007</v>
      </c>
      <c r="C443" t="s">
        <v>673</v>
      </c>
      <c r="D443" t="s">
        <v>674</v>
      </c>
      <c r="E443">
        <v>50.460208999999999</v>
      </c>
      <c r="F443">
        <v>113.447884</v>
      </c>
      <c r="H443" s="13" t="s">
        <v>191</v>
      </c>
      <c r="I443" s="13" t="s">
        <v>141</v>
      </c>
      <c r="T443">
        <v>11.4</v>
      </c>
      <c r="U443">
        <v>11.5</v>
      </c>
      <c r="V443">
        <v>11.6</v>
      </c>
      <c r="W443">
        <f t="shared" si="42"/>
        <v>11.5</v>
      </c>
      <c r="X443">
        <v>126</v>
      </c>
      <c r="Y443">
        <v>126.5</v>
      </c>
      <c r="Z443">
        <v>126</v>
      </c>
      <c r="AA443">
        <f t="shared" si="43"/>
        <v>126.16666666666667</v>
      </c>
      <c r="AB443">
        <v>5.9</v>
      </c>
      <c r="AC443">
        <v>5.9</v>
      </c>
      <c r="AD443">
        <v>5.75</v>
      </c>
      <c r="AE443">
        <f t="shared" si="44"/>
        <v>5.8500000000000005</v>
      </c>
      <c r="AF443">
        <v>3</v>
      </c>
      <c r="AG443">
        <v>3</v>
      </c>
      <c r="AH443">
        <v>2.9</v>
      </c>
      <c r="AI443">
        <f t="shared" si="45"/>
        <v>2.9666666666666668</v>
      </c>
      <c r="AJ443">
        <v>4</v>
      </c>
      <c r="AK443">
        <v>4.3</v>
      </c>
      <c r="AL443">
        <v>4.4000000000000004</v>
      </c>
      <c r="AM443">
        <f t="shared" si="46"/>
        <v>4.2333333333333334</v>
      </c>
      <c r="AN443">
        <v>103</v>
      </c>
      <c r="AO443">
        <v>103</v>
      </c>
      <c r="AP443">
        <v>102</v>
      </c>
      <c r="AQ443">
        <f t="shared" si="47"/>
        <v>102.66666666666667</v>
      </c>
      <c r="AR443">
        <v>102.5</v>
      </c>
      <c r="AS443">
        <v>102.5</v>
      </c>
      <c r="AT443">
        <v>102</v>
      </c>
      <c r="AU443">
        <f t="shared" si="48"/>
        <v>102.33333333333333</v>
      </c>
      <c r="AV443" t="s">
        <v>349</v>
      </c>
      <c r="AW443" t="s">
        <v>347</v>
      </c>
      <c r="AX443">
        <v>20.239999999999998</v>
      </c>
      <c r="AY443">
        <v>99</v>
      </c>
      <c r="AZ443">
        <v>97</v>
      </c>
      <c r="BA443">
        <v>90</v>
      </c>
      <c r="BB443">
        <v>83</v>
      </c>
      <c r="BC443">
        <v>77.5</v>
      </c>
      <c r="BD443">
        <v>70.5</v>
      </c>
      <c r="BE443">
        <v>66</v>
      </c>
      <c r="BF443">
        <v>58</v>
      </c>
      <c r="BG443">
        <v>52</v>
      </c>
      <c r="BH443" t="s">
        <v>347</v>
      </c>
      <c r="BI443" t="s">
        <v>347</v>
      </c>
      <c r="BJ443" s="3" t="s">
        <v>192</v>
      </c>
    </row>
    <row r="444" spans="1:62">
      <c r="A444" t="s">
        <v>1234</v>
      </c>
      <c r="B444" s="21">
        <v>40007</v>
      </c>
      <c r="C444" t="s">
        <v>673</v>
      </c>
      <c r="D444" t="s">
        <v>674</v>
      </c>
      <c r="E444">
        <v>50.460208999999999</v>
      </c>
      <c r="F444">
        <v>113.447884</v>
      </c>
      <c r="H444" s="13" t="s">
        <v>73</v>
      </c>
      <c r="I444" s="13" t="s">
        <v>74</v>
      </c>
      <c r="T444">
        <v>10.6</v>
      </c>
      <c r="U444">
        <v>10.7</v>
      </c>
      <c r="V444">
        <v>10.4</v>
      </c>
      <c r="W444">
        <f t="shared" si="42"/>
        <v>10.566666666666665</v>
      </c>
      <c r="X444">
        <v>120</v>
      </c>
      <c r="Y444">
        <v>119.5</v>
      </c>
      <c r="Z444">
        <v>120</v>
      </c>
      <c r="AA444">
        <f t="shared" si="43"/>
        <v>119.83333333333333</v>
      </c>
      <c r="AB444">
        <v>6</v>
      </c>
      <c r="AC444">
        <v>5.9</v>
      </c>
      <c r="AD444">
        <v>6</v>
      </c>
      <c r="AE444">
        <f t="shared" si="44"/>
        <v>5.9666666666666659</v>
      </c>
      <c r="AF444">
        <v>2.75</v>
      </c>
      <c r="AG444">
        <v>2.6</v>
      </c>
      <c r="AH444">
        <v>2.7</v>
      </c>
      <c r="AI444">
        <f t="shared" si="45"/>
        <v>2.6833333333333336</v>
      </c>
      <c r="AJ444">
        <v>4.9000000000000004</v>
      </c>
      <c r="AK444">
        <v>5</v>
      </c>
      <c r="AL444">
        <v>4.9000000000000004</v>
      </c>
      <c r="AM444">
        <f t="shared" si="46"/>
        <v>4.9333333333333336</v>
      </c>
      <c r="AN444" t="s">
        <v>17</v>
      </c>
      <c r="AQ444" t="e">
        <f t="shared" si="47"/>
        <v>#DIV/0!</v>
      </c>
      <c r="AR444">
        <v>106</v>
      </c>
      <c r="AS444">
        <v>107</v>
      </c>
      <c r="AT444">
        <v>107</v>
      </c>
      <c r="AU444">
        <f t="shared" si="48"/>
        <v>106.66666666666667</v>
      </c>
      <c r="AV444" t="s">
        <v>146</v>
      </c>
      <c r="AW444" t="s">
        <v>347</v>
      </c>
      <c r="AX444">
        <v>14.71</v>
      </c>
      <c r="AY444">
        <v>92</v>
      </c>
      <c r="AZ444">
        <v>91</v>
      </c>
      <c r="BA444">
        <v>85</v>
      </c>
      <c r="BB444">
        <v>78</v>
      </c>
      <c r="BC444">
        <v>73</v>
      </c>
      <c r="BD444">
        <v>67</v>
      </c>
      <c r="BE444">
        <v>62</v>
      </c>
      <c r="BF444">
        <v>55</v>
      </c>
      <c r="BG444">
        <v>50</v>
      </c>
      <c r="BH444" t="s">
        <v>347</v>
      </c>
      <c r="BI444" t="s">
        <v>347</v>
      </c>
      <c r="BJ444" s="3" t="s">
        <v>347</v>
      </c>
    </row>
    <row r="445" spans="1:62">
      <c r="A445" t="s">
        <v>1235</v>
      </c>
      <c r="B445" s="21">
        <v>40007</v>
      </c>
      <c r="C445" t="s">
        <v>673</v>
      </c>
      <c r="D445" t="s">
        <v>674</v>
      </c>
      <c r="E445">
        <v>50.460208999999999</v>
      </c>
      <c r="F445">
        <v>113.447884</v>
      </c>
      <c r="H445" s="13" t="s">
        <v>191</v>
      </c>
      <c r="I445" s="13" t="s">
        <v>74</v>
      </c>
      <c r="T445">
        <v>10.4</v>
      </c>
      <c r="U445">
        <v>10.6</v>
      </c>
      <c r="V445">
        <v>10.5</v>
      </c>
      <c r="W445">
        <f t="shared" si="42"/>
        <v>10.5</v>
      </c>
      <c r="X445">
        <v>124</v>
      </c>
      <c r="Y445">
        <v>125</v>
      </c>
      <c r="Z445">
        <v>125</v>
      </c>
      <c r="AA445">
        <f t="shared" si="43"/>
        <v>124.66666666666667</v>
      </c>
      <c r="AB445">
        <v>5.65</v>
      </c>
      <c r="AC445">
        <v>5.8</v>
      </c>
      <c r="AD445">
        <v>5.7</v>
      </c>
      <c r="AE445">
        <f t="shared" si="44"/>
        <v>5.7166666666666659</v>
      </c>
      <c r="AF445">
        <v>2.7</v>
      </c>
      <c r="AG445">
        <v>2.7</v>
      </c>
      <c r="AH445">
        <v>2.7</v>
      </c>
      <c r="AI445">
        <f t="shared" si="45"/>
        <v>2.7000000000000006</v>
      </c>
      <c r="AJ445">
        <v>4.7</v>
      </c>
      <c r="AK445">
        <v>4.4000000000000004</v>
      </c>
      <c r="AL445">
        <v>4.5</v>
      </c>
      <c r="AM445">
        <f t="shared" si="46"/>
        <v>4.5333333333333341</v>
      </c>
      <c r="AN445">
        <v>107</v>
      </c>
      <c r="AO445">
        <v>107</v>
      </c>
      <c r="AP445">
        <v>107.5</v>
      </c>
      <c r="AQ445">
        <f t="shared" si="47"/>
        <v>107.16666666666667</v>
      </c>
      <c r="AR445">
        <v>108.5</v>
      </c>
      <c r="AS445">
        <v>109</v>
      </c>
      <c r="AT445">
        <v>109</v>
      </c>
      <c r="AU445">
        <f t="shared" si="48"/>
        <v>108.83333333333333</v>
      </c>
      <c r="AV445" t="s">
        <v>347</v>
      </c>
      <c r="AW445" t="s">
        <v>347</v>
      </c>
      <c r="AX445">
        <v>16.97</v>
      </c>
      <c r="AY445">
        <v>97</v>
      </c>
      <c r="AZ445">
        <v>97</v>
      </c>
      <c r="BA445">
        <v>93</v>
      </c>
      <c r="BB445">
        <v>85</v>
      </c>
      <c r="BC445">
        <v>79</v>
      </c>
      <c r="BD445">
        <v>72</v>
      </c>
      <c r="BE445">
        <v>67</v>
      </c>
      <c r="BF445">
        <v>60</v>
      </c>
      <c r="BG445">
        <v>53</v>
      </c>
      <c r="BH445" t="s">
        <v>347</v>
      </c>
      <c r="BI445" t="s">
        <v>147</v>
      </c>
      <c r="BJ445" s="3" t="s">
        <v>347</v>
      </c>
    </row>
    <row r="446" spans="1:62">
      <c r="A446" t="s">
        <v>1445</v>
      </c>
      <c r="B446" s="21">
        <v>40007</v>
      </c>
      <c r="C446" t="s">
        <v>673</v>
      </c>
      <c r="D446" t="s">
        <v>674</v>
      </c>
      <c r="E446">
        <v>50.460208999999999</v>
      </c>
      <c r="F446">
        <v>113.447884</v>
      </c>
      <c r="H446" s="13" t="s">
        <v>73</v>
      </c>
      <c r="I446" s="13" t="s">
        <v>141</v>
      </c>
      <c r="T446">
        <v>10</v>
      </c>
      <c r="U446">
        <v>10</v>
      </c>
      <c r="V446">
        <v>10</v>
      </c>
      <c r="W446">
        <f t="shared" si="42"/>
        <v>10</v>
      </c>
      <c r="X446">
        <v>119</v>
      </c>
      <c r="Y446">
        <v>119</v>
      </c>
      <c r="Z446">
        <v>119</v>
      </c>
      <c r="AA446">
        <f t="shared" si="43"/>
        <v>119</v>
      </c>
      <c r="AB446">
        <v>6</v>
      </c>
      <c r="AC446">
        <v>6</v>
      </c>
      <c r="AD446">
        <v>6</v>
      </c>
      <c r="AE446">
        <f t="shared" si="44"/>
        <v>6</v>
      </c>
      <c r="AF446">
        <v>2.8</v>
      </c>
      <c r="AG446">
        <v>3</v>
      </c>
      <c r="AH446">
        <v>3</v>
      </c>
      <c r="AI446">
        <f t="shared" si="45"/>
        <v>2.9333333333333336</v>
      </c>
      <c r="AJ446">
        <v>4.7</v>
      </c>
      <c r="AK446">
        <v>4.5999999999999996</v>
      </c>
      <c r="AL446">
        <v>4.5999999999999996</v>
      </c>
      <c r="AM446">
        <f t="shared" si="46"/>
        <v>4.6333333333333337</v>
      </c>
      <c r="AN446">
        <v>100.5</v>
      </c>
      <c r="AO446">
        <v>101</v>
      </c>
      <c r="AP446">
        <v>100.5</v>
      </c>
      <c r="AQ446">
        <f t="shared" si="47"/>
        <v>100.66666666666667</v>
      </c>
      <c r="AR446" t="s">
        <v>7</v>
      </c>
      <c r="AU446" t="e">
        <f t="shared" si="48"/>
        <v>#DIV/0!</v>
      </c>
      <c r="AV446" t="s">
        <v>347</v>
      </c>
      <c r="AW446" t="s">
        <v>146</v>
      </c>
      <c r="AX446">
        <v>14.23</v>
      </c>
      <c r="AY446">
        <v>92</v>
      </c>
      <c r="AZ446">
        <v>89</v>
      </c>
      <c r="BA446">
        <v>84</v>
      </c>
      <c r="BB446">
        <v>78</v>
      </c>
      <c r="BC446">
        <v>73</v>
      </c>
      <c r="BD446">
        <v>67</v>
      </c>
      <c r="BE446">
        <v>61.5</v>
      </c>
      <c r="BF446">
        <v>56</v>
      </c>
      <c r="BG446">
        <v>50</v>
      </c>
      <c r="BH446" t="s">
        <v>347</v>
      </c>
      <c r="BI446" t="s">
        <v>348</v>
      </c>
      <c r="BJ446" s="3" t="s">
        <v>347</v>
      </c>
    </row>
    <row r="447" spans="1:62">
      <c r="A447" t="s">
        <v>1446</v>
      </c>
      <c r="B447" s="21">
        <v>40007</v>
      </c>
      <c r="C447" t="s">
        <v>673</v>
      </c>
      <c r="D447" t="s">
        <v>674</v>
      </c>
      <c r="E447">
        <v>50.460208999999999</v>
      </c>
      <c r="F447">
        <v>113.447884</v>
      </c>
      <c r="H447" s="13" t="s">
        <v>191</v>
      </c>
      <c r="I447" s="13" t="s">
        <v>74</v>
      </c>
      <c r="T447">
        <v>10.1</v>
      </c>
      <c r="U447">
        <v>10</v>
      </c>
      <c r="V447">
        <v>10</v>
      </c>
      <c r="W447">
        <f t="shared" si="42"/>
        <v>10.033333333333333</v>
      </c>
      <c r="X447">
        <v>118</v>
      </c>
      <c r="Y447">
        <v>118</v>
      </c>
      <c r="Z447">
        <v>118.5</v>
      </c>
      <c r="AA447">
        <f t="shared" si="43"/>
        <v>118.16666666666667</v>
      </c>
      <c r="AB447">
        <v>5.7</v>
      </c>
      <c r="AC447">
        <v>5.7</v>
      </c>
      <c r="AD447">
        <v>5.7</v>
      </c>
      <c r="AE447">
        <f t="shared" si="44"/>
        <v>5.7</v>
      </c>
      <c r="AF447">
        <v>3</v>
      </c>
      <c r="AG447">
        <v>3</v>
      </c>
      <c r="AH447">
        <v>2.95</v>
      </c>
      <c r="AI447">
        <f t="shared" si="45"/>
        <v>2.9833333333333329</v>
      </c>
      <c r="AJ447">
        <v>4.5999999999999996</v>
      </c>
      <c r="AK447">
        <v>4.6500000000000004</v>
      </c>
      <c r="AL447">
        <v>4.6500000000000004</v>
      </c>
      <c r="AM447">
        <f t="shared" si="46"/>
        <v>4.6333333333333337</v>
      </c>
      <c r="AN447">
        <v>88</v>
      </c>
      <c r="AO447">
        <v>88.5</v>
      </c>
      <c r="AP447">
        <v>89</v>
      </c>
      <c r="AQ447">
        <f t="shared" si="47"/>
        <v>88.5</v>
      </c>
      <c r="AR447">
        <v>87</v>
      </c>
      <c r="AS447">
        <v>87</v>
      </c>
      <c r="AT447">
        <v>88</v>
      </c>
      <c r="AU447">
        <f t="shared" si="48"/>
        <v>87.333333333333329</v>
      </c>
      <c r="AV447" t="s">
        <v>347</v>
      </c>
      <c r="AW447" t="s">
        <v>347</v>
      </c>
      <c r="AX447">
        <v>16.2</v>
      </c>
      <c r="AY447">
        <v>92</v>
      </c>
      <c r="AZ447">
        <v>90</v>
      </c>
      <c r="BA447">
        <v>84</v>
      </c>
      <c r="BB447">
        <v>76.5</v>
      </c>
      <c r="BC447">
        <v>70</v>
      </c>
      <c r="BD447">
        <v>66</v>
      </c>
      <c r="BE447">
        <v>60</v>
      </c>
      <c r="BF447">
        <v>56</v>
      </c>
      <c r="BG447">
        <v>50</v>
      </c>
      <c r="BH447" t="s">
        <v>347</v>
      </c>
      <c r="BI447" t="s">
        <v>347</v>
      </c>
      <c r="BJ447" s="3" t="s">
        <v>347</v>
      </c>
    </row>
    <row r="448" spans="1:62">
      <c r="A448" t="s">
        <v>1191</v>
      </c>
      <c r="B448" s="21">
        <v>40007</v>
      </c>
      <c r="C448" t="s">
        <v>673</v>
      </c>
      <c r="D448" t="s">
        <v>674</v>
      </c>
      <c r="E448">
        <v>50.460208999999999</v>
      </c>
      <c r="F448">
        <v>113.447884</v>
      </c>
      <c r="H448" s="13" t="s">
        <v>131</v>
      </c>
      <c r="I448" s="13" t="s">
        <v>132</v>
      </c>
      <c r="T448">
        <v>11</v>
      </c>
      <c r="U448">
        <v>11.1</v>
      </c>
      <c r="V448">
        <v>10.9</v>
      </c>
      <c r="W448">
        <f t="shared" si="42"/>
        <v>11</v>
      </c>
      <c r="X448">
        <v>120</v>
      </c>
      <c r="Y448">
        <v>121</v>
      </c>
      <c r="Z448">
        <v>120</v>
      </c>
      <c r="AA448">
        <f t="shared" si="43"/>
        <v>120.33333333333333</v>
      </c>
      <c r="AB448">
        <v>5.7</v>
      </c>
      <c r="AC448">
        <v>5.65</v>
      </c>
      <c r="AD448">
        <v>5.7</v>
      </c>
      <c r="AE448">
        <f t="shared" si="44"/>
        <v>5.6833333333333336</v>
      </c>
      <c r="AF448">
        <v>2.6</v>
      </c>
      <c r="AG448">
        <v>2.7</v>
      </c>
      <c r="AH448">
        <v>2.75</v>
      </c>
      <c r="AI448">
        <f t="shared" si="45"/>
        <v>2.6833333333333336</v>
      </c>
      <c r="AJ448">
        <v>4.5</v>
      </c>
      <c r="AK448">
        <v>4.5</v>
      </c>
      <c r="AL448">
        <v>4.3</v>
      </c>
      <c r="AM448">
        <f t="shared" si="46"/>
        <v>4.4333333333333336</v>
      </c>
      <c r="AN448">
        <v>82.5</v>
      </c>
      <c r="AO448">
        <v>83</v>
      </c>
      <c r="AP448">
        <v>83</v>
      </c>
      <c r="AQ448">
        <f t="shared" si="47"/>
        <v>82.833333333333329</v>
      </c>
      <c r="AR448">
        <v>83</v>
      </c>
      <c r="AS448">
        <v>83</v>
      </c>
      <c r="AT448">
        <v>83</v>
      </c>
      <c r="AU448">
        <f t="shared" si="48"/>
        <v>83</v>
      </c>
      <c r="AV448" t="s">
        <v>133</v>
      </c>
      <c r="AW448" t="s">
        <v>133</v>
      </c>
      <c r="AX448">
        <v>15.53</v>
      </c>
      <c r="AY448">
        <v>93</v>
      </c>
      <c r="AZ448">
        <v>89</v>
      </c>
      <c r="BA448">
        <v>82</v>
      </c>
      <c r="BB448">
        <v>77</v>
      </c>
      <c r="BC448">
        <v>72</v>
      </c>
      <c r="BD448">
        <v>66</v>
      </c>
      <c r="BE448">
        <v>61</v>
      </c>
      <c r="BF448">
        <v>55</v>
      </c>
      <c r="BG448">
        <v>49.5</v>
      </c>
      <c r="BH448" t="s">
        <v>133</v>
      </c>
      <c r="BI448" t="s">
        <v>133</v>
      </c>
      <c r="BJ448" s="3" t="s">
        <v>133</v>
      </c>
    </row>
    <row r="449" spans="1:67">
      <c r="A449" t="s">
        <v>1192</v>
      </c>
      <c r="B449" s="21">
        <v>40007</v>
      </c>
      <c r="C449" t="s">
        <v>673</v>
      </c>
      <c r="D449" t="s">
        <v>674</v>
      </c>
      <c r="E449">
        <v>50.460208999999999</v>
      </c>
      <c r="F449">
        <v>113.447884</v>
      </c>
      <c r="H449" s="13" t="s">
        <v>134</v>
      </c>
      <c r="I449" s="13" t="s">
        <v>135</v>
      </c>
      <c r="T449">
        <v>10.7</v>
      </c>
      <c r="U449">
        <v>10.7</v>
      </c>
      <c r="V449">
        <v>10.5</v>
      </c>
      <c r="W449">
        <f t="shared" si="42"/>
        <v>10.633333333333333</v>
      </c>
      <c r="X449">
        <v>119</v>
      </c>
      <c r="Y449">
        <v>118</v>
      </c>
      <c r="Z449">
        <v>119</v>
      </c>
      <c r="AA449">
        <f t="shared" si="43"/>
        <v>118.66666666666667</v>
      </c>
      <c r="AB449">
        <v>5.3</v>
      </c>
      <c r="AC449">
        <v>5.5</v>
      </c>
      <c r="AD449">
        <v>5.3</v>
      </c>
      <c r="AE449">
        <f t="shared" si="44"/>
        <v>5.3666666666666671</v>
      </c>
      <c r="AF449">
        <v>2.5</v>
      </c>
      <c r="AG449">
        <v>2.5</v>
      </c>
      <c r="AH449">
        <v>2.5</v>
      </c>
      <c r="AI449">
        <f t="shared" si="45"/>
        <v>2.5</v>
      </c>
      <c r="AJ449">
        <v>4.3</v>
      </c>
      <c r="AK449">
        <v>4.4000000000000004</v>
      </c>
      <c r="AL449">
        <v>4.5</v>
      </c>
      <c r="AM449">
        <f t="shared" si="46"/>
        <v>4.3999999999999995</v>
      </c>
      <c r="AN449">
        <v>93</v>
      </c>
      <c r="AO449">
        <v>93</v>
      </c>
      <c r="AP449">
        <v>92.5</v>
      </c>
      <c r="AQ449">
        <f t="shared" si="47"/>
        <v>92.833333333333329</v>
      </c>
      <c r="AR449">
        <v>89</v>
      </c>
      <c r="AS449">
        <v>89</v>
      </c>
      <c r="AT449">
        <v>89</v>
      </c>
      <c r="AU449">
        <f t="shared" si="48"/>
        <v>89</v>
      </c>
      <c r="AV449" t="s">
        <v>133</v>
      </c>
      <c r="AW449" t="s">
        <v>133</v>
      </c>
      <c r="AX449">
        <v>15.76</v>
      </c>
      <c r="AY449">
        <v>92</v>
      </c>
      <c r="AZ449">
        <v>90</v>
      </c>
      <c r="BA449">
        <v>84.5</v>
      </c>
      <c r="BB449">
        <v>77</v>
      </c>
      <c r="BC449">
        <v>71.5</v>
      </c>
      <c r="BD449">
        <v>66</v>
      </c>
      <c r="BE449">
        <v>62</v>
      </c>
      <c r="BF449">
        <v>56</v>
      </c>
      <c r="BG449">
        <v>50</v>
      </c>
      <c r="BH449" t="s">
        <v>133</v>
      </c>
      <c r="BI449" t="s">
        <v>136</v>
      </c>
      <c r="BJ449" s="3" t="s">
        <v>137</v>
      </c>
    </row>
    <row r="450" spans="1:67">
      <c r="A450" t="s">
        <v>1402</v>
      </c>
      <c r="B450" s="21">
        <v>40007</v>
      </c>
      <c r="C450" t="s">
        <v>673</v>
      </c>
      <c r="D450" t="s">
        <v>674</v>
      </c>
      <c r="E450">
        <v>50.460208999999999</v>
      </c>
      <c r="F450">
        <v>113.447884</v>
      </c>
      <c r="H450" s="13" t="s">
        <v>131</v>
      </c>
      <c r="I450" s="13" t="s">
        <v>132</v>
      </c>
      <c r="T450">
        <v>10.5</v>
      </c>
      <c r="U450">
        <v>10.75</v>
      </c>
      <c r="V450">
        <v>10.8</v>
      </c>
      <c r="W450">
        <f t="shared" si="42"/>
        <v>10.683333333333332</v>
      </c>
      <c r="X450">
        <v>118</v>
      </c>
      <c r="Y450">
        <v>118.5</v>
      </c>
      <c r="Z450">
        <v>119</v>
      </c>
      <c r="AA450">
        <f t="shared" si="43"/>
        <v>118.5</v>
      </c>
      <c r="AB450">
        <v>5.6</v>
      </c>
      <c r="AC450">
        <v>5.75</v>
      </c>
      <c r="AD450">
        <v>5.65</v>
      </c>
      <c r="AE450">
        <f t="shared" si="44"/>
        <v>5.666666666666667</v>
      </c>
      <c r="AF450">
        <v>2.7</v>
      </c>
      <c r="AG450">
        <v>2.75</v>
      </c>
      <c r="AH450">
        <v>2.7</v>
      </c>
      <c r="AI450">
        <f t="shared" si="45"/>
        <v>2.7166666666666668</v>
      </c>
      <c r="AJ450">
        <v>5.5</v>
      </c>
      <c r="AK450">
        <v>5.5</v>
      </c>
      <c r="AL450">
        <v>5.2</v>
      </c>
      <c r="AM450">
        <f t="shared" si="46"/>
        <v>5.3999999999999995</v>
      </c>
      <c r="AN450">
        <v>87</v>
      </c>
      <c r="AO450">
        <v>87</v>
      </c>
      <c r="AP450">
        <v>86.5</v>
      </c>
      <c r="AQ450">
        <f t="shared" si="47"/>
        <v>86.833333333333329</v>
      </c>
      <c r="AR450">
        <v>88</v>
      </c>
      <c r="AS450">
        <v>87</v>
      </c>
      <c r="AT450">
        <v>87.5</v>
      </c>
      <c r="AU450">
        <f t="shared" si="48"/>
        <v>87.5</v>
      </c>
      <c r="AV450" t="s">
        <v>138</v>
      </c>
      <c r="AW450" t="s">
        <v>133</v>
      </c>
      <c r="AX450">
        <v>15.9</v>
      </c>
      <c r="AY450">
        <v>93</v>
      </c>
      <c r="AZ450">
        <v>91.5</v>
      </c>
      <c r="BA450">
        <v>87</v>
      </c>
      <c r="BB450">
        <v>79</v>
      </c>
      <c r="BC450">
        <v>73</v>
      </c>
      <c r="BD450">
        <v>67</v>
      </c>
      <c r="BE450">
        <v>62</v>
      </c>
      <c r="BF450">
        <v>57.5</v>
      </c>
      <c r="BG450">
        <v>50</v>
      </c>
      <c r="BH450" t="s">
        <v>133</v>
      </c>
      <c r="BI450" t="s">
        <v>137</v>
      </c>
      <c r="BJ450" s="3" t="s">
        <v>139</v>
      </c>
    </row>
    <row r="451" spans="1:67">
      <c r="A451" t="s">
        <v>1403</v>
      </c>
      <c r="B451" s="21">
        <v>40007</v>
      </c>
      <c r="C451" t="s">
        <v>673</v>
      </c>
      <c r="D451" t="s">
        <v>674</v>
      </c>
      <c r="E451">
        <v>50.460208999999999</v>
      </c>
      <c r="F451">
        <v>113.447884</v>
      </c>
      <c r="H451" s="13" t="s">
        <v>82</v>
      </c>
      <c r="I451" s="13" t="s">
        <v>135</v>
      </c>
      <c r="T451">
        <v>10.8</v>
      </c>
      <c r="U451">
        <v>10.8</v>
      </c>
      <c r="V451">
        <v>11</v>
      </c>
      <c r="W451">
        <f t="shared" ref="W451:W514" si="49">AVERAGE(T451:V451)</f>
        <v>10.866666666666667</v>
      </c>
      <c r="X451">
        <v>119.5</v>
      </c>
      <c r="Y451">
        <v>119.5</v>
      </c>
      <c r="Z451">
        <v>119</v>
      </c>
      <c r="AA451">
        <f t="shared" ref="AA451:AA514" si="50">AVERAGE(X451:Z451)</f>
        <v>119.33333333333333</v>
      </c>
      <c r="AB451">
        <v>5.5</v>
      </c>
      <c r="AC451">
        <v>5.5</v>
      </c>
      <c r="AD451">
        <v>5.6</v>
      </c>
      <c r="AE451">
        <f t="shared" ref="AE451:AE514" si="51">AVERAGE(AB451:AD451)</f>
        <v>5.5333333333333341</v>
      </c>
      <c r="AF451">
        <v>2.6</v>
      </c>
      <c r="AG451">
        <v>2.65</v>
      </c>
      <c r="AH451">
        <v>2.7</v>
      </c>
      <c r="AI451">
        <f t="shared" ref="AI451:AI514" si="52">AVERAGE(AF451:AH451)</f>
        <v>2.65</v>
      </c>
      <c r="AJ451">
        <v>5</v>
      </c>
      <c r="AK451">
        <v>5</v>
      </c>
      <c r="AL451">
        <v>5.0999999999999996</v>
      </c>
      <c r="AM451">
        <f t="shared" ref="AM451:AM514" si="53">AVERAGE(AJ451:AL451)</f>
        <v>5.0333333333333332</v>
      </c>
      <c r="AN451">
        <v>90</v>
      </c>
      <c r="AO451">
        <v>90.5</v>
      </c>
      <c r="AP451">
        <v>90</v>
      </c>
      <c r="AQ451">
        <f t="shared" ref="AQ451:AQ514" si="54">AVERAGE(AN451:AP451)</f>
        <v>90.166666666666671</v>
      </c>
      <c r="AR451">
        <v>90</v>
      </c>
      <c r="AS451">
        <v>90</v>
      </c>
      <c r="AT451">
        <v>90</v>
      </c>
      <c r="AU451">
        <f t="shared" ref="AU451:AU514" si="55">AVERAGE(AR451:AT451)</f>
        <v>90</v>
      </c>
      <c r="AV451" t="s">
        <v>133</v>
      </c>
      <c r="AW451" t="s">
        <v>133</v>
      </c>
      <c r="AX451">
        <v>16.190000000000001</v>
      </c>
      <c r="AY451">
        <v>91</v>
      </c>
      <c r="AZ451">
        <v>90</v>
      </c>
      <c r="BA451">
        <v>83</v>
      </c>
      <c r="BB451">
        <v>77</v>
      </c>
      <c r="BC451">
        <v>71.5</v>
      </c>
      <c r="BD451">
        <v>68</v>
      </c>
      <c r="BE451">
        <v>62.5</v>
      </c>
      <c r="BF451">
        <v>56</v>
      </c>
      <c r="BG451">
        <v>49</v>
      </c>
      <c r="BH451" t="s">
        <v>133</v>
      </c>
      <c r="BI451" t="s">
        <v>133</v>
      </c>
      <c r="BJ451" s="3" t="s">
        <v>133</v>
      </c>
    </row>
    <row r="452" spans="1:67">
      <c r="A452" t="s">
        <v>1404</v>
      </c>
      <c r="B452" s="21">
        <v>40007</v>
      </c>
      <c r="C452" t="s">
        <v>673</v>
      </c>
      <c r="D452" t="s">
        <v>674</v>
      </c>
      <c r="E452">
        <v>50.460208999999999</v>
      </c>
      <c r="F452">
        <v>113.447884</v>
      </c>
      <c r="H452" s="13" t="s">
        <v>83</v>
      </c>
      <c r="I452" s="13" t="s">
        <v>132</v>
      </c>
      <c r="T452">
        <v>10.75</v>
      </c>
      <c r="U452">
        <v>10.65</v>
      </c>
      <c r="V452">
        <v>10.7</v>
      </c>
      <c r="W452">
        <f t="shared" si="49"/>
        <v>10.699999999999998</v>
      </c>
      <c r="X452">
        <v>121</v>
      </c>
      <c r="Y452">
        <v>122</v>
      </c>
      <c r="Z452">
        <v>122</v>
      </c>
      <c r="AA452">
        <f t="shared" si="50"/>
        <v>121.66666666666667</v>
      </c>
      <c r="AB452">
        <v>5.7</v>
      </c>
      <c r="AC452">
        <v>5.7</v>
      </c>
      <c r="AD452">
        <v>5.65</v>
      </c>
      <c r="AE452">
        <f t="shared" si="51"/>
        <v>5.6833333333333336</v>
      </c>
      <c r="AF452">
        <v>2.9</v>
      </c>
      <c r="AG452">
        <v>2.8</v>
      </c>
      <c r="AH452">
        <v>2.7</v>
      </c>
      <c r="AI452">
        <f t="shared" si="52"/>
        <v>2.7999999999999994</v>
      </c>
      <c r="AJ452">
        <v>4.5999999999999996</v>
      </c>
      <c r="AK452">
        <v>4.4000000000000004</v>
      </c>
      <c r="AL452">
        <v>4.4000000000000004</v>
      </c>
      <c r="AM452">
        <f t="shared" si="53"/>
        <v>4.4666666666666668</v>
      </c>
      <c r="AN452">
        <v>117</v>
      </c>
      <c r="AO452">
        <v>117</v>
      </c>
      <c r="AP452">
        <v>118</v>
      </c>
      <c r="AQ452">
        <f t="shared" si="54"/>
        <v>117.33333333333333</v>
      </c>
      <c r="AR452">
        <v>118</v>
      </c>
      <c r="AS452">
        <v>118.5</v>
      </c>
      <c r="AT452">
        <v>118.5</v>
      </c>
      <c r="AU452">
        <f t="shared" si="55"/>
        <v>118.33333333333333</v>
      </c>
      <c r="AV452" t="s">
        <v>139</v>
      </c>
      <c r="AW452" t="s">
        <v>133</v>
      </c>
      <c r="AX452">
        <v>15.62</v>
      </c>
      <c r="AY452">
        <v>93</v>
      </c>
      <c r="AZ452">
        <v>94</v>
      </c>
      <c r="BA452">
        <v>87</v>
      </c>
      <c r="BB452">
        <v>81.5</v>
      </c>
      <c r="BC452">
        <v>75</v>
      </c>
      <c r="BD452">
        <v>70</v>
      </c>
      <c r="BE452">
        <v>64</v>
      </c>
      <c r="BF452">
        <v>57</v>
      </c>
      <c r="BG452">
        <v>51</v>
      </c>
      <c r="BH452" t="s">
        <v>133</v>
      </c>
      <c r="BI452" t="s">
        <v>133</v>
      </c>
      <c r="BJ452" s="3" t="s">
        <v>133</v>
      </c>
    </row>
    <row r="453" spans="1:67">
      <c r="A453" t="s">
        <v>1405</v>
      </c>
      <c r="B453" s="21">
        <v>40007</v>
      </c>
      <c r="C453" t="s">
        <v>673</v>
      </c>
      <c r="D453" t="s">
        <v>674</v>
      </c>
      <c r="E453">
        <v>50.460208999999999</v>
      </c>
      <c r="F453">
        <v>113.447884</v>
      </c>
      <c r="H453" s="13" t="s">
        <v>134</v>
      </c>
      <c r="I453" s="13" t="s">
        <v>132</v>
      </c>
      <c r="T453">
        <v>10.4</v>
      </c>
      <c r="U453">
        <v>10.5</v>
      </c>
      <c r="V453">
        <v>10.4</v>
      </c>
      <c r="W453">
        <f t="shared" si="49"/>
        <v>10.433333333333332</v>
      </c>
      <c r="X453">
        <v>122</v>
      </c>
      <c r="Y453">
        <v>122</v>
      </c>
      <c r="Z453">
        <v>121.5</v>
      </c>
      <c r="AA453">
        <f t="shared" si="50"/>
        <v>121.83333333333333</v>
      </c>
      <c r="AB453">
        <v>5.75</v>
      </c>
      <c r="AC453">
        <v>5.7</v>
      </c>
      <c r="AD453">
        <v>5.7</v>
      </c>
      <c r="AE453">
        <f t="shared" si="51"/>
        <v>5.7166666666666659</v>
      </c>
      <c r="AF453">
        <v>2.75</v>
      </c>
      <c r="AG453">
        <v>2.8</v>
      </c>
      <c r="AH453">
        <v>2.8</v>
      </c>
      <c r="AI453">
        <f t="shared" si="52"/>
        <v>2.7833333333333332</v>
      </c>
      <c r="AJ453">
        <v>4.8</v>
      </c>
      <c r="AK453">
        <v>4.7</v>
      </c>
      <c r="AL453">
        <v>4.5</v>
      </c>
      <c r="AM453">
        <f t="shared" si="53"/>
        <v>4.666666666666667</v>
      </c>
      <c r="AN453" t="s">
        <v>84</v>
      </c>
      <c r="AQ453" t="e">
        <f t="shared" si="54"/>
        <v>#DIV/0!</v>
      </c>
      <c r="AR453">
        <v>92</v>
      </c>
      <c r="AS453">
        <v>91.5</v>
      </c>
      <c r="AT453">
        <v>92</v>
      </c>
      <c r="AU453">
        <f t="shared" si="55"/>
        <v>91.833333333333329</v>
      </c>
      <c r="AV453" t="s">
        <v>85</v>
      </c>
      <c r="AW453" t="s">
        <v>133</v>
      </c>
      <c r="AX453">
        <v>14.57</v>
      </c>
      <c r="AY453">
        <v>95</v>
      </c>
      <c r="AZ453">
        <v>95</v>
      </c>
      <c r="BA453">
        <v>88</v>
      </c>
      <c r="BB453">
        <v>81</v>
      </c>
      <c r="BC453">
        <v>77</v>
      </c>
      <c r="BD453">
        <v>72</v>
      </c>
      <c r="BE453">
        <v>66.5</v>
      </c>
      <c r="BF453">
        <v>60</v>
      </c>
      <c r="BG453">
        <v>52</v>
      </c>
      <c r="BH453" t="s">
        <v>133</v>
      </c>
      <c r="BI453" t="s">
        <v>133</v>
      </c>
      <c r="BJ453" s="3" t="s">
        <v>133</v>
      </c>
    </row>
    <row r="454" spans="1:67">
      <c r="A454" t="s">
        <v>1406</v>
      </c>
      <c r="B454" s="21">
        <v>40010</v>
      </c>
      <c r="C454" t="s">
        <v>675</v>
      </c>
      <c r="D454" t="s">
        <v>676</v>
      </c>
      <c r="E454">
        <v>53.720489000000001</v>
      </c>
      <c r="F454">
        <v>119.781143</v>
      </c>
      <c r="H454" s="13" t="s">
        <v>86</v>
      </c>
      <c r="I454" s="13" t="s">
        <v>135</v>
      </c>
      <c r="T454">
        <v>9.1</v>
      </c>
      <c r="U454">
        <v>9.1</v>
      </c>
      <c r="V454">
        <v>9</v>
      </c>
      <c r="W454">
        <f t="shared" si="49"/>
        <v>9.0666666666666664</v>
      </c>
      <c r="X454">
        <v>115.5</v>
      </c>
      <c r="Y454">
        <v>115.5</v>
      </c>
      <c r="Z454">
        <v>116</v>
      </c>
      <c r="AA454">
        <f t="shared" si="50"/>
        <v>115.66666666666667</v>
      </c>
      <c r="AB454">
        <v>5.0999999999999996</v>
      </c>
      <c r="AC454">
        <v>5.0999999999999996</v>
      </c>
      <c r="AD454">
        <v>5.2</v>
      </c>
      <c r="AE454">
        <f t="shared" si="51"/>
        <v>5.1333333333333329</v>
      </c>
      <c r="AF454">
        <v>2.7</v>
      </c>
      <c r="AG454">
        <v>2.6</v>
      </c>
      <c r="AH454">
        <v>2.75</v>
      </c>
      <c r="AI454">
        <f t="shared" si="52"/>
        <v>2.6833333333333336</v>
      </c>
      <c r="AJ454">
        <v>4.0999999999999996</v>
      </c>
      <c r="AK454">
        <v>4.4000000000000004</v>
      </c>
      <c r="AL454">
        <v>4.4000000000000004</v>
      </c>
      <c r="AM454">
        <f t="shared" si="53"/>
        <v>4.3</v>
      </c>
      <c r="AN454">
        <v>102</v>
      </c>
      <c r="AO454">
        <v>102.5</v>
      </c>
      <c r="AP454">
        <v>103</v>
      </c>
      <c r="AQ454">
        <f t="shared" si="54"/>
        <v>102.5</v>
      </c>
      <c r="AR454">
        <v>102</v>
      </c>
      <c r="AS454">
        <v>102</v>
      </c>
      <c r="AT454">
        <v>102</v>
      </c>
      <c r="AU454">
        <f t="shared" si="55"/>
        <v>102</v>
      </c>
      <c r="AV454" t="s">
        <v>133</v>
      </c>
      <c r="AW454" t="s">
        <v>133</v>
      </c>
      <c r="AX454">
        <v>14.35</v>
      </c>
      <c r="AY454">
        <v>90</v>
      </c>
      <c r="AZ454">
        <v>87</v>
      </c>
      <c r="BA454">
        <v>80</v>
      </c>
      <c r="BB454">
        <v>75</v>
      </c>
      <c r="BC454">
        <v>69</v>
      </c>
      <c r="BD454">
        <v>65</v>
      </c>
      <c r="BE454">
        <v>60</v>
      </c>
      <c r="BF454">
        <v>54</v>
      </c>
      <c r="BG454">
        <v>47</v>
      </c>
      <c r="BH454" t="s">
        <v>133</v>
      </c>
      <c r="BI454" t="s">
        <v>137</v>
      </c>
      <c r="BJ454" s="3" t="s">
        <v>139</v>
      </c>
    </row>
    <row r="455" spans="1:67">
      <c r="A455" t="s">
        <v>1407</v>
      </c>
      <c r="B455" s="21">
        <v>40010</v>
      </c>
      <c r="C455" t="s">
        <v>675</v>
      </c>
      <c r="D455" t="s">
        <v>676</v>
      </c>
      <c r="E455">
        <v>53.720489000000001</v>
      </c>
      <c r="F455">
        <v>119.781143</v>
      </c>
      <c r="H455" s="13" t="s">
        <v>131</v>
      </c>
      <c r="I455" s="13" t="s">
        <v>135</v>
      </c>
      <c r="T455">
        <v>10.35</v>
      </c>
      <c r="U455">
        <v>10.4</v>
      </c>
      <c r="V455">
        <v>10.4</v>
      </c>
      <c r="W455">
        <f t="shared" si="49"/>
        <v>10.383333333333333</v>
      </c>
      <c r="X455">
        <v>115</v>
      </c>
      <c r="Y455">
        <v>115</v>
      </c>
      <c r="Z455">
        <v>115</v>
      </c>
      <c r="AA455">
        <f t="shared" si="50"/>
        <v>115</v>
      </c>
      <c r="AB455">
        <v>5.0999999999999996</v>
      </c>
      <c r="AC455">
        <v>5.2</v>
      </c>
      <c r="AD455">
        <v>5.15</v>
      </c>
      <c r="AE455">
        <f t="shared" si="51"/>
        <v>5.15</v>
      </c>
      <c r="AF455">
        <v>2.5</v>
      </c>
      <c r="AG455">
        <v>2.5</v>
      </c>
      <c r="AH455">
        <v>2.7</v>
      </c>
      <c r="AI455">
        <f t="shared" si="52"/>
        <v>2.5666666666666669</v>
      </c>
      <c r="AJ455">
        <v>4.2</v>
      </c>
      <c r="AK455">
        <v>4.2</v>
      </c>
      <c r="AL455">
        <v>4.4000000000000004</v>
      </c>
      <c r="AM455">
        <f t="shared" si="53"/>
        <v>4.2666666666666666</v>
      </c>
      <c r="AN455">
        <v>82</v>
      </c>
      <c r="AO455">
        <v>82</v>
      </c>
      <c r="AP455">
        <v>83</v>
      </c>
      <c r="AQ455">
        <f t="shared" si="54"/>
        <v>82.333333333333329</v>
      </c>
      <c r="AR455">
        <v>81</v>
      </c>
      <c r="AS455">
        <v>81.5</v>
      </c>
      <c r="AT455">
        <v>81</v>
      </c>
      <c r="AU455">
        <f t="shared" si="55"/>
        <v>81.166666666666671</v>
      </c>
      <c r="AV455" t="s">
        <v>138</v>
      </c>
      <c r="AW455" t="s">
        <v>133</v>
      </c>
      <c r="AX455">
        <v>14.01</v>
      </c>
      <c r="AY455">
        <v>90</v>
      </c>
      <c r="AZ455">
        <v>88</v>
      </c>
      <c r="BA455">
        <v>82</v>
      </c>
      <c r="BB455">
        <v>78</v>
      </c>
      <c r="BC455">
        <v>73</v>
      </c>
      <c r="BD455">
        <v>67</v>
      </c>
      <c r="BE455">
        <v>61</v>
      </c>
      <c r="BF455">
        <v>55.5</v>
      </c>
      <c r="BG455">
        <v>48</v>
      </c>
      <c r="BH455" t="s">
        <v>133</v>
      </c>
      <c r="BI455" t="s">
        <v>133</v>
      </c>
      <c r="BJ455" s="3" t="s">
        <v>137</v>
      </c>
    </row>
    <row r="456" spans="1:67">
      <c r="A456" t="s">
        <v>1408</v>
      </c>
      <c r="B456" s="21">
        <v>40010</v>
      </c>
      <c r="C456" t="s">
        <v>675</v>
      </c>
      <c r="D456" t="s">
        <v>676</v>
      </c>
      <c r="E456">
        <v>53.720489000000001</v>
      </c>
      <c r="F456">
        <v>119.781143</v>
      </c>
      <c r="H456" s="13" t="s">
        <v>87</v>
      </c>
      <c r="I456" s="13" t="s">
        <v>135</v>
      </c>
      <c r="T456">
        <v>10</v>
      </c>
      <c r="U456">
        <v>10</v>
      </c>
      <c r="V456">
        <v>9.9</v>
      </c>
      <c r="W456">
        <f t="shared" si="49"/>
        <v>9.9666666666666668</v>
      </c>
      <c r="X456">
        <v>113</v>
      </c>
      <c r="Y456">
        <v>113</v>
      </c>
      <c r="Z456">
        <v>113</v>
      </c>
      <c r="AA456">
        <f t="shared" si="50"/>
        <v>113</v>
      </c>
      <c r="AB456">
        <v>5.7</v>
      </c>
      <c r="AC456">
        <v>5.8</v>
      </c>
      <c r="AD456">
        <v>5.65</v>
      </c>
      <c r="AE456">
        <f t="shared" si="51"/>
        <v>5.7166666666666659</v>
      </c>
      <c r="AF456">
        <v>2.5</v>
      </c>
      <c r="AG456">
        <v>2.5</v>
      </c>
      <c r="AH456">
        <v>2.5</v>
      </c>
      <c r="AI456">
        <f t="shared" si="52"/>
        <v>2.5</v>
      </c>
      <c r="AJ456">
        <v>4.0999999999999996</v>
      </c>
      <c r="AK456">
        <v>4.2</v>
      </c>
      <c r="AL456">
        <v>4.0999999999999996</v>
      </c>
      <c r="AM456">
        <f t="shared" si="53"/>
        <v>4.1333333333333337</v>
      </c>
      <c r="AN456">
        <v>81</v>
      </c>
      <c r="AO456">
        <v>81</v>
      </c>
      <c r="AP456">
        <v>81</v>
      </c>
      <c r="AQ456">
        <f t="shared" si="54"/>
        <v>81</v>
      </c>
      <c r="AR456">
        <v>81</v>
      </c>
      <c r="AS456">
        <v>81</v>
      </c>
      <c r="AT456">
        <v>81</v>
      </c>
      <c r="AU456">
        <f t="shared" si="55"/>
        <v>81</v>
      </c>
      <c r="AV456" t="s">
        <v>133</v>
      </c>
      <c r="AW456" t="s">
        <v>133</v>
      </c>
      <c r="AX456">
        <v>13.69</v>
      </c>
      <c r="AY456">
        <v>85.5</v>
      </c>
      <c r="AZ456">
        <v>89</v>
      </c>
      <c r="BA456">
        <v>83</v>
      </c>
      <c r="BB456">
        <v>75.5</v>
      </c>
      <c r="BC456">
        <v>71</v>
      </c>
      <c r="BD456">
        <v>65</v>
      </c>
      <c r="BE456">
        <v>60</v>
      </c>
      <c r="BF456">
        <v>54</v>
      </c>
      <c r="BG456">
        <v>47</v>
      </c>
      <c r="BH456" t="s">
        <v>133</v>
      </c>
      <c r="BI456" t="s">
        <v>133</v>
      </c>
      <c r="BJ456" s="3" t="s">
        <v>133</v>
      </c>
    </row>
    <row r="457" spans="1:67">
      <c r="A457" t="s">
        <v>1409</v>
      </c>
      <c r="B457" s="21">
        <v>40010</v>
      </c>
      <c r="C457" t="s">
        <v>675</v>
      </c>
      <c r="D457" t="s">
        <v>676</v>
      </c>
      <c r="E457">
        <v>53.720489000000001</v>
      </c>
      <c r="F457">
        <v>119.781143</v>
      </c>
      <c r="H457" s="13" t="s">
        <v>83</v>
      </c>
      <c r="I457" s="13" t="s">
        <v>132</v>
      </c>
      <c r="T457">
        <v>10.4</v>
      </c>
      <c r="U457">
        <v>10.3</v>
      </c>
      <c r="V457">
        <v>10.25</v>
      </c>
      <c r="W457">
        <f t="shared" si="49"/>
        <v>10.316666666666668</v>
      </c>
      <c r="X457">
        <v>115</v>
      </c>
      <c r="Y457">
        <v>115</v>
      </c>
      <c r="Z457">
        <v>116</v>
      </c>
      <c r="AA457">
        <f t="shared" si="50"/>
        <v>115.33333333333333</v>
      </c>
      <c r="AB457">
        <v>5.0999999999999996</v>
      </c>
      <c r="AC457">
        <v>5.2</v>
      </c>
      <c r="AD457">
        <v>5.25</v>
      </c>
      <c r="AE457">
        <f t="shared" si="51"/>
        <v>5.1833333333333336</v>
      </c>
      <c r="AF457">
        <v>2.7</v>
      </c>
      <c r="AG457">
        <v>2.7</v>
      </c>
      <c r="AH457">
        <v>2.6</v>
      </c>
      <c r="AI457">
        <f t="shared" si="52"/>
        <v>2.6666666666666665</v>
      </c>
      <c r="AJ457">
        <v>4</v>
      </c>
      <c r="AK457">
        <v>4.1500000000000004</v>
      </c>
      <c r="AL457">
        <v>4.2</v>
      </c>
      <c r="AM457">
        <f t="shared" si="53"/>
        <v>4.1166666666666671</v>
      </c>
      <c r="AN457">
        <v>97</v>
      </c>
      <c r="AO457">
        <v>97</v>
      </c>
      <c r="AP457">
        <v>97.5</v>
      </c>
      <c r="AQ457">
        <f t="shared" si="54"/>
        <v>97.166666666666671</v>
      </c>
      <c r="AR457">
        <v>95</v>
      </c>
      <c r="AS457">
        <v>95</v>
      </c>
      <c r="AT457">
        <v>95</v>
      </c>
      <c r="AU457">
        <f t="shared" si="55"/>
        <v>95</v>
      </c>
      <c r="AV457" t="s">
        <v>133</v>
      </c>
      <c r="AW457" t="s">
        <v>133</v>
      </c>
      <c r="AX457">
        <v>15.15</v>
      </c>
      <c r="AY457">
        <v>89</v>
      </c>
      <c r="AZ457">
        <v>87</v>
      </c>
      <c r="BA457">
        <v>81</v>
      </c>
      <c r="BB457">
        <v>76</v>
      </c>
      <c r="BC457">
        <v>70.5</v>
      </c>
      <c r="BD457">
        <v>65</v>
      </c>
      <c r="BE457">
        <v>60</v>
      </c>
      <c r="BF457" t="s">
        <v>88</v>
      </c>
      <c r="BG457">
        <v>48</v>
      </c>
      <c r="BH457" t="s">
        <v>133</v>
      </c>
      <c r="BI457" t="s">
        <v>133</v>
      </c>
      <c r="BJ457" s="3" t="s">
        <v>137</v>
      </c>
    </row>
    <row r="458" spans="1:67">
      <c r="A458" t="s">
        <v>1410</v>
      </c>
      <c r="B458" s="21">
        <v>40010</v>
      </c>
      <c r="C458" t="s">
        <v>675</v>
      </c>
      <c r="D458" t="s">
        <v>676</v>
      </c>
      <c r="E458">
        <v>53.720489000000001</v>
      </c>
      <c r="F458">
        <v>119.781143</v>
      </c>
      <c r="H458" s="13" t="s">
        <v>83</v>
      </c>
      <c r="I458" s="13" t="s">
        <v>132</v>
      </c>
      <c r="T458">
        <v>9.6999999999999993</v>
      </c>
      <c r="U458">
        <v>9.75</v>
      </c>
      <c r="V458">
        <v>9.8000000000000007</v>
      </c>
      <c r="W458">
        <f t="shared" si="49"/>
        <v>9.75</v>
      </c>
      <c r="X458">
        <v>117.5</v>
      </c>
      <c r="Y458">
        <v>117.5</v>
      </c>
      <c r="Z458">
        <v>118</v>
      </c>
      <c r="AA458">
        <f t="shared" si="50"/>
        <v>117.66666666666667</v>
      </c>
      <c r="AB458">
        <v>5.75</v>
      </c>
      <c r="AC458">
        <v>5.55</v>
      </c>
      <c r="AD458">
        <v>5.8</v>
      </c>
      <c r="AE458">
        <f t="shared" si="51"/>
        <v>5.7</v>
      </c>
      <c r="AF458">
        <v>2.8</v>
      </c>
      <c r="AG458">
        <v>2.85</v>
      </c>
      <c r="AH458">
        <v>2.9</v>
      </c>
      <c r="AI458">
        <f t="shared" si="52"/>
        <v>2.85</v>
      </c>
      <c r="AJ458">
        <v>4.3499999999999996</v>
      </c>
      <c r="AK458">
        <v>4.3499999999999996</v>
      </c>
      <c r="AL458">
        <v>4.2</v>
      </c>
      <c r="AM458">
        <f t="shared" si="53"/>
        <v>4.3</v>
      </c>
      <c r="AN458">
        <v>89</v>
      </c>
      <c r="AO458">
        <v>88</v>
      </c>
      <c r="AP458">
        <v>88</v>
      </c>
      <c r="AQ458">
        <f t="shared" si="54"/>
        <v>88.333333333333329</v>
      </c>
      <c r="AR458">
        <v>90</v>
      </c>
      <c r="AS458">
        <v>89.5</v>
      </c>
      <c r="AT458">
        <v>89.5</v>
      </c>
      <c r="AU458">
        <f t="shared" si="55"/>
        <v>89.666666666666671</v>
      </c>
      <c r="AV458" t="s">
        <v>137</v>
      </c>
      <c r="AW458" t="s">
        <v>89</v>
      </c>
      <c r="AX458">
        <v>14.31</v>
      </c>
      <c r="AY458">
        <v>87</v>
      </c>
      <c r="AZ458">
        <v>87.5</v>
      </c>
      <c r="BA458">
        <v>81</v>
      </c>
      <c r="BB458">
        <v>76</v>
      </c>
      <c r="BC458">
        <v>70.5</v>
      </c>
      <c r="BD458">
        <v>65</v>
      </c>
      <c r="BE458">
        <v>59</v>
      </c>
      <c r="BF458">
        <v>55</v>
      </c>
      <c r="BG458">
        <v>49</v>
      </c>
      <c r="BH458" t="s">
        <v>137</v>
      </c>
      <c r="BI458" t="s">
        <v>133</v>
      </c>
      <c r="BJ458" s="3" t="s">
        <v>133</v>
      </c>
    </row>
    <row r="459" spans="1:67">
      <c r="A459" t="s">
        <v>1411</v>
      </c>
      <c r="B459" s="21">
        <v>40010</v>
      </c>
      <c r="C459" t="s">
        <v>675</v>
      </c>
      <c r="D459" t="s">
        <v>676</v>
      </c>
      <c r="E459">
        <v>53.720489000000001</v>
      </c>
      <c r="F459">
        <v>119.781143</v>
      </c>
      <c r="H459" s="13" t="s">
        <v>83</v>
      </c>
      <c r="I459" s="13" t="s">
        <v>135</v>
      </c>
      <c r="T459">
        <v>10.35</v>
      </c>
      <c r="U459">
        <v>10.35</v>
      </c>
      <c r="V459">
        <v>10.5</v>
      </c>
      <c r="W459">
        <f t="shared" si="49"/>
        <v>10.4</v>
      </c>
      <c r="X459">
        <v>112.5</v>
      </c>
      <c r="Y459">
        <v>112.5</v>
      </c>
      <c r="Z459">
        <v>112.5</v>
      </c>
      <c r="AA459">
        <f t="shared" si="50"/>
        <v>112.5</v>
      </c>
      <c r="AB459">
        <v>5.3</v>
      </c>
      <c r="AC459">
        <v>5.3</v>
      </c>
      <c r="AD459">
        <v>5.35</v>
      </c>
      <c r="AE459">
        <f t="shared" si="51"/>
        <v>5.3166666666666664</v>
      </c>
      <c r="AF459">
        <v>2.5</v>
      </c>
      <c r="AG459">
        <v>2.5</v>
      </c>
      <c r="AH459">
        <v>2.5</v>
      </c>
      <c r="AI459">
        <f t="shared" si="52"/>
        <v>2.5</v>
      </c>
      <c r="AJ459">
        <v>4.25</v>
      </c>
      <c r="AK459">
        <v>4.25</v>
      </c>
      <c r="AL459">
        <v>4</v>
      </c>
      <c r="AM459">
        <f t="shared" si="53"/>
        <v>4.166666666666667</v>
      </c>
      <c r="AN459">
        <v>90</v>
      </c>
      <c r="AO459">
        <v>90</v>
      </c>
      <c r="AP459">
        <v>90.5</v>
      </c>
      <c r="AQ459">
        <f t="shared" si="54"/>
        <v>90.166666666666671</v>
      </c>
      <c r="AR459">
        <v>91</v>
      </c>
      <c r="AS459">
        <v>92</v>
      </c>
      <c r="AT459">
        <v>92</v>
      </c>
      <c r="AU459">
        <f t="shared" si="55"/>
        <v>91.666666666666671</v>
      </c>
      <c r="AV459" t="s">
        <v>133</v>
      </c>
      <c r="AW459" t="s">
        <v>133</v>
      </c>
      <c r="AX459">
        <v>14.02</v>
      </c>
      <c r="AY459">
        <v>85.5</v>
      </c>
      <c r="AZ459">
        <v>84</v>
      </c>
      <c r="BA459">
        <v>80</v>
      </c>
      <c r="BB459">
        <v>74</v>
      </c>
      <c r="BC459">
        <v>69</v>
      </c>
      <c r="BD459">
        <v>63</v>
      </c>
      <c r="BE459">
        <v>57</v>
      </c>
      <c r="BF459">
        <v>53</v>
      </c>
      <c r="BG459">
        <v>48</v>
      </c>
      <c r="BH459" t="s">
        <v>133</v>
      </c>
      <c r="BI459" t="s">
        <v>133</v>
      </c>
      <c r="BJ459" s="3" t="s">
        <v>133</v>
      </c>
    </row>
    <row r="460" spans="1:67">
      <c r="A460" t="s">
        <v>1412</v>
      </c>
      <c r="B460" s="21">
        <v>40010</v>
      </c>
      <c r="C460" t="s">
        <v>675</v>
      </c>
      <c r="D460" t="s">
        <v>676</v>
      </c>
      <c r="E460">
        <v>53.720489000000001</v>
      </c>
      <c r="F460">
        <v>119.781143</v>
      </c>
      <c r="H460" s="13" t="s">
        <v>86</v>
      </c>
      <c r="I460" s="13" t="s">
        <v>132</v>
      </c>
      <c r="T460">
        <v>9.4</v>
      </c>
      <c r="U460">
        <v>9.4</v>
      </c>
      <c r="V460">
        <v>9.3000000000000007</v>
      </c>
      <c r="W460">
        <f t="shared" si="49"/>
        <v>9.3666666666666671</v>
      </c>
      <c r="X460">
        <v>115.5</v>
      </c>
      <c r="Y460">
        <v>115.5</v>
      </c>
      <c r="Z460">
        <v>116</v>
      </c>
      <c r="AA460">
        <f t="shared" si="50"/>
        <v>115.66666666666667</v>
      </c>
      <c r="AB460">
        <v>5</v>
      </c>
      <c r="AC460">
        <v>5</v>
      </c>
      <c r="AD460">
        <v>5.05</v>
      </c>
      <c r="AE460">
        <f t="shared" si="51"/>
        <v>5.0166666666666666</v>
      </c>
      <c r="AF460">
        <v>2.5</v>
      </c>
      <c r="AG460">
        <v>2.4500000000000002</v>
      </c>
      <c r="AH460">
        <v>2.4</v>
      </c>
      <c r="AI460">
        <f t="shared" si="52"/>
        <v>2.4499999999999997</v>
      </c>
      <c r="AJ460">
        <v>4.0999999999999996</v>
      </c>
      <c r="AK460">
        <v>4</v>
      </c>
      <c r="AL460">
        <v>3.85</v>
      </c>
      <c r="AM460">
        <f t="shared" si="53"/>
        <v>3.9833333333333329</v>
      </c>
      <c r="AN460">
        <v>93</v>
      </c>
      <c r="AO460">
        <v>94</v>
      </c>
      <c r="AP460">
        <v>94</v>
      </c>
      <c r="AQ460">
        <f t="shared" si="54"/>
        <v>93.666666666666671</v>
      </c>
      <c r="AR460">
        <v>92</v>
      </c>
      <c r="AS460">
        <v>92</v>
      </c>
      <c r="AT460">
        <v>91.5</v>
      </c>
      <c r="AU460">
        <f t="shared" si="55"/>
        <v>91.833333333333329</v>
      </c>
      <c r="AV460" t="s">
        <v>133</v>
      </c>
      <c r="AW460" t="s">
        <v>133</v>
      </c>
      <c r="AX460">
        <v>12.91</v>
      </c>
      <c r="AY460">
        <v>91</v>
      </c>
      <c r="AZ460">
        <v>88.5</v>
      </c>
      <c r="BA460">
        <v>82</v>
      </c>
      <c r="BB460">
        <v>77</v>
      </c>
      <c r="BC460">
        <v>71</v>
      </c>
      <c r="BD460">
        <v>65.5</v>
      </c>
      <c r="BE460">
        <v>60</v>
      </c>
      <c r="BF460">
        <v>55</v>
      </c>
      <c r="BG460">
        <v>48.5</v>
      </c>
      <c r="BH460" t="s">
        <v>133</v>
      </c>
      <c r="BI460" t="s">
        <v>133</v>
      </c>
      <c r="BJ460" s="3" t="s">
        <v>133</v>
      </c>
    </row>
    <row r="461" spans="1:67">
      <c r="A461" t="s">
        <v>1413</v>
      </c>
      <c r="B461" s="21">
        <v>40010</v>
      </c>
      <c r="C461" t="s">
        <v>675</v>
      </c>
      <c r="D461" t="s">
        <v>676</v>
      </c>
      <c r="E461">
        <v>53.720489000000001</v>
      </c>
      <c r="F461">
        <v>119.781143</v>
      </c>
      <c r="H461" s="13" t="s">
        <v>131</v>
      </c>
      <c r="I461" s="13" t="s">
        <v>132</v>
      </c>
      <c r="T461">
        <v>9.75</v>
      </c>
      <c r="U461">
        <v>9.8000000000000007</v>
      </c>
      <c r="V461">
        <v>9.9</v>
      </c>
      <c r="W461">
        <f t="shared" si="49"/>
        <v>9.8166666666666682</v>
      </c>
      <c r="X461">
        <v>114</v>
      </c>
      <c r="Y461">
        <v>114</v>
      </c>
      <c r="Z461">
        <v>115</v>
      </c>
      <c r="AA461">
        <f t="shared" si="50"/>
        <v>114.33333333333333</v>
      </c>
      <c r="AB461">
        <v>5.0999999999999996</v>
      </c>
      <c r="AC461">
        <v>5.0999999999999996</v>
      </c>
      <c r="AD461">
        <v>5.0999999999999996</v>
      </c>
      <c r="AE461">
        <f t="shared" si="51"/>
        <v>5.0999999999999996</v>
      </c>
      <c r="AF461">
        <v>3</v>
      </c>
      <c r="AG461">
        <v>3</v>
      </c>
      <c r="AH461">
        <v>3</v>
      </c>
      <c r="AI461">
        <f t="shared" si="52"/>
        <v>3</v>
      </c>
      <c r="AJ461">
        <v>4.2</v>
      </c>
      <c r="AK461">
        <v>4.05</v>
      </c>
      <c r="AL461">
        <v>4.4000000000000004</v>
      </c>
      <c r="AM461">
        <f t="shared" si="53"/>
        <v>4.2166666666666668</v>
      </c>
      <c r="AN461">
        <v>72.5</v>
      </c>
      <c r="AO461">
        <v>73</v>
      </c>
      <c r="AP461">
        <v>73</v>
      </c>
      <c r="AQ461">
        <f t="shared" si="54"/>
        <v>72.833333333333329</v>
      </c>
      <c r="AR461">
        <v>76</v>
      </c>
      <c r="AS461">
        <v>76</v>
      </c>
      <c r="AT461">
        <v>76</v>
      </c>
      <c r="AU461">
        <f t="shared" si="55"/>
        <v>76</v>
      </c>
      <c r="AV461" t="s">
        <v>133</v>
      </c>
      <c r="AW461" t="s">
        <v>133</v>
      </c>
      <c r="AX461">
        <v>13.35</v>
      </c>
      <c r="AY461">
        <v>87</v>
      </c>
      <c r="AZ461">
        <v>87.5</v>
      </c>
      <c r="BA461">
        <v>81.5</v>
      </c>
      <c r="BB461">
        <v>76</v>
      </c>
      <c r="BC461">
        <v>71</v>
      </c>
      <c r="BD461">
        <v>65</v>
      </c>
      <c r="BE461">
        <v>60</v>
      </c>
      <c r="BF461">
        <v>54</v>
      </c>
      <c r="BG461">
        <v>48</v>
      </c>
      <c r="BH461" t="s">
        <v>137</v>
      </c>
      <c r="BI461" t="s">
        <v>133</v>
      </c>
      <c r="BJ461" s="3" t="s">
        <v>133</v>
      </c>
    </row>
    <row r="462" spans="1:67">
      <c r="A462" t="s">
        <v>1414</v>
      </c>
      <c r="B462" s="21">
        <v>40011</v>
      </c>
      <c r="C462" t="s">
        <v>677</v>
      </c>
      <c r="D462" t="s">
        <v>678</v>
      </c>
      <c r="E462">
        <v>53.334941999999998</v>
      </c>
      <c r="F462">
        <v>126.181229</v>
      </c>
      <c r="H462" s="13" t="s">
        <v>83</v>
      </c>
      <c r="I462" s="13" t="s">
        <v>132</v>
      </c>
      <c r="T462">
        <v>9.5</v>
      </c>
      <c r="U462">
        <v>9.5500000000000007</v>
      </c>
      <c r="V462">
        <v>9.5500000000000007</v>
      </c>
      <c r="W462">
        <f t="shared" si="49"/>
        <v>9.5333333333333332</v>
      </c>
      <c r="X462">
        <v>114</v>
      </c>
      <c r="Y462">
        <v>114.5</v>
      </c>
      <c r="Z462">
        <v>115</v>
      </c>
      <c r="AA462">
        <f t="shared" si="50"/>
        <v>114.5</v>
      </c>
      <c r="AB462">
        <v>5.5</v>
      </c>
      <c r="AC462">
        <v>5.4</v>
      </c>
      <c r="AD462">
        <v>5.35</v>
      </c>
      <c r="AE462">
        <f t="shared" si="51"/>
        <v>5.416666666666667</v>
      </c>
      <c r="AF462">
        <v>2.9</v>
      </c>
      <c r="AG462">
        <v>2.95</v>
      </c>
      <c r="AH462">
        <v>2.8</v>
      </c>
      <c r="AI462">
        <f t="shared" si="52"/>
        <v>2.8833333333333329</v>
      </c>
      <c r="AJ462">
        <v>4.0999999999999996</v>
      </c>
      <c r="AK462">
        <v>4.2</v>
      </c>
      <c r="AL462">
        <v>4</v>
      </c>
      <c r="AM462">
        <f t="shared" si="53"/>
        <v>4.1000000000000005</v>
      </c>
      <c r="AN462">
        <v>110</v>
      </c>
      <c r="AO462">
        <v>109</v>
      </c>
      <c r="AP462">
        <v>109.5</v>
      </c>
      <c r="AQ462">
        <f t="shared" si="54"/>
        <v>109.5</v>
      </c>
      <c r="AR462">
        <v>107</v>
      </c>
      <c r="AS462">
        <v>107</v>
      </c>
      <c r="AT462">
        <v>107</v>
      </c>
      <c r="AU462">
        <f t="shared" si="55"/>
        <v>107</v>
      </c>
      <c r="AV462" t="s">
        <v>133</v>
      </c>
      <c r="AW462" t="s">
        <v>133</v>
      </c>
      <c r="AX462">
        <v>15.31</v>
      </c>
      <c r="AY462">
        <v>88.5</v>
      </c>
      <c r="AZ462">
        <v>87</v>
      </c>
      <c r="BA462">
        <v>82.5</v>
      </c>
      <c r="BB462">
        <v>76</v>
      </c>
      <c r="BC462">
        <v>71</v>
      </c>
      <c r="BD462">
        <v>65</v>
      </c>
      <c r="BE462">
        <v>60</v>
      </c>
      <c r="BF462">
        <v>54</v>
      </c>
      <c r="BG462">
        <v>47</v>
      </c>
      <c r="BH462" t="s">
        <v>133</v>
      </c>
      <c r="BI462" t="s">
        <v>133</v>
      </c>
      <c r="BJ462" s="3" t="s">
        <v>133</v>
      </c>
      <c r="BK462" t="s">
        <v>133</v>
      </c>
      <c r="BL462" t="s">
        <v>133</v>
      </c>
      <c r="BM462" t="s">
        <v>301</v>
      </c>
      <c r="BO462" t="s">
        <v>303</v>
      </c>
    </row>
    <row r="463" spans="1:67">
      <c r="A463" t="s">
        <v>1415</v>
      </c>
      <c r="B463" s="21">
        <v>40011</v>
      </c>
      <c r="C463" t="s">
        <v>677</v>
      </c>
      <c r="D463" t="s">
        <v>678</v>
      </c>
      <c r="E463">
        <v>53.334941999999998</v>
      </c>
      <c r="F463">
        <v>126.181229</v>
      </c>
      <c r="H463" s="13" t="s">
        <v>90</v>
      </c>
      <c r="I463" s="13" t="s">
        <v>135</v>
      </c>
      <c r="T463">
        <v>10.5</v>
      </c>
      <c r="U463">
        <v>10.5</v>
      </c>
      <c r="V463">
        <v>10.5</v>
      </c>
      <c r="W463">
        <f t="shared" si="49"/>
        <v>10.5</v>
      </c>
      <c r="X463">
        <v>114</v>
      </c>
      <c r="Y463">
        <v>114.5</v>
      </c>
      <c r="Z463">
        <v>115</v>
      </c>
      <c r="AA463">
        <f t="shared" si="50"/>
        <v>114.5</v>
      </c>
      <c r="AB463">
        <v>5.0999999999999996</v>
      </c>
      <c r="AC463">
        <v>5.0999999999999996</v>
      </c>
      <c r="AD463">
        <v>5</v>
      </c>
      <c r="AE463">
        <f t="shared" si="51"/>
        <v>5.0666666666666664</v>
      </c>
      <c r="AF463">
        <v>2.5</v>
      </c>
      <c r="AG463">
        <v>2.5</v>
      </c>
      <c r="AH463">
        <v>2.4500000000000002</v>
      </c>
      <c r="AI463">
        <f t="shared" si="52"/>
        <v>2.4833333333333334</v>
      </c>
      <c r="AJ463">
        <v>4.5</v>
      </c>
      <c r="AK463">
        <v>4.5999999999999996</v>
      </c>
      <c r="AL463">
        <v>4.3499999999999996</v>
      </c>
      <c r="AM463">
        <f t="shared" si="53"/>
        <v>4.4833333333333334</v>
      </c>
      <c r="AN463">
        <v>86</v>
      </c>
      <c r="AO463">
        <v>87</v>
      </c>
      <c r="AP463">
        <v>86.5</v>
      </c>
      <c r="AQ463">
        <f t="shared" si="54"/>
        <v>86.5</v>
      </c>
      <c r="AR463">
        <v>85</v>
      </c>
      <c r="AS463">
        <v>85</v>
      </c>
      <c r="AT463">
        <v>85.5</v>
      </c>
      <c r="AU463">
        <f t="shared" si="55"/>
        <v>85.166666666666671</v>
      </c>
      <c r="AV463" t="s">
        <v>133</v>
      </c>
      <c r="AW463" t="s">
        <v>133</v>
      </c>
      <c r="AX463">
        <v>16.97</v>
      </c>
      <c r="AY463">
        <v>89</v>
      </c>
      <c r="AZ463">
        <v>87</v>
      </c>
      <c r="BA463">
        <v>82</v>
      </c>
      <c r="BB463">
        <v>76</v>
      </c>
      <c r="BC463">
        <v>71</v>
      </c>
      <c r="BD463">
        <v>66</v>
      </c>
      <c r="BE463">
        <v>61</v>
      </c>
      <c r="BF463">
        <v>55</v>
      </c>
      <c r="BG463">
        <v>48</v>
      </c>
      <c r="BH463" t="s">
        <v>137</v>
      </c>
      <c r="BI463" t="s">
        <v>133</v>
      </c>
      <c r="BJ463" s="3" t="s">
        <v>300</v>
      </c>
      <c r="BK463" t="s">
        <v>133</v>
      </c>
      <c r="BL463" t="s">
        <v>137</v>
      </c>
      <c r="BM463" t="s">
        <v>302</v>
      </c>
    </row>
    <row r="464" spans="1:67">
      <c r="A464" t="s">
        <v>1416</v>
      </c>
      <c r="B464" s="21">
        <v>40012</v>
      </c>
      <c r="C464" t="s">
        <v>679</v>
      </c>
      <c r="D464" t="s">
        <v>680</v>
      </c>
      <c r="E464">
        <v>52.644550000000002</v>
      </c>
      <c r="F464">
        <v>126.74981699999999</v>
      </c>
      <c r="H464" s="13" t="s">
        <v>82</v>
      </c>
      <c r="I464" s="13" t="s">
        <v>135</v>
      </c>
      <c r="T464">
        <v>10.3</v>
      </c>
      <c r="U464">
        <v>10.35</v>
      </c>
      <c r="V464">
        <v>10.3</v>
      </c>
      <c r="W464">
        <f t="shared" si="49"/>
        <v>10.316666666666666</v>
      </c>
      <c r="X464">
        <v>114</v>
      </c>
      <c r="Y464">
        <v>114</v>
      </c>
      <c r="Z464">
        <v>114.5</v>
      </c>
      <c r="AA464">
        <f t="shared" si="50"/>
        <v>114.16666666666667</v>
      </c>
      <c r="AB464">
        <v>5.0999999999999996</v>
      </c>
      <c r="AC464">
        <v>5.2</v>
      </c>
      <c r="AD464">
        <v>5.2</v>
      </c>
      <c r="AE464">
        <f t="shared" si="51"/>
        <v>5.166666666666667</v>
      </c>
      <c r="AF464">
        <v>2.7</v>
      </c>
      <c r="AG464">
        <v>2.7</v>
      </c>
      <c r="AH464">
        <v>2.65</v>
      </c>
      <c r="AI464">
        <f t="shared" si="52"/>
        <v>2.6833333333333336</v>
      </c>
      <c r="AJ464">
        <v>4</v>
      </c>
      <c r="AK464">
        <v>4.0999999999999996</v>
      </c>
      <c r="AL464">
        <v>4.0999999999999996</v>
      </c>
      <c r="AM464">
        <f t="shared" si="53"/>
        <v>4.0666666666666664</v>
      </c>
      <c r="AN464">
        <v>81</v>
      </c>
      <c r="AO464">
        <v>81.5</v>
      </c>
      <c r="AP464">
        <v>81</v>
      </c>
      <c r="AQ464">
        <f t="shared" si="54"/>
        <v>81.166666666666671</v>
      </c>
      <c r="AR464">
        <v>80</v>
      </c>
      <c r="AS464">
        <v>80</v>
      </c>
      <c r="AT464">
        <v>79.5</v>
      </c>
      <c r="AU464">
        <f t="shared" si="55"/>
        <v>79.833333333333329</v>
      </c>
      <c r="AV464" t="s">
        <v>133</v>
      </c>
      <c r="AW464" t="s">
        <v>133</v>
      </c>
      <c r="AX464">
        <v>16.07</v>
      </c>
      <c r="AY464">
        <v>87</v>
      </c>
      <c r="AZ464">
        <v>85</v>
      </c>
      <c r="BA464">
        <v>80</v>
      </c>
      <c r="BB464">
        <v>74</v>
      </c>
      <c r="BC464">
        <v>70</v>
      </c>
      <c r="BD464">
        <v>64</v>
      </c>
      <c r="BE464">
        <v>60</v>
      </c>
      <c r="BF464">
        <v>54</v>
      </c>
      <c r="BG464">
        <v>48</v>
      </c>
      <c r="BH464" t="s">
        <v>133</v>
      </c>
      <c r="BI464" t="s">
        <v>137</v>
      </c>
      <c r="BJ464" s="3" t="s">
        <v>133</v>
      </c>
      <c r="BK464" t="s">
        <v>137</v>
      </c>
      <c r="BL464" t="s">
        <v>133</v>
      </c>
      <c r="BM464" t="s">
        <v>304</v>
      </c>
    </row>
    <row r="465" spans="1:67">
      <c r="A465" t="s">
        <v>1417</v>
      </c>
      <c r="B465" s="21">
        <v>40012</v>
      </c>
      <c r="C465" t="s">
        <v>679</v>
      </c>
      <c r="D465" t="s">
        <v>680</v>
      </c>
      <c r="E465">
        <v>52.644550000000002</v>
      </c>
      <c r="F465">
        <v>126.74981699999999</v>
      </c>
      <c r="H465" s="13" t="s">
        <v>83</v>
      </c>
      <c r="I465" s="13" t="s">
        <v>135</v>
      </c>
      <c r="T465">
        <v>10</v>
      </c>
      <c r="U465">
        <v>10</v>
      </c>
      <c r="V465">
        <v>10.15</v>
      </c>
      <c r="W465">
        <f t="shared" si="49"/>
        <v>10.049999999999999</v>
      </c>
      <c r="X465">
        <v>115</v>
      </c>
      <c r="Y465">
        <v>114.5</v>
      </c>
      <c r="Z465">
        <v>115</v>
      </c>
      <c r="AA465">
        <f t="shared" si="50"/>
        <v>114.83333333333333</v>
      </c>
      <c r="AB465">
        <v>5.65</v>
      </c>
      <c r="AC465">
        <v>5.75</v>
      </c>
      <c r="AD465">
        <v>5.6</v>
      </c>
      <c r="AE465">
        <f t="shared" si="51"/>
        <v>5.666666666666667</v>
      </c>
      <c r="AF465">
        <v>2.9</v>
      </c>
      <c r="AG465">
        <v>2.85</v>
      </c>
      <c r="AH465">
        <v>2.85</v>
      </c>
      <c r="AI465">
        <f t="shared" si="52"/>
        <v>2.8666666666666667</v>
      </c>
      <c r="AJ465">
        <v>4.3499999999999996</v>
      </c>
      <c r="AK465">
        <v>4.3</v>
      </c>
      <c r="AL465">
        <v>4.3</v>
      </c>
      <c r="AM465">
        <f t="shared" si="53"/>
        <v>4.3166666666666664</v>
      </c>
      <c r="AN465">
        <v>95</v>
      </c>
      <c r="AO465">
        <v>95</v>
      </c>
      <c r="AP465">
        <v>95</v>
      </c>
      <c r="AQ465">
        <f t="shared" si="54"/>
        <v>95</v>
      </c>
      <c r="AR465">
        <v>96</v>
      </c>
      <c r="AS465">
        <v>96</v>
      </c>
      <c r="AT465">
        <v>96</v>
      </c>
      <c r="AU465">
        <f t="shared" si="55"/>
        <v>96</v>
      </c>
      <c r="AV465" t="s">
        <v>133</v>
      </c>
      <c r="AW465" t="s">
        <v>133</v>
      </c>
      <c r="AX465">
        <v>15.97</v>
      </c>
      <c r="AY465">
        <v>88</v>
      </c>
      <c r="AZ465">
        <v>86.5</v>
      </c>
      <c r="BA465">
        <v>82</v>
      </c>
      <c r="BB465">
        <v>75.5</v>
      </c>
      <c r="BC465">
        <v>69</v>
      </c>
      <c r="BD465">
        <v>64</v>
      </c>
      <c r="BE465">
        <v>58</v>
      </c>
      <c r="BF465">
        <v>52</v>
      </c>
      <c r="BG465">
        <v>47</v>
      </c>
      <c r="BH465" t="s">
        <v>133</v>
      </c>
      <c r="BI465" t="s">
        <v>133</v>
      </c>
      <c r="BJ465" s="3" t="s">
        <v>133</v>
      </c>
      <c r="BK465" t="s">
        <v>133</v>
      </c>
      <c r="BL465" t="s">
        <v>137</v>
      </c>
      <c r="BM465" t="s">
        <v>305</v>
      </c>
      <c r="BO465" t="s">
        <v>303</v>
      </c>
    </row>
    <row r="466" spans="1:67">
      <c r="A466" t="s">
        <v>1418</v>
      </c>
      <c r="B466" s="21">
        <v>40012</v>
      </c>
      <c r="C466" t="s">
        <v>679</v>
      </c>
      <c r="D466" t="s">
        <v>680</v>
      </c>
      <c r="E466">
        <v>52.644550000000002</v>
      </c>
      <c r="F466">
        <v>126.74981699999999</v>
      </c>
      <c r="H466" s="13" t="s">
        <v>82</v>
      </c>
      <c r="I466" s="13" t="s">
        <v>135</v>
      </c>
      <c r="T466">
        <v>10.35</v>
      </c>
      <c r="U466">
        <v>10.199999999999999</v>
      </c>
      <c r="V466">
        <v>10.3</v>
      </c>
      <c r="W466">
        <f t="shared" si="49"/>
        <v>10.283333333333333</v>
      </c>
      <c r="X466">
        <v>113.5</v>
      </c>
      <c r="Y466">
        <v>114</v>
      </c>
      <c r="Z466">
        <v>114</v>
      </c>
      <c r="AA466">
        <f t="shared" si="50"/>
        <v>113.83333333333333</v>
      </c>
      <c r="AB466">
        <v>5.4</v>
      </c>
      <c r="AC466">
        <v>5.4</v>
      </c>
      <c r="AD466">
        <v>5.35</v>
      </c>
      <c r="AE466">
        <f t="shared" si="51"/>
        <v>5.3833333333333329</v>
      </c>
      <c r="AF466">
        <v>2.9</v>
      </c>
      <c r="AG466">
        <v>2.8</v>
      </c>
      <c r="AH466">
        <v>2.85</v>
      </c>
      <c r="AI466">
        <f t="shared" si="52"/>
        <v>2.8499999999999996</v>
      </c>
      <c r="AJ466">
        <v>4.55</v>
      </c>
      <c r="AK466">
        <v>4.7</v>
      </c>
      <c r="AL466">
        <v>4.7</v>
      </c>
      <c r="AM466">
        <f t="shared" si="53"/>
        <v>4.6499999999999995</v>
      </c>
      <c r="AN466">
        <v>78</v>
      </c>
      <c r="AO466">
        <v>78</v>
      </c>
      <c r="AP466">
        <v>79</v>
      </c>
      <c r="AQ466">
        <f t="shared" si="54"/>
        <v>78.333333333333329</v>
      </c>
      <c r="AR466">
        <v>79</v>
      </c>
      <c r="AS466">
        <v>79</v>
      </c>
      <c r="AT466">
        <v>79</v>
      </c>
      <c r="AU466">
        <f t="shared" si="55"/>
        <v>79</v>
      </c>
      <c r="AV466" t="s">
        <v>133</v>
      </c>
      <c r="AW466" t="s">
        <v>133</v>
      </c>
      <c r="AX466">
        <v>19.78</v>
      </c>
      <c r="AY466">
        <v>87</v>
      </c>
      <c r="AZ466">
        <v>85</v>
      </c>
      <c r="BA466">
        <v>81</v>
      </c>
      <c r="BB466">
        <v>77</v>
      </c>
      <c r="BC466">
        <v>72</v>
      </c>
      <c r="BD466">
        <v>65</v>
      </c>
      <c r="BE466">
        <v>59</v>
      </c>
      <c r="BF466">
        <v>54</v>
      </c>
      <c r="BG466">
        <v>48</v>
      </c>
      <c r="BH466" t="s">
        <v>137</v>
      </c>
      <c r="BI466" t="s">
        <v>133</v>
      </c>
      <c r="BJ466" s="3" t="s">
        <v>133</v>
      </c>
      <c r="BK466" t="s">
        <v>137</v>
      </c>
      <c r="BL466" t="s">
        <v>133</v>
      </c>
      <c r="BM466" t="s">
        <v>306</v>
      </c>
      <c r="BN466" t="s">
        <v>307</v>
      </c>
    </row>
    <row r="467" spans="1:67">
      <c r="A467" t="s">
        <v>1419</v>
      </c>
      <c r="B467" s="21">
        <v>40012</v>
      </c>
      <c r="C467" t="s">
        <v>679</v>
      </c>
      <c r="D467" t="s">
        <v>680</v>
      </c>
      <c r="E467">
        <v>52.644550000000002</v>
      </c>
      <c r="F467">
        <v>126.74981699999999</v>
      </c>
      <c r="H467" s="13" t="s">
        <v>83</v>
      </c>
      <c r="I467" s="13" t="s">
        <v>135</v>
      </c>
      <c r="T467">
        <v>10.8</v>
      </c>
      <c r="U467">
        <v>10.8</v>
      </c>
      <c r="V467">
        <v>10.85</v>
      </c>
      <c r="W467">
        <f t="shared" si="49"/>
        <v>10.816666666666668</v>
      </c>
      <c r="X467">
        <v>117</v>
      </c>
      <c r="Y467">
        <v>117.5</v>
      </c>
      <c r="Z467">
        <v>117</v>
      </c>
      <c r="AA467">
        <f t="shared" si="50"/>
        <v>117.16666666666667</v>
      </c>
      <c r="AB467">
        <v>5.25</v>
      </c>
      <c r="AC467">
        <v>5.25</v>
      </c>
      <c r="AD467">
        <v>5.25</v>
      </c>
      <c r="AE467">
        <f t="shared" si="51"/>
        <v>5.25</v>
      </c>
      <c r="AF467">
        <v>2.5499999999999998</v>
      </c>
      <c r="AG467">
        <v>2.6</v>
      </c>
      <c r="AH467">
        <v>2.6</v>
      </c>
      <c r="AI467">
        <f t="shared" si="52"/>
        <v>2.5833333333333335</v>
      </c>
      <c r="AJ467">
        <v>4.5</v>
      </c>
      <c r="AK467">
        <v>4.5</v>
      </c>
      <c r="AL467">
        <v>4.4000000000000004</v>
      </c>
      <c r="AM467">
        <f t="shared" si="53"/>
        <v>4.4666666666666668</v>
      </c>
      <c r="AN467">
        <v>99</v>
      </c>
      <c r="AO467">
        <v>99</v>
      </c>
      <c r="AP467">
        <v>99</v>
      </c>
      <c r="AQ467">
        <f t="shared" si="54"/>
        <v>99</v>
      </c>
      <c r="AR467">
        <v>100</v>
      </c>
      <c r="AS467">
        <v>98.5</v>
      </c>
      <c r="AT467">
        <v>98.5</v>
      </c>
      <c r="AU467">
        <f t="shared" si="55"/>
        <v>99</v>
      </c>
      <c r="AV467" t="s">
        <v>133</v>
      </c>
      <c r="AW467" t="s">
        <v>133</v>
      </c>
      <c r="AX467">
        <v>15.2</v>
      </c>
      <c r="AY467">
        <v>90</v>
      </c>
      <c r="AZ467">
        <v>90</v>
      </c>
      <c r="BA467">
        <v>85</v>
      </c>
      <c r="BB467">
        <v>79</v>
      </c>
      <c r="BC467">
        <v>72</v>
      </c>
      <c r="BD467">
        <v>66</v>
      </c>
      <c r="BE467">
        <v>61</v>
      </c>
      <c r="BF467">
        <v>54.5</v>
      </c>
      <c r="BG467">
        <v>48</v>
      </c>
      <c r="BH467" t="s">
        <v>133</v>
      </c>
      <c r="BI467" t="s">
        <v>133</v>
      </c>
      <c r="BJ467" s="3" t="s">
        <v>133</v>
      </c>
      <c r="BK467" t="s">
        <v>133</v>
      </c>
      <c r="BL467" t="s">
        <v>133</v>
      </c>
      <c r="BM467" t="s">
        <v>308</v>
      </c>
    </row>
    <row r="468" spans="1:67">
      <c r="A468" t="s">
        <v>1420</v>
      </c>
      <c r="B468" s="21">
        <v>40012</v>
      </c>
      <c r="C468" t="s">
        <v>679</v>
      </c>
      <c r="D468" t="s">
        <v>681</v>
      </c>
      <c r="E468">
        <v>52.629809999999999</v>
      </c>
      <c r="F468">
        <v>126.763733</v>
      </c>
      <c r="H468" s="13" t="s">
        <v>134</v>
      </c>
      <c r="I468" s="13" t="s">
        <v>132</v>
      </c>
      <c r="T468">
        <v>10.3</v>
      </c>
      <c r="U468">
        <v>10.5</v>
      </c>
      <c r="V468">
        <v>10.5</v>
      </c>
      <c r="W468">
        <f t="shared" si="49"/>
        <v>10.433333333333334</v>
      </c>
      <c r="X468">
        <v>117.5</v>
      </c>
      <c r="Y468">
        <v>118</v>
      </c>
      <c r="Z468">
        <v>118</v>
      </c>
      <c r="AA468">
        <f t="shared" si="50"/>
        <v>117.83333333333333</v>
      </c>
      <c r="AB468">
        <v>5</v>
      </c>
      <c r="AC468">
        <v>5</v>
      </c>
      <c r="AD468">
        <v>5.0999999999999996</v>
      </c>
      <c r="AE468">
        <f t="shared" si="51"/>
        <v>5.0333333333333332</v>
      </c>
      <c r="AF468">
        <v>2.6</v>
      </c>
      <c r="AG468">
        <v>2.6</v>
      </c>
      <c r="AH468">
        <v>2.65</v>
      </c>
      <c r="AI468">
        <f t="shared" si="52"/>
        <v>2.6166666666666667</v>
      </c>
      <c r="AJ468">
        <v>4.5</v>
      </c>
      <c r="AK468">
        <v>4.5999999999999996</v>
      </c>
      <c r="AL468">
        <v>4.6500000000000004</v>
      </c>
      <c r="AM468">
        <f t="shared" si="53"/>
        <v>4.583333333333333</v>
      </c>
      <c r="AN468">
        <v>76</v>
      </c>
      <c r="AO468">
        <v>75</v>
      </c>
      <c r="AP468">
        <v>75.5</v>
      </c>
      <c r="AQ468">
        <f t="shared" si="54"/>
        <v>75.5</v>
      </c>
      <c r="AR468">
        <v>75.5</v>
      </c>
      <c r="AS468">
        <v>75.5</v>
      </c>
      <c r="AT468">
        <v>75.5</v>
      </c>
      <c r="AU468">
        <f t="shared" si="55"/>
        <v>75.5</v>
      </c>
      <c r="AV468" t="s">
        <v>139</v>
      </c>
      <c r="AW468" t="s">
        <v>133</v>
      </c>
      <c r="AX468">
        <v>15.94</v>
      </c>
      <c r="AY468">
        <v>91</v>
      </c>
      <c r="AZ468">
        <v>88</v>
      </c>
      <c r="BA468">
        <v>83</v>
      </c>
      <c r="BB468">
        <v>77</v>
      </c>
      <c r="BC468">
        <v>71</v>
      </c>
      <c r="BD468">
        <v>67</v>
      </c>
      <c r="BE468">
        <v>62</v>
      </c>
      <c r="BF468">
        <v>56</v>
      </c>
      <c r="BG468">
        <v>49</v>
      </c>
      <c r="BH468" t="s">
        <v>133</v>
      </c>
      <c r="BI468" t="s">
        <v>137</v>
      </c>
      <c r="BJ468" s="3" t="s">
        <v>133</v>
      </c>
      <c r="BK468" t="s">
        <v>133</v>
      </c>
      <c r="BL468" t="s">
        <v>133</v>
      </c>
      <c r="BO468" t="s">
        <v>89</v>
      </c>
    </row>
    <row r="469" spans="1:67">
      <c r="A469" t="s">
        <v>1421</v>
      </c>
      <c r="B469" s="21">
        <v>40012</v>
      </c>
      <c r="C469" t="s">
        <v>682</v>
      </c>
      <c r="D469" t="s">
        <v>216</v>
      </c>
      <c r="E469">
        <v>50.741612000000003</v>
      </c>
      <c r="F469">
        <v>128.72934000000001</v>
      </c>
      <c r="H469" s="13" t="s">
        <v>83</v>
      </c>
      <c r="I469" s="13" t="s">
        <v>132</v>
      </c>
      <c r="T469">
        <v>9.8000000000000007</v>
      </c>
      <c r="U469">
        <v>9.9</v>
      </c>
      <c r="V469">
        <v>10</v>
      </c>
      <c r="W469">
        <f t="shared" si="49"/>
        <v>9.9</v>
      </c>
      <c r="X469">
        <v>113</v>
      </c>
      <c r="Y469">
        <v>113</v>
      </c>
      <c r="Z469">
        <v>113</v>
      </c>
      <c r="AA469">
        <f t="shared" si="50"/>
        <v>113</v>
      </c>
      <c r="AB469">
        <v>5.3</v>
      </c>
      <c r="AC469">
        <v>5.4</v>
      </c>
      <c r="AD469">
        <v>5.35</v>
      </c>
      <c r="AE469">
        <f t="shared" si="51"/>
        <v>5.3499999999999988</v>
      </c>
      <c r="AF469">
        <v>2.7</v>
      </c>
      <c r="AG469">
        <v>2.8</v>
      </c>
      <c r="AH469">
        <v>2.65</v>
      </c>
      <c r="AI469">
        <f t="shared" si="52"/>
        <v>2.7166666666666668</v>
      </c>
      <c r="AJ469">
        <v>3.85</v>
      </c>
      <c r="AK469">
        <v>3.9</v>
      </c>
      <c r="AL469">
        <v>4</v>
      </c>
      <c r="AM469">
        <f t="shared" si="53"/>
        <v>3.9166666666666665</v>
      </c>
      <c r="AN469">
        <v>86</v>
      </c>
      <c r="AO469">
        <v>86</v>
      </c>
      <c r="AP469">
        <v>86</v>
      </c>
      <c r="AQ469">
        <f t="shared" si="54"/>
        <v>86</v>
      </c>
      <c r="AR469">
        <v>86</v>
      </c>
      <c r="AS469">
        <v>86</v>
      </c>
      <c r="AT469">
        <v>86</v>
      </c>
      <c r="AU469">
        <f t="shared" si="55"/>
        <v>86</v>
      </c>
      <c r="AV469" t="s">
        <v>133</v>
      </c>
      <c r="AW469" t="s">
        <v>133</v>
      </c>
      <c r="AX469">
        <v>14.71</v>
      </c>
      <c r="AY469">
        <v>86</v>
      </c>
      <c r="AZ469">
        <v>86</v>
      </c>
      <c r="BA469">
        <v>80</v>
      </c>
      <c r="BB469">
        <v>74.5</v>
      </c>
      <c r="BC469">
        <v>70</v>
      </c>
      <c r="BD469">
        <v>65</v>
      </c>
      <c r="BE469">
        <v>58</v>
      </c>
      <c r="BF469">
        <v>53</v>
      </c>
      <c r="BG469">
        <v>47</v>
      </c>
      <c r="BH469" t="s">
        <v>137</v>
      </c>
      <c r="BI469" t="s">
        <v>133</v>
      </c>
      <c r="BJ469" s="3" t="s">
        <v>133</v>
      </c>
    </row>
    <row r="470" spans="1:67">
      <c r="A470" t="s">
        <v>1422</v>
      </c>
      <c r="B470" s="21">
        <v>40012</v>
      </c>
      <c r="C470" t="s">
        <v>682</v>
      </c>
      <c r="D470" t="s">
        <v>216</v>
      </c>
      <c r="E470">
        <v>50.741612000000003</v>
      </c>
      <c r="F470">
        <v>128.72934000000001</v>
      </c>
      <c r="H470" s="13" t="s">
        <v>82</v>
      </c>
      <c r="I470" s="13" t="s">
        <v>132</v>
      </c>
      <c r="T470">
        <v>9.4</v>
      </c>
      <c r="U470">
        <v>9.4</v>
      </c>
      <c r="V470">
        <v>9.1999999999999993</v>
      </c>
      <c r="W470">
        <f t="shared" si="49"/>
        <v>9.3333333333333339</v>
      </c>
      <c r="X470">
        <v>114</v>
      </c>
      <c r="Y470">
        <v>114</v>
      </c>
      <c r="Z470">
        <v>113.5</v>
      </c>
      <c r="AA470">
        <f t="shared" si="50"/>
        <v>113.83333333333333</v>
      </c>
      <c r="AB470">
        <v>5.7</v>
      </c>
      <c r="AC470">
        <v>5.7</v>
      </c>
      <c r="AD470">
        <v>5.8</v>
      </c>
      <c r="AE470">
        <f t="shared" si="51"/>
        <v>5.7333333333333334</v>
      </c>
      <c r="AF470">
        <v>2.4</v>
      </c>
      <c r="AG470">
        <v>2.5</v>
      </c>
      <c r="AH470">
        <v>2.4500000000000002</v>
      </c>
      <c r="AI470">
        <f t="shared" si="52"/>
        <v>2.4500000000000002</v>
      </c>
      <c r="AJ470">
        <v>4.3</v>
      </c>
      <c r="AK470">
        <v>4.3</v>
      </c>
      <c r="AL470">
        <v>4.25</v>
      </c>
      <c r="AM470">
        <f t="shared" si="53"/>
        <v>4.2833333333333332</v>
      </c>
      <c r="AN470">
        <v>84</v>
      </c>
      <c r="AO470">
        <v>84</v>
      </c>
      <c r="AP470">
        <v>85</v>
      </c>
      <c r="AQ470">
        <f t="shared" si="54"/>
        <v>84.333333333333329</v>
      </c>
      <c r="AR470">
        <v>82</v>
      </c>
      <c r="AS470">
        <v>82</v>
      </c>
      <c r="AT470">
        <v>82.5</v>
      </c>
      <c r="AU470">
        <f t="shared" si="55"/>
        <v>82.166666666666671</v>
      </c>
      <c r="AV470" t="s">
        <v>137</v>
      </c>
      <c r="AW470" t="s">
        <v>133</v>
      </c>
      <c r="AX470">
        <v>15.45</v>
      </c>
      <c r="AY470">
        <v>88</v>
      </c>
      <c r="AZ470">
        <v>88</v>
      </c>
      <c r="BA470">
        <v>84</v>
      </c>
      <c r="BB470">
        <v>76</v>
      </c>
      <c r="BC470">
        <v>73</v>
      </c>
      <c r="BD470">
        <v>67</v>
      </c>
      <c r="BE470">
        <v>61</v>
      </c>
      <c r="BF470">
        <v>54</v>
      </c>
      <c r="BG470">
        <v>47</v>
      </c>
      <c r="BH470" t="s">
        <v>133</v>
      </c>
      <c r="BI470" t="s">
        <v>133</v>
      </c>
      <c r="BJ470" s="3" t="s">
        <v>133</v>
      </c>
    </row>
    <row r="471" spans="1:67">
      <c r="A471" t="s">
        <v>1423</v>
      </c>
      <c r="B471" s="21">
        <v>40012</v>
      </c>
      <c r="C471" t="s">
        <v>682</v>
      </c>
      <c r="D471" t="s">
        <v>216</v>
      </c>
      <c r="E471">
        <v>50.741612000000003</v>
      </c>
      <c r="F471">
        <v>128.72934000000001</v>
      </c>
      <c r="H471" s="13" t="s">
        <v>82</v>
      </c>
      <c r="I471" s="13" t="s">
        <v>132</v>
      </c>
      <c r="T471">
        <v>9.9</v>
      </c>
      <c r="U471">
        <v>9.9</v>
      </c>
      <c r="V471">
        <v>10</v>
      </c>
      <c r="W471">
        <f t="shared" si="49"/>
        <v>9.9333333333333336</v>
      </c>
      <c r="X471">
        <v>114</v>
      </c>
      <c r="Y471">
        <v>114.5</v>
      </c>
      <c r="Z471">
        <v>115</v>
      </c>
      <c r="AA471">
        <f t="shared" si="50"/>
        <v>114.5</v>
      </c>
      <c r="AB471">
        <v>5.35</v>
      </c>
      <c r="AC471">
        <v>5.45</v>
      </c>
      <c r="AD471">
        <v>5.4</v>
      </c>
      <c r="AE471">
        <f t="shared" si="51"/>
        <v>5.4000000000000012</v>
      </c>
      <c r="AF471">
        <v>3</v>
      </c>
      <c r="AG471">
        <v>3</v>
      </c>
      <c r="AH471">
        <v>2.9</v>
      </c>
      <c r="AI471">
        <f t="shared" si="52"/>
        <v>2.9666666666666668</v>
      </c>
      <c r="AJ471">
        <v>4</v>
      </c>
      <c r="AK471">
        <v>4.3</v>
      </c>
      <c r="AL471">
        <v>4.25</v>
      </c>
      <c r="AM471">
        <f t="shared" si="53"/>
        <v>4.1833333333333336</v>
      </c>
      <c r="AN471">
        <v>80</v>
      </c>
      <c r="AO471">
        <v>80.5</v>
      </c>
      <c r="AP471">
        <v>81</v>
      </c>
      <c r="AQ471">
        <f t="shared" si="54"/>
        <v>80.5</v>
      </c>
      <c r="AR471">
        <v>79.5</v>
      </c>
      <c r="AS471">
        <v>79.5</v>
      </c>
      <c r="AT471">
        <v>79</v>
      </c>
      <c r="AU471">
        <f t="shared" si="55"/>
        <v>79.333333333333329</v>
      </c>
      <c r="AV471" t="s">
        <v>133</v>
      </c>
      <c r="AW471" t="s">
        <v>133</v>
      </c>
      <c r="AX471">
        <v>13.87</v>
      </c>
      <c r="AY471">
        <v>89</v>
      </c>
      <c r="AZ471">
        <v>89</v>
      </c>
      <c r="BA471">
        <v>83</v>
      </c>
      <c r="BB471">
        <v>77</v>
      </c>
      <c r="BC471">
        <v>73</v>
      </c>
      <c r="BD471">
        <v>66</v>
      </c>
      <c r="BE471">
        <v>61</v>
      </c>
      <c r="BF471">
        <v>55</v>
      </c>
      <c r="BG471">
        <v>49</v>
      </c>
      <c r="BH471" t="s">
        <v>133</v>
      </c>
      <c r="BI471" t="s">
        <v>133</v>
      </c>
      <c r="BJ471" s="3" t="s">
        <v>137</v>
      </c>
    </row>
    <row r="472" spans="1:67">
      <c r="A472" t="s">
        <v>1424</v>
      </c>
      <c r="B472" s="21">
        <v>40012</v>
      </c>
      <c r="C472" t="s">
        <v>682</v>
      </c>
      <c r="D472" t="s">
        <v>216</v>
      </c>
      <c r="E472">
        <v>50.741612000000003</v>
      </c>
      <c r="F472">
        <v>128.72934000000001</v>
      </c>
      <c r="H472" s="13" t="s">
        <v>131</v>
      </c>
      <c r="I472" s="13" t="s">
        <v>132</v>
      </c>
      <c r="T472">
        <v>10.9</v>
      </c>
      <c r="U472">
        <v>10.9</v>
      </c>
      <c r="V472">
        <v>11</v>
      </c>
      <c r="W472">
        <f t="shared" si="49"/>
        <v>10.933333333333332</v>
      </c>
      <c r="X472">
        <v>115</v>
      </c>
      <c r="Y472">
        <v>114</v>
      </c>
      <c r="Z472">
        <v>115</v>
      </c>
      <c r="AA472">
        <f t="shared" si="50"/>
        <v>114.66666666666667</v>
      </c>
      <c r="AB472">
        <v>5.8</v>
      </c>
      <c r="AC472">
        <v>5.75</v>
      </c>
      <c r="AD472">
        <v>5.75</v>
      </c>
      <c r="AE472">
        <f t="shared" si="51"/>
        <v>5.7666666666666666</v>
      </c>
      <c r="AF472">
        <v>2.75</v>
      </c>
      <c r="AG472">
        <v>2.8</v>
      </c>
      <c r="AH472">
        <v>2.8</v>
      </c>
      <c r="AI472">
        <f t="shared" si="52"/>
        <v>2.7833333333333332</v>
      </c>
      <c r="AJ472">
        <v>4.7</v>
      </c>
      <c r="AK472">
        <v>4.5999999999999996</v>
      </c>
      <c r="AL472">
        <v>4.6500000000000004</v>
      </c>
      <c r="AM472">
        <f t="shared" si="53"/>
        <v>4.6500000000000004</v>
      </c>
      <c r="AN472">
        <v>76</v>
      </c>
      <c r="AO472">
        <v>76.5</v>
      </c>
      <c r="AP472">
        <v>76</v>
      </c>
      <c r="AQ472">
        <f t="shared" si="54"/>
        <v>76.166666666666671</v>
      </c>
      <c r="AR472">
        <v>79</v>
      </c>
      <c r="AS472">
        <v>78.5</v>
      </c>
      <c r="AT472">
        <v>79</v>
      </c>
      <c r="AU472">
        <f t="shared" si="55"/>
        <v>78.833333333333329</v>
      </c>
      <c r="AV472" t="s">
        <v>133</v>
      </c>
      <c r="AW472" t="s">
        <v>133</v>
      </c>
      <c r="AX472">
        <v>15.46</v>
      </c>
      <c r="AY472">
        <v>88</v>
      </c>
      <c r="AZ472">
        <v>87</v>
      </c>
      <c r="BA472">
        <v>82</v>
      </c>
      <c r="BB472">
        <v>75</v>
      </c>
      <c r="BC472">
        <v>70</v>
      </c>
      <c r="BD472">
        <v>65</v>
      </c>
      <c r="BE472">
        <v>60</v>
      </c>
      <c r="BF472">
        <v>53.5</v>
      </c>
      <c r="BG472">
        <v>46</v>
      </c>
      <c r="BH472" t="s">
        <v>137</v>
      </c>
      <c r="BI472" t="s">
        <v>133</v>
      </c>
      <c r="BJ472" s="3" t="s">
        <v>133</v>
      </c>
    </row>
    <row r="473" spans="1:67">
      <c r="A473" t="s">
        <v>1425</v>
      </c>
      <c r="B473" s="21">
        <v>40012</v>
      </c>
      <c r="C473" t="s">
        <v>682</v>
      </c>
      <c r="D473" t="s">
        <v>216</v>
      </c>
      <c r="E473">
        <v>50.741612000000003</v>
      </c>
      <c r="F473">
        <v>128.72934000000001</v>
      </c>
      <c r="H473" s="13" t="s">
        <v>83</v>
      </c>
      <c r="I473" s="13" t="s">
        <v>132</v>
      </c>
      <c r="T473">
        <v>9.9</v>
      </c>
      <c r="U473">
        <v>10.1</v>
      </c>
      <c r="V473">
        <v>10.1</v>
      </c>
      <c r="W473">
        <f t="shared" si="49"/>
        <v>10.033333333333333</v>
      </c>
      <c r="X473">
        <v>114</v>
      </c>
      <c r="Y473">
        <v>114</v>
      </c>
      <c r="Z473">
        <v>114.5</v>
      </c>
      <c r="AA473">
        <f t="shared" si="50"/>
        <v>114.16666666666667</v>
      </c>
      <c r="AB473">
        <v>5.5</v>
      </c>
      <c r="AC473">
        <v>5.5</v>
      </c>
      <c r="AD473">
        <v>5.6</v>
      </c>
      <c r="AE473">
        <f t="shared" si="51"/>
        <v>5.5333333333333341</v>
      </c>
      <c r="AF473">
        <v>2.7</v>
      </c>
      <c r="AG473">
        <v>2.6</v>
      </c>
      <c r="AH473">
        <v>2.65</v>
      </c>
      <c r="AI473">
        <f t="shared" si="52"/>
        <v>2.6500000000000004</v>
      </c>
      <c r="AJ473">
        <v>4.2</v>
      </c>
      <c r="AK473">
        <v>4.3</v>
      </c>
      <c r="AL473">
        <v>4.5</v>
      </c>
      <c r="AM473">
        <f t="shared" si="53"/>
        <v>4.333333333333333</v>
      </c>
      <c r="AN473">
        <v>90.5</v>
      </c>
      <c r="AO473">
        <v>91</v>
      </c>
      <c r="AP473">
        <v>91</v>
      </c>
      <c r="AQ473">
        <f t="shared" si="54"/>
        <v>90.833333333333329</v>
      </c>
      <c r="AR473">
        <v>86</v>
      </c>
      <c r="AS473">
        <v>86</v>
      </c>
      <c r="AT473">
        <v>86</v>
      </c>
      <c r="AU473">
        <f t="shared" si="55"/>
        <v>86</v>
      </c>
      <c r="AV473" t="s">
        <v>139</v>
      </c>
      <c r="AW473" t="s">
        <v>133</v>
      </c>
      <c r="AX473">
        <v>14.45</v>
      </c>
      <c r="AY473">
        <v>88</v>
      </c>
      <c r="AZ473">
        <v>86</v>
      </c>
      <c r="BA473">
        <v>81</v>
      </c>
      <c r="BB473">
        <v>75</v>
      </c>
      <c r="BC473">
        <v>70</v>
      </c>
      <c r="BD473">
        <v>64</v>
      </c>
      <c r="BE473">
        <v>59</v>
      </c>
      <c r="BF473">
        <v>54</v>
      </c>
      <c r="BG473">
        <v>47</v>
      </c>
      <c r="BH473" t="s">
        <v>133</v>
      </c>
      <c r="BI473" t="s">
        <v>133</v>
      </c>
      <c r="BJ473" s="3" t="s">
        <v>133</v>
      </c>
    </row>
    <row r="474" spans="1:67">
      <c r="A474" t="s">
        <v>1426</v>
      </c>
      <c r="B474" s="21">
        <v>40012</v>
      </c>
      <c r="C474" t="s">
        <v>682</v>
      </c>
      <c r="D474" t="s">
        <v>216</v>
      </c>
      <c r="E474">
        <v>50.741612000000003</v>
      </c>
      <c r="F474">
        <v>128.72934000000001</v>
      </c>
      <c r="H474" s="13" t="s">
        <v>309</v>
      </c>
      <c r="I474" s="13" t="s">
        <v>132</v>
      </c>
      <c r="T474">
        <v>10.5</v>
      </c>
      <c r="U474">
        <v>10.65</v>
      </c>
      <c r="V474">
        <v>10.55</v>
      </c>
      <c r="W474">
        <f t="shared" si="49"/>
        <v>10.566666666666666</v>
      </c>
      <c r="X474">
        <v>116</v>
      </c>
      <c r="Y474">
        <v>116</v>
      </c>
      <c r="Z474">
        <v>116</v>
      </c>
      <c r="AA474">
        <f t="shared" si="50"/>
        <v>116</v>
      </c>
      <c r="AB474">
        <v>5.5</v>
      </c>
      <c r="AC474">
        <v>5.5</v>
      </c>
      <c r="AD474">
        <v>5.7</v>
      </c>
      <c r="AE474">
        <f t="shared" si="51"/>
        <v>5.5666666666666664</v>
      </c>
      <c r="AF474">
        <v>2.5499999999999998</v>
      </c>
      <c r="AG474">
        <v>2.6</v>
      </c>
      <c r="AH474">
        <v>2.65</v>
      </c>
      <c r="AI474">
        <f t="shared" si="52"/>
        <v>2.6</v>
      </c>
      <c r="AJ474">
        <v>4.2</v>
      </c>
      <c r="AK474">
        <v>4.3</v>
      </c>
      <c r="AL474">
        <v>4.25</v>
      </c>
      <c r="AM474">
        <f t="shared" si="53"/>
        <v>4.25</v>
      </c>
      <c r="AN474">
        <v>87</v>
      </c>
      <c r="AO474">
        <v>87.5</v>
      </c>
      <c r="AP474">
        <v>88</v>
      </c>
      <c r="AQ474">
        <f t="shared" si="54"/>
        <v>87.5</v>
      </c>
      <c r="AR474">
        <v>83</v>
      </c>
      <c r="AS474">
        <v>83</v>
      </c>
      <c r="AT474">
        <v>84</v>
      </c>
      <c r="AU474">
        <f t="shared" si="55"/>
        <v>83.333333333333329</v>
      </c>
      <c r="AV474" t="s">
        <v>133</v>
      </c>
      <c r="AW474" t="s">
        <v>133</v>
      </c>
      <c r="AX474">
        <v>14.92</v>
      </c>
      <c r="AY474">
        <v>89</v>
      </c>
      <c r="AZ474">
        <v>86</v>
      </c>
      <c r="BA474">
        <v>80</v>
      </c>
      <c r="BB474">
        <v>74</v>
      </c>
      <c r="BC474">
        <v>69</v>
      </c>
      <c r="BD474">
        <v>64</v>
      </c>
      <c r="BE474">
        <v>60</v>
      </c>
      <c r="BF474">
        <v>55</v>
      </c>
      <c r="BG474">
        <v>48</v>
      </c>
      <c r="BH474" t="s">
        <v>133</v>
      </c>
      <c r="BI474" t="s">
        <v>133</v>
      </c>
      <c r="BJ474" s="3" t="s">
        <v>137</v>
      </c>
    </row>
    <row r="475" spans="1:67">
      <c r="A475" t="s">
        <v>1427</v>
      </c>
      <c r="B475" s="21">
        <v>40012</v>
      </c>
      <c r="C475" t="s">
        <v>682</v>
      </c>
      <c r="D475" t="s">
        <v>216</v>
      </c>
      <c r="E475">
        <v>50.741612000000003</v>
      </c>
      <c r="F475">
        <v>128.72934000000001</v>
      </c>
      <c r="H475" s="13" t="s">
        <v>131</v>
      </c>
      <c r="I475" s="13" t="s">
        <v>135</v>
      </c>
      <c r="T475">
        <v>10.1</v>
      </c>
      <c r="U475">
        <v>10.199999999999999</v>
      </c>
      <c r="V475">
        <v>10.15</v>
      </c>
      <c r="W475">
        <f t="shared" si="49"/>
        <v>10.149999999999999</v>
      </c>
      <c r="X475">
        <v>114.5</v>
      </c>
      <c r="Y475">
        <v>115</v>
      </c>
      <c r="Z475">
        <v>115.5</v>
      </c>
      <c r="AA475">
        <f t="shared" si="50"/>
        <v>115</v>
      </c>
      <c r="AB475">
        <v>6</v>
      </c>
      <c r="AC475">
        <v>6</v>
      </c>
      <c r="AD475">
        <v>6.1</v>
      </c>
      <c r="AE475">
        <f t="shared" si="51"/>
        <v>6.0333333333333341</v>
      </c>
      <c r="AF475">
        <v>3</v>
      </c>
      <c r="AG475">
        <v>2.9</v>
      </c>
      <c r="AH475">
        <v>2.9</v>
      </c>
      <c r="AI475">
        <f t="shared" si="52"/>
        <v>2.9333333333333336</v>
      </c>
      <c r="AJ475">
        <v>4.4000000000000004</v>
      </c>
      <c r="AK475">
        <v>4.2</v>
      </c>
      <c r="AL475">
        <v>4.3499999999999996</v>
      </c>
      <c r="AM475">
        <f t="shared" si="53"/>
        <v>4.3166666666666673</v>
      </c>
      <c r="AN475">
        <v>80</v>
      </c>
      <c r="AO475">
        <v>80.5</v>
      </c>
      <c r="AP475">
        <v>80</v>
      </c>
      <c r="AQ475">
        <f t="shared" si="54"/>
        <v>80.166666666666671</v>
      </c>
      <c r="AR475">
        <v>80</v>
      </c>
      <c r="AS475">
        <v>80</v>
      </c>
      <c r="AT475">
        <v>79.5</v>
      </c>
      <c r="AU475">
        <f t="shared" si="55"/>
        <v>79.833333333333329</v>
      </c>
      <c r="AV475" t="s">
        <v>137</v>
      </c>
      <c r="AW475" t="s">
        <v>133</v>
      </c>
      <c r="AX475">
        <v>14.88</v>
      </c>
      <c r="AY475">
        <v>88</v>
      </c>
      <c r="AZ475">
        <v>87.5</v>
      </c>
      <c r="BA475">
        <v>82</v>
      </c>
      <c r="BB475">
        <v>76</v>
      </c>
      <c r="BC475">
        <v>70</v>
      </c>
      <c r="BD475">
        <v>64.5</v>
      </c>
      <c r="BE475">
        <v>60</v>
      </c>
      <c r="BF475">
        <v>56</v>
      </c>
      <c r="BG475">
        <v>48.5</v>
      </c>
      <c r="BH475" t="s">
        <v>133</v>
      </c>
      <c r="BI475" t="s">
        <v>133</v>
      </c>
      <c r="BJ475" s="3" t="s">
        <v>133</v>
      </c>
    </row>
    <row r="476" spans="1:67">
      <c r="A476" t="s">
        <v>1428</v>
      </c>
      <c r="B476" s="21">
        <v>40012</v>
      </c>
      <c r="C476" t="s">
        <v>682</v>
      </c>
      <c r="D476" t="s">
        <v>216</v>
      </c>
      <c r="E476">
        <v>50.741612000000003</v>
      </c>
      <c r="F476">
        <v>128.72934000000001</v>
      </c>
      <c r="H476" s="13" t="s">
        <v>131</v>
      </c>
      <c r="I476" s="13" t="s">
        <v>135</v>
      </c>
      <c r="T476">
        <v>9.4</v>
      </c>
      <c r="U476">
        <v>9.5</v>
      </c>
      <c r="V476">
        <v>9.5</v>
      </c>
      <c r="W476">
        <f t="shared" si="49"/>
        <v>9.4666666666666668</v>
      </c>
      <c r="X476">
        <v>112</v>
      </c>
      <c r="Y476">
        <v>113</v>
      </c>
      <c r="Z476">
        <v>113</v>
      </c>
      <c r="AA476">
        <f t="shared" si="50"/>
        <v>112.66666666666667</v>
      </c>
      <c r="AB476">
        <v>5.0999999999999996</v>
      </c>
      <c r="AC476">
        <v>5.3</v>
      </c>
      <c r="AD476">
        <v>5.0999999999999996</v>
      </c>
      <c r="AE476">
        <f t="shared" si="51"/>
        <v>5.1666666666666661</v>
      </c>
      <c r="AF476">
        <v>2.6</v>
      </c>
      <c r="AG476">
        <v>2.5</v>
      </c>
      <c r="AH476">
        <v>2.6</v>
      </c>
      <c r="AI476">
        <f t="shared" si="52"/>
        <v>2.5666666666666664</v>
      </c>
      <c r="AJ476">
        <v>4.5</v>
      </c>
      <c r="AK476">
        <v>4.5</v>
      </c>
      <c r="AL476">
        <v>4.4000000000000004</v>
      </c>
      <c r="AM476">
        <f t="shared" si="53"/>
        <v>4.4666666666666668</v>
      </c>
      <c r="AN476">
        <v>84</v>
      </c>
      <c r="AO476">
        <v>84</v>
      </c>
      <c r="AP476">
        <v>85</v>
      </c>
      <c r="AQ476">
        <f t="shared" si="54"/>
        <v>84.333333333333329</v>
      </c>
      <c r="AR476">
        <v>83.5</v>
      </c>
      <c r="AS476">
        <v>83.5</v>
      </c>
      <c r="AT476">
        <v>84</v>
      </c>
      <c r="AU476">
        <f t="shared" si="55"/>
        <v>83.666666666666671</v>
      </c>
      <c r="AV476" t="s">
        <v>133</v>
      </c>
      <c r="AW476" t="s">
        <v>133</v>
      </c>
      <c r="AX476">
        <v>16.21</v>
      </c>
      <c r="AY476">
        <v>87</v>
      </c>
      <c r="AZ476">
        <v>89</v>
      </c>
      <c r="BA476">
        <v>84</v>
      </c>
      <c r="BB476">
        <v>78</v>
      </c>
      <c r="BC476">
        <v>72</v>
      </c>
      <c r="BD476">
        <v>66</v>
      </c>
      <c r="BE476">
        <v>61</v>
      </c>
      <c r="BF476">
        <v>55.5</v>
      </c>
      <c r="BG476">
        <v>49</v>
      </c>
      <c r="BH476" t="s">
        <v>133</v>
      </c>
      <c r="BI476" t="s">
        <v>133</v>
      </c>
      <c r="BJ476" s="3" t="s">
        <v>133</v>
      </c>
    </row>
    <row r="477" spans="1:67">
      <c r="A477" t="s">
        <v>1429</v>
      </c>
      <c r="B477" s="21">
        <v>40012</v>
      </c>
      <c r="C477" t="s">
        <v>682</v>
      </c>
      <c r="D477" t="s">
        <v>216</v>
      </c>
      <c r="E477">
        <v>50.741612000000003</v>
      </c>
      <c r="F477">
        <v>128.72934000000001</v>
      </c>
      <c r="H477" s="13" t="s">
        <v>1341</v>
      </c>
      <c r="I477" s="13" t="s">
        <v>1342</v>
      </c>
      <c r="T477">
        <v>9.5</v>
      </c>
      <c r="U477">
        <v>9.4</v>
      </c>
      <c r="V477">
        <v>9.4499999999999993</v>
      </c>
      <c r="W477">
        <f t="shared" si="49"/>
        <v>9.4499999999999993</v>
      </c>
      <c r="X477">
        <v>111</v>
      </c>
      <c r="Y477">
        <v>111.5</v>
      </c>
      <c r="Z477">
        <v>111.5</v>
      </c>
      <c r="AA477">
        <f t="shared" si="50"/>
        <v>111.33333333333333</v>
      </c>
      <c r="AB477">
        <v>5.5</v>
      </c>
      <c r="AC477">
        <v>5.45</v>
      </c>
      <c r="AD477">
        <v>5.55</v>
      </c>
      <c r="AE477">
        <f t="shared" si="51"/>
        <v>5.5</v>
      </c>
      <c r="AF477">
        <v>2.65</v>
      </c>
      <c r="AG477">
        <v>2.7</v>
      </c>
      <c r="AH477">
        <v>2.75</v>
      </c>
      <c r="AI477">
        <f t="shared" si="52"/>
        <v>2.6999999999999997</v>
      </c>
      <c r="AJ477">
        <v>4.5999999999999996</v>
      </c>
      <c r="AK477">
        <v>4.5999999999999996</v>
      </c>
      <c r="AL477">
        <v>4.5999999999999996</v>
      </c>
      <c r="AM477">
        <f t="shared" si="53"/>
        <v>4.5999999999999996</v>
      </c>
      <c r="AN477">
        <v>90</v>
      </c>
      <c r="AO477">
        <v>91</v>
      </c>
      <c r="AP477">
        <v>90.5</v>
      </c>
      <c r="AQ477">
        <f t="shared" si="54"/>
        <v>90.5</v>
      </c>
      <c r="AR477">
        <v>89.5</v>
      </c>
      <c r="AS477">
        <v>90</v>
      </c>
      <c r="AT477">
        <v>90</v>
      </c>
      <c r="AU477">
        <f t="shared" si="55"/>
        <v>89.833333333333329</v>
      </c>
      <c r="AV477" t="s">
        <v>1343</v>
      </c>
      <c r="AW477" t="s">
        <v>1343</v>
      </c>
      <c r="AX477">
        <v>14.71</v>
      </c>
      <c r="AY477">
        <v>86</v>
      </c>
      <c r="AZ477">
        <v>84</v>
      </c>
      <c r="BA477">
        <v>80</v>
      </c>
      <c r="BB477">
        <v>75</v>
      </c>
      <c r="BC477">
        <v>70</v>
      </c>
      <c r="BD477">
        <v>63</v>
      </c>
      <c r="BE477">
        <v>59.5</v>
      </c>
      <c r="BF477">
        <v>54</v>
      </c>
      <c r="BG477">
        <v>47</v>
      </c>
      <c r="BH477" t="s">
        <v>1343</v>
      </c>
      <c r="BI477" t="s">
        <v>1343</v>
      </c>
      <c r="BJ477" s="3" t="s">
        <v>1343</v>
      </c>
    </row>
    <row r="478" spans="1:67">
      <c r="A478" t="s">
        <v>1481</v>
      </c>
      <c r="B478" s="21">
        <v>40012</v>
      </c>
      <c r="C478" t="s">
        <v>682</v>
      </c>
      <c r="D478" t="s">
        <v>216</v>
      </c>
      <c r="E478">
        <v>50.741612000000003</v>
      </c>
      <c r="F478">
        <v>128.72934000000001</v>
      </c>
      <c r="H478" s="13" t="s">
        <v>1344</v>
      </c>
      <c r="I478" s="13" t="s">
        <v>1345</v>
      </c>
      <c r="T478">
        <v>10</v>
      </c>
      <c r="U478">
        <v>10</v>
      </c>
      <c r="V478">
        <v>10.1</v>
      </c>
      <c r="W478">
        <f t="shared" si="49"/>
        <v>10.033333333333333</v>
      </c>
      <c r="X478">
        <v>113</v>
      </c>
      <c r="Y478">
        <v>113</v>
      </c>
      <c r="Z478">
        <v>113</v>
      </c>
      <c r="AA478">
        <f t="shared" si="50"/>
        <v>113</v>
      </c>
      <c r="AB478">
        <v>5.9</v>
      </c>
      <c r="AC478">
        <v>5.95</v>
      </c>
      <c r="AD478">
        <v>5.9</v>
      </c>
      <c r="AE478">
        <f t="shared" si="51"/>
        <v>5.916666666666667</v>
      </c>
      <c r="AF478">
        <v>2.65</v>
      </c>
      <c r="AG478">
        <v>2.6</v>
      </c>
      <c r="AH478">
        <v>2.5499999999999998</v>
      </c>
      <c r="AI478">
        <f t="shared" si="52"/>
        <v>2.6</v>
      </c>
      <c r="AJ478">
        <v>4.2</v>
      </c>
      <c r="AK478">
        <v>4.5</v>
      </c>
      <c r="AL478">
        <v>4.5999999999999996</v>
      </c>
      <c r="AM478">
        <f t="shared" si="53"/>
        <v>4.4333333333333327</v>
      </c>
      <c r="AN478">
        <v>74</v>
      </c>
      <c r="AO478">
        <v>74.5</v>
      </c>
      <c r="AP478">
        <v>75</v>
      </c>
      <c r="AQ478">
        <f t="shared" si="54"/>
        <v>74.5</v>
      </c>
      <c r="AR478">
        <v>75.5</v>
      </c>
      <c r="AS478">
        <v>76</v>
      </c>
      <c r="AT478">
        <v>75.5</v>
      </c>
      <c r="AU478">
        <f t="shared" si="55"/>
        <v>75.666666666666671</v>
      </c>
      <c r="AV478" t="s">
        <v>1343</v>
      </c>
      <c r="AW478" t="s">
        <v>1343</v>
      </c>
      <c r="AX478">
        <v>18.93</v>
      </c>
      <c r="AY478">
        <v>88</v>
      </c>
      <c r="AZ478">
        <v>85.5</v>
      </c>
      <c r="BA478">
        <v>81</v>
      </c>
      <c r="BB478">
        <v>75</v>
      </c>
      <c r="BC478">
        <v>71</v>
      </c>
      <c r="BD478">
        <v>65</v>
      </c>
      <c r="BE478">
        <v>59</v>
      </c>
      <c r="BF478">
        <v>53.5</v>
      </c>
      <c r="BG478">
        <v>47</v>
      </c>
      <c r="BH478" t="s">
        <v>1343</v>
      </c>
      <c r="BI478" t="s">
        <v>1343</v>
      </c>
      <c r="BJ478" s="3" t="s">
        <v>1343</v>
      </c>
    </row>
    <row r="479" spans="1:67">
      <c r="A479" t="s">
        <v>1482</v>
      </c>
      <c r="B479" s="21">
        <v>40012</v>
      </c>
      <c r="C479" t="s">
        <v>682</v>
      </c>
      <c r="D479" t="s">
        <v>216</v>
      </c>
      <c r="E479">
        <v>50.741612000000003</v>
      </c>
      <c r="F479">
        <v>128.72934000000001</v>
      </c>
      <c r="H479" s="13" t="s">
        <v>1346</v>
      </c>
      <c r="I479" s="13" t="s">
        <v>1345</v>
      </c>
      <c r="T479">
        <v>10.1</v>
      </c>
      <c r="U479">
        <v>10.199999999999999</v>
      </c>
      <c r="V479">
        <v>10.199999999999999</v>
      </c>
      <c r="W479">
        <f t="shared" si="49"/>
        <v>10.166666666666666</v>
      </c>
      <c r="X479">
        <v>113.5</v>
      </c>
      <c r="Y479">
        <v>114.5</v>
      </c>
      <c r="Z479">
        <v>114</v>
      </c>
      <c r="AA479">
        <f t="shared" si="50"/>
        <v>114</v>
      </c>
      <c r="AB479">
        <v>5.6</v>
      </c>
      <c r="AC479">
        <v>5.75</v>
      </c>
      <c r="AD479">
        <v>5.6</v>
      </c>
      <c r="AE479">
        <f t="shared" si="51"/>
        <v>5.6499999999999995</v>
      </c>
      <c r="AF479">
        <v>2.95</v>
      </c>
      <c r="AG479">
        <v>2.9</v>
      </c>
      <c r="AH479">
        <v>2.9</v>
      </c>
      <c r="AI479">
        <f t="shared" si="52"/>
        <v>2.9166666666666665</v>
      </c>
      <c r="AJ479">
        <v>4.7</v>
      </c>
      <c r="AK479">
        <v>4.5999999999999996</v>
      </c>
      <c r="AL479">
        <v>4.55</v>
      </c>
      <c r="AM479">
        <f t="shared" si="53"/>
        <v>4.6166666666666671</v>
      </c>
      <c r="AN479">
        <v>87</v>
      </c>
      <c r="AO479">
        <v>88</v>
      </c>
      <c r="AP479">
        <v>87</v>
      </c>
      <c r="AQ479">
        <f t="shared" si="54"/>
        <v>87.333333333333329</v>
      </c>
      <c r="AR479">
        <v>88</v>
      </c>
      <c r="AS479">
        <v>89</v>
      </c>
      <c r="AT479">
        <v>89</v>
      </c>
      <c r="AU479">
        <f t="shared" si="55"/>
        <v>88.666666666666671</v>
      </c>
      <c r="AV479" t="s">
        <v>1347</v>
      </c>
      <c r="AW479" t="s">
        <v>1347</v>
      </c>
      <c r="AX479">
        <v>14.78</v>
      </c>
      <c r="AY479">
        <v>88</v>
      </c>
      <c r="AZ479">
        <v>87</v>
      </c>
      <c r="BA479">
        <v>81</v>
      </c>
      <c r="BB479">
        <v>76.5</v>
      </c>
      <c r="BC479">
        <v>70</v>
      </c>
      <c r="BD479">
        <v>65</v>
      </c>
      <c r="BE479">
        <v>60</v>
      </c>
      <c r="BF479">
        <v>54</v>
      </c>
      <c r="BG479">
        <v>48</v>
      </c>
      <c r="BH479" t="s">
        <v>1343</v>
      </c>
      <c r="BI479" t="s">
        <v>1343</v>
      </c>
      <c r="BJ479" s="3" t="s">
        <v>1343</v>
      </c>
    </row>
    <row r="480" spans="1:67">
      <c r="A480" t="s">
        <v>1483</v>
      </c>
      <c r="B480" s="21">
        <v>40012</v>
      </c>
      <c r="C480" t="s">
        <v>682</v>
      </c>
      <c r="D480" t="s">
        <v>216</v>
      </c>
      <c r="E480">
        <v>50.741612000000003</v>
      </c>
      <c r="F480">
        <v>128.72934000000001</v>
      </c>
      <c r="H480" s="13" t="s">
        <v>1348</v>
      </c>
      <c r="I480" s="13" t="s">
        <v>1342</v>
      </c>
      <c r="T480">
        <v>10.35</v>
      </c>
      <c r="U480">
        <v>10.199999999999999</v>
      </c>
      <c r="V480">
        <v>10.35</v>
      </c>
      <c r="W480">
        <f t="shared" si="49"/>
        <v>10.299999999999999</v>
      </c>
      <c r="X480">
        <v>116</v>
      </c>
      <c r="Y480">
        <v>117</v>
      </c>
      <c r="Z480">
        <v>117</v>
      </c>
      <c r="AA480">
        <f t="shared" si="50"/>
        <v>116.66666666666667</v>
      </c>
      <c r="AB480">
        <v>5.5</v>
      </c>
      <c r="AC480">
        <v>5.5</v>
      </c>
      <c r="AD480">
        <v>5.5</v>
      </c>
      <c r="AE480">
        <f t="shared" si="51"/>
        <v>5.5</v>
      </c>
      <c r="AF480">
        <v>3</v>
      </c>
      <c r="AG480">
        <v>3.1</v>
      </c>
      <c r="AH480">
        <v>3.1</v>
      </c>
      <c r="AI480">
        <f t="shared" si="52"/>
        <v>3.0666666666666664</v>
      </c>
      <c r="AJ480">
        <v>4.3</v>
      </c>
      <c r="AK480">
        <v>4.4000000000000004</v>
      </c>
      <c r="AL480">
        <v>4.3</v>
      </c>
      <c r="AM480">
        <f t="shared" si="53"/>
        <v>4.333333333333333</v>
      </c>
      <c r="AN480">
        <v>96</v>
      </c>
      <c r="AO480">
        <v>96.5</v>
      </c>
      <c r="AP480">
        <v>96.5</v>
      </c>
      <c r="AQ480">
        <f t="shared" si="54"/>
        <v>96.333333333333329</v>
      </c>
      <c r="AR480">
        <v>93</v>
      </c>
      <c r="AS480">
        <v>92.5</v>
      </c>
      <c r="AT480">
        <v>93</v>
      </c>
      <c r="AU480">
        <f t="shared" si="55"/>
        <v>92.833333333333329</v>
      </c>
      <c r="AV480" t="s">
        <v>1343</v>
      </c>
      <c r="AW480" t="s">
        <v>1343</v>
      </c>
      <c r="AX480">
        <v>15.43</v>
      </c>
      <c r="AY480">
        <v>90</v>
      </c>
      <c r="AZ480">
        <v>89.5</v>
      </c>
      <c r="BA480">
        <v>84</v>
      </c>
      <c r="BB480">
        <v>78</v>
      </c>
      <c r="BC480">
        <v>73</v>
      </c>
      <c r="BD480">
        <v>67</v>
      </c>
      <c r="BE480">
        <v>62</v>
      </c>
      <c r="BF480">
        <v>56</v>
      </c>
      <c r="BG480">
        <v>48.5</v>
      </c>
      <c r="BH480" t="s">
        <v>1343</v>
      </c>
      <c r="BI480" t="s">
        <v>1343</v>
      </c>
      <c r="BJ480" s="3" t="s">
        <v>1343</v>
      </c>
    </row>
    <row r="481" spans="1:68">
      <c r="A481" t="s">
        <v>1432</v>
      </c>
      <c r="B481" s="21">
        <v>40012</v>
      </c>
      <c r="C481" t="s">
        <v>682</v>
      </c>
      <c r="D481" t="s">
        <v>216</v>
      </c>
      <c r="E481">
        <v>50.741612000000003</v>
      </c>
      <c r="F481">
        <v>128.72934000000001</v>
      </c>
      <c r="H481" s="13" t="s">
        <v>1349</v>
      </c>
      <c r="I481" s="13" t="s">
        <v>1342</v>
      </c>
      <c r="T481">
        <v>10.1</v>
      </c>
      <c r="U481">
        <v>10.1</v>
      </c>
      <c r="V481">
        <v>10.1</v>
      </c>
      <c r="W481">
        <f t="shared" si="49"/>
        <v>10.1</v>
      </c>
      <c r="X481">
        <v>116</v>
      </c>
      <c r="Y481">
        <v>115.5</v>
      </c>
      <c r="Z481">
        <v>116</v>
      </c>
      <c r="AA481">
        <f t="shared" si="50"/>
        <v>115.83333333333333</v>
      </c>
      <c r="AB481">
        <v>5.45</v>
      </c>
      <c r="AC481">
        <v>5.35</v>
      </c>
      <c r="AD481">
        <v>5.25</v>
      </c>
      <c r="AE481">
        <f t="shared" si="51"/>
        <v>5.3500000000000005</v>
      </c>
      <c r="AF481">
        <v>2.5</v>
      </c>
      <c r="AG481">
        <v>2.6</v>
      </c>
      <c r="AH481">
        <v>2.7</v>
      </c>
      <c r="AI481">
        <f t="shared" si="52"/>
        <v>2.6</v>
      </c>
      <c r="AJ481">
        <v>4.5</v>
      </c>
      <c r="AK481">
        <v>4.5999999999999996</v>
      </c>
      <c r="AL481">
        <v>4.4000000000000004</v>
      </c>
      <c r="AM481">
        <f t="shared" si="53"/>
        <v>4.5</v>
      </c>
      <c r="AN481">
        <v>91</v>
      </c>
      <c r="AO481">
        <v>91</v>
      </c>
      <c r="AP481">
        <v>91</v>
      </c>
      <c r="AQ481">
        <f t="shared" si="54"/>
        <v>91</v>
      </c>
      <c r="AR481">
        <v>91</v>
      </c>
      <c r="AS481">
        <v>91</v>
      </c>
      <c r="AT481">
        <v>91</v>
      </c>
      <c r="AU481">
        <f t="shared" si="55"/>
        <v>91</v>
      </c>
      <c r="AV481" t="s">
        <v>1350</v>
      </c>
      <c r="AW481" t="s">
        <v>1343</v>
      </c>
      <c r="AX481">
        <v>15.92</v>
      </c>
      <c r="AY481">
        <v>90</v>
      </c>
      <c r="AZ481">
        <v>89</v>
      </c>
      <c r="BA481">
        <v>82</v>
      </c>
      <c r="BB481">
        <v>78</v>
      </c>
      <c r="BC481">
        <v>72</v>
      </c>
      <c r="BD481">
        <v>67</v>
      </c>
      <c r="BE481">
        <v>62</v>
      </c>
      <c r="BF481">
        <v>56</v>
      </c>
      <c r="BG481">
        <v>48</v>
      </c>
      <c r="BH481" t="s">
        <v>1351</v>
      </c>
      <c r="BI481" t="s">
        <v>1343</v>
      </c>
      <c r="BJ481" s="3" t="s">
        <v>1343</v>
      </c>
      <c r="BP481" t="s">
        <v>1352</v>
      </c>
    </row>
    <row r="482" spans="1:68">
      <c r="A482" t="s">
        <v>1433</v>
      </c>
      <c r="B482" s="21">
        <v>40012</v>
      </c>
      <c r="C482" t="s">
        <v>682</v>
      </c>
      <c r="D482" t="s">
        <v>216</v>
      </c>
      <c r="E482">
        <v>50.741612000000003</v>
      </c>
      <c r="F482">
        <v>128.72934000000001</v>
      </c>
      <c r="H482" s="13" t="s">
        <v>1349</v>
      </c>
      <c r="I482" s="13" t="s">
        <v>1345</v>
      </c>
      <c r="T482">
        <v>10</v>
      </c>
      <c r="U482">
        <v>10.1</v>
      </c>
      <c r="V482">
        <v>10.1</v>
      </c>
      <c r="W482">
        <f t="shared" si="49"/>
        <v>10.066666666666668</v>
      </c>
      <c r="X482">
        <v>118.5</v>
      </c>
      <c r="Y482">
        <v>118</v>
      </c>
      <c r="Z482">
        <v>118</v>
      </c>
      <c r="AA482">
        <f t="shared" si="50"/>
        <v>118.16666666666667</v>
      </c>
      <c r="AB482">
        <v>5.85</v>
      </c>
      <c r="AC482">
        <v>5.8</v>
      </c>
      <c r="AD482">
        <v>5.7</v>
      </c>
      <c r="AE482">
        <f t="shared" si="51"/>
        <v>5.7833333333333323</v>
      </c>
      <c r="AF482">
        <v>2.6</v>
      </c>
      <c r="AG482">
        <v>2.6</v>
      </c>
      <c r="AH482">
        <v>2.6</v>
      </c>
      <c r="AI482">
        <f t="shared" si="52"/>
        <v>2.6</v>
      </c>
      <c r="AJ482">
        <v>4.3</v>
      </c>
      <c r="AK482">
        <v>4.2</v>
      </c>
      <c r="AL482">
        <v>4.5</v>
      </c>
      <c r="AM482">
        <f t="shared" si="53"/>
        <v>4.333333333333333</v>
      </c>
      <c r="AN482">
        <v>90</v>
      </c>
      <c r="AO482">
        <v>90</v>
      </c>
      <c r="AP482">
        <v>90</v>
      </c>
      <c r="AQ482">
        <f t="shared" si="54"/>
        <v>90</v>
      </c>
      <c r="AR482">
        <v>90</v>
      </c>
      <c r="AS482">
        <v>90</v>
      </c>
      <c r="AT482">
        <v>89.5</v>
      </c>
      <c r="AU482">
        <f t="shared" si="55"/>
        <v>89.833333333333329</v>
      </c>
      <c r="AV482" t="s">
        <v>1343</v>
      </c>
      <c r="AW482" t="s">
        <v>1343</v>
      </c>
      <c r="AX482">
        <v>16.53</v>
      </c>
      <c r="AY482">
        <v>93</v>
      </c>
      <c r="AZ482">
        <v>90</v>
      </c>
      <c r="BA482">
        <v>85</v>
      </c>
      <c r="BB482">
        <v>80</v>
      </c>
      <c r="BC482">
        <v>74</v>
      </c>
      <c r="BD482">
        <v>69</v>
      </c>
      <c r="BE482">
        <v>65</v>
      </c>
      <c r="BF482">
        <v>57</v>
      </c>
      <c r="BG482">
        <v>50.5</v>
      </c>
      <c r="BH482" t="s">
        <v>1343</v>
      </c>
      <c r="BI482" t="s">
        <v>1351</v>
      </c>
      <c r="BJ482" s="3" t="s">
        <v>1343</v>
      </c>
    </row>
    <row r="483" spans="1:68">
      <c r="A483" t="s">
        <v>1434</v>
      </c>
      <c r="B483" s="21">
        <v>40012</v>
      </c>
      <c r="C483" t="s">
        <v>682</v>
      </c>
      <c r="D483" t="s">
        <v>216</v>
      </c>
      <c r="E483">
        <v>50.741612000000003</v>
      </c>
      <c r="F483">
        <v>128.72934000000001</v>
      </c>
      <c r="H483" s="13" t="s">
        <v>1353</v>
      </c>
      <c r="I483" s="13" t="s">
        <v>1342</v>
      </c>
      <c r="T483">
        <v>10</v>
      </c>
      <c r="U483">
        <v>10</v>
      </c>
      <c r="V483">
        <v>10.5</v>
      </c>
      <c r="W483">
        <f t="shared" si="49"/>
        <v>10.166666666666666</v>
      </c>
      <c r="X483">
        <v>116</v>
      </c>
      <c r="Y483">
        <v>115.5</v>
      </c>
      <c r="Z483">
        <v>115.5</v>
      </c>
      <c r="AA483">
        <f t="shared" si="50"/>
        <v>115.66666666666667</v>
      </c>
      <c r="AB483">
        <v>5.55</v>
      </c>
      <c r="AC483">
        <v>5.55</v>
      </c>
      <c r="AD483">
        <v>5.6</v>
      </c>
      <c r="AE483">
        <f t="shared" si="51"/>
        <v>5.5666666666666664</v>
      </c>
      <c r="AF483">
        <v>2.6</v>
      </c>
      <c r="AG483">
        <v>2.6</v>
      </c>
      <c r="AH483">
        <v>2.5</v>
      </c>
      <c r="AI483">
        <f t="shared" si="52"/>
        <v>2.5666666666666669</v>
      </c>
      <c r="AJ483">
        <v>4.1500000000000004</v>
      </c>
      <c r="AK483">
        <v>4.3499999999999996</v>
      </c>
      <c r="AL483">
        <v>4.3</v>
      </c>
      <c r="AM483">
        <f t="shared" si="53"/>
        <v>4.2666666666666666</v>
      </c>
      <c r="AN483">
        <v>75</v>
      </c>
      <c r="AO483">
        <v>75</v>
      </c>
      <c r="AP483">
        <v>75</v>
      </c>
      <c r="AQ483">
        <f t="shared" si="54"/>
        <v>75</v>
      </c>
      <c r="AR483">
        <v>78</v>
      </c>
      <c r="AS483">
        <v>78</v>
      </c>
      <c r="AT483">
        <v>78</v>
      </c>
      <c r="AU483">
        <f t="shared" si="55"/>
        <v>78</v>
      </c>
      <c r="AV483" t="s">
        <v>1343</v>
      </c>
      <c r="AW483" t="s">
        <v>1343</v>
      </c>
      <c r="AX483">
        <v>14.21</v>
      </c>
      <c r="AY483">
        <v>91</v>
      </c>
      <c r="AZ483">
        <v>89</v>
      </c>
      <c r="BA483">
        <v>83</v>
      </c>
      <c r="BB483">
        <v>77</v>
      </c>
      <c r="BC483">
        <v>71</v>
      </c>
      <c r="BD483">
        <v>65</v>
      </c>
      <c r="BE483">
        <v>59.5</v>
      </c>
      <c r="BF483">
        <v>55</v>
      </c>
      <c r="BG483">
        <v>48</v>
      </c>
      <c r="BH483" t="s">
        <v>1343</v>
      </c>
      <c r="BI483" t="s">
        <v>1343</v>
      </c>
      <c r="BJ483" s="3" t="s">
        <v>1343</v>
      </c>
    </row>
    <row r="484" spans="1:68">
      <c r="A484" t="s">
        <v>1435</v>
      </c>
      <c r="B484" s="21">
        <v>40013</v>
      </c>
      <c r="C484" t="s">
        <v>683</v>
      </c>
      <c r="D484" t="s">
        <v>217</v>
      </c>
      <c r="E484">
        <v>49.103321000000001</v>
      </c>
      <c r="F484">
        <v>130.75865200000001</v>
      </c>
      <c r="H484" s="13" t="s">
        <v>1354</v>
      </c>
      <c r="I484" s="13" t="s">
        <v>1342</v>
      </c>
      <c r="T484">
        <v>9.9</v>
      </c>
      <c r="U484">
        <v>9.8000000000000007</v>
      </c>
      <c r="V484">
        <v>9.9</v>
      </c>
      <c r="W484">
        <f t="shared" si="49"/>
        <v>9.8666666666666671</v>
      </c>
      <c r="X484">
        <v>112</v>
      </c>
      <c r="Y484">
        <v>112</v>
      </c>
      <c r="Z484">
        <v>111.5</v>
      </c>
      <c r="AA484">
        <f t="shared" si="50"/>
        <v>111.83333333333333</v>
      </c>
      <c r="AB484">
        <v>5</v>
      </c>
      <c r="AC484">
        <v>5.2</v>
      </c>
      <c r="AD484">
        <v>5.2</v>
      </c>
      <c r="AE484">
        <f t="shared" si="51"/>
        <v>5.1333333333333329</v>
      </c>
      <c r="AF484">
        <v>2.65</v>
      </c>
      <c r="AG484">
        <v>2.65</v>
      </c>
      <c r="AH484">
        <v>2.65</v>
      </c>
      <c r="AI484">
        <f t="shared" si="52"/>
        <v>2.65</v>
      </c>
      <c r="AJ484">
        <v>3.75</v>
      </c>
      <c r="AK484">
        <v>3.85</v>
      </c>
      <c r="AL484">
        <v>4</v>
      </c>
      <c r="AM484">
        <f t="shared" si="53"/>
        <v>3.8666666666666667</v>
      </c>
      <c r="AN484">
        <v>101</v>
      </c>
      <c r="AO484">
        <v>101</v>
      </c>
      <c r="AP484">
        <v>101</v>
      </c>
      <c r="AQ484">
        <f t="shared" si="54"/>
        <v>101</v>
      </c>
      <c r="AR484" t="s">
        <v>1355</v>
      </c>
      <c r="AU484" t="e">
        <f t="shared" si="55"/>
        <v>#DIV/0!</v>
      </c>
      <c r="AV484" t="s">
        <v>1343</v>
      </c>
      <c r="AW484" t="s">
        <v>1356</v>
      </c>
      <c r="AX484">
        <v>12.82</v>
      </c>
      <c r="AY484">
        <v>86</v>
      </c>
      <c r="AZ484">
        <v>84</v>
      </c>
      <c r="BA484">
        <v>78</v>
      </c>
      <c r="BB484">
        <v>72</v>
      </c>
      <c r="BC484">
        <v>69</v>
      </c>
      <c r="BD484">
        <v>63</v>
      </c>
      <c r="BE484">
        <v>58</v>
      </c>
      <c r="BF484">
        <v>52</v>
      </c>
      <c r="BG484">
        <v>46</v>
      </c>
      <c r="BH484" t="s">
        <v>1351</v>
      </c>
      <c r="BI484" t="s">
        <v>1343</v>
      </c>
      <c r="BJ484" s="3" t="s">
        <v>1343</v>
      </c>
    </row>
    <row r="485" spans="1:68">
      <c r="A485" t="s">
        <v>1436</v>
      </c>
      <c r="B485" s="21">
        <v>40013</v>
      </c>
      <c r="C485" t="s">
        <v>683</v>
      </c>
      <c r="D485" t="s">
        <v>217</v>
      </c>
      <c r="E485">
        <v>49.103321000000001</v>
      </c>
      <c r="F485">
        <v>130.75865200000001</v>
      </c>
      <c r="H485" s="13" t="s">
        <v>1349</v>
      </c>
      <c r="I485" s="13" t="s">
        <v>1345</v>
      </c>
      <c r="T485">
        <v>10</v>
      </c>
      <c r="U485">
        <v>10</v>
      </c>
      <c r="V485">
        <v>9.8000000000000007</v>
      </c>
      <c r="W485">
        <f t="shared" si="49"/>
        <v>9.9333333333333336</v>
      </c>
      <c r="X485">
        <v>114</v>
      </c>
      <c r="Y485">
        <v>114.5</v>
      </c>
      <c r="Z485">
        <v>114.5</v>
      </c>
      <c r="AA485">
        <f t="shared" si="50"/>
        <v>114.33333333333333</v>
      </c>
      <c r="AB485">
        <v>5.4</v>
      </c>
      <c r="AC485">
        <v>5.2</v>
      </c>
      <c r="AD485">
        <v>5.35</v>
      </c>
      <c r="AE485">
        <f t="shared" si="51"/>
        <v>5.3166666666666673</v>
      </c>
      <c r="AF485">
        <v>2.35</v>
      </c>
      <c r="AG485">
        <v>2.4500000000000002</v>
      </c>
      <c r="AH485">
        <v>2.4</v>
      </c>
      <c r="AI485">
        <f t="shared" si="52"/>
        <v>2.4000000000000004</v>
      </c>
      <c r="AJ485">
        <v>4.2</v>
      </c>
      <c r="AK485">
        <v>4.2</v>
      </c>
      <c r="AL485">
        <v>4</v>
      </c>
      <c r="AM485">
        <f t="shared" si="53"/>
        <v>4.1333333333333337</v>
      </c>
      <c r="AN485">
        <v>81</v>
      </c>
      <c r="AO485">
        <v>81</v>
      </c>
      <c r="AP485">
        <v>81.5</v>
      </c>
      <c r="AQ485">
        <f t="shared" si="54"/>
        <v>81.166666666666671</v>
      </c>
      <c r="AR485">
        <v>79</v>
      </c>
      <c r="AS485">
        <v>79</v>
      </c>
      <c r="AT485">
        <v>79.5</v>
      </c>
      <c r="AU485">
        <f t="shared" si="55"/>
        <v>79.166666666666671</v>
      </c>
      <c r="AV485" t="s">
        <v>1357</v>
      </c>
      <c r="AW485" t="s">
        <v>1357</v>
      </c>
      <c r="AX485">
        <v>14.46</v>
      </c>
      <c r="AY485">
        <v>89</v>
      </c>
      <c r="AZ485">
        <v>88</v>
      </c>
      <c r="BA485">
        <v>82</v>
      </c>
      <c r="BB485">
        <v>76</v>
      </c>
      <c r="BC485">
        <v>71</v>
      </c>
      <c r="BD485">
        <v>65</v>
      </c>
      <c r="BE485">
        <v>59</v>
      </c>
      <c r="BF485">
        <v>54</v>
      </c>
      <c r="BG485">
        <v>47</v>
      </c>
      <c r="BH485" t="s">
        <v>1351</v>
      </c>
      <c r="BI485" t="s">
        <v>1343</v>
      </c>
      <c r="BJ485" s="3" t="s">
        <v>1343</v>
      </c>
    </row>
    <row r="486" spans="1:68">
      <c r="A486" t="s">
        <v>1437</v>
      </c>
      <c r="B486" s="21">
        <v>40013</v>
      </c>
      <c r="C486" t="s">
        <v>683</v>
      </c>
      <c r="D486" t="s">
        <v>217</v>
      </c>
      <c r="E486">
        <v>49.103321000000001</v>
      </c>
      <c r="F486">
        <v>130.75865200000001</v>
      </c>
      <c r="H486" s="13" t="s">
        <v>1358</v>
      </c>
      <c r="I486" s="13" t="s">
        <v>1345</v>
      </c>
      <c r="T486">
        <v>10</v>
      </c>
      <c r="U486">
        <v>9.9</v>
      </c>
      <c r="V486">
        <v>9.75</v>
      </c>
      <c r="W486">
        <f t="shared" si="49"/>
        <v>9.8833333333333329</v>
      </c>
      <c r="X486">
        <v>109.5</v>
      </c>
      <c r="Y486">
        <v>109.5</v>
      </c>
      <c r="Z486">
        <v>110</v>
      </c>
      <c r="AA486">
        <f t="shared" si="50"/>
        <v>109.66666666666667</v>
      </c>
      <c r="AB486">
        <v>5.5</v>
      </c>
      <c r="AC486">
        <v>5.5</v>
      </c>
      <c r="AD486">
        <v>5.65</v>
      </c>
      <c r="AE486">
        <f t="shared" si="51"/>
        <v>5.55</v>
      </c>
      <c r="AF486">
        <v>2.6</v>
      </c>
      <c r="AG486">
        <v>2.7</v>
      </c>
      <c r="AH486">
        <v>2.6</v>
      </c>
      <c r="AI486">
        <f t="shared" si="52"/>
        <v>2.6333333333333333</v>
      </c>
      <c r="AJ486">
        <v>4</v>
      </c>
      <c r="AK486">
        <v>4</v>
      </c>
      <c r="AL486">
        <v>3.9</v>
      </c>
      <c r="AM486">
        <f t="shared" si="53"/>
        <v>3.9666666666666668</v>
      </c>
      <c r="AN486">
        <v>101</v>
      </c>
      <c r="AO486">
        <v>100</v>
      </c>
      <c r="AP486">
        <v>100</v>
      </c>
      <c r="AQ486">
        <f t="shared" si="54"/>
        <v>100.33333333333333</v>
      </c>
      <c r="AR486">
        <v>98</v>
      </c>
      <c r="AS486">
        <v>98</v>
      </c>
      <c r="AT486">
        <v>99</v>
      </c>
      <c r="AU486">
        <f t="shared" si="55"/>
        <v>98.333333333333329</v>
      </c>
      <c r="AV486" t="s">
        <v>1343</v>
      </c>
      <c r="AW486" t="s">
        <v>1343</v>
      </c>
      <c r="AX486">
        <v>14.71</v>
      </c>
      <c r="AY486">
        <v>85</v>
      </c>
      <c r="AZ486">
        <v>84</v>
      </c>
      <c r="BA486">
        <v>78</v>
      </c>
      <c r="BB486">
        <v>72.5</v>
      </c>
      <c r="BC486">
        <v>67</v>
      </c>
      <c r="BD486">
        <v>61</v>
      </c>
      <c r="BE486">
        <v>58</v>
      </c>
      <c r="BF486">
        <v>52</v>
      </c>
      <c r="BG486">
        <v>46</v>
      </c>
      <c r="BH486" t="s">
        <v>1351</v>
      </c>
      <c r="BI486" t="s">
        <v>1343</v>
      </c>
      <c r="BJ486" s="3" t="s">
        <v>1351</v>
      </c>
    </row>
    <row r="487" spans="1:68">
      <c r="A487" t="s">
        <v>1438</v>
      </c>
      <c r="B487" s="21">
        <v>40013</v>
      </c>
      <c r="C487" t="s">
        <v>683</v>
      </c>
      <c r="D487" t="s">
        <v>217</v>
      </c>
      <c r="E487">
        <v>49.103321000000001</v>
      </c>
      <c r="F487">
        <v>130.75865200000001</v>
      </c>
      <c r="H487" s="13" t="s">
        <v>1349</v>
      </c>
      <c r="I487" s="13" t="s">
        <v>1345</v>
      </c>
      <c r="T487">
        <v>10</v>
      </c>
      <c r="U487">
        <v>9.75</v>
      </c>
      <c r="V487">
        <v>10</v>
      </c>
      <c r="W487">
        <f t="shared" si="49"/>
        <v>9.9166666666666661</v>
      </c>
      <c r="X487">
        <v>112</v>
      </c>
      <c r="Y487">
        <v>112.5</v>
      </c>
      <c r="Z487">
        <v>113</v>
      </c>
      <c r="AA487">
        <f t="shared" si="50"/>
        <v>112.5</v>
      </c>
      <c r="AB487">
        <v>5.35</v>
      </c>
      <c r="AC487">
        <v>5.3</v>
      </c>
      <c r="AD487">
        <v>5.3</v>
      </c>
      <c r="AE487">
        <f t="shared" si="51"/>
        <v>5.3166666666666664</v>
      </c>
      <c r="AF487">
        <v>2.5499999999999998</v>
      </c>
      <c r="AG487">
        <v>2.5</v>
      </c>
      <c r="AH487">
        <v>2.4500000000000002</v>
      </c>
      <c r="AI487">
        <f t="shared" si="52"/>
        <v>2.5</v>
      </c>
      <c r="AJ487">
        <v>4.25</v>
      </c>
      <c r="AK487">
        <v>4.5</v>
      </c>
      <c r="AL487">
        <v>4.3499999999999996</v>
      </c>
      <c r="AM487">
        <f t="shared" si="53"/>
        <v>4.3666666666666663</v>
      </c>
      <c r="AN487">
        <v>80.5</v>
      </c>
      <c r="AO487">
        <v>81</v>
      </c>
      <c r="AP487">
        <v>80</v>
      </c>
      <c r="AQ487">
        <f t="shared" si="54"/>
        <v>80.5</v>
      </c>
      <c r="AR487">
        <v>80.5</v>
      </c>
      <c r="AS487">
        <v>80</v>
      </c>
      <c r="AT487">
        <v>80</v>
      </c>
      <c r="AU487">
        <f t="shared" si="55"/>
        <v>80.166666666666671</v>
      </c>
      <c r="AV487" t="s">
        <v>1343</v>
      </c>
      <c r="AW487" t="s">
        <v>1343</v>
      </c>
      <c r="AX487">
        <v>14.38</v>
      </c>
      <c r="AY487">
        <v>86</v>
      </c>
      <c r="AZ487">
        <v>85</v>
      </c>
      <c r="BA487">
        <v>80</v>
      </c>
      <c r="BB487">
        <v>73</v>
      </c>
      <c r="BC487">
        <v>68</v>
      </c>
      <c r="BD487">
        <v>63</v>
      </c>
      <c r="BE487">
        <v>58</v>
      </c>
      <c r="BF487">
        <v>51</v>
      </c>
      <c r="BG487">
        <v>46</v>
      </c>
      <c r="BH487" t="s">
        <v>1343</v>
      </c>
      <c r="BI487" t="s">
        <v>1343</v>
      </c>
      <c r="BJ487" s="3" t="s">
        <v>1343</v>
      </c>
    </row>
    <row r="488" spans="1:68">
      <c r="A488" t="s">
        <v>1439</v>
      </c>
      <c r="B488" s="21">
        <v>40013</v>
      </c>
      <c r="C488" t="s">
        <v>683</v>
      </c>
      <c r="D488" t="s">
        <v>217</v>
      </c>
      <c r="E488">
        <v>49.103321000000001</v>
      </c>
      <c r="F488">
        <v>130.75865200000001</v>
      </c>
      <c r="H488" s="13" t="s">
        <v>1349</v>
      </c>
      <c r="I488" s="13" t="s">
        <v>1345</v>
      </c>
      <c r="T488">
        <v>10.3</v>
      </c>
      <c r="U488">
        <v>10.35</v>
      </c>
      <c r="V488">
        <v>10.25</v>
      </c>
      <c r="W488">
        <f t="shared" si="49"/>
        <v>10.299999999999999</v>
      </c>
      <c r="X488">
        <v>119</v>
      </c>
      <c r="Y488">
        <v>119.5</v>
      </c>
      <c r="Z488">
        <v>118.5</v>
      </c>
      <c r="AA488">
        <f t="shared" si="50"/>
        <v>119</v>
      </c>
      <c r="AB488">
        <v>5.8</v>
      </c>
      <c r="AC488">
        <v>5.7</v>
      </c>
      <c r="AD488">
        <v>5.8</v>
      </c>
      <c r="AE488">
        <f t="shared" si="51"/>
        <v>5.7666666666666666</v>
      </c>
      <c r="AF488">
        <v>2.9</v>
      </c>
      <c r="AG488">
        <v>2.9</v>
      </c>
      <c r="AH488">
        <v>2.95</v>
      </c>
      <c r="AI488">
        <f t="shared" si="52"/>
        <v>2.9166666666666665</v>
      </c>
      <c r="AJ488">
        <v>4.75</v>
      </c>
      <c r="AK488">
        <v>4.7</v>
      </c>
      <c r="AL488">
        <v>4.8499999999999996</v>
      </c>
      <c r="AM488">
        <f t="shared" si="53"/>
        <v>4.7666666666666666</v>
      </c>
      <c r="AN488">
        <v>87</v>
      </c>
      <c r="AO488">
        <v>87</v>
      </c>
      <c r="AP488">
        <v>87</v>
      </c>
      <c r="AQ488">
        <f t="shared" si="54"/>
        <v>87</v>
      </c>
      <c r="AR488">
        <v>89</v>
      </c>
      <c r="AS488">
        <v>89</v>
      </c>
      <c r="AT488">
        <v>89.5</v>
      </c>
      <c r="AU488">
        <f t="shared" si="55"/>
        <v>89.166666666666671</v>
      </c>
      <c r="AV488" t="s">
        <v>1343</v>
      </c>
      <c r="AW488" t="s">
        <v>1343</v>
      </c>
      <c r="AX488">
        <v>15.15</v>
      </c>
      <c r="AY488">
        <v>92.5</v>
      </c>
      <c r="AZ488">
        <v>90.5</v>
      </c>
      <c r="BA488">
        <v>85</v>
      </c>
      <c r="BB488">
        <v>79</v>
      </c>
      <c r="BC488">
        <v>73</v>
      </c>
      <c r="BD488">
        <v>67</v>
      </c>
      <c r="BE488">
        <v>62</v>
      </c>
      <c r="BF488">
        <v>56</v>
      </c>
      <c r="BG488">
        <v>49</v>
      </c>
      <c r="BH488" t="s">
        <v>1343</v>
      </c>
      <c r="BI488" t="s">
        <v>1343</v>
      </c>
      <c r="BJ488" s="3" t="s">
        <v>1343</v>
      </c>
    </row>
    <row r="489" spans="1:68">
      <c r="A489" t="s">
        <v>1440</v>
      </c>
      <c r="B489" s="21">
        <v>40013</v>
      </c>
      <c r="C489" t="s">
        <v>683</v>
      </c>
      <c r="D489" t="s">
        <v>217</v>
      </c>
      <c r="E489">
        <v>49.103321000000001</v>
      </c>
      <c r="F489">
        <v>130.75865200000001</v>
      </c>
      <c r="H489" s="13" t="s">
        <v>1358</v>
      </c>
      <c r="I489" s="13" t="s">
        <v>1342</v>
      </c>
      <c r="T489">
        <v>10.15</v>
      </c>
      <c r="U489">
        <v>10.199999999999999</v>
      </c>
      <c r="V489">
        <v>10.199999999999999</v>
      </c>
      <c r="W489">
        <f t="shared" si="49"/>
        <v>10.183333333333334</v>
      </c>
      <c r="X489">
        <v>114.5</v>
      </c>
      <c r="Y489">
        <v>114</v>
      </c>
      <c r="Z489">
        <v>114.5</v>
      </c>
      <c r="AA489">
        <f t="shared" si="50"/>
        <v>114.33333333333333</v>
      </c>
      <c r="AB489">
        <v>5.85</v>
      </c>
      <c r="AC489">
        <v>5.8</v>
      </c>
      <c r="AD489">
        <v>5.8</v>
      </c>
      <c r="AE489">
        <f t="shared" si="51"/>
        <v>5.8166666666666664</v>
      </c>
      <c r="AF489">
        <v>2.75</v>
      </c>
      <c r="AG489">
        <v>2.75</v>
      </c>
      <c r="AH489">
        <v>2.7</v>
      </c>
      <c r="AI489">
        <f t="shared" si="52"/>
        <v>2.7333333333333329</v>
      </c>
      <c r="AJ489">
        <v>4.2</v>
      </c>
      <c r="AK489">
        <v>4.3499999999999996</v>
      </c>
      <c r="AL489">
        <v>4.2</v>
      </c>
      <c r="AM489">
        <f t="shared" si="53"/>
        <v>4.25</v>
      </c>
      <c r="AN489">
        <v>99</v>
      </c>
      <c r="AO489">
        <v>98</v>
      </c>
      <c r="AP489">
        <v>98</v>
      </c>
      <c r="AQ489">
        <f t="shared" si="54"/>
        <v>98.333333333333329</v>
      </c>
      <c r="AR489">
        <v>96</v>
      </c>
      <c r="AS489">
        <v>96</v>
      </c>
      <c r="AT489">
        <v>96</v>
      </c>
      <c r="AU489">
        <f t="shared" si="55"/>
        <v>96</v>
      </c>
      <c r="AV489" t="s">
        <v>1343</v>
      </c>
      <c r="AW489" t="s">
        <v>1343</v>
      </c>
      <c r="AX489">
        <v>14.76</v>
      </c>
      <c r="AY489">
        <v>89</v>
      </c>
      <c r="AZ489">
        <v>87</v>
      </c>
      <c r="BA489">
        <v>81.5</v>
      </c>
      <c r="BB489">
        <v>74.5</v>
      </c>
      <c r="BC489">
        <v>69</v>
      </c>
      <c r="BD489">
        <v>64</v>
      </c>
      <c r="BE489">
        <v>58</v>
      </c>
      <c r="BF489">
        <v>52</v>
      </c>
      <c r="BG489">
        <v>47</v>
      </c>
      <c r="BH489" t="s">
        <v>1343</v>
      </c>
      <c r="BI489" t="s">
        <v>1343</v>
      </c>
      <c r="BJ489" s="3" t="s">
        <v>1343</v>
      </c>
    </row>
    <row r="490" spans="1:68">
      <c r="A490" t="s">
        <v>1441</v>
      </c>
      <c r="B490" s="21">
        <v>40013</v>
      </c>
      <c r="C490" t="s">
        <v>683</v>
      </c>
      <c r="D490" t="s">
        <v>217</v>
      </c>
      <c r="E490">
        <v>49.103321000000001</v>
      </c>
      <c r="F490">
        <v>130.75865200000001</v>
      </c>
      <c r="H490" s="13" t="s">
        <v>1359</v>
      </c>
      <c r="I490" s="13" t="s">
        <v>1345</v>
      </c>
      <c r="T490">
        <v>10</v>
      </c>
      <c r="U490">
        <v>10</v>
      </c>
      <c r="V490">
        <v>10</v>
      </c>
      <c r="W490">
        <f t="shared" si="49"/>
        <v>10</v>
      </c>
      <c r="X490">
        <v>111.5</v>
      </c>
      <c r="Y490">
        <v>112</v>
      </c>
      <c r="Z490">
        <v>112</v>
      </c>
      <c r="AA490">
        <f t="shared" si="50"/>
        <v>111.83333333333333</v>
      </c>
      <c r="AB490">
        <v>4.9000000000000004</v>
      </c>
      <c r="AC490">
        <v>4.95</v>
      </c>
      <c r="AD490">
        <v>4.95</v>
      </c>
      <c r="AE490">
        <f t="shared" si="51"/>
        <v>4.9333333333333336</v>
      </c>
      <c r="AF490">
        <v>2.9</v>
      </c>
      <c r="AG490">
        <v>2.8</v>
      </c>
      <c r="AH490">
        <v>2.9</v>
      </c>
      <c r="AI490">
        <f t="shared" si="52"/>
        <v>2.8666666666666667</v>
      </c>
      <c r="AJ490">
        <v>4.5</v>
      </c>
      <c r="AK490">
        <v>4.7</v>
      </c>
      <c r="AL490">
        <v>4.7</v>
      </c>
      <c r="AM490">
        <f t="shared" si="53"/>
        <v>4.6333333333333329</v>
      </c>
      <c r="AN490">
        <v>80</v>
      </c>
      <c r="AO490">
        <v>80</v>
      </c>
      <c r="AP490">
        <v>80</v>
      </c>
      <c r="AQ490">
        <f t="shared" si="54"/>
        <v>80</v>
      </c>
      <c r="AR490">
        <v>81</v>
      </c>
      <c r="AS490">
        <v>81.5</v>
      </c>
      <c r="AT490">
        <v>81.5</v>
      </c>
      <c r="AU490">
        <f t="shared" si="55"/>
        <v>81.333333333333329</v>
      </c>
      <c r="AV490" t="s">
        <v>1343</v>
      </c>
      <c r="AW490" t="s">
        <v>1343</v>
      </c>
      <c r="AX490">
        <v>15.06</v>
      </c>
      <c r="AY490">
        <v>85</v>
      </c>
      <c r="AZ490">
        <v>84</v>
      </c>
      <c r="BA490">
        <v>78</v>
      </c>
      <c r="BB490">
        <v>73</v>
      </c>
      <c r="BC490">
        <v>67</v>
      </c>
      <c r="BD490">
        <v>61</v>
      </c>
      <c r="BE490">
        <v>59</v>
      </c>
      <c r="BF490">
        <v>55</v>
      </c>
      <c r="BG490">
        <v>48</v>
      </c>
      <c r="BH490" t="s">
        <v>1343</v>
      </c>
      <c r="BI490" t="s">
        <v>1343</v>
      </c>
      <c r="BJ490" s="3" t="s">
        <v>1343</v>
      </c>
    </row>
    <row r="491" spans="1:68">
      <c r="A491" t="s">
        <v>1442</v>
      </c>
      <c r="B491" s="21">
        <v>40013</v>
      </c>
      <c r="C491" t="s">
        <v>683</v>
      </c>
      <c r="D491" t="s">
        <v>217</v>
      </c>
      <c r="E491">
        <v>49.103321000000001</v>
      </c>
      <c r="F491">
        <v>130.75865200000001</v>
      </c>
      <c r="H491" s="13" t="s">
        <v>1358</v>
      </c>
      <c r="I491" s="13" t="s">
        <v>1342</v>
      </c>
      <c r="T491">
        <v>10</v>
      </c>
      <c r="U491">
        <v>9.85</v>
      </c>
      <c r="V491">
        <v>9.8000000000000007</v>
      </c>
      <c r="W491">
        <f t="shared" si="49"/>
        <v>9.8833333333333346</v>
      </c>
      <c r="X491">
        <v>110.5</v>
      </c>
      <c r="Y491">
        <v>111</v>
      </c>
      <c r="Z491">
        <v>111</v>
      </c>
      <c r="AA491">
        <f t="shared" si="50"/>
        <v>110.83333333333333</v>
      </c>
      <c r="AB491">
        <v>5.4</v>
      </c>
      <c r="AC491">
        <v>5.35</v>
      </c>
      <c r="AD491">
        <v>5.4</v>
      </c>
      <c r="AE491">
        <f t="shared" si="51"/>
        <v>5.3833333333333329</v>
      </c>
      <c r="AF491">
        <v>2.4</v>
      </c>
      <c r="AG491">
        <v>2.5</v>
      </c>
      <c r="AH491">
        <v>2.4</v>
      </c>
      <c r="AI491">
        <f t="shared" si="52"/>
        <v>2.4333333333333336</v>
      </c>
      <c r="AJ491">
        <v>4</v>
      </c>
      <c r="AK491">
        <v>4.3</v>
      </c>
      <c r="AL491">
        <v>4.3</v>
      </c>
      <c r="AM491">
        <f t="shared" si="53"/>
        <v>4.2</v>
      </c>
      <c r="AN491">
        <v>92</v>
      </c>
      <c r="AO491">
        <v>92</v>
      </c>
      <c r="AP491">
        <v>93</v>
      </c>
      <c r="AQ491">
        <f t="shared" si="54"/>
        <v>92.333333333333329</v>
      </c>
      <c r="AR491">
        <v>91</v>
      </c>
      <c r="AS491">
        <v>91</v>
      </c>
      <c r="AT491">
        <v>91.5</v>
      </c>
      <c r="AU491">
        <f t="shared" si="55"/>
        <v>91.166666666666671</v>
      </c>
      <c r="AV491" t="s">
        <v>1343</v>
      </c>
      <c r="AW491" t="s">
        <v>1343</v>
      </c>
      <c r="AX491">
        <v>14.39</v>
      </c>
      <c r="AY491">
        <v>84</v>
      </c>
      <c r="AZ491">
        <v>83.5</v>
      </c>
      <c r="BA491">
        <v>78</v>
      </c>
      <c r="BB491">
        <v>72</v>
      </c>
      <c r="BC491">
        <v>68.5</v>
      </c>
      <c r="BD491">
        <v>62</v>
      </c>
      <c r="BE491">
        <v>58</v>
      </c>
      <c r="BF491">
        <v>51</v>
      </c>
      <c r="BG491">
        <v>45.5</v>
      </c>
      <c r="BH491" t="s">
        <v>1343</v>
      </c>
      <c r="BI491" t="s">
        <v>1343</v>
      </c>
      <c r="BJ491" s="3" t="s">
        <v>1343</v>
      </c>
    </row>
    <row r="492" spans="1:68">
      <c r="A492" t="s">
        <v>1443</v>
      </c>
      <c r="B492" s="21">
        <v>40013</v>
      </c>
      <c r="C492" t="s">
        <v>683</v>
      </c>
      <c r="D492" t="s">
        <v>217</v>
      </c>
      <c r="E492">
        <v>49.103321000000001</v>
      </c>
      <c r="F492">
        <v>130.75865200000001</v>
      </c>
      <c r="H492" s="13" t="s">
        <v>1360</v>
      </c>
      <c r="I492" s="13" t="s">
        <v>1342</v>
      </c>
      <c r="T492">
        <v>10.1</v>
      </c>
      <c r="U492">
        <v>9.75</v>
      </c>
      <c r="V492">
        <v>9.6999999999999993</v>
      </c>
      <c r="W492">
        <f t="shared" si="49"/>
        <v>9.85</v>
      </c>
      <c r="X492">
        <v>117</v>
      </c>
      <c r="Y492">
        <v>117</v>
      </c>
      <c r="Z492">
        <v>117</v>
      </c>
      <c r="AA492">
        <f t="shared" si="50"/>
        <v>117</v>
      </c>
      <c r="AB492">
        <v>5.0999999999999996</v>
      </c>
      <c r="AC492">
        <v>5</v>
      </c>
      <c r="AD492">
        <v>5.0999999999999996</v>
      </c>
      <c r="AE492">
        <f t="shared" si="51"/>
        <v>5.0666666666666664</v>
      </c>
      <c r="AF492">
        <v>2.75</v>
      </c>
      <c r="AG492">
        <v>2.7</v>
      </c>
      <c r="AH492">
        <v>2.65</v>
      </c>
      <c r="AI492">
        <f t="shared" si="52"/>
        <v>2.6999999999999997</v>
      </c>
      <c r="AJ492">
        <v>4</v>
      </c>
      <c r="AK492">
        <v>4.2</v>
      </c>
      <c r="AL492">
        <v>4.0999999999999996</v>
      </c>
      <c r="AM492">
        <f t="shared" si="53"/>
        <v>4.0999999999999996</v>
      </c>
      <c r="AN492">
        <v>104</v>
      </c>
      <c r="AO492">
        <v>104</v>
      </c>
      <c r="AP492">
        <v>105</v>
      </c>
      <c r="AQ492">
        <f t="shared" si="54"/>
        <v>104.33333333333333</v>
      </c>
      <c r="AR492">
        <v>105</v>
      </c>
      <c r="AS492">
        <v>104.5</v>
      </c>
      <c r="AT492">
        <v>104</v>
      </c>
      <c r="AU492">
        <f t="shared" si="55"/>
        <v>104.5</v>
      </c>
      <c r="AV492" t="s">
        <v>1361</v>
      </c>
      <c r="AW492" t="s">
        <v>1361</v>
      </c>
      <c r="AX492">
        <v>13.44</v>
      </c>
      <c r="AY492">
        <v>91</v>
      </c>
      <c r="AZ492">
        <v>90</v>
      </c>
      <c r="BA492">
        <v>83</v>
      </c>
      <c r="BB492">
        <v>80</v>
      </c>
      <c r="BC492">
        <v>74.5</v>
      </c>
      <c r="BD492">
        <v>67</v>
      </c>
      <c r="BE492">
        <v>61</v>
      </c>
      <c r="BF492">
        <v>55</v>
      </c>
      <c r="BG492">
        <v>48</v>
      </c>
      <c r="BH492" t="s">
        <v>1350</v>
      </c>
      <c r="BI492" t="s">
        <v>1343</v>
      </c>
      <c r="BJ492" s="3" t="s">
        <v>1351</v>
      </c>
    </row>
    <row r="493" spans="1:68">
      <c r="A493" t="s">
        <v>1444</v>
      </c>
      <c r="B493" s="21">
        <v>40013</v>
      </c>
      <c r="C493" t="s">
        <v>505</v>
      </c>
      <c r="D493" t="s">
        <v>506</v>
      </c>
      <c r="E493">
        <v>48.969479</v>
      </c>
      <c r="F493">
        <v>131.01844800000001</v>
      </c>
      <c r="H493" s="13" t="s">
        <v>1349</v>
      </c>
      <c r="I493" s="13" t="s">
        <v>1342</v>
      </c>
      <c r="T493">
        <v>9.8000000000000007</v>
      </c>
      <c r="U493">
        <v>10</v>
      </c>
      <c r="V493">
        <v>10</v>
      </c>
      <c r="W493">
        <f t="shared" si="49"/>
        <v>9.9333333333333336</v>
      </c>
      <c r="X493">
        <v>115.5</v>
      </c>
      <c r="Y493">
        <v>116</v>
      </c>
      <c r="Z493">
        <v>116</v>
      </c>
      <c r="AA493">
        <f t="shared" si="50"/>
        <v>115.83333333333333</v>
      </c>
      <c r="AB493">
        <v>5.3</v>
      </c>
      <c r="AC493">
        <v>5.4</v>
      </c>
      <c r="AD493">
        <v>5.3</v>
      </c>
      <c r="AE493">
        <f t="shared" si="51"/>
        <v>5.333333333333333</v>
      </c>
      <c r="AF493">
        <v>2.85</v>
      </c>
      <c r="AG493">
        <v>2.85</v>
      </c>
      <c r="AH493">
        <v>2.9</v>
      </c>
      <c r="AI493">
        <f t="shared" si="52"/>
        <v>2.8666666666666667</v>
      </c>
      <c r="AJ493">
        <v>4.5</v>
      </c>
      <c r="AK493">
        <v>4.5</v>
      </c>
      <c r="AL493">
        <v>4.5</v>
      </c>
      <c r="AM493">
        <f t="shared" si="53"/>
        <v>4.5</v>
      </c>
      <c r="AN493">
        <v>85</v>
      </c>
      <c r="AO493">
        <v>85.5</v>
      </c>
      <c r="AP493">
        <v>85</v>
      </c>
      <c r="AQ493">
        <f t="shared" si="54"/>
        <v>85.166666666666671</v>
      </c>
      <c r="AR493">
        <v>84</v>
      </c>
      <c r="AS493">
        <v>84</v>
      </c>
      <c r="AT493">
        <v>83.5</v>
      </c>
      <c r="AU493">
        <f t="shared" si="55"/>
        <v>83.833333333333329</v>
      </c>
      <c r="AV493" t="s">
        <v>1343</v>
      </c>
      <c r="AW493" t="s">
        <v>1343</v>
      </c>
      <c r="AX493">
        <v>15.52</v>
      </c>
      <c r="AY493">
        <v>90</v>
      </c>
      <c r="AZ493">
        <v>89</v>
      </c>
      <c r="BA493">
        <v>83.5</v>
      </c>
      <c r="BB493">
        <v>77</v>
      </c>
      <c r="BC493">
        <v>71</v>
      </c>
      <c r="BD493">
        <v>64.5</v>
      </c>
      <c r="BE493">
        <v>60</v>
      </c>
      <c r="BF493">
        <v>53.5</v>
      </c>
      <c r="BG493">
        <v>48</v>
      </c>
      <c r="BH493" t="s">
        <v>1343</v>
      </c>
      <c r="BI493" t="s">
        <v>1343</v>
      </c>
      <c r="BJ493" s="3" t="s">
        <v>1362</v>
      </c>
    </row>
    <row r="494" spans="1:68">
      <c r="A494" t="s">
        <v>771</v>
      </c>
      <c r="B494" s="21">
        <v>40013</v>
      </c>
      <c r="C494" t="s">
        <v>505</v>
      </c>
      <c r="D494" t="s">
        <v>506</v>
      </c>
      <c r="E494">
        <v>48.969479</v>
      </c>
      <c r="F494">
        <v>131.01844800000001</v>
      </c>
      <c r="H494" s="13" t="s">
        <v>1363</v>
      </c>
      <c r="I494" s="13" t="s">
        <v>1345</v>
      </c>
      <c r="T494">
        <v>9.4</v>
      </c>
      <c r="U494">
        <v>9.4</v>
      </c>
      <c r="V494">
        <v>9.6</v>
      </c>
      <c r="W494">
        <f t="shared" si="49"/>
        <v>9.4666666666666668</v>
      </c>
      <c r="X494">
        <v>114</v>
      </c>
      <c r="Y494">
        <v>114.5</v>
      </c>
      <c r="Z494">
        <v>114.5</v>
      </c>
      <c r="AA494">
        <f t="shared" si="50"/>
        <v>114.33333333333333</v>
      </c>
      <c r="AB494">
        <v>4.8</v>
      </c>
      <c r="AC494">
        <v>4.9000000000000004</v>
      </c>
      <c r="AD494">
        <v>4.9000000000000004</v>
      </c>
      <c r="AE494">
        <f t="shared" si="51"/>
        <v>4.8666666666666663</v>
      </c>
      <c r="AF494">
        <v>2.75</v>
      </c>
      <c r="AG494">
        <v>2.8</v>
      </c>
      <c r="AH494">
        <v>2.8</v>
      </c>
      <c r="AI494">
        <f t="shared" si="52"/>
        <v>2.7833333333333332</v>
      </c>
      <c r="AJ494">
        <v>3.9</v>
      </c>
      <c r="AK494">
        <v>4</v>
      </c>
      <c r="AL494">
        <v>4.0999999999999996</v>
      </c>
      <c r="AM494">
        <f t="shared" si="53"/>
        <v>4</v>
      </c>
      <c r="AN494">
        <v>87</v>
      </c>
      <c r="AO494">
        <v>86</v>
      </c>
      <c r="AP494">
        <v>87</v>
      </c>
      <c r="AQ494">
        <f t="shared" si="54"/>
        <v>86.666666666666671</v>
      </c>
      <c r="AR494">
        <v>79</v>
      </c>
      <c r="AS494">
        <v>79</v>
      </c>
      <c r="AT494">
        <v>79.5</v>
      </c>
      <c r="AU494">
        <f t="shared" si="55"/>
        <v>79.166666666666671</v>
      </c>
      <c r="AV494" t="s">
        <v>1343</v>
      </c>
      <c r="AW494" t="s">
        <v>1343</v>
      </c>
      <c r="AX494">
        <v>14.51</v>
      </c>
      <c r="AY494">
        <v>88</v>
      </c>
      <c r="AZ494">
        <v>86</v>
      </c>
      <c r="BA494">
        <v>82</v>
      </c>
      <c r="BB494">
        <v>75</v>
      </c>
      <c r="BC494">
        <v>70</v>
      </c>
      <c r="BD494">
        <v>64</v>
      </c>
      <c r="BE494">
        <v>59.5</v>
      </c>
      <c r="BF494">
        <v>54</v>
      </c>
      <c r="BG494">
        <v>47</v>
      </c>
      <c r="BH494" t="s">
        <v>1343</v>
      </c>
      <c r="BI494" t="s">
        <v>1351</v>
      </c>
      <c r="BJ494" s="3" t="s">
        <v>1343</v>
      </c>
    </row>
    <row r="495" spans="1:68">
      <c r="A495" t="s">
        <v>772</v>
      </c>
      <c r="B495" s="21">
        <v>40013</v>
      </c>
      <c r="C495" t="s">
        <v>505</v>
      </c>
      <c r="D495" t="s">
        <v>506</v>
      </c>
      <c r="E495">
        <v>48.969479</v>
      </c>
      <c r="F495">
        <v>131.01844800000001</v>
      </c>
      <c r="H495" s="13" t="s">
        <v>1358</v>
      </c>
      <c r="I495" s="13" t="s">
        <v>1345</v>
      </c>
      <c r="T495">
        <v>9.5</v>
      </c>
      <c r="U495">
        <v>9.5</v>
      </c>
      <c r="V495">
        <v>9.4</v>
      </c>
      <c r="W495">
        <f t="shared" si="49"/>
        <v>9.4666666666666668</v>
      </c>
      <c r="X495">
        <v>113</v>
      </c>
      <c r="Y495">
        <v>113</v>
      </c>
      <c r="Z495">
        <v>112.5</v>
      </c>
      <c r="AA495">
        <f t="shared" si="50"/>
        <v>112.83333333333333</v>
      </c>
      <c r="AB495">
        <v>5.5</v>
      </c>
      <c r="AC495">
        <v>5.4</v>
      </c>
      <c r="AD495">
        <v>5.35</v>
      </c>
      <c r="AE495">
        <f t="shared" si="51"/>
        <v>5.416666666666667</v>
      </c>
      <c r="AF495">
        <v>2.5499999999999998</v>
      </c>
      <c r="AG495">
        <v>2.5</v>
      </c>
      <c r="AH495">
        <v>2.5499999999999998</v>
      </c>
      <c r="AI495">
        <f t="shared" si="52"/>
        <v>2.5333333333333332</v>
      </c>
      <c r="AJ495">
        <v>4.2</v>
      </c>
      <c r="AK495">
        <v>4.4000000000000004</v>
      </c>
      <c r="AL495">
        <v>4.2</v>
      </c>
      <c r="AM495">
        <f t="shared" si="53"/>
        <v>4.2666666666666666</v>
      </c>
      <c r="AN495">
        <v>82.5</v>
      </c>
      <c r="AO495">
        <v>82</v>
      </c>
      <c r="AP495">
        <v>82</v>
      </c>
      <c r="AQ495">
        <f t="shared" si="54"/>
        <v>82.166666666666671</v>
      </c>
      <c r="AR495">
        <v>90</v>
      </c>
      <c r="AS495">
        <v>90</v>
      </c>
      <c r="AT495">
        <v>91</v>
      </c>
      <c r="AU495">
        <f t="shared" si="55"/>
        <v>90.333333333333329</v>
      </c>
      <c r="AV495" t="s">
        <v>1343</v>
      </c>
      <c r="AW495" t="s">
        <v>1351</v>
      </c>
      <c r="AX495">
        <v>14.01</v>
      </c>
      <c r="AY495">
        <v>87</v>
      </c>
      <c r="AZ495">
        <v>86</v>
      </c>
      <c r="BA495">
        <v>81</v>
      </c>
      <c r="BB495">
        <v>75</v>
      </c>
      <c r="BC495">
        <v>69</v>
      </c>
      <c r="BD495">
        <v>63.5</v>
      </c>
      <c r="BE495">
        <v>58</v>
      </c>
      <c r="BF495">
        <v>52</v>
      </c>
      <c r="BG495">
        <v>47</v>
      </c>
      <c r="BH495" t="s">
        <v>1351</v>
      </c>
      <c r="BI495" t="s">
        <v>1343</v>
      </c>
      <c r="BJ495" s="3" t="s">
        <v>1343</v>
      </c>
    </row>
    <row r="496" spans="1:68">
      <c r="A496" t="s">
        <v>583</v>
      </c>
      <c r="B496" s="21">
        <v>40013</v>
      </c>
      <c r="C496" t="s">
        <v>505</v>
      </c>
      <c r="D496" t="s">
        <v>506</v>
      </c>
      <c r="E496">
        <v>48.969479</v>
      </c>
      <c r="F496">
        <v>131.01844800000001</v>
      </c>
      <c r="H496" s="13" t="s">
        <v>1363</v>
      </c>
      <c r="I496" s="13" t="s">
        <v>1342</v>
      </c>
      <c r="T496">
        <v>9.5</v>
      </c>
      <c r="U496">
        <v>9.6999999999999993</v>
      </c>
      <c r="V496">
        <v>9.5</v>
      </c>
      <c r="W496">
        <f t="shared" si="49"/>
        <v>9.5666666666666664</v>
      </c>
      <c r="X496">
        <v>113</v>
      </c>
      <c r="Y496">
        <v>113</v>
      </c>
      <c r="Z496">
        <v>113.5</v>
      </c>
      <c r="AA496">
        <f t="shared" si="50"/>
        <v>113.16666666666667</v>
      </c>
      <c r="AB496">
        <v>5.3</v>
      </c>
      <c r="AC496">
        <v>5.3</v>
      </c>
      <c r="AD496">
        <v>5.4</v>
      </c>
      <c r="AE496">
        <f t="shared" si="51"/>
        <v>5.333333333333333</v>
      </c>
      <c r="AF496">
        <v>2.5</v>
      </c>
      <c r="AG496">
        <v>2.5</v>
      </c>
      <c r="AH496">
        <v>2.5</v>
      </c>
      <c r="AI496">
        <f t="shared" si="52"/>
        <v>2.5</v>
      </c>
      <c r="AJ496">
        <v>4.05</v>
      </c>
      <c r="AK496">
        <v>4.1500000000000004</v>
      </c>
      <c r="AL496">
        <v>4.05</v>
      </c>
      <c r="AM496">
        <f t="shared" si="53"/>
        <v>4.083333333333333</v>
      </c>
      <c r="AN496">
        <v>75</v>
      </c>
      <c r="AO496">
        <v>75</v>
      </c>
      <c r="AP496">
        <v>75.5</v>
      </c>
      <c r="AQ496">
        <f t="shared" si="54"/>
        <v>75.166666666666671</v>
      </c>
      <c r="AR496">
        <v>74</v>
      </c>
      <c r="AS496">
        <v>74</v>
      </c>
      <c r="AT496">
        <v>74.5</v>
      </c>
      <c r="AU496">
        <f t="shared" si="55"/>
        <v>74.166666666666671</v>
      </c>
      <c r="AV496" t="s">
        <v>1343</v>
      </c>
      <c r="AW496" t="s">
        <v>1343</v>
      </c>
      <c r="AX496">
        <v>14.11</v>
      </c>
      <c r="AY496">
        <v>85</v>
      </c>
      <c r="AZ496">
        <v>85</v>
      </c>
      <c r="BA496">
        <v>82</v>
      </c>
      <c r="BB496">
        <v>75</v>
      </c>
      <c r="BC496">
        <v>70</v>
      </c>
      <c r="BD496">
        <v>65</v>
      </c>
      <c r="BE496">
        <v>60.5</v>
      </c>
      <c r="BF496">
        <v>54</v>
      </c>
      <c r="BG496">
        <v>47</v>
      </c>
      <c r="BH496" t="s">
        <v>1343</v>
      </c>
      <c r="BI496" t="s">
        <v>1343</v>
      </c>
      <c r="BJ496" s="3" t="s">
        <v>1351</v>
      </c>
    </row>
    <row r="497" spans="1:62">
      <c r="A497" t="s">
        <v>584</v>
      </c>
      <c r="B497" s="21">
        <v>40013</v>
      </c>
      <c r="C497" t="s">
        <v>505</v>
      </c>
      <c r="D497" t="s">
        <v>506</v>
      </c>
      <c r="E497">
        <v>48.969479</v>
      </c>
      <c r="F497">
        <v>131.01844800000001</v>
      </c>
      <c r="H497" s="13" t="s">
        <v>1364</v>
      </c>
      <c r="I497" s="13" t="s">
        <v>1342</v>
      </c>
      <c r="T497">
        <v>9.4</v>
      </c>
      <c r="U497">
        <v>9.6</v>
      </c>
      <c r="V497">
        <v>9.5</v>
      </c>
      <c r="W497">
        <f t="shared" si="49"/>
        <v>9.5</v>
      </c>
      <c r="X497">
        <v>118</v>
      </c>
      <c r="Y497">
        <v>118</v>
      </c>
      <c r="Z497">
        <v>117.5</v>
      </c>
      <c r="AA497">
        <f t="shared" si="50"/>
        <v>117.83333333333333</v>
      </c>
      <c r="AB497">
        <v>5.2</v>
      </c>
      <c r="AC497">
        <v>5.2</v>
      </c>
      <c r="AD497">
        <v>5.3</v>
      </c>
      <c r="AE497">
        <f t="shared" si="51"/>
        <v>5.2333333333333334</v>
      </c>
      <c r="AF497">
        <v>2.5</v>
      </c>
      <c r="AG497">
        <v>2.5</v>
      </c>
      <c r="AH497">
        <v>2.5</v>
      </c>
      <c r="AI497">
        <f t="shared" si="52"/>
        <v>2.5</v>
      </c>
      <c r="AJ497">
        <v>4.3</v>
      </c>
      <c r="AK497">
        <v>4.3</v>
      </c>
      <c r="AL497">
        <v>4.25</v>
      </c>
      <c r="AM497">
        <f t="shared" si="53"/>
        <v>4.2833333333333332</v>
      </c>
      <c r="AN497">
        <v>101</v>
      </c>
      <c r="AO497">
        <v>102</v>
      </c>
      <c r="AP497">
        <v>101</v>
      </c>
      <c r="AQ497">
        <f t="shared" si="54"/>
        <v>101.33333333333333</v>
      </c>
      <c r="AR497">
        <v>86</v>
      </c>
      <c r="AS497">
        <v>86</v>
      </c>
      <c r="AT497">
        <v>86</v>
      </c>
      <c r="AU497">
        <f t="shared" si="55"/>
        <v>86</v>
      </c>
      <c r="AV497" t="s">
        <v>1343</v>
      </c>
      <c r="AW497" t="s">
        <v>1365</v>
      </c>
      <c r="AX497">
        <v>15.08</v>
      </c>
      <c r="AY497">
        <v>91</v>
      </c>
      <c r="AZ497">
        <v>90</v>
      </c>
      <c r="BA497">
        <v>83.5</v>
      </c>
      <c r="BB497">
        <v>79</v>
      </c>
      <c r="BC497">
        <v>74</v>
      </c>
      <c r="BD497">
        <v>67.5</v>
      </c>
      <c r="BE497">
        <v>61</v>
      </c>
      <c r="BF497">
        <v>55</v>
      </c>
      <c r="BG497">
        <v>49</v>
      </c>
      <c r="BH497" t="s">
        <v>1343</v>
      </c>
      <c r="BI497" t="s">
        <v>1343</v>
      </c>
      <c r="BJ497" s="3" t="s">
        <v>1343</v>
      </c>
    </row>
    <row r="498" spans="1:62">
      <c r="A498" t="s">
        <v>585</v>
      </c>
      <c r="B498" s="21">
        <v>40013</v>
      </c>
      <c r="C498" t="s">
        <v>505</v>
      </c>
      <c r="D498" t="s">
        <v>506</v>
      </c>
      <c r="E498">
        <v>48.969479</v>
      </c>
      <c r="F498">
        <v>131.01844800000001</v>
      </c>
      <c r="H498" s="13" t="s">
        <v>1349</v>
      </c>
      <c r="I498" s="13" t="s">
        <v>1345</v>
      </c>
      <c r="T498">
        <v>10.5</v>
      </c>
      <c r="U498">
        <v>10.5</v>
      </c>
      <c r="V498">
        <v>10.6</v>
      </c>
      <c r="W498">
        <f t="shared" si="49"/>
        <v>10.533333333333333</v>
      </c>
      <c r="X498">
        <v>116.5</v>
      </c>
      <c r="Y498">
        <v>117</v>
      </c>
      <c r="Z498">
        <v>117.5</v>
      </c>
      <c r="AA498">
        <f t="shared" si="50"/>
        <v>117</v>
      </c>
      <c r="AB498">
        <v>5.8</v>
      </c>
      <c r="AC498">
        <v>5.9</v>
      </c>
      <c r="AD498">
        <v>5.8</v>
      </c>
      <c r="AE498">
        <f t="shared" si="51"/>
        <v>5.833333333333333</v>
      </c>
      <c r="AF498">
        <v>2.7</v>
      </c>
      <c r="AG498">
        <v>2.6</v>
      </c>
      <c r="AH498">
        <v>2.8</v>
      </c>
      <c r="AI498">
        <f t="shared" si="52"/>
        <v>2.7000000000000006</v>
      </c>
      <c r="AJ498">
        <v>5.2</v>
      </c>
      <c r="AK498">
        <v>5.15</v>
      </c>
      <c r="AL498">
        <v>5.25</v>
      </c>
      <c r="AM498">
        <f t="shared" si="53"/>
        <v>5.2</v>
      </c>
      <c r="AN498">
        <v>91</v>
      </c>
      <c r="AO498">
        <v>91</v>
      </c>
      <c r="AP498">
        <v>91</v>
      </c>
      <c r="AQ498">
        <f t="shared" si="54"/>
        <v>91</v>
      </c>
      <c r="AR498">
        <v>89.5</v>
      </c>
      <c r="AS498">
        <v>89.5</v>
      </c>
      <c r="AT498">
        <v>90</v>
      </c>
      <c r="AU498">
        <f t="shared" si="55"/>
        <v>89.666666666666671</v>
      </c>
      <c r="AV498" t="s">
        <v>1343</v>
      </c>
      <c r="AW498" t="s">
        <v>1343</v>
      </c>
      <c r="AX498">
        <v>15.64</v>
      </c>
      <c r="AY498">
        <v>90</v>
      </c>
      <c r="AZ498">
        <v>88</v>
      </c>
      <c r="BA498">
        <v>83</v>
      </c>
      <c r="BB498">
        <v>77</v>
      </c>
      <c r="BC498">
        <v>72</v>
      </c>
      <c r="BD498">
        <v>67</v>
      </c>
      <c r="BE498">
        <v>62</v>
      </c>
      <c r="BF498">
        <v>54</v>
      </c>
      <c r="BG498">
        <v>49</v>
      </c>
      <c r="BH498" t="s">
        <v>1361</v>
      </c>
      <c r="BI498" t="s">
        <v>1351</v>
      </c>
      <c r="BJ498" s="3" t="s">
        <v>1343</v>
      </c>
    </row>
    <row r="499" spans="1:62">
      <c r="A499" t="s">
        <v>586</v>
      </c>
      <c r="B499" s="21">
        <v>40013</v>
      </c>
      <c r="C499" t="s">
        <v>505</v>
      </c>
      <c r="D499" t="s">
        <v>506</v>
      </c>
      <c r="E499">
        <v>48.969479</v>
      </c>
      <c r="F499">
        <v>131.01844800000001</v>
      </c>
      <c r="H499" s="13" t="s">
        <v>1349</v>
      </c>
      <c r="I499" s="13" t="s">
        <v>1342</v>
      </c>
      <c r="T499">
        <v>9.5</v>
      </c>
      <c r="U499">
        <v>9.5</v>
      </c>
      <c r="V499">
        <v>9.6</v>
      </c>
      <c r="W499">
        <f t="shared" si="49"/>
        <v>9.5333333333333332</v>
      </c>
      <c r="X499">
        <v>116</v>
      </c>
      <c r="Y499">
        <v>117</v>
      </c>
      <c r="Z499">
        <v>117</v>
      </c>
      <c r="AA499">
        <f t="shared" si="50"/>
        <v>116.66666666666667</v>
      </c>
      <c r="AB499">
        <v>5.0999999999999996</v>
      </c>
      <c r="AC499">
        <v>5.2</v>
      </c>
      <c r="AD499">
        <v>5.2</v>
      </c>
      <c r="AE499">
        <f t="shared" si="51"/>
        <v>5.166666666666667</v>
      </c>
      <c r="AF499">
        <v>2.6</v>
      </c>
      <c r="AG499">
        <v>2.5</v>
      </c>
      <c r="AH499">
        <v>2.4</v>
      </c>
      <c r="AI499">
        <f t="shared" si="52"/>
        <v>2.5</v>
      </c>
      <c r="AJ499">
        <v>4.5</v>
      </c>
      <c r="AK499">
        <v>4.5</v>
      </c>
      <c r="AL499">
        <v>4.5</v>
      </c>
      <c r="AM499">
        <f t="shared" si="53"/>
        <v>4.5</v>
      </c>
      <c r="AN499">
        <v>85</v>
      </c>
      <c r="AO499">
        <v>84.5</v>
      </c>
      <c r="AP499">
        <v>85</v>
      </c>
      <c r="AQ499">
        <f t="shared" si="54"/>
        <v>84.833333333333329</v>
      </c>
      <c r="AR499">
        <v>85</v>
      </c>
      <c r="AS499">
        <v>85.5</v>
      </c>
      <c r="AT499">
        <v>85.5</v>
      </c>
      <c r="AU499">
        <f t="shared" si="55"/>
        <v>85.333333333333329</v>
      </c>
      <c r="AV499" t="s">
        <v>1343</v>
      </c>
      <c r="AW499" t="s">
        <v>1343</v>
      </c>
      <c r="AX499">
        <v>15.27</v>
      </c>
      <c r="AY499">
        <v>91</v>
      </c>
      <c r="AZ499">
        <v>91</v>
      </c>
      <c r="BA499">
        <v>85</v>
      </c>
      <c r="BB499">
        <v>79</v>
      </c>
      <c r="BC499">
        <v>73</v>
      </c>
      <c r="BD499">
        <v>67</v>
      </c>
      <c r="BE499">
        <v>61</v>
      </c>
      <c r="BF499">
        <v>55</v>
      </c>
      <c r="BG499">
        <v>48.5</v>
      </c>
      <c r="BH499" t="s">
        <v>1351</v>
      </c>
      <c r="BI499" t="s">
        <v>1343</v>
      </c>
      <c r="BJ499" s="3" t="s">
        <v>1343</v>
      </c>
    </row>
    <row r="500" spans="1:62">
      <c r="A500" t="s">
        <v>587</v>
      </c>
      <c r="B500" s="21">
        <v>40013</v>
      </c>
      <c r="C500" t="s">
        <v>505</v>
      </c>
      <c r="D500" t="s">
        <v>506</v>
      </c>
      <c r="E500">
        <v>48.969479</v>
      </c>
      <c r="F500">
        <v>131.01844800000001</v>
      </c>
      <c r="H500" s="13" t="s">
        <v>1366</v>
      </c>
      <c r="W500" t="e">
        <f t="shared" si="49"/>
        <v>#DIV/0!</v>
      </c>
      <c r="AA500" t="e">
        <f t="shared" si="50"/>
        <v>#DIV/0!</v>
      </c>
      <c r="AE500" t="e">
        <f t="shared" si="51"/>
        <v>#DIV/0!</v>
      </c>
      <c r="AI500" t="e">
        <f t="shared" si="52"/>
        <v>#DIV/0!</v>
      </c>
      <c r="AM500" t="e">
        <f t="shared" si="53"/>
        <v>#DIV/0!</v>
      </c>
      <c r="AQ500" t="e">
        <f t="shared" si="54"/>
        <v>#DIV/0!</v>
      </c>
      <c r="AU500" t="e">
        <f t="shared" si="55"/>
        <v>#DIV/0!</v>
      </c>
    </row>
    <row r="501" spans="1:62">
      <c r="A501" t="s">
        <v>588</v>
      </c>
      <c r="B501" s="21">
        <v>40013</v>
      </c>
      <c r="C501" t="s">
        <v>505</v>
      </c>
      <c r="D501" t="s">
        <v>506</v>
      </c>
      <c r="E501">
        <v>48.969479</v>
      </c>
      <c r="F501">
        <v>131.01844800000001</v>
      </c>
      <c r="H501" s="13" t="s">
        <v>1358</v>
      </c>
      <c r="I501" s="13" t="s">
        <v>1342</v>
      </c>
      <c r="T501">
        <v>9.9</v>
      </c>
      <c r="U501">
        <v>9.6999999999999993</v>
      </c>
      <c r="V501">
        <v>9.6</v>
      </c>
      <c r="W501">
        <f t="shared" si="49"/>
        <v>9.7333333333333343</v>
      </c>
      <c r="X501">
        <v>115</v>
      </c>
      <c r="Y501">
        <v>115</v>
      </c>
      <c r="Z501">
        <v>115</v>
      </c>
      <c r="AA501">
        <f t="shared" si="50"/>
        <v>115</v>
      </c>
      <c r="AB501">
        <v>5.5</v>
      </c>
      <c r="AC501">
        <v>5.5</v>
      </c>
      <c r="AD501">
        <v>5.4</v>
      </c>
      <c r="AE501">
        <f t="shared" si="51"/>
        <v>5.4666666666666659</v>
      </c>
      <c r="AF501">
        <v>3</v>
      </c>
      <c r="AG501">
        <v>2.9</v>
      </c>
      <c r="AH501">
        <v>2.95</v>
      </c>
      <c r="AI501">
        <f t="shared" si="52"/>
        <v>2.9500000000000006</v>
      </c>
      <c r="AJ501">
        <v>4.4000000000000004</v>
      </c>
      <c r="AK501">
        <v>4.4000000000000004</v>
      </c>
      <c r="AL501">
        <v>4.5</v>
      </c>
      <c r="AM501">
        <f t="shared" si="53"/>
        <v>4.4333333333333336</v>
      </c>
      <c r="AN501">
        <v>94.5</v>
      </c>
      <c r="AO501">
        <v>95</v>
      </c>
      <c r="AP501">
        <v>95</v>
      </c>
      <c r="AQ501">
        <f t="shared" si="54"/>
        <v>94.833333333333329</v>
      </c>
      <c r="AR501">
        <v>92</v>
      </c>
      <c r="AS501">
        <v>92.5</v>
      </c>
      <c r="AT501">
        <v>92.5</v>
      </c>
      <c r="AU501">
        <f t="shared" si="55"/>
        <v>92.333333333333329</v>
      </c>
      <c r="AV501" t="s">
        <v>1351</v>
      </c>
      <c r="AW501" t="s">
        <v>1352</v>
      </c>
      <c r="AX501">
        <v>15.31</v>
      </c>
      <c r="AY501">
        <v>90</v>
      </c>
      <c r="AZ501">
        <v>89</v>
      </c>
      <c r="BA501">
        <v>82.5</v>
      </c>
      <c r="BB501">
        <v>76</v>
      </c>
      <c r="BC501">
        <v>70.5</v>
      </c>
      <c r="BD501">
        <v>65</v>
      </c>
      <c r="BE501">
        <v>60</v>
      </c>
      <c r="BF501">
        <v>54</v>
      </c>
      <c r="BG501">
        <v>47</v>
      </c>
      <c r="BH501" t="s">
        <v>1343</v>
      </c>
      <c r="BI501" t="s">
        <v>1361</v>
      </c>
      <c r="BJ501" s="3" t="s">
        <v>1343</v>
      </c>
    </row>
    <row r="502" spans="1:62">
      <c r="A502" t="s">
        <v>589</v>
      </c>
      <c r="B502" s="21">
        <v>40013</v>
      </c>
      <c r="C502" t="s">
        <v>505</v>
      </c>
      <c r="D502" t="s">
        <v>506</v>
      </c>
      <c r="E502">
        <v>48.969479</v>
      </c>
      <c r="F502">
        <v>131.01844800000001</v>
      </c>
      <c r="H502" s="13" t="s">
        <v>1358</v>
      </c>
      <c r="I502" s="13" t="s">
        <v>1342</v>
      </c>
      <c r="T502">
        <v>10.45</v>
      </c>
      <c r="U502">
        <v>10.5</v>
      </c>
      <c r="V502">
        <v>10.45</v>
      </c>
      <c r="W502">
        <f t="shared" si="49"/>
        <v>10.466666666666667</v>
      </c>
      <c r="X502">
        <v>117.5</v>
      </c>
      <c r="Y502">
        <v>117.5</v>
      </c>
      <c r="Z502">
        <v>117</v>
      </c>
      <c r="AA502">
        <f t="shared" si="50"/>
        <v>117.33333333333333</v>
      </c>
      <c r="AB502">
        <v>5.3</v>
      </c>
      <c r="AC502">
        <v>5.4</v>
      </c>
      <c r="AD502">
        <v>5.3</v>
      </c>
      <c r="AE502">
        <f t="shared" si="51"/>
        <v>5.333333333333333</v>
      </c>
      <c r="AF502">
        <v>2.6</v>
      </c>
      <c r="AG502">
        <v>2.5499999999999998</v>
      </c>
      <c r="AH502">
        <v>2.6</v>
      </c>
      <c r="AI502">
        <f t="shared" si="52"/>
        <v>2.5833333333333335</v>
      </c>
      <c r="AJ502">
        <v>4.05</v>
      </c>
      <c r="AK502">
        <v>4.2</v>
      </c>
      <c r="AL502">
        <v>4.3</v>
      </c>
      <c r="AM502">
        <f t="shared" si="53"/>
        <v>4.1833333333333336</v>
      </c>
      <c r="AN502">
        <v>99.5</v>
      </c>
      <c r="AO502">
        <v>99</v>
      </c>
      <c r="AP502">
        <v>99</v>
      </c>
      <c r="AQ502">
        <f t="shared" si="54"/>
        <v>99.166666666666671</v>
      </c>
      <c r="AR502">
        <v>99</v>
      </c>
      <c r="AS502">
        <v>99</v>
      </c>
      <c r="AT502">
        <v>98.5</v>
      </c>
      <c r="AU502">
        <f t="shared" si="55"/>
        <v>98.833333333333329</v>
      </c>
      <c r="AV502" t="s">
        <v>1343</v>
      </c>
      <c r="AW502" t="s">
        <v>1343</v>
      </c>
      <c r="AX502">
        <v>14.57</v>
      </c>
      <c r="AY502">
        <v>89</v>
      </c>
      <c r="AZ502">
        <v>88.5</v>
      </c>
      <c r="BA502">
        <v>83</v>
      </c>
      <c r="BB502">
        <v>77</v>
      </c>
      <c r="BC502">
        <v>71.5</v>
      </c>
      <c r="BD502">
        <v>65</v>
      </c>
      <c r="BE502">
        <v>61</v>
      </c>
      <c r="BF502">
        <v>56</v>
      </c>
      <c r="BG502">
        <v>48</v>
      </c>
      <c r="BH502" t="s">
        <v>1361</v>
      </c>
      <c r="BI502" t="s">
        <v>1343</v>
      </c>
      <c r="BJ502" s="3" t="s">
        <v>1343</v>
      </c>
    </row>
    <row r="503" spans="1:62">
      <c r="A503" t="s">
        <v>590</v>
      </c>
      <c r="B503" s="21">
        <v>40013</v>
      </c>
      <c r="C503" t="s">
        <v>505</v>
      </c>
      <c r="D503" t="s">
        <v>506</v>
      </c>
      <c r="E503">
        <v>48.969479</v>
      </c>
      <c r="F503">
        <v>131.01844800000001</v>
      </c>
      <c r="H503" s="13" t="s">
        <v>1349</v>
      </c>
      <c r="I503" s="13" t="s">
        <v>1345</v>
      </c>
      <c r="T503">
        <v>9.85</v>
      </c>
      <c r="U503">
        <v>9.65</v>
      </c>
      <c r="V503">
        <v>9.6999999999999993</v>
      </c>
      <c r="W503">
        <f t="shared" si="49"/>
        <v>9.7333333333333325</v>
      </c>
      <c r="X503">
        <v>115</v>
      </c>
      <c r="Y503">
        <v>115</v>
      </c>
      <c r="Z503">
        <v>115.5</v>
      </c>
      <c r="AA503">
        <f t="shared" si="50"/>
        <v>115.16666666666667</v>
      </c>
      <c r="AB503">
        <v>5.3</v>
      </c>
      <c r="AC503">
        <v>5.3</v>
      </c>
      <c r="AD503">
        <v>5.25</v>
      </c>
      <c r="AE503">
        <f t="shared" si="51"/>
        <v>5.2833333333333332</v>
      </c>
      <c r="AF503">
        <v>2.65</v>
      </c>
      <c r="AG503">
        <v>2.8</v>
      </c>
      <c r="AH503">
        <v>2.6</v>
      </c>
      <c r="AI503">
        <f t="shared" si="52"/>
        <v>2.6833333333333331</v>
      </c>
      <c r="AJ503">
        <v>4.3499999999999996</v>
      </c>
      <c r="AK503">
        <v>4.2</v>
      </c>
      <c r="AL503">
        <v>4.25</v>
      </c>
      <c r="AM503">
        <f t="shared" si="53"/>
        <v>4.2666666666666666</v>
      </c>
      <c r="AN503">
        <v>81</v>
      </c>
      <c r="AO503">
        <v>81.5</v>
      </c>
      <c r="AP503">
        <v>81.5</v>
      </c>
      <c r="AQ503">
        <f t="shared" si="54"/>
        <v>81.333333333333329</v>
      </c>
      <c r="AR503" t="s">
        <v>1367</v>
      </c>
      <c r="AU503" t="e">
        <f t="shared" si="55"/>
        <v>#DIV/0!</v>
      </c>
      <c r="AV503" t="s">
        <v>1343</v>
      </c>
      <c r="AW503" t="s">
        <v>1084</v>
      </c>
      <c r="AX503">
        <v>15.17</v>
      </c>
      <c r="AY503">
        <v>89</v>
      </c>
      <c r="AZ503">
        <v>88</v>
      </c>
      <c r="BA503">
        <v>83</v>
      </c>
      <c r="BB503">
        <v>77</v>
      </c>
      <c r="BC503">
        <v>70</v>
      </c>
      <c r="BD503">
        <v>64</v>
      </c>
      <c r="BE503">
        <v>60</v>
      </c>
      <c r="BF503">
        <v>54</v>
      </c>
      <c r="BG503">
        <v>47</v>
      </c>
      <c r="BH503" t="s">
        <v>1343</v>
      </c>
      <c r="BI503" t="s">
        <v>1343</v>
      </c>
      <c r="BJ503" s="3" t="s">
        <v>1343</v>
      </c>
    </row>
    <row r="504" spans="1:62">
      <c r="A504" t="s">
        <v>591</v>
      </c>
      <c r="B504" s="21">
        <v>40013</v>
      </c>
      <c r="C504" t="s">
        <v>505</v>
      </c>
      <c r="D504" t="s">
        <v>506</v>
      </c>
      <c r="E504">
        <v>48.969479</v>
      </c>
      <c r="F504">
        <v>131.01844800000001</v>
      </c>
      <c r="H504" s="13" t="s">
        <v>1349</v>
      </c>
      <c r="I504" s="13" t="s">
        <v>1342</v>
      </c>
      <c r="T504">
        <v>9.9</v>
      </c>
      <c r="U504">
        <v>9.85</v>
      </c>
      <c r="V504">
        <v>9.75</v>
      </c>
      <c r="W504">
        <f t="shared" si="49"/>
        <v>9.8333333333333339</v>
      </c>
      <c r="X504">
        <v>112.5</v>
      </c>
      <c r="Y504">
        <v>112.5</v>
      </c>
      <c r="Z504">
        <v>113</v>
      </c>
      <c r="AA504">
        <f t="shared" si="50"/>
        <v>112.66666666666667</v>
      </c>
      <c r="AB504">
        <v>5.4</v>
      </c>
      <c r="AC504">
        <v>5.35</v>
      </c>
      <c r="AD504">
        <v>5.3</v>
      </c>
      <c r="AE504">
        <f t="shared" si="51"/>
        <v>5.3500000000000005</v>
      </c>
      <c r="AF504">
        <v>2.7</v>
      </c>
      <c r="AG504">
        <v>2.7</v>
      </c>
      <c r="AH504">
        <v>2.6</v>
      </c>
      <c r="AI504">
        <f t="shared" si="52"/>
        <v>2.6666666666666665</v>
      </c>
      <c r="AJ504">
        <v>4.3499999999999996</v>
      </c>
      <c r="AK504">
        <v>4.5</v>
      </c>
      <c r="AL504">
        <v>4.5</v>
      </c>
      <c r="AM504">
        <f t="shared" si="53"/>
        <v>4.45</v>
      </c>
      <c r="AN504">
        <v>82</v>
      </c>
      <c r="AO504">
        <v>82</v>
      </c>
      <c r="AP504">
        <v>83</v>
      </c>
      <c r="AQ504">
        <f t="shared" si="54"/>
        <v>82.333333333333329</v>
      </c>
      <c r="AR504">
        <v>79</v>
      </c>
      <c r="AS504">
        <v>78.5</v>
      </c>
      <c r="AT504">
        <v>78.5</v>
      </c>
      <c r="AU504">
        <f t="shared" si="55"/>
        <v>78.666666666666671</v>
      </c>
      <c r="AV504" t="s">
        <v>1361</v>
      </c>
      <c r="AW504" t="s">
        <v>1343</v>
      </c>
      <c r="AX504">
        <v>13.45</v>
      </c>
      <c r="AY504">
        <v>85.5</v>
      </c>
      <c r="AZ504">
        <v>85.5</v>
      </c>
      <c r="BA504">
        <v>81</v>
      </c>
      <c r="BB504">
        <v>74</v>
      </c>
      <c r="BC504">
        <v>70</v>
      </c>
      <c r="BD504">
        <v>64.5</v>
      </c>
      <c r="BE504">
        <v>60</v>
      </c>
      <c r="BF504">
        <v>54</v>
      </c>
      <c r="BG504">
        <v>47</v>
      </c>
      <c r="BH504" t="s">
        <v>1343</v>
      </c>
      <c r="BI504" t="s">
        <v>1351</v>
      </c>
      <c r="BJ504" s="3" t="s">
        <v>1343</v>
      </c>
    </row>
    <row r="505" spans="1:62">
      <c r="A505" t="s">
        <v>592</v>
      </c>
      <c r="B505" s="21">
        <v>40014</v>
      </c>
      <c r="C505" t="s">
        <v>507</v>
      </c>
      <c r="D505" t="s">
        <v>218</v>
      </c>
      <c r="E505">
        <v>47.968128</v>
      </c>
      <c r="F505">
        <v>134.912735</v>
      </c>
      <c r="H505" s="13" t="s">
        <v>1085</v>
      </c>
      <c r="I505" s="13" t="s">
        <v>1345</v>
      </c>
      <c r="T505">
        <v>10.3</v>
      </c>
      <c r="U505">
        <v>10.15</v>
      </c>
      <c r="V505">
        <v>10.1</v>
      </c>
      <c r="W505">
        <f t="shared" si="49"/>
        <v>10.183333333333335</v>
      </c>
      <c r="X505">
        <v>112.5</v>
      </c>
      <c r="Y505">
        <v>112.5</v>
      </c>
      <c r="Z505">
        <v>112.5</v>
      </c>
      <c r="AA505">
        <f t="shared" si="50"/>
        <v>112.5</v>
      </c>
      <c r="AB505">
        <v>5.3</v>
      </c>
      <c r="AC505">
        <v>5.4</v>
      </c>
      <c r="AD505">
        <v>5.35</v>
      </c>
      <c r="AE505">
        <f t="shared" si="51"/>
        <v>5.3499999999999988</v>
      </c>
      <c r="AF505">
        <v>3</v>
      </c>
      <c r="AG505">
        <v>2.9</v>
      </c>
      <c r="AH505">
        <v>2.95</v>
      </c>
      <c r="AI505">
        <f t="shared" si="52"/>
        <v>2.9500000000000006</v>
      </c>
      <c r="AJ505">
        <v>4.5999999999999996</v>
      </c>
      <c r="AK505">
        <v>4.5999999999999996</v>
      </c>
      <c r="AL505">
        <v>4.7</v>
      </c>
      <c r="AM505">
        <f t="shared" si="53"/>
        <v>4.6333333333333329</v>
      </c>
      <c r="AN505">
        <v>78</v>
      </c>
      <c r="AO505">
        <v>77.5</v>
      </c>
      <c r="AP505">
        <v>79</v>
      </c>
      <c r="AQ505">
        <f t="shared" si="54"/>
        <v>78.166666666666671</v>
      </c>
      <c r="AR505">
        <v>76</v>
      </c>
      <c r="AS505">
        <v>76</v>
      </c>
      <c r="AT505">
        <v>76</v>
      </c>
      <c r="AU505">
        <f t="shared" si="55"/>
        <v>76</v>
      </c>
      <c r="AV505" t="s">
        <v>1361</v>
      </c>
      <c r="AW505" t="s">
        <v>1343</v>
      </c>
      <c r="AX505">
        <v>14.69</v>
      </c>
      <c r="AY505">
        <v>87</v>
      </c>
      <c r="AZ505">
        <v>85</v>
      </c>
      <c r="BA505">
        <v>78.5</v>
      </c>
      <c r="BB505">
        <v>73</v>
      </c>
      <c r="BC505">
        <v>67.5</v>
      </c>
      <c r="BD505">
        <v>62</v>
      </c>
      <c r="BE505">
        <v>58</v>
      </c>
      <c r="BF505">
        <v>52</v>
      </c>
      <c r="BG505">
        <v>47</v>
      </c>
      <c r="BH505" t="s">
        <v>1343</v>
      </c>
      <c r="BI505" t="s">
        <v>1343</v>
      </c>
      <c r="BJ505" s="3" t="s">
        <v>1351</v>
      </c>
    </row>
    <row r="506" spans="1:62">
      <c r="A506" t="s">
        <v>593</v>
      </c>
      <c r="B506" s="21">
        <v>40014</v>
      </c>
      <c r="C506" t="s">
        <v>507</v>
      </c>
      <c r="D506" t="s">
        <v>218</v>
      </c>
      <c r="E506">
        <v>47.968128</v>
      </c>
      <c r="F506">
        <v>134.912735</v>
      </c>
      <c r="H506" s="13" t="s">
        <v>1349</v>
      </c>
      <c r="I506" s="13" t="s">
        <v>1342</v>
      </c>
      <c r="T506">
        <v>10.3</v>
      </c>
      <c r="U506">
        <v>10.15</v>
      </c>
      <c r="V506">
        <v>10.15</v>
      </c>
      <c r="W506">
        <f t="shared" si="49"/>
        <v>10.200000000000001</v>
      </c>
      <c r="X506">
        <v>114</v>
      </c>
      <c r="Y506">
        <v>114</v>
      </c>
      <c r="Z506">
        <v>114</v>
      </c>
      <c r="AA506">
        <f t="shared" si="50"/>
        <v>114</v>
      </c>
      <c r="AB506">
        <v>5.35</v>
      </c>
      <c r="AC506">
        <v>5.35</v>
      </c>
      <c r="AD506">
        <v>5.35</v>
      </c>
      <c r="AE506">
        <f t="shared" si="51"/>
        <v>5.3499999999999988</v>
      </c>
      <c r="AF506">
        <v>2.65</v>
      </c>
      <c r="AG506">
        <v>2.65</v>
      </c>
      <c r="AH506">
        <v>2.6</v>
      </c>
      <c r="AI506">
        <f t="shared" si="52"/>
        <v>2.6333333333333333</v>
      </c>
      <c r="AJ506">
        <v>4.5999999999999996</v>
      </c>
      <c r="AK506">
        <v>4.7</v>
      </c>
      <c r="AL506">
        <v>4.7</v>
      </c>
      <c r="AM506">
        <f t="shared" si="53"/>
        <v>4.666666666666667</v>
      </c>
      <c r="AN506">
        <v>76</v>
      </c>
      <c r="AO506">
        <v>76</v>
      </c>
      <c r="AP506">
        <v>76.5</v>
      </c>
      <c r="AQ506">
        <f t="shared" si="54"/>
        <v>76.166666666666671</v>
      </c>
      <c r="AR506">
        <v>77</v>
      </c>
      <c r="AS506">
        <v>77</v>
      </c>
      <c r="AT506">
        <v>77</v>
      </c>
      <c r="AU506">
        <f t="shared" si="55"/>
        <v>77</v>
      </c>
      <c r="AV506" t="s">
        <v>1343</v>
      </c>
      <c r="AW506" t="s">
        <v>1361</v>
      </c>
      <c r="AX506">
        <v>14.43</v>
      </c>
      <c r="AY506">
        <v>88</v>
      </c>
      <c r="AZ506">
        <v>87</v>
      </c>
      <c r="BA506">
        <v>82</v>
      </c>
      <c r="BB506">
        <v>76</v>
      </c>
      <c r="BC506">
        <v>71</v>
      </c>
      <c r="BD506">
        <v>65.5</v>
      </c>
      <c r="BE506">
        <v>61</v>
      </c>
      <c r="BF506">
        <v>55</v>
      </c>
      <c r="BG506">
        <v>48</v>
      </c>
      <c r="BH506" t="s">
        <v>1351</v>
      </c>
      <c r="BI506" t="s">
        <v>1343</v>
      </c>
      <c r="BJ506" s="3" t="s">
        <v>1343</v>
      </c>
    </row>
    <row r="507" spans="1:62">
      <c r="A507" t="s">
        <v>594</v>
      </c>
      <c r="B507" s="21">
        <v>40014</v>
      </c>
      <c r="C507" t="s">
        <v>507</v>
      </c>
      <c r="D507" t="s">
        <v>218</v>
      </c>
      <c r="E507">
        <v>47.968128</v>
      </c>
      <c r="F507">
        <v>134.912735</v>
      </c>
      <c r="H507" s="13" t="s">
        <v>1358</v>
      </c>
      <c r="I507" s="13" t="s">
        <v>1342</v>
      </c>
      <c r="T507">
        <v>10.55</v>
      </c>
      <c r="U507">
        <v>10.6</v>
      </c>
      <c r="V507">
        <v>10.7</v>
      </c>
      <c r="W507">
        <f t="shared" si="49"/>
        <v>10.616666666666665</v>
      </c>
      <c r="X507">
        <v>114</v>
      </c>
      <c r="Y507">
        <v>113.5</v>
      </c>
      <c r="Z507">
        <v>113.5</v>
      </c>
      <c r="AA507">
        <f t="shared" si="50"/>
        <v>113.66666666666667</v>
      </c>
      <c r="AB507">
        <v>5.4</v>
      </c>
      <c r="AC507">
        <v>5.45</v>
      </c>
      <c r="AD507">
        <v>5.45</v>
      </c>
      <c r="AE507">
        <f t="shared" si="51"/>
        <v>5.4333333333333336</v>
      </c>
      <c r="AF507">
        <v>2.9</v>
      </c>
      <c r="AG507">
        <v>2.75</v>
      </c>
      <c r="AH507">
        <v>2.7</v>
      </c>
      <c r="AI507">
        <f t="shared" si="52"/>
        <v>2.7833333333333337</v>
      </c>
      <c r="AJ507">
        <v>4.5999999999999996</v>
      </c>
      <c r="AK507">
        <v>4.5999999999999996</v>
      </c>
      <c r="AL507">
        <v>4.8</v>
      </c>
      <c r="AM507">
        <f t="shared" si="53"/>
        <v>4.666666666666667</v>
      </c>
      <c r="AN507">
        <v>85</v>
      </c>
      <c r="AO507">
        <v>85</v>
      </c>
      <c r="AP507">
        <v>85</v>
      </c>
      <c r="AQ507">
        <f t="shared" si="54"/>
        <v>85</v>
      </c>
      <c r="AR507">
        <v>86.5</v>
      </c>
      <c r="AS507">
        <v>86.5</v>
      </c>
      <c r="AT507">
        <v>87</v>
      </c>
      <c r="AU507">
        <f t="shared" si="55"/>
        <v>86.666666666666671</v>
      </c>
      <c r="AV507" t="s">
        <v>1343</v>
      </c>
      <c r="AW507" t="s">
        <v>1343</v>
      </c>
      <c r="AX507">
        <v>14.27</v>
      </c>
      <c r="AY507">
        <v>88</v>
      </c>
      <c r="AZ507">
        <v>87</v>
      </c>
      <c r="BA507">
        <v>81</v>
      </c>
      <c r="BB507">
        <v>75</v>
      </c>
      <c r="BC507">
        <v>69</v>
      </c>
      <c r="BD507">
        <v>65</v>
      </c>
      <c r="BE507">
        <v>59</v>
      </c>
      <c r="BF507">
        <v>54</v>
      </c>
      <c r="BG507">
        <v>49</v>
      </c>
      <c r="BH507" t="s">
        <v>1350</v>
      </c>
      <c r="BI507" t="s">
        <v>1343</v>
      </c>
      <c r="BJ507" s="3" t="s">
        <v>1343</v>
      </c>
    </row>
    <row r="508" spans="1:62">
      <c r="A508" t="s">
        <v>595</v>
      </c>
      <c r="B508" s="21">
        <v>40014</v>
      </c>
      <c r="C508" t="s">
        <v>507</v>
      </c>
      <c r="D508" t="s">
        <v>218</v>
      </c>
      <c r="E508">
        <v>47.968128</v>
      </c>
      <c r="F508">
        <v>134.912735</v>
      </c>
      <c r="H508" s="13" t="s">
        <v>1354</v>
      </c>
      <c r="I508" s="13" t="s">
        <v>1342</v>
      </c>
      <c r="T508">
        <v>10</v>
      </c>
      <c r="U508">
        <v>9.9</v>
      </c>
      <c r="V508">
        <v>9.9</v>
      </c>
      <c r="W508">
        <f t="shared" si="49"/>
        <v>9.9333333333333318</v>
      </c>
      <c r="X508">
        <v>115.5</v>
      </c>
      <c r="Y508">
        <v>115.5</v>
      </c>
      <c r="Z508">
        <v>116</v>
      </c>
      <c r="AA508">
        <f t="shared" si="50"/>
        <v>115.66666666666667</v>
      </c>
      <c r="AB508">
        <v>5.9</v>
      </c>
      <c r="AC508">
        <v>5.95</v>
      </c>
      <c r="AD508">
        <v>5.8</v>
      </c>
      <c r="AE508">
        <f t="shared" si="51"/>
        <v>5.8833333333333337</v>
      </c>
      <c r="AF508">
        <v>2.85</v>
      </c>
      <c r="AG508">
        <v>2.75</v>
      </c>
      <c r="AH508">
        <v>2.8</v>
      </c>
      <c r="AI508">
        <f t="shared" si="52"/>
        <v>2.7999999999999994</v>
      </c>
      <c r="AJ508">
        <v>4.75</v>
      </c>
      <c r="AK508">
        <v>4.8</v>
      </c>
      <c r="AL508">
        <v>4.8</v>
      </c>
      <c r="AM508">
        <f t="shared" si="53"/>
        <v>4.7833333333333341</v>
      </c>
      <c r="AN508">
        <v>91</v>
      </c>
      <c r="AO508">
        <v>92</v>
      </c>
      <c r="AP508">
        <v>92</v>
      </c>
      <c r="AQ508">
        <f t="shared" si="54"/>
        <v>91.666666666666671</v>
      </c>
      <c r="AR508">
        <v>90</v>
      </c>
      <c r="AS508">
        <v>90</v>
      </c>
      <c r="AT508">
        <v>90</v>
      </c>
      <c r="AU508">
        <f t="shared" si="55"/>
        <v>90</v>
      </c>
      <c r="AV508" t="s">
        <v>1343</v>
      </c>
      <c r="AW508" t="s">
        <v>1343</v>
      </c>
      <c r="AX508">
        <v>15.12</v>
      </c>
      <c r="AY508">
        <v>89.5</v>
      </c>
      <c r="AZ508">
        <v>86.5</v>
      </c>
      <c r="BA508">
        <v>80</v>
      </c>
      <c r="BB508">
        <v>74</v>
      </c>
      <c r="BC508">
        <v>69</v>
      </c>
      <c r="BD508">
        <v>63</v>
      </c>
      <c r="BE508">
        <v>57</v>
      </c>
      <c r="BF508">
        <v>51</v>
      </c>
      <c r="BG508">
        <v>45</v>
      </c>
      <c r="BH508" t="s">
        <v>1343</v>
      </c>
      <c r="BI508" t="s">
        <v>1343</v>
      </c>
      <c r="BJ508" s="3" t="s">
        <v>1343</v>
      </c>
    </row>
    <row r="509" spans="1:62">
      <c r="A509" t="s">
        <v>596</v>
      </c>
      <c r="B509" s="21">
        <v>40014</v>
      </c>
      <c r="C509" t="s">
        <v>507</v>
      </c>
      <c r="D509" t="s">
        <v>218</v>
      </c>
      <c r="E509">
        <v>47.968128</v>
      </c>
      <c r="F509">
        <v>134.912735</v>
      </c>
      <c r="H509" s="13" t="s">
        <v>1358</v>
      </c>
      <c r="I509" s="13" t="s">
        <v>1345</v>
      </c>
      <c r="T509">
        <v>10.7</v>
      </c>
      <c r="U509">
        <v>10.7</v>
      </c>
      <c r="V509">
        <v>10.55</v>
      </c>
      <c r="W509">
        <f t="shared" si="49"/>
        <v>10.65</v>
      </c>
      <c r="X509">
        <v>115.5</v>
      </c>
      <c r="Y509">
        <v>115.5</v>
      </c>
      <c r="Z509">
        <v>116</v>
      </c>
      <c r="AA509">
        <f t="shared" si="50"/>
        <v>115.66666666666667</v>
      </c>
      <c r="AB509">
        <v>5.2</v>
      </c>
      <c r="AC509">
        <v>5.2</v>
      </c>
      <c r="AD509">
        <v>5.4</v>
      </c>
      <c r="AE509">
        <f t="shared" si="51"/>
        <v>5.2666666666666666</v>
      </c>
      <c r="AF509">
        <v>2.7</v>
      </c>
      <c r="AG509">
        <v>2.7</v>
      </c>
      <c r="AH509">
        <v>2.75</v>
      </c>
      <c r="AI509">
        <f t="shared" si="52"/>
        <v>2.7166666666666668</v>
      </c>
      <c r="AJ509">
        <v>4.5</v>
      </c>
      <c r="AK509">
        <v>4.5</v>
      </c>
      <c r="AL509">
        <v>4.2</v>
      </c>
      <c r="AM509">
        <f t="shared" si="53"/>
        <v>4.3999999999999995</v>
      </c>
      <c r="AN509">
        <v>92</v>
      </c>
      <c r="AO509">
        <v>92</v>
      </c>
      <c r="AP509">
        <v>92</v>
      </c>
      <c r="AQ509">
        <f t="shared" si="54"/>
        <v>92</v>
      </c>
      <c r="AR509">
        <v>100</v>
      </c>
      <c r="AS509">
        <v>100</v>
      </c>
      <c r="AT509">
        <v>99.5</v>
      </c>
      <c r="AU509">
        <f t="shared" si="55"/>
        <v>99.833333333333329</v>
      </c>
      <c r="AV509" t="s">
        <v>1086</v>
      </c>
      <c r="AW509" t="s">
        <v>1343</v>
      </c>
      <c r="AX509">
        <v>15.3</v>
      </c>
      <c r="AY509">
        <v>90</v>
      </c>
      <c r="AZ509">
        <v>87</v>
      </c>
      <c r="BA509">
        <v>82</v>
      </c>
      <c r="BB509">
        <v>76</v>
      </c>
      <c r="BC509">
        <v>70</v>
      </c>
      <c r="BD509">
        <v>65</v>
      </c>
      <c r="BE509">
        <v>59</v>
      </c>
      <c r="BF509">
        <v>51</v>
      </c>
      <c r="BG509">
        <v>46</v>
      </c>
      <c r="BH509" t="s">
        <v>1351</v>
      </c>
      <c r="BI509" t="s">
        <v>1343</v>
      </c>
      <c r="BJ509" s="3" t="s">
        <v>1343</v>
      </c>
    </row>
    <row r="510" spans="1:62">
      <c r="A510" t="s">
        <v>597</v>
      </c>
      <c r="B510" s="21">
        <v>40014</v>
      </c>
      <c r="C510" t="s">
        <v>507</v>
      </c>
      <c r="D510" t="s">
        <v>218</v>
      </c>
      <c r="E510">
        <v>47.968128</v>
      </c>
      <c r="F510">
        <v>134.912735</v>
      </c>
      <c r="H510" s="13" t="s">
        <v>1348</v>
      </c>
      <c r="I510" s="13" t="s">
        <v>1345</v>
      </c>
      <c r="T510">
        <v>10.199999999999999</v>
      </c>
      <c r="U510">
        <v>10.25</v>
      </c>
      <c r="V510">
        <v>10.15</v>
      </c>
      <c r="W510">
        <f t="shared" si="49"/>
        <v>10.200000000000001</v>
      </c>
      <c r="X510">
        <v>114</v>
      </c>
      <c r="Y510">
        <v>113.5</v>
      </c>
      <c r="Z510">
        <v>114</v>
      </c>
      <c r="AA510">
        <f t="shared" si="50"/>
        <v>113.83333333333333</v>
      </c>
      <c r="AB510">
        <v>6.3</v>
      </c>
      <c r="AC510">
        <v>6.3</v>
      </c>
      <c r="AD510">
        <v>6.4</v>
      </c>
      <c r="AE510">
        <f t="shared" si="51"/>
        <v>6.333333333333333</v>
      </c>
      <c r="AF510">
        <v>2.9</v>
      </c>
      <c r="AG510">
        <v>2.9</v>
      </c>
      <c r="AH510">
        <v>3</v>
      </c>
      <c r="AI510">
        <f t="shared" si="52"/>
        <v>2.9333333333333336</v>
      </c>
      <c r="AJ510">
        <v>4.5</v>
      </c>
      <c r="AK510">
        <v>4.5</v>
      </c>
      <c r="AL510">
        <v>4.5999999999999996</v>
      </c>
      <c r="AM510">
        <f t="shared" si="53"/>
        <v>4.5333333333333332</v>
      </c>
      <c r="AN510">
        <v>98</v>
      </c>
      <c r="AO510">
        <v>98</v>
      </c>
      <c r="AP510">
        <v>98</v>
      </c>
      <c r="AQ510">
        <f t="shared" si="54"/>
        <v>98</v>
      </c>
      <c r="AR510">
        <v>99</v>
      </c>
      <c r="AS510">
        <v>99</v>
      </c>
      <c r="AT510">
        <v>99.5</v>
      </c>
      <c r="AU510">
        <f t="shared" si="55"/>
        <v>99.166666666666671</v>
      </c>
      <c r="AV510" t="s">
        <v>1343</v>
      </c>
      <c r="AW510" t="s">
        <v>1343</v>
      </c>
      <c r="AX510">
        <v>14.03</v>
      </c>
      <c r="AY510">
        <v>89</v>
      </c>
      <c r="AZ510">
        <v>87.5</v>
      </c>
      <c r="BA510">
        <v>81</v>
      </c>
      <c r="BB510">
        <v>77</v>
      </c>
      <c r="BC510">
        <v>70</v>
      </c>
      <c r="BD510">
        <v>66</v>
      </c>
      <c r="BE510">
        <v>61</v>
      </c>
      <c r="BF510">
        <v>55</v>
      </c>
      <c r="BG510">
        <v>50</v>
      </c>
      <c r="BH510" t="s">
        <v>1343</v>
      </c>
      <c r="BI510" t="s">
        <v>1343</v>
      </c>
      <c r="BJ510" s="3" t="s">
        <v>1343</v>
      </c>
    </row>
    <row r="511" spans="1:62">
      <c r="A511" t="s">
        <v>598</v>
      </c>
      <c r="B511" s="21">
        <v>40014</v>
      </c>
      <c r="C511" t="s">
        <v>507</v>
      </c>
      <c r="D511" t="s">
        <v>218</v>
      </c>
      <c r="E511">
        <v>47.968128</v>
      </c>
      <c r="F511">
        <v>134.912735</v>
      </c>
      <c r="H511" s="13" t="s">
        <v>1354</v>
      </c>
      <c r="I511" s="13" t="s">
        <v>1345</v>
      </c>
      <c r="T511">
        <v>9.9</v>
      </c>
      <c r="U511">
        <v>10</v>
      </c>
      <c r="V511">
        <v>9.9</v>
      </c>
      <c r="W511">
        <f t="shared" si="49"/>
        <v>9.9333333333333318</v>
      </c>
      <c r="X511">
        <v>116.5</v>
      </c>
      <c r="Y511">
        <v>117</v>
      </c>
      <c r="Z511">
        <v>117</v>
      </c>
      <c r="AA511">
        <f t="shared" si="50"/>
        <v>116.83333333333333</v>
      </c>
      <c r="AB511">
        <v>5.2</v>
      </c>
      <c r="AC511">
        <v>5.3</v>
      </c>
      <c r="AD511">
        <v>5.2</v>
      </c>
      <c r="AE511">
        <f t="shared" si="51"/>
        <v>5.2333333333333334</v>
      </c>
      <c r="AF511">
        <v>2.4500000000000002</v>
      </c>
      <c r="AG511">
        <v>2.5</v>
      </c>
      <c r="AH511">
        <v>2.4500000000000002</v>
      </c>
      <c r="AI511">
        <f t="shared" si="52"/>
        <v>2.4666666666666668</v>
      </c>
      <c r="AJ511">
        <v>4.2</v>
      </c>
      <c r="AK511">
        <v>4.25</v>
      </c>
      <c r="AL511">
        <v>4</v>
      </c>
      <c r="AM511">
        <f t="shared" si="53"/>
        <v>4.1499999999999995</v>
      </c>
      <c r="AN511">
        <v>82</v>
      </c>
      <c r="AO511">
        <v>82</v>
      </c>
      <c r="AP511">
        <v>82</v>
      </c>
      <c r="AQ511">
        <f t="shared" si="54"/>
        <v>82</v>
      </c>
      <c r="AR511">
        <v>81.5</v>
      </c>
      <c r="AS511">
        <v>81.5</v>
      </c>
      <c r="AT511">
        <v>81</v>
      </c>
      <c r="AU511">
        <f t="shared" si="55"/>
        <v>81.333333333333329</v>
      </c>
      <c r="AV511" t="s">
        <v>1343</v>
      </c>
      <c r="AW511" t="s">
        <v>1343</v>
      </c>
      <c r="AX511">
        <v>15.38</v>
      </c>
      <c r="AY511">
        <v>90</v>
      </c>
      <c r="AZ511">
        <v>87</v>
      </c>
      <c r="BA511">
        <v>82</v>
      </c>
      <c r="BB511">
        <v>76</v>
      </c>
      <c r="BC511">
        <v>71</v>
      </c>
      <c r="BD511">
        <v>65</v>
      </c>
      <c r="BE511">
        <v>60</v>
      </c>
      <c r="BF511">
        <v>55</v>
      </c>
      <c r="BG511">
        <v>49</v>
      </c>
      <c r="BH511" t="s">
        <v>1351</v>
      </c>
      <c r="BI511" t="s">
        <v>1343</v>
      </c>
      <c r="BJ511" s="3" t="s">
        <v>1351</v>
      </c>
    </row>
    <row r="512" spans="1:62">
      <c r="A512" t="s">
        <v>599</v>
      </c>
      <c r="B512" s="21">
        <v>40014</v>
      </c>
      <c r="C512" t="s">
        <v>507</v>
      </c>
      <c r="D512" t="s">
        <v>218</v>
      </c>
      <c r="E512">
        <v>47.968128</v>
      </c>
      <c r="F512">
        <v>134.912735</v>
      </c>
      <c r="H512" s="13" t="s">
        <v>1085</v>
      </c>
      <c r="I512" s="13" t="s">
        <v>1345</v>
      </c>
      <c r="T512">
        <v>10.6</v>
      </c>
      <c r="U512">
        <v>10.55</v>
      </c>
      <c r="V512">
        <v>10.5</v>
      </c>
      <c r="W512">
        <f t="shared" si="49"/>
        <v>10.549999999999999</v>
      </c>
      <c r="X512">
        <v>117.5</v>
      </c>
      <c r="Y512">
        <v>117.5</v>
      </c>
      <c r="Z512">
        <v>118</v>
      </c>
      <c r="AA512">
        <f t="shared" si="50"/>
        <v>117.66666666666667</v>
      </c>
      <c r="AB512">
        <v>5.9</v>
      </c>
      <c r="AC512">
        <v>5.95</v>
      </c>
      <c r="AD512">
        <v>5.9</v>
      </c>
      <c r="AE512">
        <f t="shared" si="51"/>
        <v>5.916666666666667</v>
      </c>
      <c r="AF512">
        <v>2.5</v>
      </c>
      <c r="AG512">
        <v>2.6</v>
      </c>
      <c r="AH512">
        <v>2.6</v>
      </c>
      <c r="AI512">
        <f t="shared" si="52"/>
        <v>2.5666666666666664</v>
      </c>
      <c r="AJ512">
        <v>4.75</v>
      </c>
      <c r="AK512">
        <v>4.8</v>
      </c>
      <c r="AL512">
        <v>4.95</v>
      </c>
      <c r="AM512">
        <f t="shared" si="53"/>
        <v>4.833333333333333</v>
      </c>
      <c r="AN512">
        <v>88</v>
      </c>
      <c r="AO512">
        <v>88.5</v>
      </c>
      <c r="AP512">
        <v>89</v>
      </c>
      <c r="AQ512">
        <f t="shared" si="54"/>
        <v>88.5</v>
      </c>
      <c r="AR512">
        <v>87.5</v>
      </c>
      <c r="AS512">
        <v>88</v>
      </c>
      <c r="AT512">
        <v>88</v>
      </c>
      <c r="AU512">
        <f t="shared" si="55"/>
        <v>87.833333333333329</v>
      </c>
      <c r="AV512" t="s">
        <v>1087</v>
      </c>
      <c r="AW512" t="s">
        <v>1343</v>
      </c>
      <c r="AX512">
        <v>15.57</v>
      </c>
      <c r="AY512">
        <v>92</v>
      </c>
      <c r="AZ512">
        <v>90.5</v>
      </c>
      <c r="BA512">
        <v>83.5</v>
      </c>
      <c r="BB512">
        <v>78</v>
      </c>
      <c r="BC512">
        <v>72</v>
      </c>
      <c r="BD512">
        <v>67</v>
      </c>
      <c r="BE512">
        <v>62</v>
      </c>
      <c r="BF512">
        <v>56</v>
      </c>
      <c r="BG512">
        <v>51</v>
      </c>
      <c r="BH512" t="s">
        <v>1351</v>
      </c>
      <c r="BI512" t="s">
        <v>1351</v>
      </c>
      <c r="BJ512" s="3" t="s">
        <v>1351</v>
      </c>
    </row>
    <row r="513" spans="1:62">
      <c r="A513" t="s">
        <v>600</v>
      </c>
      <c r="B513" s="21">
        <v>40014</v>
      </c>
      <c r="C513" t="s">
        <v>507</v>
      </c>
      <c r="D513" t="s">
        <v>218</v>
      </c>
      <c r="E513">
        <v>47.968128</v>
      </c>
      <c r="F513">
        <v>134.912735</v>
      </c>
      <c r="H513" s="13" t="s">
        <v>1354</v>
      </c>
      <c r="I513" s="13" t="s">
        <v>1342</v>
      </c>
      <c r="T513">
        <v>10.4</v>
      </c>
      <c r="U513">
        <v>10.5</v>
      </c>
      <c r="V513">
        <v>10.4</v>
      </c>
      <c r="W513">
        <f t="shared" si="49"/>
        <v>10.433333333333332</v>
      </c>
      <c r="X513">
        <v>113</v>
      </c>
      <c r="Y513">
        <v>113.5</v>
      </c>
      <c r="Z513">
        <v>113.5</v>
      </c>
      <c r="AA513">
        <f t="shared" si="50"/>
        <v>113.33333333333333</v>
      </c>
      <c r="AB513">
        <v>5.35</v>
      </c>
      <c r="AC513">
        <v>5.25</v>
      </c>
      <c r="AD513">
        <v>5.25</v>
      </c>
      <c r="AE513">
        <f t="shared" si="51"/>
        <v>5.2833333333333332</v>
      </c>
      <c r="AF513">
        <v>2.7</v>
      </c>
      <c r="AG513">
        <v>2.5499999999999998</v>
      </c>
      <c r="AH513">
        <v>2.5</v>
      </c>
      <c r="AI513">
        <f t="shared" si="52"/>
        <v>2.5833333333333335</v>
      </c>
      <c r="AJ513">
        <v>4</v>
      </c>
      <c r="AK513">
        <v>4.25</v>
      </c>
      <c r="AL513">
        <v>4.2</v>
      </c>
      <c r="AM513">
        <f t="shared" si="53"/>
        <v>4.1499999999999995</v>
      </c>
      <c r="AN513">
        <v>87</v>
      </c>
      <c r="AO513">
        <v>87.5</v>
      </c>
      <c r="AP513">
        <v>88</v>
      </c>
      <c r="AQ513">
        <f t="shared" si="54"/>
        <v>87.5</v>
      </c>
      <c r="AR513">
        <v>86</v>
      </c>
      <c r="AS513">
        <v>86</v>
      </c>
      <c r="AT513">
        <v>85.5</v>
      </c>
      <c r="AU513">
        <f t="shared" si="55"/>
        <v>85.833333333333329</v>
      </c>
      <c r="AV513" t="s">
        <v>1343</v>
      </c>
      <c r="AW513" t="s">
        <v>1343</v>
      </c>
      <c r="AX513">
        <v>14.15</v>
      </c>
      <c r="AY513">
        <v>86</v>
      </c>
      <c r="AZ513">
        <v>84</v>
      </c>
      <c r="BA513">
        <v>78</v>
      </c>
      <c r="BB513">
        <v>72.5</v>
      </c>
      <c r="BC513">
        <v>66</v>
      </c>
      <c r="BD513">
        <v>61.5</v>
      </c>
      <c r="BE513">
        <v>56</v>
      </c>
      <c r="BF513">
        <v>51</v>
      </c>
      <c r="BG513">
        <v>46</v>
      </c>
      <c r="BH513" t="s">
        <v>1343</v>
      </c>
      <c r="BI513" t="s">
        <v>1343</v>
      </c>
      <c r="BJ513" s="3" t="s">
        <v>1343</v>
      </c>
    </row>
    <row r="514" spans="1:62">
      <c r="A514" t="s">
        <v>601</v>
      </c>
      <c r="B514" s="21">
        <v>40014</v>
      </c>
      <c r="C514" t="s">
        <v>507</v>
      </c>
      <c r="D514" t="s">
        <v>218</v>
      </c>
      <c r="E514">
        <v>47.968128</v>
      </c>
      <c r="F514">
        <v>134.912735</v>
      </c>
      <c r="H514" s="13" t="s">
        <v>1085</v>
      </c>
      <c r="I514" s="13" t="s">
        <v>1345</v>
      </c>
      <c r="T514">
        <v>10.199999999999999</v>
      </c>
      <c r="U514">
        <v>10.199999999999999</v>
      </c>
      <c r="V514">
        <v>10.050000000000001</v>
      </c>
      <c r="W514">
        <f t="shared" si="49"/>
        <v>10.15</v>
      </c>
      <c r="X514">
        <v>117</v>
      </c>
      <c r="Y514">
        <v>117</v>
      </c>
      <c r="Z514">
        <v>117</v>
      </c>
      <c r="AA514">
        <f t="shared" si="50"/>
        <v>117</v>
      </c>
      <c r="AB514">
        <v>5.5</v>
      </c>
      <c r="AC514">
        <v>5.6</v>
      </c>
      <c r="AD514">
        <v>5.5</v>
      </c>
      <c r="AE514">
        <f t="shared" si="51"/>
        <v>5.5333333333333341</v>
      </c>
      <c r="AF514">
        <v>2.6</v>
      </c>
      <c r="AG514">
        <v>2.5</v>
      </c>
      <c r="AH514">
        <v>2.6</v>
      </c>
      <c r="AI514">
        <f t="shared" si="52"/>
        <v>2.5666666666666664</v>
      </c>
      <c r="AJ514">
        <v>4.25</v>
      </c>
      <c r="AK514">
        <v>4.3</v>
      </c>
      <c r="AL514">
        <v>4.0999999999999996</v>
      </c>
      <c r="AM514">
        <f t="shared" si="53"/>
        <v>4.2166666666666668</v>
      </c>
      <c r="AN514">
        <v>76</v>
      </c>
      <c r="AO514">
        <v>77</v>
      </c>
      <c r="AP514">
        <v>77</v>
      </c>
      <c r="AQ514">
        <f t="shared" si="54"/>
        <v>76.666666666666671</v>
      </c>
      <c r="AR514">
        <v>85</v>
      </c>
      <c r="AS514">
        <v>85</v>
      </c>
      <c r="AT514">
        <v>86</v>
      </c>
      <c r="AU514">
        <f t="shared" si="55"/>
        <v>85.333333333333329</v>
      </c>
      <c r="AV514" t="s">
        <v>1343</v>
      </c>
      <c r="AW514" t="s">
        <v>1343</v>
      </c>
      <c r="AX514">
        <v>15.84</v>
      </c>
      <c r="AY514">
        <v>90.5</v>
      </c>
      <c r="AZ514">
        <v>90.5</v>
      </c>
      <c r="BA514">
        <v>85</v>
      </c>
      <c r="BB514">
        <v>78</v>
      </c>
      <c r="BC514">
        <v>74</v>
      </c>
      <c r="BD514">
        <v>70</v>
      </c>
      <c r="BE514">
        <v>65</v>
      </c>
      <c r="BF514">
        <v>58</v>
      </c>
      <c r="BG514">
        <v>50.5</v>
      </c>
      <c r="BH514" t="s">
        <v>1343</v>
      </c>
      <c r="BI514" t="s">
        <v>1343</v>
      </c>
      <c r="BJ514" s="3" t="s">
        <v>1343</v>
      </c>
    </row>
    <row r="515" spans="1:62">
      <c r="A515" t="s">
        <v>602</v>
      </c>
      <c r="B515" s="21">
        <v>40014</v>
      </c>
      <c r="C515" t="s">
        <v>507</v>
      </c>
      <c r="D515" t="s">
        <v>218</v>
      </c>
      <c r="E515">
        <v>47.968128</v>
      </c>
      <c r="F515">
        <v>134.912735</v>
      </c>
      <c r="H515" s="13" t="s">
        <v>1354</v>
      </c>
      <c r="I515" s="13" t="s">
        <v>1342</v>
      </c>
      <c r="T515">
        <v>10.1</v>
      </c>
      <c r="U515">
        <v>10.1</v>
      </c>
      <c r="V515">
        <v>9.9</v>
      </c>
      <c r="W515">
        <f t="shared" ref="W515:W547" si="56">AVERAGE(T515:V515)</f>
        <v>10.033333333333333</v>
      </c>
      <c r="X515">
        <v>116</v>
      </c>
      <c r="Y515">
        <v>116</v>
      </c>
      <c r="Z515">
        <v>116</v>
      </c>
      <c r="AA515">
        <f t="shared" ref="AA515:AA547" si="57">AVERAGE(X515:Z515)</f>
        <v>116</v>
      </c>
      <c r="AB515">
        <v>5.8</v>
      </c>
      <c r="AC515">
        <v>5.7</v>
      </c>
      <c r="AD515">
        <v>5.7</v>
      </c>
      <c r="AE515">
        <f t="shared" ref="AE515:AE547" si="58">AVERAGE(AB515:AD515)</f>
        <v>5.7333333333333334</v>
      </c>
      <c r="AF515">
        <v>2.8</v>
      </c>
      <c r="AG515">
        <v>2.75</v>
      </c>
      <c r="AH515">
        <v>2.8</v>
      </c>
      <c r="AI515">
        <f t="shared" ref="AI515:AI547" si="59">AVERAGE(AF515:AH515)</f>
        <v>2.7833333333333332</v>
      </c>
      <c r="AJ515">
        <v>4.5</v>
      </c>
      <c r="AK515">
        <v>4.5999999999999996</v>
      </c>
      <c r="AL515">
        <v>4.5</v>
      </c>
      <c r="AM515">
        <f t="shared" ref="AM515:AM547" si="60">AVERAGE(AJ515:AL515)</f>
        <v>4.5333333333333332</v>
      </c>
      <c r="AN515">
        <v>105</v>
      </c>
      <c r="AO515">
        <v>105</v>
      </c>
      <c r="AP515">
        <v>105</v>
      </c>
      <c r="AQ515">
        <f t="shared" ref="AQ515:AQ547" si="61">AVERAGE(AN515:AP515)</f>
        <v>105</v>
      </c>
      <c r="AR515">
        <v>104</v>
      </c>
      <c r="AS515">
        <v>104</v>
      </c>
      <c r="AT515">
        <v>105</v>
      </c>
      <c r="AU515">
        <f t="shared" ref="AU515:AU547" si="62">AVERAGE(AR515:AT515)</f>
        <v>104.33333333333333</v>
      </c>
      <c r="AV515" t="s">
        <v>1343</v>
      </c>
      <c r="AW515" t="s">
        <v>1343</v>
      </c>
      <c r="AX515">
        <v>14.79</v>
      </c>
      <c r="AY515">
        <v>90</v>
      </c>
      <c r="AZ515">
        <v>89</v>
      </c>
      <c r="BA515">
        <v>83</v>
      </c>
      <c r="BB515">
        <v>78</v>
      </c>
      <c r="BC515">
        <v>73</v>
      </c>
      <c r="BD515">
        <v>66</v>
      </c>
      <c r="BE515">
        <v>63</v>
      </c>
      <c r="BF515">
        <v>57</v>
      </c>
      <c r="BG515">
        <v>48</v>
      </c>
      <c r="BH515" t="s">
        <v>1343</v>
      </c>
      <c r="BI515" t="s">
        <v>1351</v>
      </c>
      <c r="BJ515" s="3" t="s">
        <v>1343</v>
      </c>
    </row>
    <row r="516" spans="1:62">
      <c r="A516" t="s">
        <v>603</v>
      </c>
      <c r="B516" s="21">
        <v>40014</v>
      </c>
      <c r="C516" t="s">
        <v>507</v>
      </c>
      <c r="D516" t="s">
        <v>218</v>
      </c>
      <c r="E516">
        <v>47.968128</v>
      </c>
      <c r="F516">
        <v>134.912735</v>
      </c>
      <c r="H516" s="13" t="s">
        <v>1085</v>
      </c>
      <c r="I516" s="13" t="s">
        <v>1342</v>
      </c>
      <c r="T516">
        <v>10.25</v>
      </c>
      <c r="U516">
        <v>10.15</v>
      </c>
      <c r="V516">
        <v>10.050000000000001</v>
      </c>
      <c r="W516">
        <f t="shared" si="56"/>
        <v>10.15</v>
      </c>
      <c r="X516">
        <v>115</v>
      </c>
      <c r="Y516">
        <v>115</v>
      </c>
      <c r="Z516">
        <v>115.5</v>
      </c>
      <c r="AA516">
        <f t="shared" si="57"/>
        <v>115.16666666666667</v>
      </c>
      <c r="AB516">
        <v>6.05</v>
      </c>
      <c r="AC516">
        <v>6.2</v>
      </c>
      <c r="AD516">
        <v>6.1</v>
      </c>
      <c r="AE516">
        <f t="shared" si="58"/>
        <v>6.1166666666666671</v>
      </c>
      <c r="AF516">
        <v>2.5</v>
      </c>
      <c r="AG516">
        <v>2.5</v>
      </c>
      <c r="AH516">
        <v>2.5</v>
      </c>
      <c r="AI516">
        <f t="shared" si="59"/>
        <v>2.5</v>
      </c>
      <c r="AJ516">
        <v>4.4000000000000004</v>
      </c>
      <c r="AK516">
        <v>4.5</v>
      </c>
      <c r="AL516">
        <v>4.5</v>
      </c>
      <c r="AM516">
        <f t="shared" si="60"/>
        <v>4.4666666666666668</v>
      </c>
      <c r="AN516">
        <v>87</v>
      </c>
      <c r="AO516">
        <v>87</v>
      </c>
      <c r="AP516">
        <v>87</v>
      </c>
      <c r="AQ516">
        <f t="shared" si="61"/>
        <v>87</v>
      </c>
      <c r="AR516">
        <v>85</v>
      </c>
      <c r="AS516">
        <v>85</v>
      </c>
      <c r="AT516">
        <v>85</v>
      </c>
      <c r="AU516">
        <f t="shared" si="62"/>
        <v>85</v>
      </c>
      <c r="AV516" t="s">
        <v>1343</v>
      </c>
      <c r="AW516" t="s">
        <v>1343</v>
      </c>
      <c r="AX516">
        <v>14.65</v>
      </c>
      <c r="AY516">
        <v>89</v>
      </c>
      <c r="AZ516">
        <v>87</v>
      </c>
      <c r="BA516">
        <v>82.5</v>
      </c>
      <c r="BB516">
        <v>77</v>
      </c>
      <c r="BC516">
        <v>71</v>
      </c>
      <c r="BD516">
        <v>66</v>
      </c>
      <c r="BE516">
        <v>60</v>
      </c>
      <c r="BF516">
        <v>55</v>
      </c>
      <c r="BG516">
        <v>49</v>
      </c>
      <c r="BH516" t="s">
        <v>1343</v>
      </c>
      <c r="BI516" t="s">
        <v>1343</v>
      </c>
      <c r="BJ516" s="3" t="s">
        <v>1343</v>
      </c>
    </row>
    <row r="517" spans="1:62">
      <c r="A517" t="s">
        <v>604</v>
      </c>
      <c r="B517" s="21">
        <v>40014</v>
      </c>
      <c r="C517" t="s">
        <v>507</v>
      </c>
      <c r="D517" t="s">
        <v>218</v>
      </c>
      <c r="E517">
        <v>47.968128</v>
      </c>
      <c r="F517">
        <v>134.912735</v>
      </c>
      <c r="H517" s="13" t="s">
        <v>1349</v>
      </c>
      <c r="I517" s="13" t="s">
        <v>1345</v>
      </c>
      <c r="T517">
        <v>10</v>
      </c>
      <c r="U517">
        <v>9.6</v>
      </c>
      <c r="V517">
        <v>9.8000000000000007</v>
      </c>
      <c r="W517">
        <f t="shared" si="56"/>
        <v>9.8000000000000007</v>
      </c>
      <c r="X517">
        <v>113</v>
      </c>
      <c r="Y517">
        <v>113.5</v>
      </c>
      <c r="Z517">
        <v>113.5</v>
      </c>
      <c r="AA517">
        <f t="shared" si="57"/>
        <v>113.33333333333333</v>
      </c>
      <c r="AB517">
        <v>5.2</v>
      </c>
      <c r="AC517">
        <v>5.2</v>
      </c>
      <c r="AD517">
        <v>5.2</v>
      </c>
      <c r="AE517">
        <f t="shared" si="58"/>
        <v>5.2</v>
      </c>
      <c r="AF517">
        <v>2.6</v>
      </c>
      <c r="AG517">
        <v>2.5</v>
      </c>
      <c r="AH517">
        <v>2.4500000000000002</v>
      </c>
      <c r="AI517">
        <f t="shared" si="59"/>
        <v>2.5166666666666666</v>
      </c>
      <c r="AJ517">
        <v>4.5999999999999996</v>
      </c>
      <c r="AK517">
        <v>4.5999999999999996</v>
      </c>
      <c r="AL517">
        <v>4.7</v>
      </c>
      <c r="AM517">
        <f t="shared" si="60"/>
        <v>4.6333333333333329</v>
      </c>
      <c r="AN517">
        <v>80</v>
      </c>
      <c r="AO517">
        <v>80</v>
      </c>
      <c r="AP517">
        <v>80</v>
      </c>
      <c r="AQ517">
        <f t="shared" si="61"/>
        <v>80</v>
      </c>
      <c r="AR517">
        <v>78</v>
      </c>
      <c r="AS517">
        <v>78</v>
      </c>
      <c r="AT517">
        <v>77.5</v>
      </c>
      <c r="AU517">
        <f t="shared" si="62"/>
        <v>77.833333333333329</v>
      </c>
      <c r="AV517" t="s">
        <v>1343</v>
      </c>
      <c r="AW517" t="s">
        <v>1343</v>
      </c>
      <c r="AX517">
        <v>14.04</v>
      </c>
      <c r="AY517">
        <v>88</v>
      </c>
      <c r="AZ517">
        <v>87</v>
      </c>
      <c r="BA517">
        <v>81</v>
      </c>
      <c r="BB517">
        <v>75</v>
      </c>
      <c r="BC517">
        <v>71</v>
      </c>
      <c r="BD517">
        <v>66</v>
      </c>
      <c r="BE517">
        <v>61</v>
      </c>
      <c r="BF517">
        <v>56</v>
      </c>
      <c r="BG517">
        <v>47</v>
      </c>
      <c r="BH517" t="s">
        <v>1343</v>
      </c>
      <c r="BI517" t="s">
        <v>1343</v>
      </c>
      <c r="BJ517" s="3" t="s">
        <v>1343</v>
      </c>
    </row>
    <row r="518" spans="1:62">
      <c r="A518" t="s">
        <v>820</v>
      </c>
      <c r="B518" s="21">
        <v>40014</v>
      </c>
      <c r="C518" t="s">
        <v>507</v>
      </c>
      <c r="D518" t="s">
        <v>218</v>
      </c>
      <c r="E518">
        <v>47.968128</v>
      </c>
      <c r="F518">
        <v>134.912735</v>
      </c>
      <c r="H518" s="13" t="s">
        <v>1354</v>
      </c>
      <c r="I518" s="13" t="s">
        <v>1345</v>
      </c>
      <c r="T518">
        <v>10.25</v>
      </c>
      <c r="U518">
        <v>10.1</v>
      </c>
      <c r="V518">
        <v>10.15</v>
      </c>
      <c r="W518">
        <f t="shared" si="56"/>
        <v>10.166666666666666</v>
      </c>
      <c r="X518">
        <v>114</v>
      </c>
      <c r="Y518">
        <v>113.5</v>
      </c>
      <c r="Z518">
        <v>114</v>
      </c>
      <c r="AA518">
        <f t="shared" si="57"/>
        <v>113.83333333333333</v>
      </c>
      <c r="AB518">
        <v>5.7</v>
      </c>
      <c r="AC518">
        <v>5.55</v>
      </c>
      <c r="AD518">
        <v>5.7</v>
      </c>
      <c r="AE518">
        <f t="shared" si="58"/>
        <v>5.6499999999999995</v>
      </c>
      <c r="AF518">
        <v>2.7</v>
      </c>
      <c r="AG518">
        <v>2.7</v>
      </c>
      <c r="AH518">
        <v>2.7</v>
      </c>
      <c r="AI518">
        <f t="shared" si="59"/>
        <v>2.7000000000000006</v>
      </c>
      <c r="AJ518">
        <v>4.3</v>
      </c>
      <c r="AK518">
        <v>4.5</v>
      </c>
      <c r="AL518">
        <v>4.45</v>
      </c>
      <c r="AM518">
        <f t="shared" si="60"/>
        <v>4.416666666666667</v>
      </c>
      <c r="AN518">
        <v>92.5</v>
      </c>
      <c r="AO518">
        <v>92.5</v>
      </c>
      <c r="AP518">
        <v>93</v>
      </c>
      <c r="AQ518">
        <f t="shared" si="61"/>
        <v>92.666666666666671</v>
      </c>
      <c r="AR518">
        <v>92.5</v>
      </c>
      <c r="AS518">
        <v>93</v>
      </c>
      <c r="AT518">
        <v>93</v>
      </c>
      <c r="AU518">
        <f t="shared" si="62"/>
        <v>92.833333333333329</v>
      </c>
      <c r="AV518" t="s">
        <v>1343</v>
      </c>
      <c r="AW518" t="s">
        <v>1343</v>
      </c>
      <c r="AX518">
        <v>15.29</v>
      </c>
      <c r="AY518">
        <v>88</v>
      </c>
      <c r="AZ518">
        <v>86</v>
      </c>
      <c r="BA518">
        <v>80.5</v>
      </c>
      <c r="BB518">
        <v>74.5</v>
      </c>
      <c r="BC518">
        <v>69</v>
      </c>
      <c r="BD518">
        <v>63</v>
      </c>
      <c r="BE518">
        <v>57</v>
      </c>
      <c r="BF518">
        <v>52</v>
      </c>
      <c r="BG518">
        <v>45</v>
      </c>
      <c r="BH518" t="s">
        <v>1343</v>
      </c>
      <c r="BI518" t="s">
        <v>1343</v>
      </c>
      <c r="BJ518" s="3" t="s">
        <v>1351</v>
      </c>
    </row>
    <row r="519" spans="1:62">
      <c r="A519" t="s">
        <v>821</v>
      </c>
      <c r="B519" s="21">
        <v>40014</v>
      </c>
      <c r="C519" t="s">
        <v>507</v>
      </c>
      <c r="D519" t="s">
        <v>218</v>
      </c>
      <c r="E519">
        <v>47.968128</v>
      </c>
      <c r="F519">
        <v>134.912735</v>
      </c>
      <c r="H519" s="13" t="s">
        <v>1349</v>
      </c>
      <c r="I519" s="13" t="s">
        <v>1345</v>
      </c>
      <c r="T519">
        <v>10.25</v>
      </c>
      <c r="U519">
        <v>10.1</v>
      </c>
      <c r="V519">
        <v>10.15</v>
      </c>
      <c r="W519">
        <f t="shared" si="56"/>
        <v>10.166666666666666</v>
      </c>
      <c r="X519">
        <v>117</v>
      </c>
      <c r="Y519">
        <v>117</v>
      </c>
      <c r="Z519">
        <v>117</v>
      </c>
      <c r="AA519">
        <f t="shared" si="57"/>
        <v>117</v>
      </c>
      <c r="AB519">
        <v>5.45</v>
      </c>
      <c r="AC519">
        <v>5.25</v>
      </c>
      <c r="AD519">
        <v>5.4</v>
      </c>
      <c r="AE519">
        <f t="shared" si="58"/>
        <v>5.3666666666666671</v>
      </c>
      <c r="AF519">
        <v>2.75</v>
      </c>
      <c r="AG519">
        <v>2.8</v>
      </c>
      <c r="AH519">
        <v>2.7</v>
      </c>
      <c r="AI519">
        <f t="shared" si="59"/>
        <v>2.75</v>
      </c>
      <c r="AJ519">
        <v>4.55</v>
      </c>
      <c r="AK519">
        <v>4.5</v>
      </c>
      <c r="AL519">
        <v>4.4000000000000004</v>
      </c>
      <c r="AM519">
        <f t="shared" si="60"/>
        <v>4.4833333333333334</v>
      </c>
      <c r="AN519">
        <v>84</v>
      </c>
      <c r="AO519">
        <v>83.5</v>
      </c>
      <c r="AP519">
        <v>83.5</v>
      </c>
      <c r="AQ519">
        <f t="shared" si="61"/>
        <v>83.666666666666671</v>
      </c>
      <c r="AR519">
        <v>81</v>
      </c>
      <c r="AS519">
        <v>81</v>
      </c>
      <c r="AT519">
        <v>81.5</v>
      </c>
      <c r="AU519">
        <f t="shared" si="62"/>
        <v>81.166666666666671</v>
      </c>
      <c r="AV519" t="s">
        <v>1088</v>
      </c>
      <c r="AW519" t="s">
        <v>1343</v>
      </c>
      <c r="AX519">
        <v>16.28</v>
      </c>
      <c r="AY519">
        <v>90</v>
      </c>
      <c r="AZ519">
        <v>89</v>
      </c>
      <c r="BA519">
        <v>84</v>
      </c>
      <c r="BB519">
        <v>77</v>
      </c>
      <c r="BC519">
        <v>72</v>
      </c>
      <c r="BD519">
        <v>67</v>
      </c>
      <c r="BE519">
        <v>62</v>
      </c>
      <c r="BF519">
        <v>55</v>
      </c>
      <c r="BG519">
        <v>49</v>
      </c>
      <c r="BH519" t="s">
        <v>1343</v>
      </c>
      <c r="BI519" t="s">
        <v>1343</v>
      </c>
      <c r="BJ519" s="3" t="s">
        <v>1343</v>
      </c>
    </row>
    <row r="520" spans="1:62">
      <c r="A520" t="s">
        <v>822</v>
      </c>
      <c r="B520" s="21">
        <v>40014</v>
      </c>
      <c r="C520" t="s">
        <v>507</v>
      </c>
      <c r="D520" t="s">
        <v>218</v>
      </c>
      <c r="E520">
        <v>47.968128</v>
      </c>
      <c r="F520">
        <v>134.912735</v>
      </c>
      <c r="H520" s="13" t="s">
        <v>1358</v>
      </c>
      <c r="I520" s="13" t="s">
        <v>1345</v>
      </c>
      <c r="T520">
        <v>10.3</v>
      </c>
      <c r="U520">
        <v>10.3</v>
      </c>
      <c r="V520">
        <v>10.3</v>
      </c>
      <c r="W520">
        <f t="shared" si="56"/>
        <v>10.3</v>
      </c>
      <c r="X520">
        <v>115</v>
      </c>
      <c r="Y520">
        <v>115</v>
      </c>
      <c r="Z520">
        <v>115.5</v>
      </c>
      <c r="AA520">
        <f t="shared" si="57"/>
        <v>115.16666666666667</v>
      </c>
      <c r="AB520">
        <v>5.55</v>
      </c>
      <c r="AC520">
        <v>5.6</v>
      </c>
      <c r="AD520">
        <v>5.7</v>
      </c>
      <c r="AE520">
        <f t="shared" si="58"/>
        <v>5.6166666666666663</v>
      </c>
      <c r="AF520">
        <v>2.4</v>
      </c>
      <c r="AG520">
        <v>2.4500000000000002</v>
      </c>
      <c r="AH520">
        <v>2.4</v>
      </c>
      <c r="AI520">
        <f t="shared" si="59"/>
        <v>2.4166666666666665</v>
      </c>
      <c r="AJ520">
        <v>4.7</v>
      </c>
      <c r="AK520">
        <v>4.55</v>
      </c>
      <c r="AL520">
        <v>4.7</v>
      </c>
      <c r="AM520">
        <f t="shared" si="60"/>
        <v>4.6499999999999995</v>
      </c>
      <c r="AN520">
        <v>97</v>
      </c>
      <c r="AO520">
        <v>97.5</v>
      </c>
      <c r="AP520">
        <v>97.5</v>
      </c>
      <c r="AQ520">
        <f t="shared" si="61"/>
        <v>97.333333333333329</v>
      </c>
      <c r="AR520">
        <v>99</v>
      </c>
      <c r="AS520">
        <v>98.5</v>
      </c>
      <c r="AT520">
        <v>98.5</v>
      </c>
      <c r="AU520">
        <f t="shared" si="62"/>
        <v>98.666666666666671</v>
      </c>
      <c r="AV520" t="s">
        <v>1351</v>
      </c>
      <c r="AW520" t="s">
        <v>1351</v>
      </c>
      <c r="AX520">
        <v>14.24</v>
      </c>
      <c r="AY520">
        <v>88</v>
      </c>
      <c r="AZ520">
        <v>85</v>
      </c>
      <c r="BA520">
        <v>80</v>
      </c>
      <c r="BB520">
        <v>73</v>
      </c>
      <c r="BC520">
        <v>68</v>
      </c>
      <c r="BD520">
        <v>63</v>
      </c>
      <c r="BE520">
        <v>58</v>
      </c>
      <c r="BF520">
        <v>52</v>
      </c>
      <c r="BG520">
        <v>47</v>
      </c>
      <c r="BH520" t="s">
        <v>1343</v>
      </c>
      <c r="BI520" t="s">
        <v>1343</v>
      </c>
      <c r="BJ520" s="3" t="s">
        <v>1343</v>
      </c>
    </row>
    <row r="521" spans="1:62">
      <c r="A521" t="s">
        <v>823</v>
      </c>
      <c r="B521" s="21">
        <v>40015</v>
      </c>
      <c r="C521" t="s">
        <v>508</v>
      </c>
      <c r="D521" t="s">
        <v>690</v>
      </c>
      <c r="E521">
        <v>45.942729999999997</v>
      </c>
      <c r="F521">
        <v>133.88226299999999</v>
      </c>
      <c r="H521" s="13" t="s">
        <v>1349</v>
      </c>
      <c r="I521" s="13" t="s">
        <v>1345</v>
      </c>
      <c r="T521">
        <v>9.5</v>
      </c>
      <c r="U521">
        <v>9.65</v>
      </c>
      <c r="V521">
        <v>9.65</v>
      </c>
      <c r="W521">
        <f t="shared" si="56"/>
        <v>9.6</v>
      </c>
      <c r="X521">
        <v>115</v>
      </c>
      <c r="Y521">
        <v>115</v>
      </c>
      <c r="Z521">
        <v>115</v>
      </c>
      <c r="AA521">
        <f t="shared" si="57"/>
        <v>115</v>
      </c>
      <c r="AB521">
        <v>5.5</v>
      </c>
      <c r="AC521">
        <v>5.65</v>
      </c>
      <c r="AD521">
        <v>5.5</v>
      </c>
      <c r="AE521">
        <f t="shared" si="58"/>
        <v>5.55</v>
      </c>
      <c r="AF521">
        <v>2.7</v>
      </c>
      <c r="AG521">
        <v>2.8</v>
      </c>
      <c r="AH521">
        <v>2.9</v>
      </c>
      <c r="AI521">
        <f t="shared" si="59"/>
        <v>2.8000000000000003</v>
      </c>
      <c r="AJ521">
        <v>4.5</v>
      </c>
      <c r="AK521">
        <v>4.7</v>
      </c>
      <c r="AL521">
        <v>4.5999999999999996</v>
      </c>
      <c r="AM521">
        <f t="shared" si="60"/>
        <v>4.5999999999999996</v>
      </c>
      <c r="AN521">
        <v>87</v>
      </c>
      <c r="AO521">
        <v>87</v>
      </c>
      <c r="AP521">
        <v>87</v>
      </c>
      <c r="AQ521">
        <f t="shared" si="61"/>
        <v>87</v>
      </c>
      <c r="AR521">
        <v>86</v>
      </c>
      <c r="AS521">
        <v>86</v>
      </c>
      <c r="AT521">
        <v>86</v>
      </c>
      <c r="AU521">
        <f t="shared" si="62"/>
        <v>86</v>
      </c>
      <c r="AV521" t="s">
        <v>1361</v>
      </c>
      <c r="AW521" t="s">
        <v>1343</v>
      </c>
      <c r="AX521">
        <v>14.8</v>
      </c>
      <c r="AY521">
        <v>90</v>
      </c>
      <c r="AZ521">
        <v>88</v>
      </c>
      <c r="BA521">
        <v>83</v>
      </c>
      <c r="BB521">
        <v>77</v>
      </c>
      <c r="BC521">
        <v>71</v>
      </c>
      <c r="BD521">
        <v>65</v>
      </c>
      <c r="BE521">
        <v>59</v>
      </c>
      <c r="BF521">
        <v>54</v>
      </c>
      <c r="BG521">
        <v>49</v>
      </c>
      <c r="BH521" t="s">
        <v>1343</v>
      </c>
      <c r="BI521" t="s">
        <v>1343</v>
      </c>
      <c r="BJ521" s="3" t="s">
        <v>1343</v>
      </c>
    </row>
    <row r="522" spans="1:62">
      <c r="A522" t="s">
        <v>824</v>
      </c>
      <c r="B522" s="21">
        <v>40015</v>
      </c>
      <c r="C522" t="s">
        <v>508</v>
      </c>
      <c r="D522" t="s">
        <v>690</v>
      </c>
      <c r="E522">
        <v>45.942729999999997</v>
      </c>
      <c r="F522">
        <v>133.88226299999999</v>
      </c>
      <c r="H522" s="13" t="s">
        <v>1089</v>
      </c>
      <c r="I522" s="13" t="s">
        <v>1345</v>
      </c>
      <c r="T522">
        <v>10.5</v>
      </c>
      <c r="U522">
        <v>10.5</v>
      </c>
      <c r="V522">
        <v>10.55</v>
      </c>
      <c r="W522">
        <f t="shared" si="56"/>
        <v>10.516666666666667</v>
      </c>
      <c r="X522">
        <v>117</v>
      </c>
      <c r="Y522">
        <v>117</v>
      </c>
      <c r="Z522">
        <v>118</v>
      </c>
      <c r="AA522">
        <f t="shared" si="57"/>
        <v>117.33333333333333</v>
      </c>
      <c r="AB522">
        <v>5.6</v>
      </c>
      <c r="AC522">
        <v>5.4</v>
      </c>
      <c r="AD522">
        <v>5.45</v>
      </c>
      <c r="AE522">
        <f t="shared" si="58"/>
        <v>5.4833333333333334</v>
      </c>
      <c r="AF522">
        <v>2.6</v>
      </c>
      <c r="AG522">
        <v>2.7</v>
      </c>
      <c r="AH522">
        <v>2.7</v>
      </c>
      <c r="AI522">
        <f t="shared" si="59"/>
        <v>2.6666666666666665</v>
      </c>
      <c r="AJ522">
        <v>4.0999999999999996</v>
      </c>
      <c r="AK522">
        <v>4.3</v>
      </c>
      <c r="AL522">
        <v>4.1500000000000004</v>
      </c>
      <c r="AM522">
        <f t="shared" si="60"/>
        <v>4.1833333333333327</v>
      </c>
      <c r="AN522">
        <v>93</v>
      </c>
      <c r="AO522">
        <v>93</v>
      </c>
      <c r="AP522">
        <v>93</v>
      </c>
      <c r="AQ522">
        <f t="shared" si="61"/>
        <v>93</v>
      </c>
      <c r="AR522">
        <v>92</v>
      </c>
      <c r="AS522">
        <v>92.5</v>
      </c>
      <c r="AT522">
        <v>93</v>
      </c>
      <c r="AU522">
        <f t="shared" si="62"/>
        <v>92.5</v>
      </c>
      <c r="AV522" t="s">
        <v>1343</v>
      </c>
      <c r="AW522" t="s">
        <v>1343</v>
      </c>
      <c r="AX522">
        <v>15.5</v>
      </c>
      <c r="AY522">
        <v>90</v>
      </c>
      <c r="AZ522">
        <v>88</v>
      </c>
      <c r="BA522">
        <v>83</v>
      </c>
      <c r="BB522">
        <v>77</v>
      </c>
      <c r="BC522">
        <v>71</v>
      </c>
      <c r="BD522">
        <v>65</v>
      </c>
      <c r="BE522">
        <v>59</v>
      </c>
      <c r="BF522">
        <v>54</v>
      </c>
      <c r="BG522">
        <v>47</v>
      </c>
      <c r="BH522" t="s">
        <v>1351</v>
      </c>
      <c r="BI522" t="s">
        <v>1361</v>
      </c>
      <c r="BJ522" s="3" t="s">
        <v>1361</v>
      </c>
    </row>
    <row r="523" spans="1:62">
      <c r="A523" t="s">
        <v>825</v>
      </c>
      <c r="B523" s="21">
        <v>40015</v>
      </c>
      <c r="C523" t="s">
        <v>508</v>
      </c>
      <c r="D523" t="s">
        <v>690</v>
      </c>
      <c r="E523">
        <v>45.942729999999997</v>
      </c>
      <c r="F523">
        <v>133.88226299999999</v>
      </c>
      <c r="H523" s="13" t="s">
        <v>1358</v>
      </c>
      <c r="I523" s="13" t="s">
        <v>1342</v>
      </c>
      <c r="T523">
        <v>10.1</v>
      </c>
      <c r="U523">
        <v>10.1</v>
      </c>
      <c r="V523">
        <v>10</v>
      </c>
      <c r="W523">
        <f t="shared" si="56"/>
        <v>10.066666666666666</v>
      </c>
      <c r="X523">
        <v>120</v>
      </c>
      <c r="Y523">
        <v>120</v>
      </c>
      <c r="Z523">
        <v>120</v>
      </c>
      <c r="AA523">
        <f t="shared" si="57"/>
        <v>120</v>
      </c>
      <c r="AB523">
        <v>5.9</v>
      </c>
      <c r="AC523">
        <v>5.9</v>
      </c>
      <c r="AD523">
        <v>5.9</v>
      </c>
      <c r="AE523">
        <f t="shared" si="58"/>
        <v>5.9000000000000012</v>
      </c>
      <c r="AF523">
        <v>2.5</v>
      </c>
      <c r="AG523">
        <v>2.5</v>
      </c>
      <c r="AH523">
        <v>2.5</v>
      </c>
      <c r="AI523">
        <f t="shared" si="59"/>
        <v>2.5</v>
      </c>
      <c r="AJ523">
        <v>4.4000000000000004</v>
      </c>
      <c r="AK523">
        <v>4.5</v>
      </c>
      <c r="AL523">
        <v>4.55</v>
      </c>
      <c r="AM523">
        <f t="shared" si="60"/>
        <v>4.4833333333333334</v>
      </c>
      <c r="AN523">
        <v>103.5</v>
      </c>
      <c r="AO523">
        <v>104</v>
      </c>
      <c r="AP523">
        <v>103</v>
      </c>
      <c r="AQ523">
        <f t="shared" si="61"/>
        <v>103.5</v>
      </c>
      <c r="AR523" t="s">
        <v>1355</v>
      </c>
      <c r="AU523" t="e">
        <f t="shared" si="62"/>
        <v>#DIV/0!</v>
      </c>
      <c r="AV523" t="s">
        <v>1090</v>
      </c>
      <c r="AW523" t="s">
        <v>1086</v>
      </c>
      <c r="AX523">
        <v>14.85</v>
      </c>
      <c r="AY523">
        <v>92</v>
      </c>
      <c r="AZ523">
        <v>91</v>
      </c>
      <c r="BA523">
        <v>85</v>
      </c>
      <c r="BB523">
        <v>78</v>
      </c>
      <c r="BC523">
        <v>73</v>
      </c>
      <c r="BD523">
        <v>67</v>
      </c>
      <c r="BE523">
        <v>60</v>
      </c>
      <c r="BF523">
        <v>55</v>
      </c>
      <c r="BG523">
        <v>49</v>
      </c>
      <c r="BH523" t="s">
        <v>1343</v>
      </c>
      <c r="BI523" t="s">
        <v>1350</v>
      </c>
      <c r="BJ523" s="3" t="s">
        <v>1512</v>
      </c>
    </row>
    <row r="524" spans="1:62">
      <c r="A524" t="s">
        <v>826</v>
      </c>
      <c r="B524" s="21">
        <v>40015</v>
      </c>
      <c r="C524" t="s">
        <v>508</v>
      </c>
      <c r="D524" t="s">
        <v>690</v>
      </c>
      <c r="E524">
        <v>45.942729999999997</v>
      </c>
      <c r="F524">
        <v>133.88226299999999</v>
      </c>
      <c r="H524" s="13" t="s">
        <v>1349</v>
      </c>
      <c r="I524" s="13" t="s">
        <v>1342</v>
      </c>
      <c r="T524">
        <v>9.5</v>
      </c>
      <c r="U524">
        <v>9.6999999999999993</v>
      </c>
      <c r="V524">
        <v>9.5</v>
      </c>
      <c r="W524">
        <f t="shared" si="56"/>
        <v>9.5666666666666664</v>
      </c>
      <c r="X524">
        <v>113.5</v>
      </c>
      <c r="Y524">
        <v>114</v>
      </c>
      <c r="Z524">
        <v>114</v>
      </c>
      <c r="AA524">
        <f t="shared" si="57"/>
        <v>113.83333333333333</v>
      </c>
      <c r="AB524">
        <v>5.55</v>
      </c>
      <c r="AC524">
        <v>5.5</v>
      </c>
      <c r="AD524">
        <v>5.6</v>
      </c>
      <c r="AE524">
        <f t="shared" si="58"/>
        <v>5.55</v>
      </c>
      <c r="AF524">
        <v>2.65</v>
      </c>
      <c r="AG524">
        <v>2.6</v>
      </c>
      <c r="AH524">
        <v>2.5</v>
      </c>
      <c r="AI524">
        <f t="shared" si="59"/>
        <v>2.5833333333333335</v>
      </c>
      <c r="AJ524">
        <v>4.5</v>
      </c>
      <c r="AK524">
        <v>4.7</v>
      </c>
      <c r="AL524">
        <v>4.5999999999999996</v>
      </c>
      <c r="AM524">
        <f t="shared" si="60"/>
        <v>4.5999999999999996</v>
      </c>
      <c r="AN524">
        <v>79</v>
      </c>
      <c r="AO524">
        <v>78.5</v>
      </c>
      <c r="AP524">
        <v>79</v>
      </c>
      <c r="AQ524">
        <f t="shared" si="61"/>
        <v>78.833333333333329</v>
      </c>
      <c r="AR524">
        <v>77</v>
      </c>
      <c r="AS524">
        <v>77</v>
      </c>
      <c r="AT524">
        <v>77.5</v>
      </c>
      <c r="AU524">
        <f t="shared" si="62"/>
        <v>77.166666666666671</v>
      </c>
      <c r="AV524" t="s">
        <v>1343</v>
      </c>
      <c r="AW524" t="s">
        <v>1343</v>
      </c>
      <c r="AX524">
        <v>14.19</v>
      </c>
      <c r="AY524">
        <v>90</v>
      </c>
      <c r="AZ524">
        <v>88</v>
      </c>
      <c r="BA524">
        <v>82</v>
      </c>
      <c r="BB524">
        <v>77</v>
      </c>
      <c r="BC524">
        <v>72</v>
      </c>
      <c r="BD524">
        <v>66</v>
      </c>
      <c r="BE524">
        <v>61</v>
      </c>
      <c r="BF524">
        <v>56</v>
      </c>
      <c r="BG524">
        <v>49</v>
      </c>
      <c r="BH524" t="s">
        <v>1343</v>
      </c>
      <c r="BI524" t="s">
        <v>1343</v>
      </c>
      <c r="BJ524" s="3" t="s">
        <v>1343</v>
      </c>
    </row>
    <row r="525" spans="1:62">
      <c r="A525" t="s">
        <v>827</v>
      </c>
      <c r="B525" s="21">
        <v>40015</v>
      </c>
      <c r="C525" t="s">
        <v>508</v>
      </c>
      <c r="D525" t="s">
        <v>690</v>
      </c>
      <c r="E525">
        <v>45.942729999999997</v>
      </c>
      <c r="F525">
        <v>133.88226299999999</v>
      </c>
      <c r="H525" s="13" t="s">
        <v>1344</v>
      </c>
      <c r="I525" s="13" t="s">
        <v>1342</v>
      </c>
      <c r="T525">
        <v>9.65</v>
      </c>
      <c r="U525">
        <v>9.5</v>
      </c>
      <c r="V525">
        <v>9.5</v>
      </c>
      <c r="W525">
        <f t="shared" si="56"/>
        <v>9.5499999999999989</v>
      </c>
      <c r="X525">
        <v>117</v>
      </c>
      <c r="Y525">
        <v>116.5</v>
      </c>
      <c r="Z525">
        <v>116.5</v>
      </c>
      <c r="AA525">
        <f t="shared" si="57"/>
        <v>116.66666666666667</v>
      </c>
      <c r="AB525">
        <v>5.05</v>
      </c>
      <c r="AC525">
        <v>5</v>
      </c>
      <c r="AD525">
        <v>5</v>
      </c>
      <c r="AE525">
        <f t="shared" si="58"/>
        <v>5.0166666666666666</v>
      </c>
      <c r="AF525">
        <v>2.4</v>
      </c>
      <c r="AG525">
        <v>2.2999999999999998</v>
      </c>
      <c r="AH525">
        <v>2.35</v>
      </c>
      <c r="AI525">
        <f t="shared" si="59"/>
        <v>2.3499999999999996</v>
      </c>
      <c r="AJ525">
        <v>4.05</v>
      </c>
      <c r="AK525">
        <v>4</v>
      </c>
      <c r="AL525">
        <v>4.0999999999999996</v>
      </c>
      <c r="AM525">
        <f t="shared" si="60"/>
        <v>4.05</v>
      </c>
      <c r="AN525">
        <v>81</v>
      </c>
      <c r="AO525">
        <v>81.5</v>
      </c>
      <c r="AP525">
        <v>81</v>
      </c>
      <c r="AQ525">
        <f t="shared" si="61"/>
        <v>81.166666666666671</v>
      </c>
      <c r="AR525">
        <v>84</v>
      </c>
      <c r="AS525">
        <v>84</v>
      </c>
      <c r="AT525">
        <v>83</v>
      </c>
      <c r="AU525">
        <f t="shared" si="62"/>
        <v>83.666666666666671</v>
      </c>
      <c r="AV525" t="s">
        <v>1343</v>
      </c>
      <c r="AW525" t="s">
        <v>1343</v>
      </c>
      <c r="AX525">
        <v>15.74</v>
      </c>
      <c r="AY525">
        <v>91</v>
      </c>
      <c r="AZ525">
        <v>88.5</v>
      </c>
      <c r="BA525">
        <v>83</v>
      </c>
      <c r="BB525">
        <v>77</v>
      </c>
      <c r="BC525">
        <v>73</v>
      </c>
      <c r="BD525">
        <v>68</v>
      </c>
      <c r="BE525">
        <v>63</v>
      </c>
      <c r="BF525">
        <v>56</v>
      </c>
      <c r="BG525">
        <v>49</v>
      </c>
      <c r="BH525" t="s">
        <v>1343</v>
      </c>
      <c r="BI525" t="s">
        <v>1351</v>
      </c>
      <c r="BJ525" s="3" t="s">
        <v>1195</v>
      </c>
    </row>
    <row r="526" spans="1:62">
      <c r="A526" t="s">
        <v>828</v>
      </c>
      <c r="B526" s="21">
        <v>40015</v>
      </c>
      <c r="C526" t="s">
        <v>508</v>
      </c>
      <c r="D526" t="s">
        <v>690</v>
      </c>
      <c r="E526">
        <v>45.942729999999997</v>
      </c>
      <c r="F526">
        <v>133.88226299999999</v>
      </c>
      <c r="H526" s="13" t="s">
        <v>1196</v>
      </c>
      <c r="I526" s="13" t="s">
        <v>1345</v>
      </c>
      <c r="T526">
        <v>10.8</v>
      </c>
      <c r="U526">
        <v>10.7</v>
      </c>
      <c r="V526">
        <v>10.4</v>
      </c>
      <c r="W526">
        <f t="shared" si="56"/>
        <v>10.633333333333333</v>
      </c>
      <c r="X526">
        <v>116</v>
      </c>
      <c r="Y526">
        <v>116.5</v>
      </c>
      <c r="Z526">
        <v>116.5</v>
      </c>
      <c r="AA526">
        <f t="shared" si="57"/>
        <v>116.33333333333333</v>
      </c>
      <c r="AB526">
        <v>5.7</v>
      </c>
      <c r="AC526">
        <v>5.8</v>
      </c>
      <c r="AD526">
        <v>5.8</v>
      </c>
      <c r="AE526">
        <f t="shared" si="58"/>
        <v>5.7666666666666666</v>
      </c>
      <c r="AF526">
        <v>2.65</v>
      </c>
      <c r="AG526">
        <v>2.6</v>
      </c>
      <c r="AH526">
        <v>2.6</v>
      </c>
      <c r="AI526">
        <f t="shared" si="59"/>
        <v>2.6166666666666667</v>
      </c>
      <c r="AJ526">
        <v>4.5</v>
      </c>
      <c r="AK526">
        <v>4.4000000000000004</v>
      </c>
      <c r="AL526">
        <v>4.4000000000000004</v>
      </c>
      <c r="AM526">
        <f t="shared" si="60"/>
        <v>4.4333333333333336</v>
      </c>
      <c r="AN526">
        <v>80.5</v>
      </c>
      <c r="AO526">
        <v>81</v>
      </c>
      <c r="AP526">
        <v>80.5</v>
      </c>
      <c r="AQ526">
        <f t="shared" si="61"/>
        <v>80.666666666666671</v>
      </c>
      <c r="AR526">
        <v>81</v>
      </c>
      <c r="AS526">
        <v>81.5</v>
      </c>
      <c r="AT526">
        <v>81</v>
      </c>
      <c r="AU526">
        <f t="shared" si="62"/>
        <v>81.166666666666671</v>
      </c>
      <c r="AV526" t="s">
        <v>1512</v>
      </c>
      <c r="AW526" t="s">
        <v>1343</v>
      </c>
      <c r="AX526">
        <v>14.74</v>
      </c>
      <c r="AY526">
        <v>90</v>
      </c>
      <c r="AZ526">
        <v>88.5</v>
      </c>
      <c r="BA526">
        <v>83.5</v>
      </c>
      <c r="BB526">
        <v>78</v>
      </c>
      <c r="BC526">
        <v>73</v>
      </c>
      <c r="BD526">
        <v>67.5</v>
      </c>
      <c r="BE526">
        <v>63</v>
      </c>
      <c r="BF526">
        <v>58</v>
      </c>
      <c r="BG526" t="s">
        <v>1197</v>
      </c>
      <c r="BH526" t="s">
        <v>1351</v>
      </c>
      <c r="BI526" t="s">
        <v>1343</v>
      </c>
      <c r="BJ526" s="3" t="s">
        <v>1343</v>
      </c>
    </row>
    <row r="527" spans="1:62">
      <c r="A527" t="s">
        <v>829</v>
      </c>
      <c r="B527" s="21">
        <v>40015</v>
      </c>
      <c r="C527" t="s">
        <v>508</v>
      </c>
      <c r="D527" t="s">
        <v>690</v>
      </c>
      <c r="E527">
        <v>45.942729999999997</v>
      </c>
      <c r="F527">
        <v>133.88226299999999</v>
      </c>
      <c r="H527" s="13" t="s">
        <v>1358</v>
      </c>
      <c r="I527" s="13" t="s">
        <v>1345</v>
      </c>
      <c r="T527">
        <v>10.15</v>
      </c>
      <c r="U527">
        <v>10</v>
      </c>
      <c r="V527">
        <v>10.050000000000001</v>
      </c>
      <c r="W527">
        <f t="shared" si="56"/>
        <v>10.066666666666666</v>
      </c>
      <c r="X527">
        <v>118</v>
      </c>
      <c r="Y527">
        <v>118.5</v>
      </c>
      <c r="Z527">
        <v>119</v>
      </c>
      <c r="AA527">
        <f t="shared" si="57"/>
        <v>118.5</v>
      </c>
      <c r="AB527">
        <v>5.6</v>
      </c>
      <c r="AC527">
        <v>5.65</v>
      </c>
      <c r="AD527">
        <v>5.7</v>
      </c>
      <c r="AE527">
        <f t="shared" si="58"/>
        <v>5.6499999999999995</v>
      </c>
      <c r="AF527">
        <v>2.85</v>
      </c>
      <c r="AG527">
        <v>2.95</v>
      </c>
      <c r="AH527">
        <v>3</v>
      </c>
      <c r="AI527">
        <f t="shared" si="59"/>
        <v>2.9333333333333336</v>
      </c>
      <c r="AJ527">
        <v>4.55</v>
      </c>
      <c r="AK527">
        <v>4.6500000000000004</v>
      </c>
      <c r="AL527">
        <v>4.5999999999999996</v>
      </c>
      <c r="AM527">
        <f t="shared" si="60"/>
        <v>4.5999999999999996</v>
      </c>
      <c r="AN527">
        <v>98</v>
      </c>
      <c r="AO527">
        <v>98</v>
      </c>
      <c r="AP527">
        <v>98</v>
      </c>
      <c r="AQ527">
        <f t="shared" si="61"/>
        <v>98</v>
      </c>
      <c r="AR527">
        <v>90</v>
      </c>
      <c r="AS527">
        <v>90</v>
      </c>
      <c r="AT527">
        <v>90</v>
      </c>
      <c r="AU527">
        <f t="shared" si="62"/>
        <v>90</v>
      </c>
      <c r="AV527" t="s">
        <v>1361</v>
      </c>
      <c r="AW527" t="s">
        <v>1343</v>
      </c>
      <c r="AX527">
        <v>15.42</v>
      </c>
      <c r="AY527">
        <v>90</v>
      </c>
      <c r="AZ527">
        <v>89</v>
      </c>
      <c r="BA527">
        <v>82</v>
      </c>
      <c r="BB527">
        <v>77</v>
      </c>
      <c r="BC527">
        <v>72</v>
      </c>
      <c r="BD527">
        <v>67</v>
      </c>
      <c r="BE527">
        <v>62</v>
      </c>
      <c r="BF527">
        <v>55</v>
      </c>
      <c r="BG527">
        <v>46</v>
      </c>
      <c r="BH527" t="s">
        <v>1343</v>
      </c>
      <c r="BI527" t="s">
        <v>1351</v>
      </c>
      <c r="BJ527" s="3" t="s">
        <v>1343</v>
      </c>
    </row>
    <row r="528" spans="1:62">
      <c r="A528" t="s">
        <v>830</v>
      </c>
      <c r="B528" s="21">
        <v>40015</v>
      </c>
      <c r="C528" t="s">
        <v>508</v>
      </c>
      <c r="D528" t="s">
        <v>690</v>
      </c>
      <c r="E528">
        <v>45.942729999999997</v>
      </c>
      <c r="F528">
        <v>133.88226299999999</v>
      </c>
      <c r="H528" s="13" t="s">
        <v>1198</v>
      </c>
      <c r="I528" s="13" t="s">
        <v>1342</v>
      </c>
      <c r="T528">
        <v>10.3</v>
      </c>
      <c r="U528">
        <v>10.3</v>
      </c>
      <c r="V528">
        <v>10.1</v>
      </c>
      <c r="W528">
        <f t="shared" si="56"/>
        <v>10.233333333333334</v>
      </c>
      <c r="X528">
        <v>112</v>
      </c>
      <c r="Y528">
        <v>113</v>
      </c>
      <c r="Z528">
        <v>113</v>
      </c>
      <c r="AA528">
        <f t="shared" si="57"/>
        <v>112.66666666666667</v>
      </c>
      <c r="AB528">
        <v>5.5</v>
      </c>
      <c r="AC528">
        <v>5.5</v>
      </c>
      <c r="AD528">
        <v>5.5</v>
      </c>
      <c r="AE528">
        <f t="shared" si="58"/>
        <v>5.5</v>
      </c>
      <c r="AF528">
        <v>2.5</v>
      </c>
      <c r="AG528">
        <v>2.5</v>
      </c>
      <c r="AH528">
        <v>2.5</v>
      </c>
      <c r="AI528">
        <f t="shared" si="59"/>
        <v>2.5</v>
      </c>
      <c r="AJ528">
        <v>4.5</v>
      </c>
      <c r="AK528">
        <v>4.7</v>
      </c>
      <c r="AL528">
        <v>4.7</v>
      </c>
      <c r="AM528">
        <f t="shared" si="60"/>
        <v>4.6333333333333329</v>
      </c>
      <c r="AN528">
        <v>76.5</v>
      </c>
      <c r="AO528">
        <v>77</v>
      </c>
      <c r="AP528">
        <v>77</v>
      </c>
      <c r="AQ528">
        <f t="shared" si="61"/>
        <v>76.833333333333329</v>
      </c>
      <c r="AR528">
        <v>74.5</v>
      </c>
      <c r="AS528">
        <v>74.5</v>
      </c>
      <c r="AT528">
        <v>75</v>
      </c>
      <c r="AU528">
        <f t="shared" si="62"/>
        <v>74.666666666666671</v>
      </c>
      <c r="AV528" t="s">
        <v>1343</v>
      </c>
      <c r="AW528" t="s">
        <v>1343</v>
      </c>
      <c r="AX528">
        <v>15.26</v>
      </c>
      <c r="AY528">
        <v>87</v>
      </c>
      <c r="AZ528">
        <v>86</v>
      </c>
      <c r="BA528">
        <v>80</v>
      </c>
      <c r="BB528">
        <v>74</v>
      </c>
      <c r="BC528">
        <v>68</v>
      </c>
      <c r="BD528">
        <v>64</v>
      </c>
      <c r="BE528">
        <v>57</v>
      </c>
      <c r="BF528">
        <v>52</v>
      </c>
      <c r="BG528">
        <v>46</v>
      </c>
      <c r="BH528" t="s">
        <v>1343</v>
      </c>
      <c r="BI528" t="s">
        <v>1343</v>
      </c>
      <c r="BJ528" s="3" t="s">
        <v>1361</v>
      </c>
    </row>
    <row r="529" spans="1:68">
      <c r="A529" t="s">
        <v>831</v>
      </c>
      <c r="B529" s="21">
        <v>40015</v>
      </c>
      <c r="C529" t="s">
        <v>508</v>
      </c>
      <c r="D529" t="s">
        <v>690</v>
      </c>
      <c r="E529">
        <v>45.942729999999997</v>
      </c>
      <c r="F529">
        <v>133.88226299999999</v>
      </c>
      <c r="H529" s="13" t="s">
        <v>1344</v>
      </c>
      <c r="I529" s="13" t="s">
        <v>1345</v>
      </c>
      <c r="T529">
        <v>10.3</v>
      </c>
      <c r="U529">
        <v>10.15</v>
      </c>
      <c r="V529">
        <v>10.3</v>
      </c>
      <c r="W529">
        <f t="shared" si="56"/>
        <v>10.250000000000002</v>
      </c>
      <c r="X529">
        <v>111</v>
      </c>
      <c r="Y529">
        <v>112</v>
      </c>
      <c r="Z529">
        <v>112</v>
      </c>
      <c r="AA529">
        <f t="shared" si="57"/>
        <v>111.66666666666667</v>
      </c>
      <c r="AB529">
        <v>5.3</v>
      </c>
      <c r="AC529">
        <v>5.3</v>
      </c>
      <c r="AD529">
        <v>5.2</v>
      </c>
      <c r="AE529">
        <f t="shared" si="58"/>
        <v>5.2666666666666666</v>
      </c>
      <c r="AF529">
        <v>2.5</v>
      </c>
      <c r="AG529">
        <v>2.5499999999999998</v>
      </c>
      <c r="AH529">
        <v>2.5</v>
      </c>
      <c r="AI529">
        <f t="shared" si="59"/>
        <v>2.5166666666666666</v>
      </c>
      <c r="AJ529">
        <v>4.4000000000000004</v>
      </c>
      <c r="AK529">
        <v>4.25</v>
      </c>
      <c r="AL529">
        <v>4.2</v>
      </c>
      <c r="AM529">
        <f t="shared" si="60"/>
        <v>4.2833333333333341</v>
      </c>
      <c r="AN529">
        <v>80</v>
      </c>
      <c r="AO529">
        <v>80</v>
      </c>
      <c r="AP529">
        <v>80</v>
      </c>
      <c r="AQ529">
        <f t="shared" si="61"/>
        <v>80</v>
      </c>
      <c r="AR529">
        <v>78.5</v>
      </c>
      <c r="AS529">
        <v>78.5</v>
      </c>
      <c r="AT529">
        <v>78.5</v>
      </c>
      <c r="AU529">
        <f t="shared" si="62"/>
        <v>78.5</v>
      </c>
      <c r="AV529" t="s">
        <v>1343</v>
      </c>
      <c r="AW529" t="s">
        <v>1343</v>
      </c>
      <c r="AX529">
        <v>15.36</v>
      </c>
      <c r="AY529">
        <v>86</v>
      </c>
      <c r="AZ529">
        <v>84</v>
      </c>
      <c r="BA529">
        <v>79</v>
      </c>
      <c r="BB529">
        <v>73.5</v>
      </c>
      <c r="BC529">
        <v>69</v>
      </c>
      <c r="BD529">
        <v>64</v>
      </c>
      <c r="BE529">
        <v>59</v>
      </c>
      <c r="BF529">
        <v>53</v>
      </c>
      <c r="BG529">
        <v>46</v>
      </c>
      <c r="BH529" t="s">
        <v>1351</v>
      </c>
      <c r="BI529" t="s">
        <v>1343</v>
      </c>
      <c r="BJ529" s="3" t="s">
        <v>1343</v>
      </c>
    </row>
    <row r="530" spans="1:68">
      <c r="A530" t="s">
        <v>612</v>
      </c>
      <c r="B530" s="21">
        <v>40015</v>
      </c>
      <c r="C530" t="s">
        <v>508</v>
      </c>
      <c r="D530" t="s">
        <v>690</v>
      </c>
      <c r="E530">
        <v>45.942729999999997</v>
      </c>
      <c r="F530">
        <v>133.88226299999999</v>
      </c>
      <c r="H530" s="13" t="s">
        <v>1358</v>
      </c>
      <c r="I530" s="13" t="s">
        <v>1345</v>
      </c>
      <c r="T530">
        <v>9.85</v>
      </c>
      <c r="U530">
        <v>9.8000000000000007</v>
      </c>
      <c r="V530">
        <v>9.75</v>
      </c>
      <c r="W530">
        <f t="shared" si="56"/>
        <v>9.7999999999999989</v>
      </c>
      <c r="X530">
        <v>116</v>
      </c>
      <c r="Y530">
        <v>116</v>
      </c>
      <c r="Z530">
        <v>116</v>
      </c>
      <c r="AA530">
        <f t="shared" si="57"/>
        <v>116</v>
      </c>
      <c r="AB530">
        <v>5.65</v>
      </c>
      <c r="AC530">
        <v>5.8</v>
      </c>
      <c r="AD530">
        <v>5.7</v>
      </c>
      <c r="AE530">
        <f t="shared" si="58"/>
        <v>5.7166666666666659</v>
      </c>
      <c r="AF530">
        <v>2.7</v>
      </c>
      <c r="AG530">
        <v>2.75</v>
      </c>
      <c r="AH530">
        <v>2.6</v>
      </c>
      <c r="AI530">
        <f t="shared" si="59"/>
        <v>2.6833333333333336</v>
      </c>
      <c r="AJ530">
        <v>4.5</v>
      </c>
      <c r="AK530">
        <v>4.6500000000000004</v>
      </c>
      <c r="AL530">
        <v>4.5999999999999996</v>
      </c>
      <c r="AM530">
        <f t="shared" si="60"/>
        <v>4.583333333333333</v>
      </c>
      <c r="AN530">
        <v>87</v>
      </c>
      <c r="AO530">
        <v>86.5</v>
      </c>
      <c r="AP530">
        <v>87</v>
      </c>
      <c r="AQ530">
        <f t="shared" si="61"/>
        <v>86.833333333333329</v>
      </c>
      <c r="AR530" t="s">
        <v>1199</v>
      </c>
      <c r="AU530" t="e">
        <f t="shared" si="62"/>
        <v>#DIV/0!</v>
      </c>
      <c r="AV530" t="s">
        <v>1090</v>
      </c>
      <c r="AW530" t="s">
        <v>1086</v>
      </c>
      <c r="AX530">
        <v>13.63</v>
      </c>
      <c r="AY530">
        <v>91</v>
      </c>
      <c r="AZ530">
        <v>88</v>
      </c>
      <c r="BA530">
        <v>82</v>
      </c>
      <c r="BB530">
        <v>77</v>
      </c>
      <c r="BC530">
        <v>71.5</v>
      </c>
      <c r="BD530">
        <v>66</v>
      </c>
      <c r="BE530">
        <v>60</v>
      </c>
      <c r="BF530">
        <v>54</v>
      </c>
      <c r="BG530">
        <v>48</v>
      </c>
      <c r="BH530" t="s">
        <v>1351</v>
      </c>
      <c r="BI530" t="s">
        <v>1343</v>
      </c>
      <c r="BJ530" s="3" t="s">
        <v>1512</v>
      </c>
    </row>
    <row r="531" spans="1:68">
      <c r="A531" t="s">
        <v>613</v>
      </c>
      <c r="B531" s="21">
        <v>40016</v>
      </c>
      <c r="C531" t="s">
        <v>906</v>
      </c>
      <c r="D531" t="s">
        <v>907</v>
      </c>
      <c r="E531">
        <v>44.332957999999998</v>
      </c>
      <c r="F531">
        <v>132.517776</v>
      </c>
      <c r="H531" s="13" t="s">
        <v>1349</v>
      </c>
      <c r="I531" s="13" t="s">
        <v>1342</v>
      </c>
      <c r="T531">
        <v>9.6</v>
      </c>
      <c r="U531">
        <v>9.5</v>
      </c>
      <c r="V531">
        <v>9.6</v>
      </c>
      <c r="W531">
        <f t="shared" si="56"/>
        <v>9.5666666666666682</v>
      </c>
      <c r="X531">
        <v>120</v>
      </c>
      <c r="Y531">
        <v>120.5</v>
      </c>
      <c r="Z531">
        <v>121</v>
      </c>
      <c r="AA531">
        <f t="shared" si="57"/>
        <v>120.5</v>
      </c>
      <c r="AB531">
        <v>5.2</v>
      </c>
      <c r="AC531">
        <v>5.2</v>
      </c>
      <c r="AD531">
        <v>5.05</v>
      </c>
      <c r="AE531">
        <f t="shared" si="58"/>
        <v>5.1499999999999995</v>
      </c>
      <c r="AF531">
        <v>2.65</v>
      </c>
      <c r="AG531">
        <v>2.6</v>
      </c>
      <c r="AH531">
        <v>2.6</v>
      </c>
      <c r="AI531">
        <f t="shared" si="59"/>
        <v>2.6166666666666667</v>
      </c>
      <c r="AJ531">
        <v>4.0999999999999996</v>
      </c>
      <c r="AK531">
        <v>4.2</v>
      </c>
      <c r="AL531">
        <v>4.4000000000000004</v>
      </c>
      <c r="AM531">
        <f t="shared" si="60"/>
        <v>4.2333333333333334</v>
      </c>
      <c r="AN531">
        <v>82.5</v>
      </c>
      <c r="AO531">
        <v>82.5</v>
      </c>
      <c r="AP531">
        <v>83</v>
      </c>
      <c r="AQ531">
        <f t="shared" si="61"/>
        <v>82.666666666666671</v>
      </c>
      <c r="AR531">
        <v>83</v>
      </c>
      <c r="AS531">
        <v>83</v>
      </c>
      <c r="AT531">
        <v>83</v>
      </c>
      <c r="AU531">
        <f t="shared" si="62"/>
        <v>83</v>
      </c>
      <c r="AV531" t="s">
        <v>1343</v>
      </c>
      <c r="AW531" t="s">
        <v>1343</v>
      </c>
      <c r="AX531">
        <v>14.97</v>
      </c>
      <c r="AY531">
        <v>93</v>
      </c>
      <c r="AZ531">
        <v>91</v>
      </c>
      <c r="BA531">
        <v>84</v>
      </c>
      <c r="BB531">
        <v>78.5</v>
      </c>
      <c r="BC531">
        <v>73</v>
      </c>
      <c r="BD531">
        <v>67</v>
      </c>
      <c r="BE531">
        <v>61</v>
      </c>
      <c r="BF531">
        <v>55</v>
      </c>
      <c r="BG531">
        <v>49</v>
      </c>
      <c r="BH531" t="s">
        <v>1343</v>
      </c>
      <c r="BI531" t="s">
        <v>1343</v>
      </c>
      <c r="BJ531" s="3" t="s">
        <v>1343</v>
      </c>
    </row>
    <row r="532" spans="1:68">
      <c r="A532" t="s">
        <v>614</v>
      </c>
      <c r="B532" s="21">
        <v>40016</v>
      </c>
      <c r="C532" t="s">
        <v>906</v>
      </c>
      <c r="D532" t="s">
        <v>907</v>
      </c>
      <c r="E532">
        <v>44.332957999999998</v>
      </c>
      <c r="F532">
        <v>132.517776</v>
      </c>
      <c r="H532" s="13" t="s">
        <v>1200</v>
      </c>
      <c r="I532" s="13" t="s">
        <v>1342</v>
      </c>
      <c r="T532">
        <v>10.6</v>
      </c>
      <c r="U532">
        <v>10.7</v>
      </c>
      <c r="V532">
        <v>10.7</v>
      </c>
      <c r="W532">
        <f t="shared" si="56"/>
        <v>10.666666666666666</v>
      </c>
      <c r="X532">
        <v>113</v>
      </c>
      <c r="Y532">
        <v>113</v>
      </c>
      <c r="Z532">
        <v>113</v>
      </c>
      <c r="AA532">
        <f t="shared" si="57"/>
        <v>113</v>
      </c>
      <c r="AB532">
        <v>5.2</v>
      </c>
      <c r="AC532">
        <v>5.2</v>
      </c>
      <c r="AD532">
        <v>5.3</v>
      </c>
      <c r="AE532">
        <f t="shared" si="58"/>
        <v>5.2333333333333334</v>
      </c>
      <c r="AF532">
        <v>2.5</v>
      </c>
      <c r="AG532">
        <v>2.5</v>
      </c>
      <c r="AH532">
        <v>2.5</v>
      </c>
      <c r="AI532">
        <f t="shared" si="59"/>
        <v>2.5</v>
      </c>
      <c r="AJ532">
        <v>4.0999999999999996</v>
      </c>
      <c r="AK532">
        <v>4.1500000000000004</v>
      </c>
      <c r="AL532">
        <v>4.0999999999999996</v>
      </c>
      <c r="AM532">
        <f t="shared" si="60"/>
        <v>4.1166666666666663</v>
      </c>
      <c r="AN532">
        <v>65</v>
      </c>
      <c r="AO532">
        <v>65.5</v>
      </c>
      <c r="AP532">
        <v>65.5</v>
      </c>
      <c r="AQ532">
        <f t="shared" si="61"/>
        <v>65.333333333333329</v>
      </c>
      <c r="AR532">
        <v>64.5</v>
      </c>
      <c r="AS532">
        <v>64.5</v>
      </c>
      <c r="AT532">
        <v>64</v>
      </c>
      <c r="AU532">
        <f t="shared" si="62"/>
        <v>64.333333333333329</v>
      </c>
      <c r="AV532" t="s">
        <v>1350</v>
      </c>
      <c r="AW532" t="s">
        <v>1343</v>
      </c>
      <c r="AX532">
        <v>14.15</v>
      </c>
      <c r="AY532">
        <v>88</v>
      </c>
      <c r="AZ532">
        <v>88</v>
      </c>
      <c r="BA532">
        <v>81</v>
      </c>
      <c r="BB532">
        <v>77</v>
      </c>
      <c r="BC532">
        <v>72</v>
      </c>
      <c r="BD532">
        <v>67</v>
      </c>
      <c r="BE532">
        <v>61</v>
      </c>
      <c r="BF532">
        <v>54</v>
      </c>
      <c r="BG532">
        <v>49</v>
      </c>
      <c r="BH532" t="s">
        <v>1351</v>
      </c>
      <c r="BI532" t="s">
        <v>1343</v>
      </c>
      <c r="BJ532" s="3" t="s">
        <v>1343</v>
      </c>
    </row>
    <row r="533" spans="1:68">
      <c r="A533" t="s">
        <v>615</v>
      </c>
      <c r="B533" s="21">
        <v>40016</v>
      </c>
      <c r="C533" t="s">
        <v>906</v>
      </c>
      <c r="D533" t="s">
        <v>907</v>
      </c>
      <c r="E533">
        <v>44.332957999999998</v>
      </c>
      <c r="F533">
        <v>132.517776</v>
      </c>
      <c r="H533" s="13" t="s">
        <v>1349</v>
      </c>
      <c r="I533" s="13" t="s">
        <v>1345</v>
      </c>
      <c r="T533">
        <v>10.199999999999999</v>
      </c>
      <c r="U533">
        <v>10.3</v>
      </c>
      <c r="V533">
        <v>10.199999999999999</v>
      </c>
      <c r="W533">
        <f t="shared" si="56"/>
        <v>10.233333333333333</v>
      </c>
      <c r="X533">
        <v>114.5</v>
      </c>
      <c r="Y533">
        <v>114.5</v>
      </c>
      <c r="Z533">
        <v>114.5</v>
      </c>
      <c r="AA533">
        <f t="shared" si="57"/>
        <v>114.5</v>
      </c>
      <c r="AB533">
        <v>5.4</v>
      </c>
      <c r="AC533">
        <v>5.3</v>
      </c>
      <c r="AD533">
        <v>5.4</v>
      </c>
      <c r="AE533">
        <f t="shared" si="58"/>
        <v>5.3666666666666671</v>
      </c>
      <c r="AF533">
        <v>2.5</v>
      </c>
      <c r="AG533">
        <v>2.4</v>
      </c>
      <c r="AH533">
        <v>2.5</v>
      </c>
      <c r="AI533">
        <f t="shared" si="59"/>
        <v>2.4666666666666668</v>
      </c>
      <c r="AJ533">
        <v>4.4000000000000004</v>
      </c>
      <c r="AK533">
        <v>4.4000000000000004</v>
      </c>
      <c r="AL533">
        <v>4.3</v>
      </c>
      <c r="AM533">
        <f t="shared" si="60"/>
        <v>4.3666666666666671</v>
      </c>
      <c r="AN533">
        <v>82</v>
      </c>
      <c r="AO533">
        <v>82</v>
      </c>
      <c r="AP533">
        <v>82.5</v>
      </c>
      <c r="AQ533">
        <f t="shared" si="61"/>
        <v>82.166666666666671</v>
      </c>
      <c r="AR533" t="s">
        <v>1199</v>
      </c>
      <c r="AU533" t="e">
        <f t="shared" si="62"/>
        <v>#DIV/0!</v>
      </c>
      <c r="AV533" t="s">
        <v>1090</v>
      </c>
      <c r="AW533" t="s">
        <v>1086</v>
      </c>
      <c r="AX533">
        <v>13.61</v>
      </c>
      <c r="AY533">
        <v>99</v>
      </c>
      <c r="AZ533">
        <v>97</v>
      </c>
      <c r="BA533">
        <v>83</v>
      </c>
      <c r="BB533">
        <v>78</v>
      </c>
      <c r="BC533">
        <v>72</v>
      </c>
      <c r="BD533">
        <v>66</v>
      </c>
      <c r="BE533">
        <v>60</v>
      </c>
      <c r="BF533">
        <v>54</v>
      </c>
      <c r="BG533">
        <v>48</v>
      </c>
      <c r="BH533" t="s">
        <v>1343</v>
      </c>
      <c r="BI533" t="s">
        <v>1361</v>
      </c>
      <c r="BJ533" s="3" t="s">
        <v>1343</v>
      </c>
    </row>
    <row r="534" spans="1:68">
      <c r="A534" t="s">
        <v>616</v>
      </c>
      <c r="B534" s="21">
        <v>40016</v>
      </c>
      <c r="C534" t="s">
        <v>906</v>
      </c>
      <c r="D534" t="s">
        <v>907</v>
      </c>
      <c r="E534">
        <v>44.332957999999998</v>
      </c>
      <c r="F534">
        <v>132.517776</v>
      </c>
      <c r="H534" s="13" t="s">
        <v>1201</v>
      </c>
      <c r="I534" s="13" t="s">
        <v>1345</v>
      </c>
      <c r="T534">
        <v>10.5</v>
      </c>
      <c r="U534">
        <v>10.6</v>
      </c>
      <c r="V534">
        <v>10.6</v>
      </c>
      <c r="W534">
        <f t="shared" si="56"/>
        <v>10.566666666666668</v>
      </c>
      <c r="X534">
        <v>116</v>
      </c>
      <c r="Y534">
        <v>116.5</v>
      </c>
      <c r="Z534">
        <v>116.5</v>
      </c>
      <c r="AA534">
        <f t="shared" si="57"/>
        <v>116.33333333333333</v>
      </c>
      <c r="AB534">
        <v>5.6</v>
      </c>
      <c r="AC534">
        <v>5.6</v>
      </c>
      <c r="AD534">
        <v>5.55</v>
      </c>
      <c r="AE534">
        <f t="shared" si="58"/>
        <v>5.583333333333333</v>
      </c>
      <c r="AF534">
        <v>2.85</v>
      </c>
      <c r="AG534">
        <v>2.8</v>
      </c>
      <c r="AH534">
        <v>2.75</v>
      </c>
      <c r="AI534">
        <f t="shared" si="59"/>
        <v>2.8000000000000003</v>
      </c>
      <c r="AJ534">
        <v>4.2</v>
      </c>
      <c r="AK534">
        <v>4.3499999999999996</v>
      </c>
      <c r="AL534">
        <v>4.5</v>
      </c>
      <c r="AM534">
        <f t="shared" si="60"/>
        <v>4.3500000000000005</v>
      </c>
      <c r="AN534">
        <v>102</v>
      </c>
      <c r="AO534">
        <v>102</v>
      </c>
      <c r="AP534">
        <v>102</v>
      </c>
      <c r="AQ534">
        <f t="shared" si="61"/>
        <v>102</v>
      </c>
      <c r="AR534">
        <v>102</v>
      </c>
      <c r="AS534">
        <v>102</v>
      </c>
      <c r="AT534">
        <v>102.5</v>
      </c>
      <c r="AU534">
        <f t="shared" si="62"/>
        <v>102.16666666666667</v>
      </c>
      <c r="AV534" t="s">
        <v>1343</v>
      </c>
      <c r="AW534" t="s">
        <v>1343</v>
      </c>
      <c r="AX534">
        <v>14.96</v>
      </c>
      <c r="AY534">
        <v>90.5</v>
      </c>
      <c r="AZ534">
        <v>88</v>
      </c>
      <c r="BA534">
        <v>82</v>
      </c>
      <c r="BB534">
        <v>75</v>
      </c>
      <c r="BC534">
        <v>70</v>
      </c>
      <c r="BD534">
        <v>64.5</v>
      </c>
      <c r="BE534">
        <v>59</v>
      </c>
      <c r="BF534">
        <v>53</v>
      </c>
      <c r="BG534">
        <v>47</v>
      </c>
      <c r="BH534" t="s">
        <v>1351</v>
      </c>
      <c r="BI534" t="s">
        <v>1343</v>
      </c>
      <c r="BJ534" s="3" t="s">
        <v>1343</v>
      </c>
    </row>
    <row r="535" spans="1:68">
      <c r="A535" t="s">
        <v>617</v>
      </c>
      <c r="B535" s="21">
        <v>40016</v>
      </c>
      <c r="C535" t="s">
        <v>906</v>
      </c>
      <c r="D535" t="s">
        <v>907</v>
      </c>
      <c r="E535">
        <v>44.332957999999998</v>
      </c>
      <c r="F535">
        <v>132.517776</v>
      </c>
      <c r="H535" s="13" t="s">
        <v>1348</v>
      </c>
      <c r="I535" s="13" t="s">
        <v>1342</v>
      </c>
      <c r="T535">
        <v>9.1</v>
      </c>
      <c r="U535">
        <v>9.1999999999999993</v>
      </c>
      <c r="V535">
        <v>9.3000000000000007</v>
      </c>
      <c r="W535">
        <f t="shared" si="56"/>
        <v>9.1999999999999993</v>
      </c>
      <c r="X535">
        <v>115</v>
      </c>
      <c r="Y535">
        <v>115.5</v>
      </c>
      <c r="Z535">
        <v>116</v>
      </c>
      <c r="AA535">
        <f t="shared" si="57"/>
        <v>115.5</v>
      </c>
      <c r="AB535">
        <v>5.0999999999999996</v>
      </c>
      <c r="AC535">
        <v>5.25</v>
      </c>
      <c r="AD535">
        <v>5.05</v>
      </c>
      <c r="AE535">
        <f t="shared" si="58"/>
        <v>5.1333333333333329</v>
      </c>
      <c r="AF535">
        <v>2.8</v>
      </c>
      <c r="AG535">
        <v>2.8</v>
      </c>
      <c r="AH535">
        <v>2.8</v>
      </c>
      <c r="AI535">
        <f t="shared" si="59"/>
        <v>2.7999999999999994</v>
      </c>
      <c r="AJ535">
        <v>4.0999999999999996</v>
      </c>
      <c r="AK535">
        <v>4.1500000000000004</v>
      </c>
      <c r="AL535">
        <v>4.2</v>
      </c>
      <c r="AM535">
        <f t="shared" si="60"/>
        <v>4.1499999999999995</v>
      </c>
      <c r="AN535">
        <v>88</v>
      </c>
      <c r="AO535">
        <v>89</v>
      </c>
      <c r="AP535">
        <v>88.5</v>
      </c>
      <c r="AQ535">
        <f t="shared" si="61"/>
        <v>88.5</v>
      </c>
      <c r="AR535">
        <v>91</v>
      </c>
      <c r="AS535">
        <v>91</v>
      </c>
      <c r="AT535">
        <v>91</v>
      </c>
      <c r="AU535">
        <f t="shared" si="62"/>
        <v>91</v>
      </c>
      <c r="AV535" t="s">
        <v>1343</v>
      </c>
      <c r="AW535" t="s">
        <v>1343</v>
      </c>
      <c r="AX535">
        <v>13.44</v>
      </c>
      <c r="AY535">
        <v>90</v>
      </c>
      <c r="AZ535">
        <v>89.5</v>
      </c>
      <c r="BA535">
        <v>85</v>
      </c>
      <c r="BB535">
        <v>79</v>
      </c>
      <c r="BC535">
        <v>74</v>
      </c>
      <c r="BD535">
        <v>69</v>
      </c>
      <c r="BE535">
        <v>61</v>
      </c>
      <c r="BF535">
        <v>54</v>
      </c>
      <c r="BG535">
        <v>50</v>
      </c>
      <c r="BH535" t="s">
        <v>1343</v>
      </c>
      <c r="BI535" t="s">
        <v>1343</v>
      </c>
      <c r="BJ535" s="3" t="s">
        <v>1343</v>
      </c>
    </row>
    <row r="536" spans="1:68">
      <c r="A536" t="s">
        <v>611</v>
      </c>
      <c r="B536" s="21">
        <v>40016</v>
      </c>
      <c r="C536" t="s">
        <v>906</v>
      </c>
      <c r="D536" t="s">
        <v>907</v>
      </c>
      <c r="E536">
        <v>44.332957999999998</v>
      </c>
      <c r="F536">
        <v>132.517776</v>
      </c>
      <c r="H536" s="13" t="s">
        <v>1358</v>
      </c>
      <c r="I536" s="13" t="s">
        <v>1342</v>
      </c>
      <c r="T536">
        <v>9.35</v>
      </c>
      <c r="U536">
        <v>9.3000000000000007</v>
      </c>
      <c r="V536">
        <v>9.4</v>
      </c>
      <c r="W536">
        <f t="shared" si="56"/>
        <v>9.35</v>
      </c>
      <c r="X536">
        <v>113</v>
      </c>
      <c r="Y536">
        <v>112.5</v>
      </c>
      <c r="Z536">
        <v>113</v>
      </c>
      <c r="AA536">
        <f t="shared" si="57"/>
        <v>112.83333333333333</v>
      </c>
      <c r="AB536">
        <v>5.2</v>
      </c>
      <c r="AC536">
        <v>5.0999999999999996</v>
      </c>
      <c r="AD536">
        <v>5.05</v>
      </c>
      <c r="AE536">
        <f t="shared" si="58"/>
        <v>5.1166666666666671</v>
      </c>
      <c r="AF536">
        <v>2.6</v>
      </c>
      <c r="AG536">
        <v>2.5</v>
      </c>
      <c r="AH536">
        <v>2.6</v>
      </c>
      <c r="AI536">
        <f t="shared" si="59"/>
        <v>2.5666666666666664</v>
      </c>
      <c r="AJ536">
        <v>3.8</v>
      </c>
      <c r="AK536">
        <v>3.7</v>
      </c>
      <c r="AL536">
        <v>3.6</v>
      </c>
      <c r="AM536">
        <f t="shared" si="60"/>
        <v>3.6999999999999997</v>
      </c>
      <c r="AN536" t="s">
        <v>1355</v>
      </c>
      <c r="AQ536" t="e">
        <f t="shared" si="61"/>
        <v>#DIV/0!</v>
      </c>
      <c r="AR536" t="s">
        <v>1355</v>
      </c>
      <c r="AU536" t="e">
        <f t="shared" si="62"/>
        <v>#DIV/0!</v>
      </c>
      <c r="AV536" t="s">
        <v>1202</v>
      </c>
      <c r="AW536" t="s">
        <v>1086</v>
      </c>
      <c r="AX536">
        <v>13.03</v>
      </c>
      <c r="AY536">
        <v>89</v>
      </c>
      <c r="AZ536">
        <v>87</v>
      </c>
      <c r="BA536">
        <v>83</v>
      </c>
      <c r="BB536">
        <v>76</v>
      </c>
      <c r="BC536">
        <v>71</v>
      </c>
      <c r="BD536">
        <v>65.5</v>
      </c>
      <c r="BE536">
        <v>61</v>
      </c>
      <c r="BF536">
        <v>54.5</v>
      </c>
      <c r="BG536">
        <v>49</v>
      </c>
      <c r="BH536" t="s">
        <v>1343</v>
      </c>
      <c r="BI536" t="s">
        <v>1343</v>
      </c>
      <c r="BJ536" s="3" t="s">
        <v>1343</v>
      </c>
    </row>
    <row r="537" spans="1:68">
      <c r="A537" t="s">
        <v>791</v>
      </c>
      <c r="B537" s="21">
        <v>40016</v>
      </c>
      <c r="C537" t="s">
        <v>906</v>
      </c>
      <c r="D537" t="s">
        <v>907</v>
      </c>
      <c r="E537">
        <v>44.332957999999998</v>
      </c>
      <c r="F537">
        <v>132.517776</v>
      </c>
      <c r="H537" s="13" t="s">
        <v>1344</v>
      </c>
      <c r="I537" s="13" t="s">
        <v>1342</v>
      </c>
      <c r="T537">
        <v>9.6999999999999993</v>
      </c>
      <c r="U537">
        <v>9.5</v>
      </c>
      <c r="V537">
        <v>9.5</v>
      </c>
      <c r="W537">
        <f t="shared" si="56"/>
        <v>9.5666666666666664</v>
      </c>
      <c r="X537">
        <v>113</v>
      </c>
      <c r="Y537">
        <v>113</v>
      </c>
      <c r="Z537">
        <v>113.5</v>
      </c>
      <c r="AA537">
        <f t="shared" si="57"/>
        <v>113.16666666666667</v>
      </c>
      <c r="AB537">
        <v>5.3</v>
      </c>
      <c r="AC537">
        <v>5.3</v>
      </c>
      <c r="AD537">
        <v>5.3</v>
      </c>
      <c r="AE537">
        <f t="shared" si="58"/>
        <v>5.3</v>
      </c>
      <c r="AF537">
        <v>2.7</v>
      </c>
      <c r="AG537">
        <v>2.6</v>
      </c>
      <c r="AH537">
        <v>2.7</v>
      </c>
      <c r="AI537">
        <f t="shared" si="59"/>
        <v>2.6666666666666665</v>
      </c>
      <c r="AJ537">
        <v>3.75</v>
      </c>
      <c r="AK537">
        <v>3.9</v>
      </c>
      <c r="AL537">
        <v>4.0999999999999996</v>
      </c>
      <c r="AM537">
        <f t="shared" si="60"/>
        <v>3.9166666666666665</v>
      </c>
      <c r="AN537">
        <v>74</v>
      </c>
      <c r="AO537">
        <v>74</v>
      </c>
      <c r="AP537">
        <v>74</v>
      </c>
      <c r="AQ537">
        <f t="shared" si="61"/>
        <v>74</v>
      </c>
      <c r="AR537">
        <v>73.5</v>
      </c>
      <c r="AS537">
        <v>73.5</v>
      </c>
      <c r="AT537">
        <v>74</v>
      </c>
      <c r="AU537">
        <f t="shared" si="62"/>
        <v>73.666666666666671</v>
      </c>
      <c r="AV537" t="s">
        <v>1343</v>
      </c>
      <c r="AW537" t="s">
        <v>1343</v>
      </c>
      <c r="AX537">
        <v>14.06</v>
      </c>
      <c r="AY537">
        <v>89</v>
      </c>
      <c r="AZ537">
        <v>87.5</v>
      </c>
      <c r="BA537">
        <v>82</v>
      </c>
      <c r="BB537">
        <v>76</v>
      </c>
      <c r="BC537">
        <v>71</v>
      </c>
      <c r="BD537">
        <v>66</v>
      </c>
      <c r="BE537">
        <v>61</v>
      </c>
      <c r="BF537">
        <v>55</v>
      </c>
      <c r="BG537">
        <v>48</v>
      </c>
      <c r="BH537" t="s">
        <v>1351</v>
      </c>
      <c r="BI537" t="s">
        <v>1351</v>
      </c>
      <c r="BJ537" s="3" t="s">
        <v>1343</v>
      </c>
    </row>
    <row r="538" spans="1:68">
      <c r="A538" t="s">
        <v>792</v>
      </c>
      <c r="B538" s="21">
        <v>40016</v>
      </c>
      <c r="C538" t="s">
        <v>906</v>
      </c>
      <c r="D538" t="s">
        <v>907</v>
      </c>
      <c r="E538">
        <v>44.332957999999998</v>
      </c>
      <c r="F538">
        <v>132.517776</v>
      </c>
      <c r="H538" s="13" t="s">
        <v>1203</v>
      </c>
      <c r="I538" s="13" t="s">
        <v>1342</v>
      </c>
      <c r="T538">
        <v>10.6</v>
      </c>
      <c r="U538">
        <v>10.5</v>
      </c>
      <c r="V538">
        <v>10.199999999999999</v>
      </c>
      <c r="W538">
        <f t="shared" si="56"/>
        <v>10.433333333333334</v>
      </c>
      <c r="X538">
        <v>115</v>
      </c>
      <c r="Y538">
        <v>115.5</v>
      </c>
      <c r="Z538">
        <v>115.5</v>
      </c>
      <c r="AA538">
        <f t="shared" si="57"/>
        <v>115.33333333333333</v>
      </c>
      <c r="AB538">
        <v>5.5</v>
      </c>
      <c r="AC538">
        <v>5.4</v>
      </c>
      <c r="AD538">
        <v>5.5</v>
      </c>
      <c r="AE538">
        <f t="shared" si="58"/>
        <v>5.4666666666666659</v>
      </c>
      <c r="AF538">
        <v>2.5</v>
      </c>
      <c r="AG538">
        <v>2.5</v>
      </c>
      <c r="AH538">
        <v>2.5</v>
      </c>
      <c r="AI538">
        <f t="shared" si="59"/>
        <v>2.5</v>
      </c>
      <c r="AJ538">
        <v>4.4000000000000004</v>
      </c>
      <c r="AK538">
        <v>4.5</v>
      </c>
      <c r="AL538">
        <v>4.3</v>
      </c>
      <c r="AM538">
        <f t="shared" si="60"/>
        <v>4.3999999999999995</v>
      </c>
      <c r="AN538">
        <v>85.5</v>
      </c>
      <c r="AO538">
        <v>86</v>
      </c>
      <c r="AP538">
        <v>85.5</v>
      </c>
      <c r="AQ538">
        <f t="shared" si="61"/>
        <v>85.666666666666671</v>
      </c>
      <c r="AR538">
        <v>88.5</v>
      </c>
      <c r="AS538">
        <v>89</v>
      </c>
      <c r="AT538">
        <v>89.5</v>
      </c>
      <c r="AU538">
        <f t="shared" si="62"/>
        <v>89</v>
      </c>
      <c r="AV538" t="s">
        <v>1343</v>
      </c>
      <c r="AW538" t="s">
        <v>1343</v>
      </c>
      <c r="AX538">
        <v>16.829999999999998</v>
      </c>
      <c r="AY538">
        <v>91</v>
      </c>
      <c r="AZ538">
        <v>89</v>
      </c>
      <c r="BA538">
        <v>85</v>
      </c>
      <c r="BB538">
        <v>79</v>
      </c>
      <c r="BC538">
        <v>73</v>
      </c>
      <c r="BD538">
        <v>67.5</v>
      </c>
      <c r="BE538">
        <v>62</v>
      </c>
      <c r="BF538">
        <v>55</v>
      </c>
      <c r="BG538">
        <v>49</v>
      </c>
      <c r="BH538" t="s">
        <v>1343</v>
      </c>
      <c r="BI538" t="s">
        <v>1343</v>
      </c>
      <c r="BJ538" s="3" t="s">
        <v>1343</v>
      </c>
    </row>
    <row r="539" spans="1:68">
      <c r="A539" t="s">
        <v>793</v>
      </c>
      <c r="B539" s="21">
        <v>40016</v>
      </c>
      <c r="C539" t="s">
        <v>906</v>
      </c>
      <c r="D539" t="s">
        <v>907</v>
      </c>
      <c r="E539">
        <v>44.332957999999998</v>
      </c>
      <c r="F539">
        <v>132.517776</v>
      </c>
      <c r="H539" s="13" t="s">
        <v>1349</v>
      </c>
      <c r="I539" s="13" t="s">
        <v>1345</v>
      </c>
      <c r="T539">
        <v>10.3</v>
      </c>
      <c r="U539">
        <v>10.3</v>
      </c>
      <c r="V539">
        <v>10</v>
      </c>
      <c r="W539">
        <f t="shared" si="56"/>
        <v>10.200000000000001</v>
      </c>
      <c r="X539">
        <v>117</v>
      </c>
      <c r="Y539">
        <v>117</v>
      </c>
      <c r="Z539">
        <v>117</v>
      </c>
      <c r="AA539">
        <f t="shared" si="57"/>
        <v>117</v>
      </c>
      <c r="AB539">
        <v>5.5</v>
      </c>
      <c r="AC539">
        <v>5.5</v>
      </c>
      <c r="AD539">
        <v>5.4</v>
      </c>
      <c r="AE539">
        <f t="shared" si="58"/>
        <v>5.4666666666666659</v>
      </c>
      <c r="AF539">
        <v>2.6</v>
      </c>
      <c r="AG539">
        <v>2.65</v>
      </c>
      <c r="AH539">
        <v>2.7</v>
      </c>
      <c r="AI539">
        <f t="shared" si="59"/>
        <v>2.65</v>
      </c>
      <c r="AJ539">
        <v>4.4000000000000004</v>
      </c>
      <c r="AK539">
        <v>4.0999999999999996</v>
      </c>
      <c r="AL539">
        <v>4.1500000000000004</v>
      </c>
      <c r="AM539">
        <f t="shared" si="60"/>
        <v>4.2166666666666668</v>
      </c>
      <c r="AN539">
        <v>82.5</v>
      </c>
      <c r="AO539">
        <v>82.5</v>
      </c>
      <c r="AP539">
        <v>83</v>
      </c>
      <c r="AQ539">
        <f t="shared" si="61"/>
        <v>82.666666666666671</v>
      </c>
      <c r="AR539">
        <v>85.5</v>
      </c>
      <c r="AS539">
        <v>85.5</v>
      </c>
      <c r="AT539">
        <v>86</v>
      </c>
      <c r="AU539">
        <f t="shared" si="62"/>
        <v>85.666666666666671</v>
      </c>
      <c r="AV539" t="s">
        <v>1343</v>
      </c>
      <c r="AW539" t="s">
        <v>1343</v>
      </c>
      <c r="AX539">
        <v>17.05</v>
      </c>
      <c r="AY539">
        <v>91.5</v>
      </c>
      <c r="AZ539">
        <v>90</v>
      </c>
      <c r="BA539">
        <v>83</v>
      </c>
      <c r="BB539">
        <v>77</v>
      </c>
      <c r="BC539">
        <v>72</v>
      </c>
      <c r="BD539">
        <v>67</v>
      </c>
      <c r="BE539">
        <v>62</v>
      </c>
      <c r="BF539">
        <v>55</v>
      </c>
      <c r="BG539">
        <v>49</v>
      </c>
      <c r="BH539" t="s">
        <v>1343</v>
      </c>
      <c r="BI539" t="s">
        <v>1343</v>
      </c>
      <c r="BJ539" s="3" t="s">
        <v>1343</v>
      </c>
      <c r="BP539" t="s">
        <v>1351</v>
      </c>
    </row>
    <row r="540" spans="1:68">
      <c r="A540" t="s">
        <v>794</v>
      </c>
      <c r="B540" s="21">
        <v>40016</v>
      </c>
      <c r="C540" t="s">
        <v>906</v>
      </c>
      <c r="D540" t="s">
        <v>907</v>
      </c>
      <c r="E540">
        <v>44.332957999999998</v>
      </c>
      <c r="F540">
        <v>132.517776</v>
      </c>
      <c r="H540" s="13" t="s">
        <v>1204</v>
      </c>
      <c r="I540" s="13" t="s">
        <v>1342</v>
      </c>
      <c r="T540">
        <v>10.8</v>
      </c>
      <c r="U540">
        <v>10.8</v>
      </c>
      <c r="V540">
        <v>10.8</v>
      </c>
      <c r="W540">
        <f t="shared" si="56"/>
        <v>10.800000000000002</v>
      </c>
      <c r="X540">
        <v>120</v>
      </c>
      <c r="Y540">
        <v>120</v>
      </c>
      <c r="Z540">
        <v>120</v>
      </c>
      <c r="AA540">
        <f t="shared" si="57"/>
        <v>120</v>
      </c>
      <c r="AB540">
        <v>5.5</v>
      </c>
      <c r="AC540">
        <v>5.5</v>
      </c>
      <c r="AD540">
        <v>5.5</v>
      </c>
      <c r="AE540">
        <f t="shared" si="58"/>
        <v>5.5</v>
      </c>
      <c r="AF540">
        <v>2.7</v>
      </c>
      <c r="AG540">
        <v>2.6</v>
      </c>
      <c r="AH540">
        <v>2.6</v>
      </c>
      <c r="AI540">
        <f t="shared" si="59"/>
        <v>2.6333333333333333</v>
      </c>
      <c r="AJ540">
        <v>4.4000000000000004</v>
      </c>
      <c r="AK540">
        <v>4.3499999999999996</v>
      </c>
      <c r="AL540">
        <v>4.3499999999999996</v>
      </c>
      <c r="AM540">
        <f t="shared" si="60"/>
        <v>4.3666666666666663</v>
      </c>
      <c r="AN540">
        <v>101</v>
      </c>
      <c r="AO540">
        <v>101</v>
      </c>
      <c r="AP540">
        <v>101</v>
      </c>
      <c r="AQ540">
        <f t="shared" si="61"/>
        <v>101</v>
      </c>
      <c r="AR540">
        <v>85</v>
      </c>
      <c r="AS540">
        <v>86</v>
      </c>
      <c r="AT540">
        <v>86</v>
      </c>
      <c r="AU540">
        <f t="shared" si="62"/>
        <v>85.666666666666671</v>
      </c>
      <c r="AV540" t="s">
        <v>1350</v>
      </c>
      <c r="AW540" t="s">
        <v>1343</v>
      </c>
      <c r="AX540">
        <v>14.54</v>
      </c>
      <c r="AY540">
        <v>92</v>
      </c>
      <c r="AZ540">
        <v>90.5</v>
      </c>
      <c r="BA540">
        <v>85</v>
      </c>
      <c r="BB540">
        <v>79</v>
      </c>
      <c r="BC540">
        <v>73</v>
      </c>
      <c r="BD540">
        <v>67</v>
      </c>
      <c r="BE540">
        <v>62</v>
      </c>
      <c r="BF540">
        <v>56</v>
      </c>
      <c r="BG540">
        <v>51</v>
      </c>
      <c r="BH540" t="s">
        <v>1351</v>
      </c>
      <c r="BI540" t="s">
        <v>1343</v>
      </c>
      <c r="BJ540" s="3" t="s">
        <v>1343</v>
      </c>
    </row>
    <row r="541" spans="1:68">
      <c r="A541" t="s">
        <v>795</v>
      </c>
      <c r="B541" s="21">
        <v>40016</v>
      </c>
      <c r="C541" t="s">
        <v>906</v>
      </c>
      <c r="D541" t="s">
        <v>907</v>
      </c>
      <c r="E541">
        <v>44.332957999999998</v>
      </c>
      <c r="F541">
        <v>132.517776</v>
      </c>
      <c r="H541" s="13" t="s">
        <v>1203</v>
      </c>
      <c r="I541" s="13" t="s">
        <v>1345</v>
      </c>
      <c r="T541">
        <v>9.8000000000000007</v>
      </c>
      <c r="U541">
        <v>9.6</v>
      </c>
      <c r="V541">
        <v>9.75</v>
      </c>
      <c r="W541">
        <f t="shared" si="56"/>
        <v>9.7166666666666668</v>
      </c>
      <c r="X541">
        <v>112</v>
      </c>
      <c r="Y541">
        <v>112</v>
      </c>
      <c r="Z541">
        <v>113</v>
      </c>
      <c r="AA541">
        <f t="shared" si="57"/>
        <v>112.33333333333333</v>
      </c>
      <c r="AB541">
        <v>5.8</v>
      </c>
      <c r="AC541">
        <v>5.7</v>
      </c>
      <c r="AD541">
        <v>5.8</v>
      </c>
      <c r="AE541">
        <f t="shared" si="58"/>
        <v>5.7666666666666666</v>
      </c>
      <c r="AF541">
        <v>2.75</v>
      </c>
      <c r="AG541">
        <v>2.9</v>
      </c>
      <c r="AH541">
        <v>2.8</v>
      </c>
      <c r="AI541">
        <f t="shared" si="59"/>
        <v>2.8166666666666664</v>
      </c>
      <c r="AJ541">
        <v>4.7</v>
      </c>
      <c r="AK541">
        <v>4.5999999999999996</v>
      </c>
      <c r="AL541">
        <v>4.5999999999999996</v>
      </c>
      <c r="AM541">
        <f t="shared" si="60"/>
        <v>4.6333333333333337</v>
      </c>
      <c r="AN541">
        <v>83</v>
      </c>
      <c r="AO541">
        <v>83</v>
      </c>
      <c r="AP541">
        <v>83</v>
      </c>
      <c r="AQ541">
        <f t="shared" si="61"/>
        <v>83</v>
      </c>
      <c r="AR541">
        <v>83.5</v>
      </c>
      <c r="AS541">
        <v>84</v>
      </c>
      <c r="AT541">
        <v>84</v>
      </c>
      <c r="AU541">
        <f t="shared" si="62"/>
        <v>83.833333333333329</v>
      </c>
      <c r="AV541" t="s">
        <v>1343</v>
      </c>
      <c r="AW541" t="s">
        <v>1343</v>
      </c>
      <c r="AX541">
        <v>14.02</v>
      </c>
      <c r="AY541">
        <v>88</v>
      </c>
      <c r="AZ541">
        <v>85</v>
      </c>
      <c r="BA541">
        <v>80</v>
      </c>
      <c r="BB541">
        <v>74</v>
      </c>
      <c r="BC541">
        <v>69</v>
      </c>
      <c r="BD541">
        <v>62</v>
      </c>
      <c r="BE541">
        <v>58</v>
      </c>
      <c r="BF541">
        <v>52</v>
      </c>
      <c r="BG541">
        <v>47</v>
      </c>
      <c r="BH541" t="s">
        <v>1343</v>
      </c>
      <c r="BI541" t="s">
        <v>1351</v>
      </c>
      <c r="BJ541" s="3" t="s">
        <v>1350</v>
      </c>
    </row>
    <row r="542" spans="1:68">
      <c r="A542" t="s">
        <v>796</v>
      </c>
      <c r="B542" s="21">
        <v>40016</v>
      </c>
      <c r="C542" t="s">
        <v>906</v>
      </c>
      <c r="D542" t="s">
        <v>907</v>
      </c>
      <c r="E542">
        <v>44.332957999999998</v>
      </c>
      <c r="F542">
        <v>132.517776</v>
      </c>
      <c r="H542" s="13" t="s">
        <v>1358</v>
      </c>
      <c r="I542" s="13" t="s">
        <v>1345</v>
      </c>
      <c r="T542">
        <v>10.1</v>
      </c>
      <c r="U542">
        <v>10.15</v>
      </c>
      <c r="V542">
        <v>10.3</v>
      </c>
      <c r="W542">
        <f t="shared" si="56"/>
        <v>10.183333333333334</v>
      </c>
      <c r="X542">
        <v>119</v>
      </c>
      <c r="Y542">
        <v>119.5</v>
      </c>
      <c r="Z542">
        <v>119</v>
      </c>
      <c r="AA542">
        <f t="shared" si="57"/>
        <v>119.16666666666667</v>
      </c>
      <c r="AB542">
        <v>5.35</v>
      </c>
      <c r="AC542">
        <v>5.5</v>
      </c>
      <c r="AD542">
        <v>5.4</v>
      </c>
      <c r="AE542">
        <f t="shared" si="58"/>
        <v>5.416666666666667</v>
      </c>
      <c r="AF542">
        <v>2.6</v>
      </c>
      <c r="AG542">
        <v>2.7</v>
      </c>
      <c r="AH542">
        <v>2.7</v>
      </c>
      <c r="AI542">
        <f t="shared" si="59"/>
        <v>2.6666666666666665</v>
      </c>
      <c r="AJ542">
        <v>4.5999999999999996</v>
      </c>
      <c r="AK542">
        <v>4.4000000000000004</v>
      </c>
      <c r="AL542">
        <v>4.5</v>
      </c>
      <c r="AM542">
        <f t="shared" si="60"/>
        <v>4.5</v>
      </c>
      <c r="AN542">
        <v>101</v>
      </c>
      <c r="AO542">
        <v>102</v>
      </c>
      <c r="AP542">
        <v>101.5</v>
      </c>
      <c r="AQ542">
        <f t="shared" si="61"/>
        <v>101.5</v>
      </c>
      <c r="AR542">
        <v>102</v>
      </c>
      <c r="AS542">
        <v>102</v>
      </c>
      <c r="AT542">
        <v>102</v>
      </c>
      <c r="AU542">
        <f t="shared" si="62"/>
        <v>102</v>
      </c>
      <c r="AV542" t="s">
        <v>1350</v>
      </c>
      <c r="AW542" t="s">
        <v>1343</v>
      </c>
      <c r="AX542">
        <v>15.82</v>
      </c>
      <c r="AY542">
        <v>92.5</v>
      </c>
      <c r="AZ542">
        <v>90</v>
      </c>
      <c r="BA542">
        <v>85</v>
      </c>
      <c r="BB542">
        <v>79</v>
      </c>
      <c r="BC542">
        <v>73</v>
      </c>
      <c r="BD542">
        <v>67</v>
      </c>
      <c r="BE542">
        <v>61</v>
      </c>
      <c r="BF542">
        <v>54</v>
      </c>
      <c r="BG542">
        <v>48</v>
      </c>
      <c r="BH542" t="s">
        <v>1351</v>
      </c>
      <c r="BI542" t="s">
        <v>1351</v>
      </c>
      <c r="BJ542" s="3" t="s">
        <v>1205</v>
      </c>
    </row>
    <row r="543" spans="1:68">
      <c r="A543" t="s">
        <v>797</v>
      </c>
      <c r="B543" s="21">
        <v>40016</v>
      </c>
      <c r="C543" t="s">
        <v>906</v>
      </c>
      <c r="D543" t="s">
        <v>907</v>
      </c>
      <c r="E543">
        <v>44.332957999999998</v>
      </c>
      <c r="F543">
        <v>132.517776</v>
      </c>
      <c r="H543" s="13" t="s">
        <v>1196</v>
      </c>
      <c r="I543" s="13" t="s">
        <v>1345</v>
      </c>
      <c r="T543">
        <v>10</v>
      </c>
      <c r="U543">
        <v>10</v>
      </c>
      <c r="V543">
        <v>10</v>
      </c>
      <c r="W543">
        <f t="shared" si="56"/>
        <v>10</v>
      </c>
      <c r="X543">
        <v>116.5</v>
      </c>
      <c r="Y543">
        <v>117</v>
      </c>
      <c r="Z543">
        <v>117</v>
      </c>
      <c r="AA543">
        <f t="shared" si="57"/>
        <v>116.83333333333333</v>
      </c>
      <c r="AB543">
        <v>5.4</v>
      </c>
      <c r="AC543">
        <v>5.4</v>
      </c>
      <c r="AD543">
        <v>5.4</v>
      </c>
      <c r="AE543">
        <f t="shared" si="58"/>
        <v>5.4000000000000012</v>
      </c>
      <c r="AF543">
        <v>2.6</v>
      </c>
      <c r="AG543">
        <v>2.6</v>
      </c>
      <c r="AH543">
        <v>2.5499999999999998</v>
      </c>
      <c r="AI543">
        <f t="shared" si="59"/>
        <v>2.5833333333333335</v>
      </c>
      <c r="AJ543">
        <v>4.3499999999999996</v>
      </c>
      <c r="AK543">
        <v>4.2</v>
      </c>
      <c r="AL543">
        <v>4.5</v>
      </c>
      <c r="AM543">
        <f t="shared" si="60"/>
        <v>4.3500000000000005</v>
      </c>
      <c r="AN543">
        <v>78.5</v>
      </c>
      <c r="AO543">
        <v>79</v>
      </c>
      <c r="AP543">
        <v>79</v>
      </c>
      <c r="AQ543">
        <f t="shared" si="61"/>
        <v>78.833333333333329</v>
      </c>
      <c r="AR543">
        <v>80</v>
      </c>
      <c r="AS543">
        <v>80</v>
      </c>
      <c r="AT543">
        <v>80</v>
      </c>
      <c r="AU543">
        <f t="shared" si="62"/>
        <v>80</v>
      </c>
      <c r="AV543" t="s">
        <v>1343</v>
      </c>
      <c r="AW543" t="s">
        <v>1343</v>
      </c>
      <c r="AX543">
        <v>14.37</v>
      </c>
      <c r="AY543">
        <v>91</v>
      </c>
      <c r="AZ543">
        <v>89</v>
      </c>
      <c r="BA543">
        <v>85</v>
      </c>
      <c r="BB543">
        <v>76</v>
      </c>
      <c r="BC543">
        <v>70</v>
      </c>
      <c r="BD543">
        <v>65</v>
      </c>
      <c r="BE543">
        <v>60</v>
      </c>
      <c r="BF543">
        <v>54</v>
      </c>
      <c r="BG543">
        <v>47</v>
      </c>
      <c r="BH543" t="s">
        <v>1343</v>
      </c>
      <c r="BI543" t="s">
        <v>1361</v>
      </c>
      <c r="BJ543" s="3" t="s">
        <v>1361</v>
      </c>
    </row>
    <row r="544" spans="1:68">
      <c r="A544" t="s">
        <v>798</v>
      </c>
      <c r="B544" s="21">
        <v>40016</v>
      </c>
      <c r="C544" t="s">
        <v>906</v>
      </c>
      <c r="D544" t="s">
        <v>907</v>
      </c>
      <c r="E544">
        <v>44.332957999999998</v>
      </c>
      <c r="F544">
        <v>132.517776</v>
      </c>
      <c r="H544" s="13" t="s">
        <v>1203</v>
      </c>
      <c r="I544" s="13" t="s">
        <v>1342</v>
      </c>
      <c r="T544">
        <v>10</v>
      </c>
      <c r="U544">
        <v>10</v>
      </c>
      <c r="V544">
        <v>10.3</v>
      </c>
      <c r="W544">
        <f t="shared" si="56"/>
        <v>10.1</v>
      </c>
      <c r="X544">
        <v>116.5</v>
      </c>
      <c r="Y544">
        <v>116.5</v>
      </c>
      <c r="Z544">
        <v>117</v>
      </c>
      <c r="AA544">
        <f t="shared" si="57"/>
        <v>116.66666666666667</v>
      </c>
      <c r="AB544">
        <v>5.5</v>
      </c>
      <c r="AC544">
        <v>5.5</v>
      </c>
      <c r="AD544">
        <v>5.6</v>
      </c>
      <c r="AE544">
        <f t="shared" si="58"/>
        <v>5.5333333333333341</v>
      </c>
      <c r="AF544">
        <v>2.8</v>
      </c>
      <c r="AG544">
        <v>2.8</v>
      </c>
      <c r="AH544">
        <v>2.7</v>
      </c>
      <c r="AI544">
        <f t="shared" si="59"/>
        <v>2.7666666666666671</v>
      </c>
      <c r="AJ544">
        <v>4</v>
      </c>
      <c r="AK544">
        <v>4.25</v>
      </c>
      <c r="AL544">
        <v>4.2</v>
      </c>
      <c r="AM544">
        <f t="shared" si="60"/>
        <v>4.1499999999999995</v>
      </c>
      <c r="AN544">
        <v>80.5</v>
      </c>
      <c r="AO544">
        <v>80</v>
      </c>
      <c r="AP544">
        <v>81</v>
      </c>
      <c r="AQ544">
        <f t="shared" si="61"/>
        <v>80.5</v>
      </c>
      <c r="AR544">
        <v>82</v>
      </c>
      <c r="AS544">
        <v>82.5</v>
      </c>
      <c r="AT544">
        <v>83</v>
      </c>
      <c r="AU544">
        <f t="shared" si="62"/>
        <v>82.5</v>
      </c>
      <c r="AV544" t="s">
        <v>1343</v>
      </c>
      <c r="AW544" t="s">
        <v>1343</v>
      </c>
      <c r="AX544">
        <v>14.5</v>
      </c>
      <c r="AY544">
        <v>89</v>
      </c>
      <c r="AZ544">
        <v>88</v>
      </c>
      <c r="BA544">
        <v>85</v>
      </c>
      <c r="BB544">
        <v>78.5</v>
      </c>
      <c r="BC544">
        <v>73.5</v>
      </c>
      <c r="BD544">
        <v>68</v>
      </c>
      <c r="BE544">
        <v>62</v>
      </c>
      <c r="BF544">
        <v>56</v>
      </c>
      <c r="BG544">
        <v>50</v>
      </c>
      <c r="BH544" t="s">
        <v>1343</v>
      </c>
      <c r="BI544" t="s">
        <v>1343</v>
      </c>
      <c r="BJ544" s="3" t="s">
        <v>1343</v>
      </c>
    </row>
    <row r="545" spans="1:62">
      <c r="A545" t="s">
        <v>799</v>
      </c>
      <c r="B545" s="21">
        <v>40016</v>
      </c>
      <c r="C545" t="s">
        <v>906</v>
      </c>
      <c r="D545" t="s">
        <v>907</v>
      </c>
      <c r="E545">
        <v>44.332957999999998</v>
      </c>
      <c r="F545">
        <v>132.517776</v>
      </c>
      <c r="H545" s="13" t="s">
        <v>1203</v>
      </c>
      <c r="I545" s="13" t="s">
        <v>1342</v>
      </c>
      <c r="T545">
        <v>10.1</v>
      </c>
      <c r="U545">
        <v>10.3</v>
      </c>
      <c r="V545">
        <v>10.3</v>
      </c>
      <c r="W545">
        <f t="shared" si="56"/>
        <v>10.233333333333333</v>
      </c>
      <c r="X545">
        <v>112</v>
      </c>
      <c r="Y545">
        <v>112</v>
      </c>
      <c r="Z545">
        <v>112</v>
      </c>
      <c r="AA545">
        <f t="shared" si="57"/>
        <v>112</v>
      </c>
      <c r="AB545">
        <v>5.8</v>
      </c>
      <c r="AC545">
        <v>5.6</v>
      </c>
      <c r="AD545">
        <v>5.75</v>
      </c>
      <c r="AE545">
        <f t="shared" si="58"/>
        <v>5.7166666666666659</v>
      </c>
      <c r="AF545">
        <v>2.5</v>
      </c>
      <c r="AG545">
        <v>2.6</v>
      </c>
      <c r="AH545">
        <v>2.65</v>
      </c>
      <c r="AI545">
        <f t="shared" si="59"/>
        <v>2.5833333333333335</v>
      </c>
      <c r="AJ545">
        <v>4.4000000000000004</v>
      </c>
      <c r="AK545">
        <v>4.45</v>
      </c>
      <c r="AL545">
        <v>4.4000000000000004</v>
      </c>
      <c r="AM545">
        <f t="shared" si="60"/>
        <v>4.416666666666667</v>
      </c>
      <c r="AN545" t="s">
        <v>1199</v>
      </c>
      <c r="AQ545" t="e">
        <f t="shared" si="61"/>
        <v>#DIV/0!</v>
      </c>
      <c r="AR545">
        <v>82</v>
      </c>
      <c r="AS545">
        <v>83</v>
      </c>
      <c r="AT545">
        <v>83</v>
      </c>
      <c r="AU545">
        <f t="shared" si="62"/>
        <v>82.666666666666671</v>
      </c>
      <c r="AV545" t="s">
        <v>1086</v>
      </c>
      <c r="AW545" t="s">
        <v>1343</v>
      </c>
      <c r="AX545">
        <v>15.14</v>
      </c>
      <c r="AY545">
        <v>87</v>
      </c>
      <c r="AZ545">
        <v>87</v>
      </c>
      <c r="BA545">
        <v>82</v>
      </c>
      <c r="BB545">
        <v>75</v>
      </c>
      <c r="BC545">
        <v>70</v>
      </c>
      <c r="BD545">
        <v>64</v>
      </c>
      <c r="BE545">
        <v>59</v>
      </c>
      <c r="BF545">
        <v>53</v>
      </c>
      <c r="BG545">
        <v>47</v>
      </c>
      <c r="BH545" t="s">
        <v>1343</v>
      </c>
      <c r="BI545" t="s">
        <v>1343</v>
      </c>
      <c r="BJ545" s="3" t="s">
        <v>1343</v>
      </c>
    </row>
    <row r="546" spans="1:62">
      <c r="A546" t="s">
        <v>800</v>
      </c>
      <c r="B546" s="21">
        <v>40016</v>
      </c>
      <c r="C546" t="s">
        <v>906</v>
      </c>
      <c r="D546" t="s">
        <v>907</v>
      </c>
      <c r="E546">
        <v>44.332957999999998</v>
      </c>
      <c r="F546">
        <v>132.517776</v>
      </c>
      <c r="H546" s="13" t="s">
        <v>1358</v>
      </c>
      <c r="I546" s="13" t="s">
        <v>1345</v>
      </c>
      <c r="T546">
        <v>10</v>
      </c>
      <c r="U546">
        <v>10</v>
      </c>
      <c r="V546">
        <v>9.8000000000000007</v>
      </c>
      <c r="W546">
        <f t="shared" si="56"/>
        <v>9.9333333333333336</v>
      </c>
      <c r="X546">
        <v>118.5</v>
      </c>
      <c r="Y546">
        <v>118.5</v>
      </c>
      <c r="Z546">
        <v>119</v>
      </c>
      <c r="AA546">
        <f t="shared" si="57"/>
        <v>118.66666666666667</v>
      </c>
      <c r="AB546">
        <v>6</v>
      </c>
      <c r="AC546">
        <v>6.1</v>
      </c>
      <c r="AD546">
        <v>6</v>
      </c>
      <c r="AE546">
        <f t="shared" si="58"/>
        <v>6.0333333333333341</v>
      </c>
      <c r="AF546">
        <v>2.85</v>
      </c>
      <c r="AG546">
        <v>2.75</v>
      </c>
      <c r="AH546">
        <v>2.7</v>
      </c>
      <c r="AI546">
        <f t="shared" si="59"/>
        <v>2.7666666666666671</v>
      </c>
      <c r="AJ546">
        <v>4.4000000000000004</v>
      </c>
      <c r="AK546">
        <v>4.3499999999999996</v>
      </c>
      <c r="AL546">
        <v>4.4000000000000004</v>
      </c>
      <c r="AM546">
        <f t="shared" si="60"/>
        <v>4.3833333333333337</v>
      </c>
      <c r="AN546">
        <v>103</v>
      </c>
      <c r="AO546">
        <v>104</v>
      </c>
      <c r="AP546">
        <v>104</v>
      </c>
      <c r="AQ546">
        <f t="shared" si="61"/>
        <v>103.66666666666667</v>
      </c>
      <c r="AR546">
        <v>105</v>
      </c>
      <c r="AS546">
        <v>106</v>
      </c>
      <c r="AT546">
        <v>105</v>
      </c>
      <c r="AU546">
        <f t="shared" si="62"/>
        <v>105.33333333333333</v>
      </c>
      <c r="AV546" t="s">
        <v>1343</v>
      </c>
      <c r="AW546" t="s">
        <v>1343</v>
      </c>
      <c r="AX546">
        <v>15.29</v>
      </c>
      <c r="AY546">
        <v>92</v>
      </c>
      <c r="AZ546">
        <v>90</v>
      </c>
      <c r="BA546">
        <v>84.5</v>
      </c>
      <c r="BB546">
        <v>78</v>
      </c>
      <c r="BC546">
        <v>74</v>
      </c>
      <c r="BD546">
        <v>69</v>
      </c>
      <c r="BE546">
        <v>63</v>
      </c>
      <c r="BF546">
        <v>57</v>
      </c>
      <c r="BG546">
        <v>50</v>
      </c>
      <c r="BH546" t="s">
        <v>1351</v>
      </c>
      <c r="BI546" t="s">
        <v>1343</v>
      </c>
      <c r="BJ546" s="3" t="s">
        <v>1343</v>
      </c>
    </row>
    <row r="547" spans="1:62">
      <c r="A547" t="s">
        <v>801</v>
      </c>
      <c r="B547" s="21">
        <v>40016</v>
      </c>
      <c r="C547" t="s">
        <v>906</v>
      </c>
      <c r="D547" t="s">
        <v>907</v>
      </c>
      <c r="E547">
        <v>44.332957999999998</v>
      </c>
      <c r="F547">
        <v>132.517776</v>
      </c>
      <c r="H547" s="13" t="s">
        <v>1203</v>
      </c>
      <c r="I547" s="13" t="s">
        <v>1345</v>
      </c>
      <c r="T547">
        <v>10.7</v>
      </c>
      <c r="U547">
        <v>10.7</v>
      </c>
      <c r="V547">
        <v>10.6</v>
      </c>
      <c r="W547">
        <f t="shared" si="56"/>
        <v>10.666666666666666</v>
      </c>
      <c r="X547">
        <v>118</v>
      </c>
      <c r="Y547">
        <v>118</v>
      </c>
      <c r="Z547">
        <v>118</v>
      </c>
      <c r="AA547">
        <f t="shared" si="57"/>
        <v>118</v>
      </c>
      <c r="AB547">
        <v>5.9</v>
      </c>
      <c r="AC547">
        <v>5.8</v>
      </c>
      <c r="AD547">
        <v>5.8</v>
      </c>
      <c r="AE547">
        <f t="shared" si="58"/>
        <v>5.833333333333333</v>
      </c>
      <c r="AF547">
        <v>2.7</v>
      </c>
      <c r="AG547">
        <v>2.7</v>
      </c>
      <c r="AH547">
        <v>2.7</v>
      </c>
      <c r="AI547">
        <f t="shared" si="59"/>
        <v>2.7000000000000006</v>
      </c>
      <c r="AJ547">
        <v>4.4000000000000004</v>
      </c>
      <c r="AK547">
        <v>4.4000000000000004</v>
      </c>
      <c r="AL547">
        <v>4.5999999999999996</v>
      </c>
      <c r="AM547">
        <f t="shared" si="60"/>
        <v>4.4666666666666668</v>
      </c>
      <c r="AN547">
        <v>85</v>
      </c>
      <c r="AO547">
        <v>85</v>
      </c>
      <c r="AP547">
        <v>85</v>
      </c>
      <c r="AQ547">
        <f t="shared" si="61"/>
        <v>85</v>
      </c>
      <c r="AR547">
        <v>83.5</v>
      </c>
      <c r="AS547">
        <v>83</v>
      </c>
      <c r="AT547">
        <v>83</v>
      </c>
      <c r="AU547">
        <f t="shared" si="62"/>
        <v>83.166666666666671</v>
      </c>
      <c r="AV547" t="s">
        <v>1343</v>
      </c>
      <c r="AW547" t="s">
        <v>1343</v>
      </c>
      <c r="AX547">
        <v>16.16</v>
      </c>
      <c r="AY547">
        <v>91</v>
      </c>
      <c r="AZ547">
        <v>89.5</v>
      </c>
      <c r="BA547">
        <v>84.5</v>
      </c>
      <c r="BB547">
        <v>79</v>
      </c>
      <c r="BC547">
        <v>74</v>
      </c>
      <c r="BD547">
        <v>68</v>
      </c>
      <c r="BE547">
        <v>63</v>
      </c>
      <c r="BF547">
        <v>57</v>
      </c>
      <c r="BG547">
        <v>51</v>
      </c>
      <c r="BH547" t="s">
        <v>1343</v>
      </c>
      <c r="BI547" t="s">
        <v>1343</v>
      </c>
      <c r="BJ547" s="3" t="s">
        <v>1343</v>
      </c>
    </row>
  </sheetData>
  <phoneticPr fontId="9"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125" workbookViewId="0">
      <selection activeCell="E9" sqref="E9"/>
    </sheetView>
  </sheetViews>
  <sheetFormatPr baseColWidth="10" defaultRowHeight="13" x14ac:dyDescent="0"/>
  <cols>
    <col min="2" max="2" width="11.42578125" customWidth="1"/>
    <col min="3" max="3" width="12.28515625" customWidth="1"/>
    <col min="4" max="4" width="18.7109375" customWidth="1"/>
  </cols>
  <sheetData>
    <row r="1" spans="1:5" s="4" customFormat="1">
      <c r="A1" s="4" t="s">
        <v>476</v>
      </c>
      <c r="B1" s="4" t="s">
        <v>477</v>
      </c>
      <c r="C1" s="4" t="s">
        <v>293</v>
      </c>
      <c r="D1" s="4" t="s">
        <v>717</v>
      </c>
      <c r="E1" s="4" t="s">
        <v>517</v>
      </c>
    </row>
    <row r="2" spans="1:5">
      <c r="A2" t="s">
        <v>718</v>
      </c>
      <c r="B2" t="s">
        <v>719</v>
      </c>
      <c r="C2" t="s">
        <v>518</v>
      </c>
      <c r="D2">
        <v>0</v>
      </c>
      <c r="E2" t="s">
        <v>618</v>
      </c>
    </row>
    <row r="3" spans="1:5">
      <c r="A3" t="s">
        <v>718</v>
      </c>
      <c r="B3" t="s">
        <v>619</v>
      </c>
      <c r="C3" t="s">
        <v>620</v>
      </c>
      <c r="D3" t="s">
        <v>409</v>
      </c>
      <c r="E3" t="s">
        <v>407</v>
      </c>
    </row>
    <row r="4" spans="1:5">
      <c r="A4" t="s">
        <v>718</v>
      </c>
      <c r="B4" t="s">
        <v>534</v>
      </c>
      <c r="C4">
        <v>1</v>
      </c>
      <c r="D4">
        <v>1</v>
      </c>
      <c r="E4" t="s">
        <v>539</v>
      </c>
    </row>
    <row r="5" spans="1:5">
      <c r="A5" t="s">
        <v>718</v>
      </c>
      <c r="B5" t="s">
        <v>408</v>
      </c>
      <c r="C5">
        <v>1</v>
      </c>
      <c r="D5">
        <v>1</v>
      </c>
      <c r="E5" t="s">
        <v>226</v>
      </c>
    </row>
    <row r="6" spans="1:5">
      <c r="A6" t="s">
        <v>718</v>
      </c>
      <c r="B6" t="s">
        <v>227</v>
      </c>
      <c r="C6">
        <v>1</v>
      </c>
      <c r="D6">
        <v>1</v>
      </c>
      <c r="E6" t="s">
        <v>854</v>
      </c>
    </row>
    <row r="7" spans="1:5">
      <c r="A7" t="s">
        <v>855</v>
      </c>
      <c r="B7" t="s">
        <v>856</v>
      </c>
      <c r="C7">
        <v>1</v>
      </c>
      <c r="D7">
        <v>1</v>
      </c>
      <c r="E7" t="s">
        <v>39</v>
      </c>
    </row>
    <row r="8" spans="1:5">
      <c r="A8" t="s">
        <v>855</v>
      </c>
      <c r="B8" t="s">
        <v>40</v>
      </c>
      <c r="C8">
        <v>1</v>
      </c>
      <c r="D8">
        <v>1</v>
      </c>
      <c r="E8" t="s">
        <v>759</v>
      </c>
    </row>
  </sheetData>
  <phoneticPr fontId="9"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banding data</vt:lpstr>
      <vt:lpstr>site descriptions</vt:lpstr>
    </vt:vector>
  </TitlesOfParts>
  <Company>The University of Chicago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Scordato</dc:creator>
  <cp:lastModifiedBy>Elizabeth Scordato</cp:lastModifiedBy>
  <dcterms:created xsi:type="dcterms:W3CDTF">2013-05-20T12:08:54Z</dcterms:created>
  <dcterms:modified xsi:type="dcterms:W3CDTF">2015-10-06T22:35:16Z</dcterms:modified>
</cp:coreProperties>
</file>