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eric\Documents\GitHub\ZReach\hardware\"/>
    </mc:Choice>
  </mc:AlternateContent>
  <xr:revisionPtr revIDLastSave="0" documentId="13_ncr:1_{46971A98-5B88-4943-9FFE-07E2BF465CDD}" xr6:coauthVersionLast="47" xr6:coauthVersionMax="47" xr10:uidLastSave="{00000000-0000-0000-0000-000000000000}"/>
  <bookViews>
    <workbookView xWindow="-27780" yWindow="1560" windowWidth="21600" windowHeight="11295" activeTab="1" xr2:uid="{00000000-000D-0000-FFFF-FFFF00000000}"/>
  </bookViews>
  <sheets>
    <sheet name="Introduction" sheetId="1" r:id="rId1"/>
    <sheet name="BOM Controller" sheetId="2" r:id="rId2"/>
    <sheet name="Test Jig" sheetId="3" r:id="rId3"/>
  </sheets>
  <definedNames>
    <definedName name="_xlnm.Print_Area" localSheetId="1">'BOM Controller'!$A$1:$G$35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2" l="1"/>
  <c r="K34" i="2"/>
  <c r="I33" i="2"/>
  <c r="K33" i="2"/>
  <c r="I32" i="2"/>
  <c r="K32" i="2"/>
  <c r="I31" i="2"/>
  <c r="K31" i="2"/>
  <c r="I30" i="2"/>
  <c r="K30" i="2"/>
  <c r="I29" i="2"/>
  <c r="K29" i="2"/>
  <c r="I28" i="2"/>
  <c r="K28" i="2"/>
  <c r="I27" i="2"/>
  <c r="I26" i="2"/>
  <c r="I25" i="2"/>
  <c r="K24" i="2"/>
  <c r="K25" i="2"/>
  <c r="K26" i="2"/>
  <c r="K27" i="2"/>
  <c r="I2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A11" i="3"/>
  <c r="A12" i="3" s="1"/>
  <c r="A13" i="3" s="1"/>
  <c r="A14" i="3" s="1"/>
  <c r="A15" i="3" s="1"/>
  <c r="A9" i="3"/>
  <c r="A10" i="3" s="1"/>
  <c r="G3" i="3" l="1"/>
  <c r="G4" i="3"/>
  <c r="G5" i="3"/>
  <c r="G2" i="3"/>
  <c r="A4" i="3"/>
  <c r="A5" i="3" s="1"/>
  <c r="A6" i="3" s="1"/>
  <c r="A7" i="3" s="1"/>
  <c r="A8" i="3" s="1"/>
  <c r="A3" i="3"/>
  <c r="I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K2" i="2"/>
  <c r="A26" i="2" l="1"/>
  <c r="A27" i="2" l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H1" authorId="0" shapeId="0" xr:uid="{370D2F2D-7D97-411E-B3F4-CAC04E84BF18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@1K Qty</t>
        </r>
      </text>
    </comment>
    <comment ref="F2" authorId="0" shapeId="0" xr:uid="{EEC95B1F-208A-439A-8C3C-3CFBAC01750F}">
      <text>
        <r>
          <rPr>
            <b/>
            <sz val="9"/>
            <color indexed="81"/>
            <rFont val="Tahoma"/>
            <family val="2"/>
          </rPr>
          <t>Mouser part number.
Digikey does not stock the 48 pin parts. Be sure to get the Rev C version</t>
        </r>
      </text>
    </comment>
    <comment ref="J2" authorId="0" shapeId="0" xr:uid="{3F069F16-5293-42E4-9762-AFE6A20DCBF4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5 As and 10 Bs</t>
        </r>
      </text>
    </comment>
  </commentList>
</comments>
</file>

<file path=xl/sharedStrings.xml><?xml version="1.0" encoding="utf-8"?>
<sst xmlns="http://schemas.openxmlformats.org/spreadsheetml/2006/main" count="206" uniqueCount="176">
  <si>
    <t>Item #</t>
  </si>
  <si>
    <t>Mfg Part #</t>
  </si>
  <si>
    <t>Qty</t>
  </si>
  <si>
    <t>Description</t>
  </si>
  <si>
    <t>RefDes</t>
  </si>
  <si>
    <t>Cost Total</t>
  </si>
  <si>
    <t>Cost Each</t>
  </si>
  <si>
    <t>Manufacturer</t>
  </si>
  <si>
    <t>Digikey #</t>
  </si>
  <si>
    <t>EFR32ZG23A020F512GM48</t>
  </si>
  <si>
    <t>Silicon Labs</t>
  </si>
  <si>
    <t>Z-Wave MCU/Radio</t>
  </si>
  <si>
    <t>On Hand</t>
  </si>
  <si>
    <t>To be ordered</t>
  </si>
  <si>
    <t>Number of board to be built</t>
  </si>
  <si>
    <t>Comments</t>
  </si>
  <si>
    <t>TC2050-IDC-NL-050-ALL</t>
  </si>
  <si>
    <t>History:</t>
  </si>
  <si>
    <t>634-ZG2320F512GM48CR</t>
  </si>
  <si>
    <t>The final product BOM is likely the same but using T&amp;R part numbers for the popcorn parts.</t>
  </si>
  <si>
    <t>Wood base</t>
  </si>
  <si>
    <t>Toggle Clamp</t>
  </si>
  <si>
    <t>PeachTree Woodworking</t>
  </si>
  <si>
    <t>Tag-Connect</t>
  </si>
  <si>
    <t>Tag-Connect 10 pin 050 cable normal orientation</t>
  </si>
  <si>
    <t>3D Printed Jig and hold downs</t>
  </si>
  <si>
    <t>Jig STL files are in the 3D folder</t>
  </si>
  <si>
    <t>Or other material, roughly 28"x12"</t>
  </si>
  <si>
    <t>Bill of material for the Z-Wave Alliance Z-Reach Reference Controller.</t>
  </si>
  <si>
    <t>Initial file creation</t>
  </si>
  <si>
    <t>Alternate</t>
  </si>
  <si>
    <t>U2</t>
  </si>
  <si>
    <t>CP2102N-Axx-xQFN20</t>
  </si>
  <si>
    <t>USB2.0 UART</t>
  </si>
  <si>
    <t>U1</t>
  </si>
  <si>
    <t>336-5886-1-ND</t>
  </si>
  <si>
    <t>AP2127K-3.3</t>
  </si>
  <si>
    <t>Diodes Inc</t>
  </si>
  <si>
    <t>LDO 3.3V SOT23-5</t>
  </si>
  <si>
    <t>U3</t>
  </si>
  <si>
    <t>AP2127K-3.3TRG1DICT-ND</t>
  </si>
  <si>
    <t>ECS-390-12-33B2-CKM-TR3</t>
  </si>
  <si>
    <t>ECS</t>
  </si>
  <si>
    <t>39Mhz Crystal 10ppm</t>
  </si>
  <si>
    <t>50-ECS-390-12-33B2-CKM-TR3CT-ND</t>
  </si>
  <si>
    <t>Y1</t>
  </si>
  <si>
    <t>Cap 220pF 0402</t>
  </si>
  <si>
    <t>C3, C11, C12</t>
  </si>
  <si>
    <t>GRM1555C2A221JE01D</t>
  </si>
  <si>
    <t>Murata</t>
  </si>
  <si>
    <t>490-GRM1555C2A221JE01DTR-ND</t>
  </si>
  <si>
    <t>GRT188R71E105KE13D</t>
  </si>
  <si>
    <t>C1, C10, C13</t>
  </si>
  <si>
    <t>490-GRT188R71E105KE13DTR-ND</t>
  </si>
  <si>
    <t>Cap 1uF 0603 X7R 25v</t>
  </si>
  <si>
    <t>GJM1555C1H1R9BB01D</t>
  </si>
  <si>
    <t>Cap 1.9pF 0402 C0G NP0</t>
  </si>
  <si>
    <t>C2</t>
  </si>
  <si>
    <t>490-GJM1555C1H1R9BB01DTR-ND</t>
  </si>
  <si>
    <t>GJM1555C1H470FB01D</t>
  </si>
  <si>
    <t>Cap 47pF 0402 C0G NP0</t>
  </si>
  <si>
    <t>490-16376-2-ND</t>
  </si>
  <si>
    <t>C4</t>
  </si>
  <si>
    <t>GJM1555C1H7R2BB01D</t>
  </si>
  <si>
    <t>Cap 7.2pF 0402 C0G NP0</t>
  </si>
  <si>
    <t>C7</t>
  </si>
  <si>
    <t>490-GJM1555C1H7R2BB01DTR-ND</t>
  </si>
  <si>
    <t>GJM1555C1H1R3BB01D</t>
  </si>
  <si>
    <t>Cap 1.3pF 0402 C0G NP0</t>
  </si>
  <si>
    <t>C8</t>
  </si>
  <si>
    <t>490-8086-2-ND</t>
  </si>
  <si>
    <t>GRM21BR71C475KE51L</t>
  </si>
  <si>
    <t>Cap 4.7uF 0805 X7R</t>
  </si>
  <si>
    <t>490-14466-2-ND</t>
  </si>
  <si>
    <t>C9,C15, C18, C19</t>
  </si>
  <si>
    <t>GCM188L81H104KA57D</t>
  </si>
  <si>
    <t>Cap 100nF 0603 X7R</t>
  </si>
  <si>
    <t>C14, C16, C17</t>
  </si>
  <si>
    <t>490-6049-2-ND</t>
  </si>
  <si>
    <t>F2715TR-ND</t>
  </si>
  <si>
    <t>SP0503BAHTG</t>
  </si>
  <si>
    <t>LittleFuse</t>
  </si>
  <si>
    <t>TVS Diode USB</t>
  </si>
  <si>
    <t>D1</t>
  </si>
  <si>
    <t>QLSP14RGB_B</t>
  </si>
  <si>
    <t>Quelighting</t>
  </si>
  <si>
    <t>RGB LED</t>
  </si>
  <si>
    <t>D2</t>
  </si>
  <si>
    <t>3970-QLSP14RGB_BTR-ND</t>
  </si>
  <si>
    <t>2073-USB4110-GF-A-2-ND</t>
  </si>
  <si>
    <t>J1</t>
  </si>
  <si>
    <t>USB Recepticle</t>
  </si>
  <si>
    <t>GCT</t>
  </si>
  <si>
    <t>USB4110-GF-A</t>
  </si>
  <si>
    <t>RF2-04A-T-00-50-G</t>
  </si>
  <si>
    <t>Adam Tech</t>
  </si>
  <si>
    <t>SMA Verticle</t>
  </si>
  <si>
    <t>J3</t>
  </si>
  <si>
    <t>2057-RF2-04A-T-00-50-G-ND</t>
  </si>
  <si>
    <t>SM04B-SRSS-TB</t>
  </si>
  <si>
    <t>JST</t>
  </si>
  <si>
    <t>QWIIC connector</t>
  </si>
  <si>
    <t>J5</t>
  </si>
  <si>
    <t>455-SM04B-SRSS-TBTR-ND</t>
  </si>
  <si>
    <t>Optional - mostly for ED only</t>
  </si>
  <si>
    <t>Optional - mostly for ED</t>
  </si>
  <si>
    <t>LQG15HN18NH02D</t>
  </si>
  <si>
    <t>Ind 18nH 0402 3%</t>
  </si>
  <si>
    <t>L1</t>
  </si>
  <si>
    <t>490-15066-2-ND</t>
  </si>
  <si>
    <t>LQG15HS1N5S02D</t>
  </si>
  <si>
    <t>Ind 1.5nH 0402</t>
  </si>
  <si>
    <t>L2</t>
  </si>
  <si>
    <t>490-2612-2-ND</t>
  </si>
  <si>
    <t>LQG15HS1N3S02D</t>
  </si>
  <si>
    <t>L3</t>
  </si>
  <si>
    <t>490-6568-2-ND</t>
  </si>
  <si>
    <t>LQG15WZ13NJ02D</t>
  </si>
  <si>
    <t>Ind 1.3nH 0402</t>
  </si>
  <si>
    <t>Ind 13nH 0402</t>
  </si>
  <si>
    <t>L4</t>
  </si>
  <si>
    <t>490-15250-2-ND</t>
  </si>
  <si>
    <t>LQM18PN2R2MFRL</t>
  </si>
  <si>
    <t>Ind 2.2uH 0603</t>
  </si>
  <si>
    <t>L5</t>
  </si>
  <si>
    <t>490-10764-2-ND</t>
  </si>
  <si>
    <t>BLM18PG330SN1D</t>
  </si>
  <si>
    <t>Ferrite 33@100mhz 0603</t>
  </si>
  <si>
    <t>L6,L7,L8</t>
  </si>
  <si>
    <t>490-5220-2-ND</t>
  </si>
  <si>
    <t>RC0603FR-075K1L</t>
  </si>
  <si>
    <t>Yageo</t>
  </si>
  <si>
    <t>Res 5.1K ohm 0603 1%</t>
  </si>
  <si>
    <t>R1, R2</t>
  </si>
  <si>
    <t>311-5.10KHRTR-ND</t>
  </si>
  <si>
    <t>RC0603FR-07100RL</t>
  </si>
  <si>
    <t>Res 100 ohm 0603 1%</t>
  </si>
  <si>
    <t>R3,R4</t>
  </si>
  <si>
    <t>311-100HRTR-ND</t>
  </si>
  <si>
    <t>RC0603FR-0722K1L</t>
  </si>
  <si>
    <t>Res 22.1K ohm 0603 1%</t>
  </si>
  <si>
    <t>R5</t>
  </si>
  <si>
    <t>311-22.1KHRTR-ND</t>
  </si>
  <si>
    <t>RC0603FR-0747K5L</t>
  </si>
  <si>
    <t>Res 47.5K ohm 0603 1%</t>
  </si>
  <si>
    <t>R6</t>
  </si>
  <si>
    <t>311-47.5KHRTR-ND</t>
  </si>
  <si>
    <t>RC0603FR-071K2L</t>
  </si>
  <si>
    <t>Res 1.2K ohm 0603 1%</t>
  </si>
  <si>
    <t>R7</t>
  </si>
  <si>
    <t>311-1.20KHRTR-ND</t>
  </si>
  <si>
    <t>RC0603FR-071KL</t>
  </si>
  <si>
    <t>Res 1.0K ohm 0603 1%</t>
  </si>
  <si>
    <t>R8, R10</t>
  </si>
  <si>
    <t>311-1.00KHRTR-ND</t>
  </si>
  <si>
    <t>RC0603FR-07820RL</t>
  </si>
  <si>
    <t>Res 820 ohm 0603 1%</t>
  </si>
  <si>
    <t>R9</t>
  </si>
  <si>
    <t>311-820HRTR-ND</t>
  </si>
  <si>
    <t>PTS810 SJM 250 SMTR LFS</t>
  </si>
  <si>
    <t>C&amp;K</t>
  </si>
  <si>
    <t>SPST-NO switch</t>
  </si>
  <si>
    <t>SW1</t>
  </si>
  <si>
    <t>CKN10502TR-ND</t>
  </si>
  <si>
    <t>For ED</t>
  </si>
  <si>
    <t>SC32S-7PF20PPM</t>
  </si>
  <si>
    <t>Seiko</t>
  </si>
  <si>
    <t>32.768KHz crystal</t>
  </si>
  <si>
    <t>Y2</t>
  </si>
  <si>
    <t>728-1074-2-ND</t>
  </si>
  <si>
    <t>For ED if using time CC</t>
  </si>
  <si>
    <t>1050</t>
  </si>
  <si>
    <t>Keystone</t>
  </si>
  <si>
    <t>CR123A Battery holder</t>
  </si>
  <si>
    <t>BT1</t>
  </si>
  <si>
    <t>36-1050-ND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</si>
</sst>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444444"/>
      <name val="Roboto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1" fillId="0" borderId="2" xfId="0" applyFont="1" applyBorder="1"/>
    <xf numFmtId="0" fontId="0" fillId="0" borderId="3" xfId="0" applyBorder="1" applyAlignment="1">
      <alignment horizontal="center"/>
    </xf>
    <xf numFmtId="0" fontId="2" fillId="0" borderId="4" xfId="1" applyBorder="1"/>
    <xf numFmtId="0" fontId="0" fillId="0" borderId="4" xfId="0" applyBorder="1"/>
    <xf numFmtId="0" fontId="0" fillId="0" borderId="4" xfId="0" applyBorder="1" applyAlignment="1">
      <alignment horizontal="center"/>
    </xf>
    <xf numFmtId="164" fontId="0" fillId="0" borderId="4" xfId="0" applyNumberFormat="1" applyBorder="1"/>
    <xf numFmtId="0" fontId="0" fillId="0" borderId="5" xfId="0" applyBorder="1"/>
    <xf numFmtId="0" fontId="5" fillId="0" borderId="4" xfId="0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164" fontId="0" fillId="0" borderId="7" xfId="0" applyNumberFormat="1" applyBorder="1"/>
    <xf numFmtId="0" fontId="0" fillId="0" borderId="8" xfId="0" applyBorder="1"/>
    <xf numFmtId="0" fontId="7" fillId="0" borderId="0" xfId="0" applyFont="1"/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2" fillId="0" borderId="0" xfId="1"/>
    <xf numFmtId="44" fontId="1" fillId="0" borderId="1" xfId="2" applyFont="1" applyBorder="1"/>
    <xf numFmtId="44" fontId="0" fillId="0" borderId="0" xfId="2" applyFont="1"/>
    <xf numFmtId="0" fontId="5" fillId="0" borderId="0" xfId="0" applyFont="1"/>
    <xf numFmtId="0" fontId="0" fillId="0" borderId="12" xfId="0" applyBorder="1"/>
    <xf numFmtId="0" fontId="0" fillId="0" borderId="3" xfId="0" applyBorder="1"/>
    <xf numFmtId="0" fontId="0" fillId="0" borderId="4" xfId="0" quotePrefix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urata-electronics/GJM1555C1H470FB01D/7363120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detail/diodes-incorporated/AP2127K-3-3TRG1/4470786" TargetMode="External"/><Relationship Id="rId7" Type="http://schemas.openxmlformats.org/officeDocument/2006/relationships/hyperlink" Target="https://www.digikey.com/en/products/detail/murata-electronics/GJM1555C1H1R9BB01D/2592905" TargetMode="External"/><Relationship Id="rId12" Type="http://schemas.openxmlformats.org/officeDocument/2006/relationships/hyperlink" Target="https://www.digikey.com/en/products/detail/murata-electronics/GCM188L81H104KA57D/2591908" TargetMode="External"/><Relationship Id="rId2" Type="http://schemas.openxmlformats.org/officeDocument/2006/relationships/hyperlink" Target="https://www.digikey.com/en/products/detail/silicon-labs/CP2102N-A02-GQFN20R/9863478" TargetMode="External"/><Relationship Id="rId1" Type="http://schemas.openxmlformats.org/officeDocument/2006/relationships/hyperlink" Target="https://www.silabs.com/wireless/z-wave/800-series-modem-soc/device.efr32zg23a020f512gm48" TargetMode="External"/><Relationship Id="rId6" Type="http://schemas.openxmlformats.org/officeDocument/2006/relationships/hyperlink" Target="https://www.digikey.com/en/products/detail/murata-electronics/GRT188R71E105KE13D/10694256" TargetMode="External"/><Relationship Id="rId11" Type="http://schemas.openxmlformats.org/officeDocument/2006/relationships/hyperlink" Target="https://www.digikey.com/en/products/detail/murata-electronics/GRM21BR71C475KE51L/6606095" TargetMode="External"/><Relationship Id="rId5" Type="http://schemas.openxmlformats.org/officeDocument/2006/relationships/hyperlink" Target="https://www.digikey.com/en/products/detail/ecs-inc/ECS-390-12-33B2-CKM-TR3/21725258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www.digikey.com/en/products/detail/murata-electronics/GJM1555C1H1R3BB01D/2592879" TargetMode="External"/><Relationship Id="rId4" Type="http://schemas.openxmlformats.org/officeDocument/2006/relationships/hyperlink" Target="https://www.digikey.com/en/products/detail/ecs-inc/ECS-390-12-33B2-CKM-TR3/21725258" TargetMode="External"/><Relationship Id="rId9" Type="http://schemas.openxmlformats.org/officeDocument/2006/relationships/hyperlink" Target="https://www.digikey.com/en/products/detail/murata-electronics/GJM1555C1H7R2BB01D/2593116" TargetMode="External"/><Relationship Id="rId1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ag-connect.com/product/tc2050-idc-nl-050-all" TargetMode="External"/><Relationship Id="rId1" Type="http://schemas.openxmlformats.org/officeDocument/2006/relationships/hyperlink" Target="https://www.ptreeusa.com/ttrack_toggl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11" sqref="B11"/>
    </sheetView>
  </sheetViews>
  <sheetFormatPr defaultRowHeight="15" x14ac:dyDescent="0.25"/>
  <cols>
    <col min="1" max="1" width="9.7109375" bestFit="1" customWidth="1"/>
  </cols>
  <sheetData>
    <row r="1" spans="1:2" ht="23.25" x14ac:dyDescent="0.35">
      <c r="A1" s="21" t="s">
        <v>28</v>
      </c>
    </row>
    <row r="2" spans="1:2" x14ac:dyDescent="0.25">
      <c r="A2" t="s">
        <v>19</v>
      </c>
    </row>
    <row r="9" spans="1:2" x14ac:dyDescent="0.25">
      <c r="A9" s="1" t="s">
        <v>17</v>
      </c>
    </row>
    <row r="10" spans="1:2" x14ac:dyDescent="0.25">
      <c r="A10" s="4">
        <v>45338</v>
      </c>
      <c r="B10" t="s">
        <v>29</v>
      </c>
    </row>
    <row r="11" spans="1:2" x14ac:dyDescent="0.25">
      <c r="A11" s="4"/>
    </row>
    <row r="12" spans="1:2" x14ac:dyDescent="0.25">
      <c r="A12" s="4"/>
    </row>
    <row r="13" spans="1:2" x14ac:dyDescent="0.25">
      <c r="A13" s="4"/>
    </row>
    <row r="14" spans="1:2" x14ac:dyDescent="0.25">
      <c r="A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2BD3-33F6-41F5-90FD-F492634AF0B9}">
  <dimension ref="A1:N42"/>
  <sheetViews>
    <sheetView tabSelected="1" workbookViewId="0">
      <pane ySplit="1" topLeftCell="A11" activePane="bottomLeft" state="frozen"/>
      <selection pane="bottomLeft" activeCell="J23" sqref="J23:J34"/>
    </sheetView>
  </sheetViews>
  <sheetFormatPr defaultRowHeight="15" x14ac:dyDescent="0.25"/>
  <cols>
    <col min="1" max="1" width="7.28515625" style="3" customWidth="1"/>
    <col min="2" max="2" width="22.42578125" customWidth="1"/>
    <col min="3" max="3" width="10.42578125" customWidth="1"/>
    <col min="4" max="4" width="20.28515625" customWidth="1"/>
    <col min="5" max="5" width="11.42578125" customWidth="1"/>
    <col min="6" max="6" width="22.5703125" customWidth="1"/>
    <col min="7" max="7" width="5.5703125" style="3" customWidth="1"/>
    <col min="8" max="8" width="10.85546875" style="2" customWidth="1"/>
    <col min="9" max="9" width="9.140625" style="2"/>
  </cols>
  <sheetData>
    <row r="1" spans="1:14" s="1" customFormat="1" x14ac:dyDescent="0.25">
      <c r="A1" s="23" t="s">
        <v>0</v>
      </c>
      <c r="B1" s="24" t="s">
        <v>1</v>
      </c>
      <c r="C1" s="24" t="s">
        <v>7</v>
      </c>
      <c r="D1" s="24" t="s">
        <v>3</v>
      </c>
      <c r="E1" s="24" t="s">
        <v>4</v>
      </c>
      <c r="F1" s="24" t="s">
        <v>8</v>
      </c>
      <c r="G1" s="25" t="s">
        <v>2</v>
      </c>
      <c r="H1" s="6" t="s">
        <v>6</v>
      </c>
      <c r="I1" s="6" t="s">
        <v>5</v>
      </c>
      <c r="J1" s="5" t="s">
        <v>12</v>
      </c>
      <c r="K1" s="7" t="s">
        <v>13</v>
      </c>
      <c r="L1" s="1" t="s">
        <v>30</v>
      </c>
      <c r="M1" s="1" t="s">
        <v>15</v>
      </c>
    </row>
    <row r="2" spans="1:14" x14ac:dyDescent="0.25">
      <c r="A2" s="22">
        <v>1</v>
      </c>
      <c r="B2" s="9" t="s">
        <v>9</v>
      </c>
      <c r="C2" s="10" t="s">
        <v>10</v>
      </c>
      <c r="D2" s="10" t="s">
        <v>11</v>
      </c>
      <c r="E2" s="10" t="s">
        <v>31</v>
      </c>
      <c r="F2" s="10" t="s">
        <v>18</v>
      </c>
      <c r="G2" s="11">
        <v>1</v>
      </c>
      <c r="H2" s="12">
        <v>4.8499999999999996</v>
      </c>
      <c r="I2" s="12">
        <f>H2*G2</f>
        <v>4.8499999999999996</v>
      </c>
      <c r="J2" s="10">
        <v>15</v>
      </c>
      <c r="K2" s="13">
        <f>$M$2*G2-J2</f>
        <v>0</v>
      </c>
      <c r="M2">
        <v>15</v>
      </c>
      <c r="N2" t="s">
        <v>14</v>
      </c>
    </row>
    <row r="3" spans="1:14" x14ac:dyDescent="0.25">
      <c r="A3" s="22">
        <f>A2+1</f>
        <v>2</v>
      </c>
      <c r="B3" t="s">
        <v>32</v>
      </c>
      <c r="C3" s="10" t="s">
        <v>10</v>
      </c>
      <c r="D3" s="10" t="s">
        <v>33</v>
      </c>
      <c r="E3" s="10" t="s">
        <v>34</v>
      </c>
      <c r="F3" s="26" t="s">
        <v>35</v>
      </c>
      <c r="G3" s="11">
        <v>1</v>
      </c>
      <c r="H3" s="12">
        <v>2.34</v>
      </c>
      <c r="I3" s="12">
        <f t="shared" ref="I3:I34" si="0">H3*G3</f>
        <v>2.34</v>
      </c>
      <c r="J3" s="10">
        <v>0</v>
      </c>
      <c r="K3" s="13">
        <f t="shared" ref="K3:K34" si="1">$M$2*G3-J3</f>
        <v>15</v>
      </c>
    </row>
    <row r="4" spans="1:14" x14ac:dyDescent="0.25">
      <c r="A4" s="22">
        <f t="shared" ref="A4:A42" si="2">A3+1</f>
        <v>3</v>
      </c>
      <c r="B4" t="s">
        <v>36</v>
      </c>
      <c r="C4" s="10" t="s">
        <v>37</v>
      </c>
      <c r="D4" s="10" t="s">
        <v>38</v>
      </c>
      <c r="E4" s="10" t="s">
        <v>39</v>
      </c>
      <c r="F4" s="26" t="s">
        <v>40</v>
      </c>
      <c r="G4" s="11">
        <v>1</v>
      </c>
      <c r="H4" s="12">
        <v>0.1</v>
      </c>
      <c r="I4" s="12">
        <f t="shared" si="0"/>
        <v>0.1</v>
      </c>
      <c r="J4" s="10">
        <v>0</v>
      </c>
      <c r="K4" s="13">
        <f t="shared" si="1"/>
        <v>15</v>
      </c>
    </row>
    <row r="5" spans="1:14" x14ac:dyDescent="0.25">
      <c r="A5" s="22">
        <f t="shared" si="2"/>
        <v>4</v>
      </c>
      <c r="B5" s="26" t="s">
        <v>41</v>
      </c>
      <c r="C5" s="10" t="s">
        <v>42</v>
      </c>
      <c r="D5" s="10" t="s">
        <v>43</v>
      </c>
      <c r="E5" s="10" t="s">
        <v>45</v>
      </c>
      <c r="F5" s="26" t="s">
        <v>44</v>
      </c>
      <c r="G5" s="11">
        <v>1</v>
      </c>
      <c r="H5" s="12">
        <v>0.34</v>
      </c>
      <c r="I5" s="12">
        <f t="shared" si="0"/>
        <v>0.34</v>
      </c>
      <c r="J5" s="10">
        <v>0</v>
      </c>
      <c r="K5" s="13">
        <f t="shared" si="1"/>
        <v>15</v>
      </c>
    </row>
    <row r="6" spans="1:14" x14ac:dyDescent="0.25">
      <c r="A6" s="22">
        <f t="shared" si="2"/>
        <v>5</v>
      </c>
      <c r="B6" s="10" t="s">
        <v>48</v>
      </c>
      <c r="C6" s="10" t="s">
        <v>49</v>
      </c>
      <c r="D6" s="10" t="s">
        <v>46</v>
      </c>
      <c r="E6" s="10" t="s">
        <v>47</v>
      </c>
      <c r="F6" s="29" t="s">
        <v>50</v>
      </c>
      <c r="G6" s="11">
        <v>3</v>
      </c>
      <c r="H6" s="12">
        <v>5.0000000000000001E-3</v>
      </c>
      <c r="I6" s="12">
        <f t="shared" si="0"/>
        <v>1.4999999999999999E-2</v>
      </c>
      <c r="J6" s="10">
        <v>0</v>
      </c>
      <c r="K6" s="13">
        <f t="shared" si="1"/>
        <v>45</v>
      </c>
    </row>
    <row r="7" spans="1:14" x14ac:dyDescent="0.25">
      <c r="A7" s="22">
        <f t="shared" si="2"/>
        <v>6</v>
      </c>
      <c r="B7" s="26" t="s">
        <v>51</v>
      </c>
      <c r="C7" s="10" t="s">
        <v>49</v>
      </c>
      <c r="D7" s="10" t="s">
        <v>54</v>
      </c>
      <c r="E7" s="10" t="s">
        <v>52</v>
      </c>
      <c r="F7" s="29" t="s">
        <v>53</v>
      </c>
      <c r="G7" s="11">
        <v>3</v>
      </c>
      <c r="H7" s="12">
        <v>0.03</v>
      </c>
      <c r="I7" s="12">
        <f t="shared" si="0"/>
        <v>0.09</v>
      </c>
      <c r="J7" s="10">
        <v>0</v>
      </c>
      <c r="K7" s="13">
        <f t="shared" si="1"/>
        <v>45</v>
      </c>
    </row>
    <row r="8" spans="1:14" x14ac:dyDescent="0.25">
      <c r="A8" s="22">
        <f t="shared" si="2"/>
        <v>7</v>
      </c>
      <c r="B8" s="26" t="s">
        <v>55</v>
      </c>
      <c r="C8" s="10" t="s">
        <v>49</v>
      </c>
      <c r="D8" s="10" t="s">
        <v>56</v>
      </c>
      <c r="E8" s="10" t="s">
        <v>57</v>
      </c>
      <c r="F8" s="29" t="s">
        <v>58</v>
      </c>
      <c r="G8" s="11">
        <v>1</v>
      </c>
      <c r="H8" s="12">
        <v>0.02</v>
      </c>
      <c r="I8" s="12">
        <f t="shared" si="0"/>
        <v>0.02</v>
      </c>
      <c r="J8" s="10">
        <v>0</v>
      </c>
      <c r="K8" s="13">
        <f t="shared" si="1"/>
        <v>15</v>
      </c>
    </row>
    <row r="9" spans="1:14" x14ac:dyDescent="0.25">
      <c r="A9" s="22">
        <f t="shared" si="2"/>
        <v>8</v>
      </c>
      <c r="B9" s="26" t="s">
        <v>59</v>
      </c>
      <c r="C9" s="10" t="s">
        <v>49</v>
      </c>
      <c r="D9" s="10" t="s">
        <v>60</v>
      </c>
      <c r="E9" s="10" t="s">
        <v>62</v>
      </c>
      <c r="F9" s="10" t="s">
        <v>61</v>
      </c>
      <c r="G9" s="11">
        <v>1</v>
      </c>
      <c r="H9" s="12">
        <v>0.03</v>
      </c>
      <c r="I9" s="12">
        <f t="shared" si="0"/>
        <v>0.03</v>
      </c>
      <c r="J9" s="10">
        <v>0</v>
      </c>
      <c r="K9" s="13">
        <f t="shared" si="1"/>
        <v>15</v>
      </c>
    </row>
    <row r="10" spans="1:14" x14ac:dyDescent="0.25">
      <c r="A10" s="22">
        <f t="shared" si="2"/>
        <v>9</v>
      </c>
      <c r="B10" s="26" t="s">
        <v>63</v>
      </c>
      <c r="C10" s="10" t="s">
        <v>49</v>
      </c>
      <c r="D10" s="10" t="s">
        <v>64</v>
      </c>
      <c r="E10" s="10" t="s">
        <v>65</v>
      </c>
      <c r="F10" s="10" t="s">
        <v>66</v>
      </c>
      <c r="G10" s="11">
        <v>1</v>
      </c>
      <c r="H10" s="12">
        <v>0.02</v>
      </c>
      <c r="I10" s="12">
        <f t="shared" si="0"/>
        <v>0.02</v>
      </c>
      <c r="J10" s="10">
        <v>0</v>
      </c>
      <c r="K10" s="13">
        <f t="shared" si="1"/>
        <v>15</v>
      </c>
    </row>
    <row r="11" spans="1:14" x14ac:dyDescent="0.25">
      <c r="A11" s="22">
        <f t="shared" si="2"/>
        <v>10</v>
      </c>
      <c r="B11" s="26" t="s">
        <v>67</v>
      </c>
      <c r="C11" s="10" t="s">
        <v>49</v>
      </c>
      <c r="D11" s="10" t="s">
        <v>68</v>
      </c>
      <c r="E11" s="10" t="s">
        <v>69</v>
      </c>
      <c r="F11" s="10" t="s">
        <v>70</v>
      </c>
      <c r="G11" s="11">
        <v>1</v>
      </c>
      <c r="H11" s="12">
        <v>0.03</v>
      </c>
      <c r="I11" s="12">
        <f t="shared" si="0"/>
        <v>0.03</v>
      </c>
      <c r="J11" s="10">
        <v>0</v>
      </c>
      <c r="K11" s="13">
        <f t="shared" si="1"/>
        <v>15</v>
      </c>
    </row>
    <row r="12" spans="1:14" x14ac:dyDescent="0.25">
      <c r="A12" s="22">
        <f t="shared" si="2"/>
        <v>11</v>
      </c>
      <c r="B12" s="26" t="s">
        <v>71</v>
      </c>
      <c r="C12" s="10" t="s">
        <v>49</v>
      </c>
      <c r="D12" s="10" t="s">
        <v>72</v>
      </c>
      <c r="E12" s="10" t="s">
        <v>74</v>
      </c>
      <c r="F12" s="10" t="s">
        <v>73</v>
      </c>
      <c r="G12" s="11">
        <v>4</v>
      </c>
      <c r="H12" s="12">
        <v>0.03</v>
      </c>
      <c r="I12" s="12">
        <f t="shared" si="0"/>
        <v>0.12</v>
      </c>
      <c r="J12" s="10">
        <v>0</v>
      </c>
      <c r="K12" s="13">
        <f t="shared" si="1"/>
        <v>60</v>
      </c>
    </row>
    <row r="13" spans="1:14" x14ac:dyDescent="0.25">
      <c r="A13" s="22">
        <f t="shared" si="2"/>
        <v>12</v>
      </c>
      <c r="B13" s="26" t="s">
        <v>75</v>
      </c>
      <c r="C13" s="10" t="s">
        <v>49</v>
      </c>
      <c r="D13" s="10" t="s">
        <v>76</v>
      </c>
      <c r="E13" s="10" t="s">
        <v>77</v>
      </c>
      <c r="F13" s="14" t="s">
        <v>78</v>
      </c>
      <c r="G13" s="11">
        <v>3</v>
      </c>
      <c r="H13" s="12">
        <v>0.03</v>
      </c>
      <c r="I13" s="12">
        <f t="shared" si="0"/>
        <v>0.09</v>
      </c>
      <c r="J13" s="10">
        <v>0</v>
      </c>
      <c r="K13" s="13">
        <f t="shared" si="1"/>
        <v>45</v>
      </c>
    </row>
    <row r="14" spans="1:14" x14ac:dyDescent="0.25">
      <c r="A14" s="22">
        <f t="shared" si="2"/>
        <v>13</v>
      </c>
      <c r="B14" s="13" t="s">
        <v>80</v>
      </c>
      <c r="C14" s="30" t="s">
        <v>81</v>
      </c>
      <c r="D14" s="31" t="s">
        <v>82</v>
      </c>
      <c r="E14" s="10" t="s">
        <v>83</v>
      </c>
      <c r="F14" s="10" t="s">
        <v>79</v>
      </c>
      <c r="G14" s="11">
        <v>1</v>
      </c>
      <c r="H14" s="12">
        <v>0.36</v>
      </c>
      <c r="I14" s="12">
        <f t="shared" si="0"/>
        <v>0.36</v>
      </c>
      <c r="J14" s="10">
        <v>0</v>
      </c>
      <c r="K14" s="13">
        <f t="shared" si="1"/>
        <v>15</v>
      </c>
    </row>
    <row r="15" spans="1:14" x14ac:dyDescent="0.25">
      <c r="A15" s="22">
        <f t="shared" si="2"/>
        <v>14</v>
      </c>
      <c r="B15" s="10" t="s">
        <v>84</v>
      </c>
      <c r="C15" s="10" t="s">
        <v>85</v>
      </c>
      <c r="D15" s="10" t="s">
        <v>86</v>
      </c>
      <c r="E15" s="10" t="s">
        <v>87</v>
      </c>
      <c r="F15" s="10" t="s">
        <v>88</v>
      </c>
      <c r="G15" s="11">
        <v>1</v>
      </c>
      <c r="H15" s="12">
        <v>0.09</v>
      </c>
      <c r="I15" s="12">
        <f t="shared" si="0"/>
        <v>0.09</v>
      </c>
      <c r="J15" s="10">
        <v>0</v>
      </c>
      <c r="K15" s="13">
        <f t="shared" si="1"/>
        <v>15</v>
      </c>
      <c r="M15" t="s">
        <v>105</v>
      </c>
    </row>
    <row r="16" spans="1:14" x14ac:dyDescent="0.25">
      <c r="A16" s="22">
        <f t="shared" si="2"/>
        <v>15</v>
      </c>
      <c r="B16" s="10" t="s">
        <v>93</v>
      </c>
      <c r="C16" s="10" t="s">
        <v>92</v>
      </c>
      <c r="D16" s="10" t="s">
        <v>91</v>
      </c>
      <c r="E16" s="10" t="s">
        <v>90</v>
      </c>
      <c r="F16" s="10" t="s">
        <v>89</v>
      </c>
      <c r="G16" s="11">
        <v>1</v>
      </c>
      <c r="H16" s="12">
        <v>0.75</v>
      </c>
      <c r="I16" s="12">
        <f t="shared" si="0"/>
        <v>0.75</v>
      </c>
      <c r="J16" s="10">
        <v>0</v>
      </c>
      <c r="K16" s="13">
        <f t="shared" si="1"/>
        <v>15</v>
      </c>
    </row>
    <row r="17" spans="1:13" x14ac:dyDescent="0.25">
      <c r="A17" s="22">
        <f t="shared" si="2"/>
        <v>16</v>
      </c>
      <c r="B17" s="10" t="s">
        <v>94</v>
      </c>
      <c r="C17" s="10" t="s">
        <v>95</v>
      </c>
      <c r="D17" s="10" t="s">
        <v>96</v>
      </c>
      <c r="E17" s="10" t="s">
        <v>97</v>
      </c>
      <c r="F17" s="10" t="s">
        <v>98</v>
      </c>
      <c r="G17" s="11">
        <v>1</v>
      </c>
      <c r="H17" s="12">
        <v>1.22</v>
      </c>
      <c r="I17" s="12">
        <f t="shared" si="0"/>
        <v>1.22</v>
      </c>
      <c r="J17" s="10">
        <v>0</v>
      </c>
      <c r="K17" s="13">
        <f t="shared" si="1"/>
        <v>15</v>
      </c>
    </row>
    <row r="18" spans="1:13" x14ac:dyDescent="0.25">
      <c r="A18" s="22">
        <f t="shared" si="2"/>
        <v>17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1">
        <v>1</v>
      </c>
      <c r="H18" s="12">
        <v>0.31</v>
      </c>
      <c r="I18" s="12">
        <f t="shared" si="0"/>
        <v>0.31</v>
      </c>
      <c r="J18" s="10">
        <v>0</v>
      </c>
      <c r="K18" s="13">
        <f t="shared" si="1"/>
        <v>15</v>
      </c>
      <c r="M18" t="s">
        <v>104</v>
      </c>
    </row>
    <row r="19" spans="1:13" x14ac:dyDescent="0.25">
      <c r="A19" s="22">
        <f t="shared" si="2"/>
        <v>18</v>
      </c>
      <c r="B19" s="10" t="s">
        <v>106</v>
      </c>
      <c r="C19" s="10" t="s">
        <v>49</v>
      </c>
      <c r="D19" s="10" t="s">
        <v>107</v>
      </c>
      <c r="E19" s="10" t="s">
        <v>108</v>
      </c>
      <c r="F19" s="10" t="s">
        <v>109</v>
      </c>
      <c r="G19" s="11">
        <v>1</v>
      </c>
      <c r="H19" s="12">
        <v>0.03</v>
      </c>
      <c r="I19" s="12">
        <f t="shared" si="0"/>
        <v>0.03</v>
      </c>
      <c r="J19" s="10">
        <v>0</v>
      </c>
      <c r="K19" s="13">
        <f t="shared" si="1"/>
        <v>15</v>
      </c>
    </row>
    <row r="20" spans="1:13" x14ac:dyDescent="0.25">
      <c r="A20" s="22">
        <f t="shared" si="2"/>
        <v>19</v>
      </c>
      <c r="B20" s="10" t="s">
        <v>110</v>
      </c>
      <c r="C20" s="10" t="s">
        <v>49</v>
      </c>
      <c r="D20" s="10" t="s">
        <v>111</v>
      </c>
      <c r="E20" s="15" t="s">
        <v>112</v>
      </c>
      <c r="F20" s="10" t="s">
        <v>113</v>
      </c>
      <c r="G20" s="11">
        <v>1</v>
      </c>
      <c r="H20" s="12">
        <v>0.02</v>
      </c>
      <c r="I20" s="12">
        <f t="shared" si="0"/>
        <v>0.02</v>
      </c>
      <c r="J20" s="10">
        <v>0</v>
      </c>
      <c r="K20" s="13">
        <f t="shared" si="1"/>
        <v>15</v>
      </c>
    </row>
    <row r="21" spans="1:13" x14ac:dyDescent="0.25">
      <c r="A21" s="22">
        <f t="shared" si="2"/>
        <v>20</v>
      </c>
      <c r="B21" s="10" t="s">
        <v>114</v>
      </c>
      <c r="C21" s="10" t="s">
        <v>49</v>
      </c>
      <c r="D21" s="10" t="s">
        <v>118</v>
      </c>
      <c r="E21" s="10" t="s">
        <v>115</v>
      </c>
      <c r="F21" s="10" t="s">
        <v>116</v>
      </c>
      <c r="G21" s="11">
        <v>1</v>
      </c>
      <c r="H21" s="12">
        <v>0.02</v>
      </c>
      <c r="I21" s="12">
        <f t="shared" si="0"/>
        <v>0.02</v>
      </c>
      <c r="J21" s="10">
        <v>0</v>
      </c>
      <c r="K21" s="13">
        <f t="shared" si="1"/>
        <v>15</v>
      </c>
    </row>
    <row r="22" spans="1:13" x14ac:dyDescent="0.25">
      <c r="A22" s="22">
        <f t="shared" si="2"/>
        <v>21</v>
      </c>
      <c r="B22" s="10" t="s">
        <v>117</v>
      </c>
      <c r="C22" s="10" t="s">
        <v>49</v>
      </c>
      <c r="D22" s="10" t="s">
        <v>119</v>
      </c>
      <c r="E22" s="15" t="s">
        <v>120</v>
      </c>
      <c r="F22" s="10" t="s">
        <v>121</v>
      </c>
      <c r="G22" s="11">
        <v>1</v>
      </c>
      <c r="H22" s="12">
        <v>0.05</v>
      </c>
      <c r="I22" s="12">
        <f t="shared" si="0"/>
        <v>0.05</v>
      </c>
      <c r="J22" s="10">
        <v>0</v>
      </c>
      <c r="K22" s="13">
        <f t="shared" si="1"/>
        <v>15</v>
      </c>
    </row>
    <row r="23" spans="1:13" x14ac:dyDescent="0.25">
      <c r="A23" s="22">
        <f t="shared" si="2"/>
        <v>22</v>
      </c>
      <c r="B23" s="10" t="s">
        <v>122</v>
      </c>
      <c r="C23" s="10" t="s">
        <v>49</v>
      </c>
      <c r="D23" s="10" t="s">
        <v>123</v>
      </c>
      <c r="E23" s="10" t="s">
        <v>124</v>
      </c>
      <c r="F23" s="10" t="s">
        <v>125</v>
      </c>
      <c r="G23" s="11">
        <v>1</v>
      </c>
      <c r="H23" s="12">
        <v>0.09</v>
      </c>
      <c r="I23" s="12">
        <f t="shared" si="0"/>
        <v>0.09</v>
      </c>
      <c r="J23" s="10">
        <v>0</v>
      </c>
      <c r="K23" s="13">
        <f t="shared" si="1"/>
        <v>15</v>
      </c>
    </row>
    <row r="24" spans="1:13" x14ac:dyDescent="0.25">
      <c r="A24" s="22">
        <f t="shared" si="2"/>
        <v>23</v>
      </c>
      <c r="B24" s="10" t="s">
        <v>126</v>
      </c>
      <c r="C24" s="10" t="s">
        <v>49</v>
      </c>
      <c r="D24" s="10" t="s">
        <v>127</v>
      </c>
      <c r="E24" s="10" t="s">
        <v>128</v>
      </c>
      <c r="F24" s="10" t="s">
        <v>129</v>
      </c>
      <c r="G24" s="11">
        <v>3</v>
      </c>
      <c r="H24" s="12">
        <v>0.03</v>
      </c>
      <c r="I24" s="12">
        <f t="shared" si="0"/>
        <v>0.09</v>
      </c>
      <c r="J24" s="10">
        <v>0</v>
      </c>
      <c r="K24" s="13">
        <f t="shared" si="1"/>
        <v>45</v>
      </c>
    </row>
    <row r="25" spans="1:13" x14ac:dyDescent="0.25">
      <c r="A25" s="22">
        <f t="shared" si="2"/>
        <v>24</v>
      </c>
      <c r="B25" s="10" t="s">
        <v>130</v>
      </c>
      <c r="C25" s="10" t="s">
        <v>131</v>
      </c>
      <c r="D25" s="10" t="s">
        <v>132</v>
      </c>
      <c r="E25" s="10" t="s">
        <v>133</v>
      </c>
      <c r="F25" s="10" t="s">
        <v>134</v>
      </c>
      <c r="G25" s="11">
        <v>2</v>
      </c>
      <c r="H25" s="12">
        <v>5.0000000000000001E-3</v>
      </c>
      <c r="I25" s="12">
        <f t="shared" si="0"/>
        <v>0.01</v>
      </c>
      <c r="J25" s="10">
        <v>0</v>
      </c>
      <c r="K25" s="13">
        <f t="shared" si="1"/>
        <v>30</v>
      </c>
    </row>
    <row r="26" spans="1:13" x14ac:dyDescent="0.25">
      <c r="A26" s="22">
        <f t="shared" si="2"/>
        <v>25</v>
      </c>
      <c r="B26" s="10" t="s">
        <v>135</v>
      </c>
      <c r="C26" s="10" t="s">
        <v>131</v>
      </c>
      <c r="D26" s="10" t="s">
        <v>136</v>
      </c>
      <c r="E26" s="10" t="s">
        <v>137</v>
      </c>
      <c r="F26" s="10" t="s">
        <v>138</v>
      </c>
      <c r="G26" s="11">
        <v>2</v>
      </c>
      <c r="H26" s="12">
        <v>5.0000000000000001E-3</v>
      </c>
      <c r="I26" s="12">
        <f t="shared" si="0"/>
        <v>0.01</v>
      </c>
      <c r="J26" s="10">
        <v>0</v>
      </c>
      <c r="K26" s="13">
        <f t="shared" si="1"/>
        <v>30</v>
      </c>
    </row>
    <row r="27" spans="1:13" x14ac:dyDescent="0.25">
      <c r="A27" s="22">
        <f t="shared" si="2"/>
        <v>26</v>
      </c>
      <c r="B27" s="10" t="s">
        <v>139</v>
      </c>
      <c r="C27" s="10" t="s">
        <v>131</v>
      </c>
      <c r="D27" s="10" t="s">
        <v>140</v>
      </c>
      <c r="E27" s="10" t="s">
        <v>141</v>
      </c>
      <c r="F27" s="10" t="s">
        <v>142</v>
      </c>
      <c r="G27" s="11">
        <v>1</v>
      </c>
      <c r="H27" s="12">
        <v>5.0000000000000001E-3</v>
      </c>
      <c r="I27" s="12">
        <f t="shared" si="0"/>
        <v>5.0000000000000001E-3</v>
      </c>
      <c r="J27" s="10">
        <v>0</v>
      </c>
      <c r="K27" s="13">
        <f t="shared" si="1"/>
        <v>15</v>
      </c>
    </row>
    <row r="28" spans="1:13" x14ac:dyDescent="0.25">
      <c r="A28" s="22">
        <f t="shared" si="2"/>
        <v>27</v>
      </c>
      <c r="B28" s="10" t="s">
        <v>143</v>
      </c>
      <c r="C28" s="10" t="s">
        <v>131</v>
      </c>
      <c r="D28" s="10" t="s">
        <v>144</v>
      </c>
      <c r="E28" s="10" t="s">
        <v>145</v>
      </c>
      <c r="F28" s="10" t="s">
        <v>146</v>
      </c>
      <c r="G28" s="11">
        <v>1</v>
      </c>
      <c r="H28" s="12">
        <v>5.0000000000000001E-3</v>
      </c>
      <c r="I28" s="12">
        <f t="shared" si="0"/>
        <v>5.0000000000000001E-3</v>
      </c>
      <c r="J28" s="10">
        <v>0</v>
      </c>
      <c r="K28" s="13">
        <f t="shared" si="1"/>
        <v>15</v>
      </c>
    </row>
    <row r="29" spans="1:13" x14ac:dyDescent="0.25">
      <c r="A29" s="22">
        <f t="shared" si="2"/>
        <v>28</v>
      </c>
      <c r="B29" s="10" t="s">
        <v>147</v>
      </c>
      <c r="C29" s="10" t="s">
        <v>131</v>
      </c>
      <c r="D29" s="10" t="s">
        <v>148</v>
      </c>
      <c r="E29" s="10" t="s">
        <v>149</v>
      </c>
      <c r="F29" s="10" t="s">
        <v>150</v>
      </c>
      <c r="G29" s="11">
        <v>1</v>
      </c>
      <c r="H29" s="12">
        <v>6.0000000000000001E-3</v>
      </c>
      <c r="I29" s="12">
        <f t="shared" si="0"/>
        <v>6.0000000000000001E-3</v>
      </c>
      <c r="J29" s="10">
        <v>0</v>
      </c>
      <c r="K29" s="13">
        <f t="shared" si="1"/>
        <v>15</v>
      </c>
    </row>
    <row r="30" spans="1:13" x14ac:dyDescent="0.25">
      <c r="A30" s="22">
        <f t="shared" si="2"/>
        <v>29</v>
      </c>
      <c r="B30" s="10" t="s">
        <v>151</v>
      </c>
      <c r="C30" s="10" t="s">
        <v>131</v>
      </c>
      <c r="D30" s="10" t="s">
        <v>152</v>
      </c>
      <c r="E30" s="10" t="s">
        <v>153</v>
      </c>
      <c r="F30" s="10" t="s">
        <v>154</v>
      </c>
      <c r="G30" s="11">
        <v>2</v>
      </c>
      <c r="H30" s="12">
        <v>5.0000000000000001E-3</v>
      </c>
      <c r="I30" s="12">
        <f t="shared" si="0"/>
        <v>0.01</v>
      </c>
      <c r="J30" s="10">
        <v>0</v>
      </c>
      <c r="K30" s="13">
        <f t="shared" si="1"/>
        <v>30</v>
      </c>
    </row>
    <row r="31" spans="1:13" x14ac:dyDescent="0.25">
      <c r="A31" s="22">
        <f t="shared" si="2"/>
        <v>30</v>
      </c>
      <c r="B31" s="10" t="s">
        <v>155</v>
      </c>
      <c r="C31" s="10" t="s">
        <v>131</v>
      </c>
      <c r="D31" s="10" t="s">
        <v>156</v>
      </c>
      <c r="E31" s="10" t="s">
        <v>157</v>
      </c>
      <c r="F31" s="10" t="s">
        <v>158</v>
      </c>
      <c r="G31" s="11">
        <v>1</v>
      </c>
      <c r="H31" s="12">
        <v>5.0000000000000001E-3</v>
      </c>
      <c r="I31" s="12">
        <f t="shared" si="0"/>
        <v>5.0000000000000001E-3</v>
      </c>
      <c r="J31" s="10">
        <v>0</v>
      </c>
      <c r="K31" s="13">
        <f t="shared" si="1"/>
        <v>15</v>
      </c>
    </row>
    <row r="32" spans="1:13" ht="12.75" customHeight="1" x14ac:dyDescent="0.25">
      <c r="A32" s="22">
        <f t="shared" si="2"/>
        <v>31</v>
      </c>
      <c r="B32" s="15" t="s">
        <v>159</v>
      </c>
      <c r="C32" s="10" t="s">
        <v>160</v>
      </c>
      <c r="D32" s="10" t="s">
        <v>161</v>
      </c>
      <c r="E32" s="10" t="s">
        <v>162</v>
      </c>
      <c r="F32" s="10" t="s">
        <v>163</v>
      </c>
      <c r="G32" s="11">
        <v>1</v>
      </c>
      <c r="H32" s="12">
        <v>0.3</v>
      </c>
      <c r="I32" s="12">
        <f t="shared" si="0"/>
        <v>0.3</v>
      </c>
      <c r="J32" s="10">
        <v>0</v>
      </c>
      <c r="K32" s="13">
        <f t="shared" si="1"/>
        <v>15</v>
      </c>
      <c r="M32" t="s">
        <v>164</v>
      </c>
    </row>
    <row r="33" spans="1:13" x14ac:dyDescent="0.25">
      <c r="A33" s="22">
        <f t="shared" si="2"/>
        <v>32</v>
      </c>
      <c r="B33" s="10" t="s">
        <v>165</v>
      </c>
      <c r="C33" s="10" t="s">
        <v>166</v>
      </c>
      <c r="D33" s="10" t="s">
        <v>167</v>
      </c>
      <c r="E33" s="10" t="s">
        <v>168</v>
      </c>
      <c r="F33" s="10" t="s">
        <v>169</v>
      </c>
      <c r="G33" s="11">
        <v>1</v>
      </c>
      <c r="H33" s="12">
        <v>0.2</v>
      </c>
      <c r="I33" s="12">
        <f t="shared" si="0"/>
        <v>0.2</v>
      </c>
      <c r="J33" s="10">
        <v>0</v>
      </c>
      <c r="K33" s="13">
        <f t="shared" si="1"/>
        <v>15</v>
      </c>
      <c r="M33" t="s">
        <v>170</v>
      </c>
    </row>
    <row r="34" spans="1:13" x14ac:dyDescent="0.25">
      <c r="A34" s="22">
        <f t="shared" si="2"/>
        <v>33</v>
      </c>
      <c r="B34" s="32" t="s">
        <v>171</v>
      </c>
      <c r="C34" s="10" t="s">
        <v>172</v>
      </c>
      <c r="D34" s="10" t="s">
        <v>173</v>
      </c>
      <c r="E34" s="10" t="s">
        <v>174</v>
      </c>
      <c r="F34" s="10" t="s">
        <v>175</v>
      </c>
      <c r="G34" s="11">
        <v>1</v>
      </c>
      <c r="H34" s="12">
        <v>2.5099999999999998</v>
      </c>
      <c r="I34" s="12">
        <f t="shared" si="0"/>
        <v>2.5099999999999998</v>
      </c>
      <c r="J34" s="10">
        <v>0</v>
      </c>
      <c r="K34" s="13">
        <f t="shared" si="1"/>
        <v>15</v>
      </c>
    </row>
    <row r="35" spans="1:13" x14ac:dyDescent="0.25">
      <c r="A35" s="22">
        <f t="shared" si="2"/>
        <v>34</v>
      </c>
      <c r="B35" s="10"/>
      <c r="C35" s="10"/>
      <c r="D35" s="10"/>
      <c r="E35" s="15"/>
      <c r="F35" s="10"/>
      <c r="G35" s="11"/>
      <c r="H35" s="12"/>
      <c r="I35" s="12"/>
      <c r="J35" s="10"/>
      <c r="K35" s="13"/>
    </row>
    <row r="36" spans="1:13" x14ac:dyDescent="0.25">
      <c r="A36" s="8">
        <f t="shared" si="2"/>
        <v>35</v>
      </c>
      <c r="B36" s="10"/>
      <c r="C36" s="10"/>
      <c r="D36" s="10"/>
      <c r="E36" s="10"/>
      <c r="F36" s="10"/>
      <c r="G36" s="11"/>
      <c r="H36" s="12"/>
      <c r="I36" s="12"/>
      <c r="J36" s="10"/>
      <c r="K36" s="13"/>
    </row>
    <row r="37" spans="1:13" x14ac:dyDescent="0.25">
      <c r="A37" s="8">
        <f t="shared" si="2"/>
        <v>36</v>
      </c>
      <c r="B37" s="10"/>
      <c r="C37" s="10"/>
      <c r="D37" s="10"/>
      <c r="E37" s="10"/>
      <c r="F37" s="10"/>
      <c r="G37" s="11"/>
      <c r="H37" s="12"/>
      <c r="I37" s="12"/>
      <c r="J37" s="10"/>
      <c r="K37" s="13"/>
    </row>
    <row r="38" spans="1:13" x14ac:dyDescent="0.25">
      <c r="A38" s="8">
        <f t="shared" si="2"/>
        <v>37</v>
      </c>
      <c r="B38" s="10"/>
      <c r="C38" s="10"/>
      <c r="D38" s="10"/>
      <c r="E38" s="10"/>
      <c r="F38" s="10"/>
      <c r="G38" s="11"/>
      <c r="H38" s="12"/>
      <c r="I38" s="12"/>
      <c r="J38" s="10"/>
      <c r="K38" s="13"/>
    </row>
    <row r="39" spans="1:13" x14ac:dyDescent="0.25">
      <c r="A39" s="8">
        <f t="shared" si="2"/>
        <v>38</v>
      </c>
      <c r="B39" s="10"/>
      <c r="C39" s="10"/>
      <c r="D39" s="10"/>
      <c r="E39" s="10"/>
      <c r="F39" s="10"/>
      <c r="G39" s="11"/>
      <c r="H39" s="12"/>
      <c r="I39" s="12"/>
      <c r="J39" s="10"/>
      <c r="K39" s="13"/>
    </row>
    <row r="40" spans="1:13" ht="23.25" customHeight="1" x14ac:dyDescent="0.25">
      <c r="A40" s="8">
        <f t="shared" si="2"/>
        <v>39</v>
      </c>
      <c r="B40" s="14"/>
      <c r="C40" s="10"/>
      <c r="D40" s="10"/>
      <c r="E40" s="10"/>
      <c r="F40" s="14"/>
      <c r="G40" s="11"/>
      <c r="H40" s="12"/>
      <c r="I40" s="12"/>
      <c r="J40" s="10"/>
      <c r="K40" s="13"/>
    </row>
    <row r="41" spans="1:13" x14ac:dyDescent="0.25">
      <c r="A41" s="8">
        <f t="shared" si="2"/>
        <v>40</v>
      </c>
      <c r="B41" s="10"/>
      <c r="C41" s="10"/>
      <c r="D41" s="10"/>
      <c r="E41" s="10"/>
      <c r="F41" s="14"/>
      <c r="G41" s="11"/>
      <c r="H41" s="12"/>
      <c r="I41" s="12"/>
      <c r="J41" s="10"/>
      <c r="K41" s="13"/>
    </row>
    <row r="42" spans="1:13" x14ac:dyDescent="0.25">
      <c r="A42" s="16">
        <f t="shared" si="2"/>
        <v>41</v>
      </c>
      <c r="B42" s="17"/>
      <c r="C42" s="17"/>
      <c r="D42" s="17"/>
      <c r="E42" s="17"/>
      <c r="F42" s="17"/>
      <c r="G42" s="18"/>
      <c r="H42" s="19"/>
      <c r="I42" s="19"/>
      <c r="J42" s="17"/>
      <c r="K42" s="20"/>
    </row>
  </sheetData>
  <hyperlinks>
    <hyperlink ref="B2" r:id="rId1" tooltip="https://www.silabs.com/wireless/z-wave/800-series-modem-soc/device.efr32zg23a020f512gm48" display="https://www.silabs.com/wireless/z-wave/800-series-modem-soc/device.efr32zg23a020f512gm48" xr:uid="{569DEB3F-84FF-4F44-91D9-A2DB2C6F6557}"/>
    <hyperlink ref="F3" r:id="rId2" display="https://www.digikey.com/en/products/detail/silicon-labs/CP2102N-A02-GQFN20R/9863478" xr:uid="{0291442B-FAE3-4482-AA90-25D8AC03BEE9}"/>
    <hyperlink ref="F4" r:id="rId3" display="https://www.digikey.com/en/products/detail/diodes-incorporated/AP2127K-3-3TRG1/4470786" xr:uid="{B96C7413-CA90-42B2-B55D-5F909FD849F9}"/>
    <hyperlink ref="B5" r:id="rId4" display="https://www.digikey.com/en/products/detail/ecs-inc/ECS-390-12-33B2-CKM-TR3/21725258" xr:uid="{C115526E-E086-46DD-B796-18672E5B3ACB}"/>
    <hyperlink ref="F5" r:id="rId5" display="https://www.digikey.com/en/products/detail/ecs-inc/ECS-390-12-33B2-CKM-TR3/21725258" xr:uid="{38F6C545-9405-42AD-83A9-D2D88C243098}"/>
    <hyperlink ref="B7" r:id="rId6" display="https://www.digikey.com/en/products/detail/murata-electronics/GRT188R71E105KE13D/10694256" xr:uid="{AECFF252-BC39-47CD-B084-1DB6F9100E33}"/>
    <hyperlink ref="B8" r:id="rId7" display="https://www.digikey.com/en/products/detail/murata-electronics/GJM1555C1H1R9BB01D/2592905" xr:uid="{8EF7BA38-C849-43A1-A5A5-AFC4F12C41C9}"/>
    <hyperlink ref="B9" r:id="rId8" display="https://www.digikey.com/en/products/detail/murata-electronics/GJM1555C1H470FB01D/7363120" xr:uid="{BED5BC6F-C42B-472C-83B6-55BEAA075284}"/>
    <hyperlink ref="B10" r:id="rId9" display="https://www.digikey.com/en/products/detail/murata-electronics/GJM1555C1H7R2BB01D/2593116" xr:uid="{64E22636-E812-48CB-A43F-D0260C121E62}"/>
    <hyperlink ref="B11" r:id="rId10" display="https://www.digikey.com/en/products/detail/murata-electronics/GJM1555C1H1R3BB01D/2592879" xr:uid="{744A2046-458B-4F89-A568-71EDB3430337}"/>
    <hyperlink ref="B12" r:id="rId11" display="https://www.digikey.com/en/products/detail/murata-electronics/GRM21BR71C475KE51L/6606095" xr:uid="{D1C9B504-EA11-47B0-A380-66685325C2A3}"/>
    <hyperlink ref="B13" r:id="rId12" display="https://www.digikey.com/en/products/detail/murata-electronics/GCM188L81H104KA57D/2591908" xr:uid="{CF280619-1A25-4425-9524-CC71C1A3F4D8}"/>
  </hyperlinks>
  <pageMargins left="0.7" right="0.7" top="0.75" bottom="0.75" header="0.3" footer="0.3"/>
  <pageSetup orientation="portrait" r:id="rId13"/>
  <legacy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90F15-B4E9-4E34-8D0E-C7A19BDCE1DA}">
  <dimension ref="A1:J15"/>
  <sheetViews>
    <sheetView workbookViewId="0">
      <selection activeCell="G20" sqref="G20"/>
    </sheetView>
  </sheetViews>
  <sheetFormatPr defaultRowHeight="15" x14ac:dyDescent="0.25"/>
  <cols>
    <col min="1" max="1" width="6.5703125" bestFit="1" customWidth="1"/>
    <col min="2" max="2" width="21.85546875" customWidth="1"/>
    <col min="3" max="3" width="13.28515625" bestFit="1" customWidth="1"/>
    <col min="4" max="4" width="43" customWidth="1"/>
    <col min="6" max="6" width="9.140625" style="2"/>
    <col min="7" max="7" width="10.140625" style="28" customWidth="1"/>
  </cols>
  <sheetData>
    <row r="1" spans="1:10" x14ac:dyDescent="0.25">
      <c r="A1" s="23" t="s">
        <v>0</v>
      </c>
      <c r="B1" s="24" t="s">
        <v>1</v>
      </c>
      <c r="C1" s="24" t="s">
        <v>7</v>
      </c>
      <c r="D1" s="24" t="s">
        <v>3</v>
      </c>
      <c r="E1" s="25" t="s">
        <v>2</v>
      </c>
      <c r="F1" s="6" t="s">
        <v>6</v>
      </c>
      <c r="G1" s="27" t="s">
        <v>5</v>
      </c>
      <c r="H1" s="5" t="s">
        <v>12</v>
      </c>
      <c r="I1" s="7" t="s">
        <v>13</v>
      </c>
      <c r="J1" s="1" t="s">
        <v>15</v>
      </c>
    </row>
    <row r="2" spans="1:10" x14ac:dyDescent="0.25">
      <c r="A2">
        <v>1</v>
      </c>
      <c r="D2" t="s">
        <v>25</v>
      </c>
      <c r="E2">
        <v>2</v>
      </c>
      <c r="G2" s="28">
        <f>F2*E2</f>
        <v>0</v>
      </c>
      <c r="J2" t="s">
        <v>26</v>
      </c>
    </row>
    <row r="3" spans="1:10" x14ac:dyDescent="0.25">
      <c r="A3">
        <f>A2+1</f>
        <v>2</v>
      </c>
      <c r="D3" t="s">
        <v>20</v>
      </c>
      <c r="E3">
        <v>1</v>
      </c>
      <c r="G3" s="28">
        <f t="shared" ref="G3:G5" si="0">F3*E3</f>
        <v>0</v>
      </c>
      <c r="J3" t="s">
        <v>27</v>
      </c>
    </row>
    <row r="4" spans="1:10" x14ac:dyDescent="0.25">
      <c r="A4">
        <f t="shared" ref="A4:A15" si="1">A3+1</f>
        <v>3</v>
      </c>
      <c r="B4">
        <v>3418</v>
      </c>
      <c r="C4" s="26" t="s">
        <v>22</v>
      </c>
      <c r="D4" t="s">
        <v>21</v>
      </c>
      <c r="E4">
        <v>2</v>
      </c>
      <c r="F4" s="2">
        <v>10.99</v>
      </c>
      <c r="G4" s="28">
        <f t="shared" si="0"/>
        <v>21.98</v>
      </c>
    </row>
    <row r="5" spans="1:10" x14ac:dyDescent="0.25">
      <c r="A5">
        <f t="shared" si="1"/>
        <v>4</v>
      </c>
      <c r="B5" s="26" t="s">
        <v>16</v>
      </c>
      <c r="C5" t="s">
        <v>23</v>
      </c>
      <c r="D5" t="s">
        <v>24</v>
      </c>
      <c r="E5">
        <v>2</v>
      </c>
      <c r="F5" s="2">
        <v>59</v>
      </c>
      <c r="G5" s="28">
        <f t="shared" si="0"/>
        <v>118</v>
      </c>
    </row>
    <row r="6" spans="1:10" x14ac:dyDescent="0.25">
      <c r="A6">
        <f t="shared" si="1"/>
        <v>5</v>
      </c>
    </row>
    <row r="7" spans="1:10" x14ac:dyDescent="0.25">
      <c r="A7">
        <f t="shared" si="1"/>
        <v>6</v>
      </c>
      <c r="B7" s="26"/>
    </row>
    <row r="8" spans="1:10" x14ac:dyDescent="0.25">
      <c r="A8">
        <f t="shared" si="1"/>
        <v>7</v>
      </c>
      <c r="B8" s="26"/>
    </row>
    <row r="9" spans="1:10" x14ac:dyDescent="0.25">
      <c r="A9">
        <f t="shared" si="1"/>
        <v>8</v>
      </c>
      <c r="B9" s="26"/>
    </row>
    <row r="10" spans="1:10" x14ac:dyDescent="0.25">
      <c r="A10">
        <f t="shared" si="1"/>
        <v>9</v>
      </c>
    </row>
    <row r="11" spans="1:10" x14ac:dyDescent="0.25">
      <c r="A11">
        <f t="shared" si="1"/>
        <v>10</v>
      </c>
    </row>
    <row r="12" spans="1:10" x14ac:dyDescent="0.25">
      <c r="A12">
        <f t="shared" si="1"/>
        <v>11</v>
      </c>
    </row>
    <row r="13" spans="1:10" x14ac:dyDescent="0.25">
      <c r="A13">
        <f t="shared" si="1"/>
        <v>12</v>
      </c>
    </row>
    <row r="14" spans="1:10" x14ac:dyDescent="0.25">
      <c r="A14">
        <f t="shared" si="1"/>
        <v>13</v>
      </c>
    </row>
    <row r="15" spans="1:10" x14ac:dyDescent="0.25">
      <c r="A15">
        <f t="shared" si="1"/>
        <v>14</v>
      </c>
    </row>
  </sheetData>
  <hyperlinks>
    <hyperlink ref="C4" r:id="rId1" xr:uid="{1FDC4E02-AAB4-4DDC-98A7-899E4AA5F8EF}"/>
    <hyperlink ref="B5" r:id="rId2" xr:uid="{2F280912-1894-4BB6-B856-B14A6BBF48A7}"/>
  </hyperlinks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Introduction</vt:lpstr>
      <vt:lpstr>BOM Controller</vt:lpstr>
      <vt:lpstr>Test Jig</vt:lpstr>
      <vt:lpstr>'BOM Controller'!Print_Area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Ryherd</cp:lastModifiedBy>
  <cp:lastPrinted>2023-07-28T11:55:23Z</cp:lastPrinted>
  <dcterms:created xsi:type="dcterms:W3CDTF">2015-06-05T18:17:20Z</dcterms:created>
  <dcterms:modified xsi:type="dcterms:W3CDTF">2024-03-03T16:19:25Z</dcterms:modified>
</cp:coreProperties>
</file>