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Box\EEP147\2024\ESG\Datahub\EEP-147-SP24\ESG-Analysis\"/>
    </mc:Choice>
  </mc:AlternateContent>
  <xr:revisionPtr revIDLastSave="0" documentId="13_ncr:1_{855E466A-100B-42BF-BC14-19BF709E1C0E}" xr6:coauthVersionLast="47" xr6:coauthVersionMax="47" xr10:uidLastSave="{00000000-0000-0000-0000-000000000000}"/>
  <bookViews>
    <workbookView xWindow="-120" yWindow="-120" windowWidth="51840" windowHeight="21120" tabRatio="500" xr2:uid="{00000000-000D-0000-FFFF-FFFF00000000}"/>
  </bookViews>
  <sheets>
    <sheet name="NewGeneratorCharacteristics_TEM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E4" i="1"/>
  <c r="N6" i="1"/>
  <c r="K6" i="1"/>
  <c r="G6" i="1"/>
  <c r="N5" i="1"/>
  <c r="K5" i="1"/>
  <c r="G5" i="1"/>
  <c r="N4" i="1"/>
  <c r="K4" i="1"/>
  <c r="F4" i="1"/>
  <c r="G4" i="1"/>
  <c r="N3" i="1"/>
  <c r="K3" i="1"/>
  <c r="E3" i="1"/>
  <c r="G3" i="1"/>
  <c r="N2" i="1"/>
  <c r="K2" i="1"/>
  <c r="E2" i="1"/>
  <c r="G2" i="1"/>
</calcChain>
</file>

<file path=xl/sharedStrings.xml><?xml version="1.0" encoding="utf-8"?>
<sst xmlns="http://schemas.openxmlformats.org/spreadsheetml/2006/main" count="19" uniqueCount="19">
  <si>
    <t>Plant_Type</t>
  </si>
  <si>
    <t>Capacity_MW</t>
  </si>
  <si>
    <t>Heat_Rate_MMBtu_perMWH</t>
  </si>
  <si>
    <t>Fuel_Cost_USDperMMBtu</t>
  </si>
  <si>
    <t>Fuel_Cost_USDperMWH</t>
  </si>
  <si>
    <t>Var_OandM_USDperMWH</t>
  </si>
  <si>
    <t>Var_Cost_USDperMWH</t>
  </si>
  <si>
    <t>CO2_lbsperMMBtu</t>
  </si>
  <si>
    <t>Carbon_tonsperMWH</t>
  </si>
  <si>
    <t>FixedCst_OandM_perkWperYear</t>
  </si>
  <si>
    <t>FixedCst_OandM_perDay</t>
  </si>
  <si>
    <t>CapEx_perkW</t>
  </si>
  <si>
    <t>Construction_Financing_Cst_perkW</t>
  </si>
  <si>
    <t>Capital_Expenditure_perMW</t>
  </si>
  <si>
    <t>Coal</t>
  </si>
  <si>
    <t>Natural Gas</t>
  </si>
  <si>
    <t>Nuclear</t>
  </si>
  <si>
    <t>Wind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</si>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</sst>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_(* #,##0.00_);_(* \(#,##0.00\);_(* \-??_);_(@_)"/>
    <numFmt numFmtId="166" formatCode="_-* #,##0.00_-;\-* #,##0.00_-;_-* \-??_-;_-@_-"/>
    <numFmt numFmtId="167" formatCode="_(\$* #,##0.00_);_(\$* \(#,##0.00\);_(\$* \-??_);_(@_)"/>
  </numFmts>
  <fonts count="22">
    <font>
      <sz val="11"/>
      <color rgb="FF000000"/>
      <name val="Calibri"/>
      <family val="2"/>
    </font>
    <font>
      <sz val="11"/>
      <color rgb="FF000000"/>
      <name val="Times New Roman"/>
      <family val="2"/>
    </font>
    <font>
      <sz val="12"/>
      <color rgb="FF000000"/>
      <name val="Calibri"/>
      <family val="2"/>
    </font>
    <font>
      <b/>
      <sz val="10"/>
      <color rgb="FF008000"/>
      <name val="Helvetica Neue"/>
      <family val="2"/>
    </font>
    <font>
      <b/>
      <sz val="13"/>
      <color rgb="FF003366"/>
      <name val="Times New Roman"/>
      <family val="2"/>
    </font>
    <font>
      <b/>
      <sz val="10"/>
      <color rgb="FFFF6600"/>
      <name val="Helvetica Neue"/>
      <family val="2"/>
    </font>
    <font>
      <b/>
      <sz val="10"/>
      <color rgb="FF339966"/>
      <name val="Helvetica Neue"/>
      <family val="2"/>
    </font>
    <font>
      <u/>
      <sz val="12"/>
      <color rgb="FF0000FF"/>
      <name val="Calibri"/>
      <family val="2"/>
    </font>
    <font>
      <u/>
      <sz val="10"/>
      <color rgb="FF0000FF"/>
      <name val="Arial"/>
      <family val="2"/>
    </font>
    <font>
      <b/>
      <sz val="10"/>
      <color rgb="FF800080"/>
      <name val="Helvetica Neue"/>
      <family val="2"/>
    </font>
    <font>
      <b/>
      <sz val="10"/>
      <color rgb="FF00CCFF"/>
      <name val="Helvetica Neue"/>
      <family val="2"/>
    </font>
    <font>
      <sz val="9"/>
      <name val="Arial"/>
      <family val="2"/>
    </font>
    <font>
      <sz val="10"/>
      <name val="Arial"/>
      <family val="2"/>
    </font>
    <font>
      <sz val="10"/>
      <name val="Helvetica Neue"/>
      <family val="2"/>
    </font>
    <font>
      <sz val="10"/>
      <color rgb="FF000000"/>
      <name val="Calibri"/>
      <family val="2"/>
    </font>
    <font>
      <b/>
      <sz val="10"/>
      <color rgb="FFFF0000"/>
      <name val="Helvetica Neue"/>
      <family val="2"/>
    </font>
    <font>
      <b/>
      <sz val="18"/>
      <color rgb="FF003366"/>
      <name val="Cambria"/>
      <family val="2"/>
    </font>
    <font>
      <b/>
      <sz val="10"/>
      <color rgb="FF000000"/>
      <name val="Helvetica Neue"/>
      <family val="2"/>
    </font>
    <font>
      <b/>
      <sz val="10"/>
      <color rgb="FF808080"/>
      <name val="Helvetica Neue"/>
      <family val="2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C0C0C0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79">
    <xf numFmtId="0" fontId="0" fillId="0" borderId="0"/>
    <xf numFmtId="0" fontId="1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1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1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2" fillId="4" borderId="0" applyBorder="0" applyAlignment="0" applyProtection="0"/>
    <xf numFmtId="0" fontId="1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0" fontId="2" fillId="5" borderId="0" applyBorder="0" applyAlignment="0" applyProtection="0"/>
    <xf numFmtId="164" fontId="3" fillId="0" borderId="0" applyProtection="0">
      <alignment horizontal="right" vertical="center"/>
    </xf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6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5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167" fontId="20" fillId="0" borderId="0" applyBorder="0" applyAlignment="0" applyProtection="0"/>
    <xf numFmtId="0" fontId="4" fillId="0" borderId="1" applyAlignment="0" applyProtection="0"/>
    <xf numFmtId="49" fontId="5" fillId="0" borderId="0" applyBorder="0" applyProtection="0">
      <alignment horizontal="right" vertical="center"/>
    </xf>
    <xf numFmtId="0" fontId="6" fillId="0" borderId="0" applyBorder="0" applyProtection="0">
      <alignment horizontal="right" vertical="center"/>
    </xf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0" fontId="7" fillId="0" borderId="0" applyBorder="0" applyAlignment="0" applyProtection="0"/>
    <xf numFmtId="0" fontId="8" fillId="0" borderId="0" applyBorder="0" applyAlignment="0" applyProtection="0"/>
    <xf numFmtId="0" fontId="8" fillId="0" borderId="0" applyBorder="0" applyAlignment="0" applyProtection="0"/>
    <xf numFmtId="164" fontId="9" fillId="0" borderId="0" applyProtection="0">
      <alignment horizontal="right" vertical="center"/>
    </xf>
    <xf numFmtId="164" fontId="10" fillId="0" borderId="0" applyProtection="0">
      <alignment horizontal="right" vertical="center"/>
    </xf>
    <xf numFmtId="0" fontId="1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0" fillId="0" borderId="0"/>
    <xf numFmtId="0" fontId="13" fillId="0" borderId="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12" fillId="0" borderId="0"/>
    <xf numFmtId="0" fontId="14" fillId="0" borderId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9" fontId="20" fillId="0" borderId="0" applyBorder="0" applyAlignment="0" applyProtection="0"/>
    <xf numFmtId="164" fontId="15" fillId="0" borderId="0" applyProtection="0">
      <alignment horizontal="right" vertical="center"/>
    </xf>
    <xf numFmtId="0" fontId="16" fillId="0" borderId="0" applyBorder="0" applyAlignment="0" applyProtection="0"/>
    <xf numFmtId="0" fontId="17" fillId="0" borderId="0" applyBorder="0" applyProtection="0">
      <alignment horizontal="right" vertical="center"/>
    </xf>
    <xf numFmtId="0" fontId="15" fillId="0" borderId="0" applyBorder="0" applyProtection="0">
      <alignment horizontal="right" vertical="center"/>
    </xf>
    <xf numFmtId="0" fontId="20" fillId="4" borderId="2"/>
    <xf numFmtId="0" fontId="18" fillId="0" borderId="0" applyBorder="0" applyProtection="0">
      <alignment horizontal="right" vertical="center"/>
    </xf>
  </cellStyleXfs>
  <cellXfs count="13">
    <xf numFmtId="0" fontId="0" fillId="0" borderId="0" xfId="0"/>
    <xf numFmtId="0" fontId="0" fillId="0" borderId="3" xfId="0" applyBorder="1"/>
    <xf numFmtId="0" fontId="19" fillId="0" borderId="3" xfId="0" applyFont="1" applyBorder="1"/>
    <xf numFmtId="0" fontId="14" fillId="0" borderId="3" xfId="0" applyFont="1" applyBorder="1"/>
    <xf numFmtId="0" fontId="21" fillId="0" borderId="0" xfId="0" applyFont="1"/>
    <xf numFmtId="0" fontId="21" fillId="0" borderId="4" xfId="0" applyFont="1" applyBorder="1"/>
    <xf numFmtId="0" fontId="0" fillId="0" borderId="5" xfId="0" applyBorder="1"/>
    <xf numFmtId="0" fontId="21" fillId="0" borderId="6" xfId="0" applyFont="1" applyBorder="1"/>
    <xf numFmtId="0" fontId="21" fillId="0" borderId="7" xfId="0" applyFont="1" applyBorder="1"/>
    <xf numFmtId="0" fontId="21" fillId="0" borderId="8" xfId="0" applyFont="1" applyBorder="1"/>
    <xf numFmtId="0" fontId="0" fillId="0" borderId="10" xfId="0" applyBorder="1"/>
    <xf numFmtId="0" fontId="0" fillId="0" borderId="11" xfId="0" applyBorder="1"/>
    <xf numFmtId="0" fontId="21" fillId="0" borderId="9" xfId="0" applyFont="1" applyBorder="1"/>
  </cellXfs>
  <cellStyles count="479">
    <cellStyle name="20% - Accent1 2" xfId="1" xr:uid="{00000000-0005-0000-0000-000006000000}"/>
    <cellStyle name="20% - Accent1 2 2" xfId="2" xr:uid="{00000000-0005-0000-0000-000007000000}"/>
    <cellStyle name="20% - Accent1 2 2 2" xfId="3" xr:uid="{00000000-0005-0000-0000-000008000000}"/>
    <cellStyle name="20% - Accent1 2 2 2 2" xfId="4" xr:uid="{00000000-0005-0000-0000-000009000000}"/>
    <cellStyle name="20% - Accent1 2 2 2 2 2" xfId="5" xr:uid="{00000000-0005-0000-0000-00000A000000}"/>
    <cellStyle name="20% - Accent1 2 2 2 2 2 2" xfId="6" xr:uid="{00000000-0005-0000-0000-00000B000000}"/>
    <cellStyle name="20% - Accent1 2 2 2 2 2 2 2" xfId="7" xr:uid="{00000000-0005-0000-0000-00000C000000}"/>
    <cellStyle name="20% - Accent1 2 2 2 2 2 3" xfId="8" xr:uid="{00000000-0005-0000-0000-00000D000000}"/>
    <cellStyle name="20% - Accent1 2 2 2 2 3" xfId="9" xr:uid="{00000000-0005-0000-0000-00000E000000}"/>
    <cellStyle name="20% - Accent1 2 2 2 2 3 2" xfId="10" xr:uid="{00000000-0005-0000-0000-00000F000000}"/>
    <cellStyle name="20% - Accent1 2 2 2 2 4" xfId="11" xr:uid="{00000000-0005-0000-0000-000010000000}"/>
    <cellStyle name="20% - Accent1 2 2 2 3" xfId="12" xr:uid="{00000000-0005-0000-0000-000011000000}"/>
    <cellStyle name="20% - Accent1 2 2 2 3 2" xfId="13" xr:uid="{00000000-0005-0000-0000-000012000000}"/>
    <cellStyle name="20% - Accent1 2 2 2 3 2 2" xfId="14" xr:uid="{00000000-0005-0000-0000-000013000000}"/>
    <cellStyle name="20% - Accent1 2 2 2 3 3" xfId="15" xr:uid="{00000000-0005-0000-0000-000014000000}"/>
    <cellStyle name="20% - Accent1 2 2 2 4" xfId="16" xr:uid="{00000000-0005-0000-0000-000015000000}"/>
    <cellStyle name="20% - Accent1 2 2 2 4 2" xfId="17" xr:uid="{00000000-0005-0000-0000-000016000000}"/>
    <cellStyle name="20% - Accent1 2 2 2 5" xfId="18" xr:uid="{00000000-0005-0000-0000-000017000000}"/>
    <cellStyle name="20% - Accent1 2 2 3" xfId="19" xr:uid="{00000000-0005-0000-0000-000018000000}"/>
    <cellStyle name="20% - Accent1 2 2 3 2" xfId="20" xr:uid="{00000000-0005-0000-0000-000019000000}"/>
    <cellStyle name="20% - Accent1 2 2 3 2 2" xfId="21" xr:uid="{00000000-0005-0000-0000-00001A000000}"/>
    <cellStyle name="20% - Accent1 2 2 3 2 2 2" xfId="22" xr:uid="{00000000-0005-0000-0000-00001B000000}"/>
    <cellStyle name="20% - Accent1 2 2 3 2 3" xfId="23" xr:uid="{00000000-0005-0000-0000-00001C000000}"/>
    <cellStyle name="20% - Accent1 2 2 3 3" xfId="24" xr:uid="{00000000-0005-0000-0000-00001D000000}"/>
    <cellStyle name="20% - Accent1 2 2 3 3 2" xfId="25" xr:uid="{00000000-0005-0000-0000-00001E000000}"/>
    <cellStyle name="20% - Accent1 2 2 3 4" xfId="26" xr:uid="{00000000-0005-0000-0000-00001F000000}"/>
    <cellStyle name="20% - Accent1 2 2 4" xfId="27" xr:uid="{00000000-0005-0000-0000-000020000000}"/>
    <cellStyle name="20% - Accent1 2 2 4 2" xfId="28" xr:uid="{00000000-0005-0000-0000-000021000000}"/>
    <cellStyle name="20% - Accent1 2 2 4 2 2" xfId="29" xr:uid="{00000000-0005-0000-0000-000022000000}"/>
    <cellStyle name="20% - Accent1 2 2 4 3" xfId="30" xr:uid="{00000000-0005-0000-0000-000023000000}"/>
    <cellStyle name="20% - Accent1 2 2 5" xfId="31" xr:uid="{00000000-0005-0000-0000-000024000000}"/>
    <cellStyle name="20% - Accent1 2 2 5 2" xfId="32" xr:uid="{00000000-0005-0000-0000-000025000000}"/>
    <cellStyle name="20% - Accent1 2 2 6" xfId="33" xr:uid="{00000000-0005-0000-0000-000026000000}"/>
    <cellStyle name="20% - Accent2 2" xfId="34" xr:uid="{00000000-0005-0000-0000-000027000000}"/>
    <cellStyle name="20% - Accent2 2 2" xfId="35" xr:uid="{00000000-0005-0000-0000-000028000000}"/>
    <cellStyle name="20% - Accent2 2 2 2" xfId="36" xr:uid="{00000000-0005-0000-0000-000029000000}"/>
    <cellStyle name="20% - Accent2 2 2 2 2" xfId="37" xr:uid="{00000000-0005-0000-0000-00002A000000}"/>
    <cellStyle name="20% - Accent2 2 2 2 2 2" xfId="38" xr:uid="{00000000-0005-0000-0000-00002B000000}"/>
    <cellStyle name="20% - Accent2 2 2 2 2 2 2" xfId="39" xr:uid="{00000000-0005-0000-0000-00002C000000}"/>
    <cellStyle name="20% - Accent2 2 2 2 2 2 2 2" xfId="40" xr:uid="{00000000-0005-0000-0000-00002D000000}"/>
    <cellStyle name="20% - Accent2 2 2 2 2 2 3" xfId="41" xr:uid="{00000000-0005-0000-0000-00002E000000}"/>
    <cellStyle name="20% - Accent2 2 2 2 2 3" xfId="42" xr:uid="{00000000-0005-0000-0000-00002F000000}"/>
    <cellStyle name="20% - Accent2 2 2 2 2 3 2" xfId="43" xr:uid="{00000000-0005-0000-0000-000030000000}"/>
    <cellStyle name="20% - Accent2 2 2 2 2 4" xfId="44" xr:uid="{00000000-0005-0000-0000-000031000000}"/>
    <cellStyle name="20% - Accent2 2 2 2 3" xfId="45" xr:uid="{00000000-0005-0000-0000-000032000000}"/>
    <cellStyle name="20% - Accent2 2 2 2 3 2" xfId="46" xr:uid="{00000000-0005-0000-0000-000033000000}"/>
    <cellStyle name="20% - Accent2 2 2 2 3 2 2" xfId="47" xr:uid="{00000000-0005-0000-0000-000034000000}"/>
    <cellStyle name="20% - Accent2 2 2 2 3 3" xfId="48" xr:uid="{00000000-0005-0000-0000-000035000000}"/>
    <cellStyle name="20% - Accent2 2 2 2 4" xfId="49" xr:uid="{00000000-0005-0000-0000-000036000000}"/>
    <cellStyle name="20% - Accent2 2 2 2 4 2" xfId="50" xr:uid="{00000000-0005-0000-0000-000037000000}"/>
    <cellStyle name="20% - Accent2 2 2 2 5" xfId="51" xr:uid="{00000000-0005-0000-0000-000038000000}"/>
    <cellStyle name="20% - Accent2 2 2 3" xfId="52" xr:uid="{00000000-0005-0000-0000-000039000000}"/>
    <cellStyle name="20% - Accent2 2 2 3 2" xfId="53" xr:uid="{00000000-0005-0000-0000-00003A000000}"/>
    <cellStyle name="20% - Accent2 2 2 3 2 2" xfId="54" xr:uid="{00000000-0005-0000-0000-00003B000000}"/>
    <cellStyle name="20% - Accent2 2 2 3 2 2 2" xfId="55" xr:uid="{00000000-0005-0000-0000-00003C000000}"/>
    <cellStyle name="20% - Accent2 2 2 3 2 3" xfId="56" xr:uid="{00000000-0005-0000-0000-00003D000000}"/>
    <cellStyle name="20% - Accent2 2 2 3 3" xfId="57" xr:uid="{00000000-0005-0000-0000-00003E000000}"/>
    <cellStyle name="20% - Accent2 2 2 3 3 2" xfId="58" xr:uid="{00000000-0005-0000-0000-00003F000000}"/>
    <cellStyle name="20% - Accent2 2 2 3 4" xfId="59" xr:uid="{00000000-0005-0000-0000-000040000000}"/>
    <cellStyle name="20% - Accent2 2 2 4" xfId="60" xr:uid="{00000000-0005-0000-0000-000041000000}"/>
    <cellStyle name="20% - Accent2 2 2 4 2" xfId="61" xr:uid="{00000000-0005-0000-0000-000042000000}"/>
    <cellStyle name="20% - Accent2 2 2 4 2 2" xfId="62" xr:uid="{00000000-0005-0000-0000-000043000000}"/>
    <cellStyle name="20% - Accent2 2 2 4 3" xfId="63" xr:uid="{00000000-0005-0000-0000-000044000000}"/>
    <cellStyle name="20% - Accent2 2 2 5" xfId="64" xr:uid="{00000000-0005-0000-0000-000045000000}"/>
    <cellStyle name="20% - Accent2 2 2 5 2" xfId="65" xr:uid="{00000000-0005-0000-0000-000046000000}"/>
    <cellStyle name="20% - Accent2 2 2 6" xfId="66" xr:uid="{00000000-0005-0000-0000-000047000000}"/>
    <cellStyle name="20% - Accent3 2" xfId="67" xr:uid="{00000000-0005-0000-0000-000048000000}"/>
    <cellStyle name="20% - Accent3 2 2" xfId="68" xr:uid="{00000000-0005-0000-0000-000049000000}"/>
    <cellStyle name="20% - Accent3 2 2 2" xfId="69" xr:uid="{00000000-0005-0000-0000-00004A000000}"/>
    <cellStyle name="20% - Accent3 2 2 2 2" xfId="70" xr:uid="{00000000-0005-0000-0000-00004B000000}"/>
    <cellStyle name="20% - Accent3 2 2 2 2 2" xfId="71" xr:uid="{00000000-0005-0000-0000-00004C000000}"/>
    <cellStyle name="20% - Accent3 2 2 2 2 2 2" xfId="72" xr:uid="{00000000-0005-0000-0000-00004D000000}"/>
    <cellStyle name="20% - Accent3 2 2 2 2 2 2 2" xfId="73" xr:uid="{00000000-0005-0000-0000-00004E000000}"/>
    <cellStyle name="20% - Accent3 2 2 2 2 2 3" xfId="74" xr:uid="{00000000-0005-0000-0000-00004F000000}"/>
    <cellStyle name="20% - Accent3 2 2 2 2 3" xfId="75" xr:uid="{00000000-0005-0000-0000-000050000000}"/>
    <cellStyle name="20% - Accent3 2 2 2 2 3 2" xfId="76" xr:uid="{00000000-0005-0000-0000-000051000000}"/>
    <cellStyle name="20% - Accent3 2 2 2 2 4" xfId="77" xr:uid="{00000000-0005-0000-0000-000052000000}"/>
    <cellStyle name="20% - Accent3 2 2 2 3" xfId="78" xr:uid="{00000000-0005-0000-0000-000053000000}"/>
    <cellStyle name="20% - Accent3 2 2 2 3 2" xfId="79" xr:uid="{00000000-0005-0000-0000-000054000000}"/>
    <cellStyle name="20% - Accent3 2 2 2 3 2 2" xfId="80" xr:uid="{00000000-0005-0000-0000-000055000000}"/>
    <cellStyle name="20% - Accent3 2 2 2 3 3" xfId="81" xr:uid="{00000000-0005-0000-0000-000056000000}"/>
    <cellStyle name="20% - Accent3 2 2 2 4" xfId="82" xr:uid="{00000000-0005-0000-0000-000057000000}"/>
    <cellStyle name="20% - Accent3 2 2 2 4 2" xfId="83" xr:uid="{00000000-0005-0000-0000-000058000000}"/>
    <cellStyle name="20% - Accent3 2 2 2 5" xfId="84" xr:uid="{00000000-0005-0000-0000-000059000000}"/>
    <cellStyle name="20% - Accent3 2 2 3" xfId="85" xr:uid="{00000000-0005-0000-0000-00005A000000}"/>
    <cellStyle name="20% - Accent3 2 2 3 2" xfId="86" xr:uid="{00000000-0005-0000-0000-00005B000000}"/>
    <cellStyle name="20% - Accent3 2 2 3 2 2" xfId="87" xr:uid="{00000000-0005-0000-0000-00005C000000}"/>
    <cellStyle name="20% - Accent3 2 2 3 2 2 2" xfId="88" xr:uid="{00000000-0005-0000-0000-00005D000000}"/>
    <cellStyle name="20% - Accent3 2 2 3 2 3" xfId="89" xr:uid="{00000000-0005-0000-0000-00005E000000}"/>
    <cellStyle name="20% - Accent3 2 2 3 3" xfId="90" xr:uid="{00000000-0005-0000-0000-00005F000000}"/>
    <cellStyle name="20% - Accent3 2 2 3 3 2" xfId="91" xr:uid="{00000000-0005-0000-0000-000060000000}"/>
    <cellStyle name="20% - Accent3 2 2 3 4" xfId="92" xr:uid="{00000000-0005-0000-0000-000061000000}"/>
    <cellStyle name="20% - Accent3 2 2 4" xfId="93" xr:uid="{00000000-0005-0000-0000-000062000000}"/>
    <cellStyle name="20% - Accent3 2 2 4 2" xfId="94" xr:uid="{00000000-0005-0000-0000-000063000000}"/>
    <cellStyle name="20% - Accent3 2 2 4 2 2" xfId="95" xr:uid="{00000000-0005-0000-0000-000064000000}"/>
    <cellStyle name="20% - Accent3 2 2 4 3" xfId="96" xr:uid="{00000000-0005-0000-0000-000065000000}"/>
    <cellStyle name="20% - Accent3 2 2 5" xfId="97" xr:uid="{00000000-0005-0000-0000-000066000000}"/>
    <cellStyle name="20% - Accent3 2 2 5 2" xfId="98" xr:uid="{00000000-0005-0000-0000-000067000000}"/>
    <cellStyle name="20% - Accent3 2 2 6" xfId="99" xr:uid="{00000000-0005-0000-0000-000068000000}"/>
    <cellStyle name="20% - Accent4 2" xfId="100" xr:uid="{00000000-0005-0000-0000-000069000000}"/>
    <cellStyle name="20% - Accent4 2 2" xfId="101" xr:uid="{00000000-0005-0000-0000-00006A000000}"/>
    <cellStyle name="20% - Accent4 2 2 2" xfId="102" xr:uid="{00000000-0005-0000-0000-00006B000000}"/>
    <cellStyle name="20% - Accent4 2 2 2 2" xfId="103" xr:uid="{00000000-0005-0000-0000-00006C000000}"/>
    <cellStyle name="20% - Accent4 2 2 2 2 2" xfId="104" xr:uid="{00000000-0005-0000-0000-00006D000000}"/>
    <cellStyle name="20% - Accent4 2 2 2 2 2 2" xfId="105" xr:uid="{00000000-0005-0000-0000-00006E000000}"/>
    <cellStyle name="20% - Accent4 2 2 2 2 2 2 2" xfId="106" xr:uid="{00000000-0005-0000-0000-00006F000000}"/>
    <cellStyle name="20% - Accent4 2 2 2 2 2 3" xfId="107" xr:uid="{00000000-0005-0000-0000-000070000000}"/>
    <cellStyle name="20% - Accent4 2 2 2 2 3" xfId="108" xr:uid="{00000000-0005-0000-0000-000071000000}"/>
    <cellStyle name="20% - Accent4 2 2 2 2 3 2" xfId="109" xr:uid="{00000000-0005-0000-0000-000072000000}"/>
    <cellStyle name="20% - Accent4 2 2 2 2 4" xfId="110" xr:uid="{00000000-0005-0000-0000-000073000000}"/>
    <cellStyle name="20% - Accent4 2 2 2 3" xfId="111" xr:uid="{00000000-0005-0000-0000-000074000000}"/>
    <cellStyle name="20% - Accent4 2 2 2 3 2" xfId="112" xr:uid="{00000000-0005-0000-0000-000075000000}"/>
    <cellStyle name="20% - Accent4 2 2 2 3 2 2" xfId="113" xr:uid="{00000000-0005-0000-0000-000076000000}"/>
    <cellStyle name="20% - Accent4 2 2 2 3 3" xfId="114" xr:uid="{00000000-0005-0000-0000-000077000000}"/>
    <cellStyle name="20% - Accent4 2 2 2 4" xfId="115" xr:uid="{00000000-0005-0000-0000-000078000000}"/>
    <cellStyle name="20% - Accent4 2 2 2 4 2" xfId="116" xr:uid="{00000000-0005-0000-0000-000079000000}"/>
    <cellStyle name="20% - Accent4 2 2 2 5" xfId="117" xr:uid="{00000000-0005-0000-0000-00007A000000}"/>
    <cellStyle name="20% - Accent4 2 2 3" xfId="118" xr:uid="{00000000-0005-0000-0000-00007B000000}"/>
    <cellStyle name="20% - Accent4 2 2 3 2" xfId="119" xr:uid="{00000000-0005-0000-0000-00007C000000}"/>
    <cellStyle name="20% - Accent4 2 2 3 2 2" xfId="120" xr:uid="{00000000-0005-0000-0000-00007D000000}"/>
    <cellStyle name="20% - Accent4 2 2 3 2 2 2" xfId="121" xr:uid="{00000000-0005-0000-0000-00007E000000}"/>
    <cellStyle name="20% - Accent4 2 2 3 2 3" xfId="122" xr:uid="{00000000-0005-0000-0000-00007F000000}"/>
    <cellStyle name="20% - Accent4 2 2 3 3" xfId="123" xr:uid="{00000000-0005-0000-0000-000080000000}"/>
    <cellStyle name="20% - Accent4 2 2 3 3 2" xfId="124" xr:uid="{00000000-0005-0000-0000-000081000000}"/>
    <cellStyle name="20% - Accent4 2 2 3 4" xfId="125" xr:uid="{00000000-0005-0000-0000-000082000000}"/>
    <cellStyle name="20% - Accent4 2 2 4" xfId="126" xr:uid="{00000000-0005-0000-0000-000083000000}"/>
    <cellStyle name="20% - Accent4 2 2 4 2" xfId="127" xr:uid="{00000000-0005-0000-0000-000084000000}"/>
    <cellStyle name="20% - Accent4 2 2 4 2 2" xfId="128" xr:uid="{00000000-0005-0000-0000-000085000000}"/>
    <cellStyle name="20% - Accent4 2 2 4 3" xfId="129" xr:uid="{00000000-0005-0000-0000-000086000000}"/>
    <cellStyle name="20% - Accent4 2 2 5" xfId="130" xr:uid="{00000000-0005-0000-0000-000087000000}"/>
    <cellStyle name="20% - Accent4 2 2 5 2" xfId="131" xr:uid="{00000000-0005-0000-0000-000088000000}"/>
    <cellStyle name="20% - Accent4 2 2 6" xfId="132" xr:uid="{00000000-0005-0000-0000-000089000000}"/>
    <cellStyle name="Calculated" xfId="133" xr:uid="{00000000-0005-0000-0000-00008A000000}"/>
    <cellStyle name="Comma 10" xfId="134" xr:uid="{00000000-0005-0000-0000-00008B000000}"/>
    <cellStyle name="Comma 10 2" xfId="135" xr:uid="{00000000-0005-0000-0000-00008C000000}"/>
    <cellStyle name="Comma 10 2 2" xfId="136" xr:uid="{00000000-0005-0000-0000-00008D000000}"/>
    <cellStyle name="Comma 10 2 2 2" xfId="137" xr:uid="{00000000-0005-0000-0000-00008E000000}"/>
    <cellStyle name="Comma 10 2 2 2 2" xfId="138" xr:uid="{00000000-0005-0000-0000-00008F000000}"/>
    <cellStyle name="Comma 10 2 2 2 2 2" xfId="139" xr:uid="{00000000-0005-0000-0000-000090000000}"/>
    <cellStyle name="Comma 10 2 2 2 3" xfId="140" xr:uid="{00000000-0005-0000-0000-000091000000}"/>
    <cellStyle name="Comma 10 2 2 3" xfId="141" xr:uid="{00000000-0005-0000-0000-000092000000}"/>
    <cellStyle name="Comma 10 2 2 3 2" xfId="142" xr:uid="{00000000-0005-0000-0000-000093000000}"/>
    <cellStyle name="Comma 10 2 2 4" xfId="143" xr:uid="{00000000-0005-0000-0000-000094000000}"/>
    <cellStyle name="Comma 10 2 3" xfId="144" xr:uid="{00000000-0005-0000-0000-000095000000}"/>
    <cellStyle name="Comma 10 2 3 2" xfId="145" xr:uid="{00000000-0005-0000-0000-000096000000}"/>
    <cellStyle name="Comma 10 2 3 2 2" xfId="146" xr:uid="{00000000-0005-0000-0000-000097000000}"/>
    <cellStyle name="Comma 10 2 3 3" xfId="147" xr:uid="{00000000-0005-0000-0000-000098000000}"/>
    <cellStyle name="Comma 10 2 4" xfId="148" xr:uid="{00000000-0005-0000-0000-000099000000}"/>
    <cellStyle name="Comma 10 2 4 2" xfId="149" xr:uid="{00000000-0005-0000-0000-00009A000000}"/>
    <cellStyle name="Comma 10 2 5" xfId="150" xr:uid="{00000000-0005-0000-0000-00009B000000}"/>
    <cellStyle name="Comma 10 3" xfId="151" xr:uid="{00000000-0005-0000-0000-00009C000000}"/>
    <cellStyle name="Comma 10 3 2" xfId="152" xr:uid="{00000000-0005-0000-0000-00009D000000}"/>
    <cellStyle name="Comma 10 3 2 2" xfId="153" xr:uid="{00000000-0005-0000-0000-00009E000000}"/>
    <cellStyle name="Comma 10 3 2 2 2" xfId="154" xr:uid="{00000000-0005-0000-0000-00009F000000}"/>
    <cellStyle name="Comma 10 3 2 3" xfId="155" xr:uid="{00000000-0005-0000-0000-0000A0000000}"/>
    <cellStyle name="Comma 10 3 3" xfId="156" xr:uid="{00000000-0005-0000-0000-0000A1000000}"/>
    <cellStyle name="Comma 10 3 3 2" xfId="157" xr:uid="{00000000-0005-0000-0000-0000A2000000}"/>
    <cellStyle name="Comma 10 3 4" xfId="158" xr:uid="{00000000-0005-0000-0000-0000A3000000}"/>
    <cellStyle name="Comma 10 4" xfId="159" xr:uid="{00000000-0005-0000-0000-0000A4000000}"/>
    <cellStyle name="Comma 10 4 2" xfId="160" xr:uid="{00000000-0005-0000-0000-0000A5000000}"/>
    <cellStyle name="Comma 10 4 2 2" xfId="161" xr:uid="{00000000-0005-0000-0000-0000A6000000}"/>
    <cellStyle name="Comma 10 4 3" xfId="162" xr:uid="{00000000-0005-0000-0000-0000A7000000}"/>
    <cellStyle name="Comma 10 5" xfId="163" xr:uid="{00000000-0005-0000-0000-0000A8000000}"/>
    <cellStyle name="Comma 10 5 2" xfId="164" xr:uid="{00000000-0005-0000-0000-0000A9000000}"/>
    <cellStyle name="Comma 10 6" xfId="165" xr:uid="{00000000-0005-0000-0000-0000AA000000}"/>
    <cellStyle name="Comma 11" xfId="166" xr:uid="{00000000-0005-0000-0000-0000AB000000}"/>
    <cellStyle name="Comma 2" xfId="167" xr:uid="{00000000-0005-0000-0000-0000AC000000}"/>
    <cellStyle name="Comma 2 2" xfId="168" xr:uid="{00000000-0005-0000-0000-0000AD000000}"/>
    <cellStyle name="Comma 2 2 2" xfId="169" xr:uid="{00000000-0005-0000-0000-0000AE000000}"/>
    <cellStyle name="Comma 2 2 2 2" xfId="170" xr:uid="{00000000-0005-0000-0000-0000AF000000}"/>
    <cellStyle name="Comma 2 2 2 2 2" xfId="171" xr:uid="{00000000-0005-0000-0000-0000B0000000}"/>
    <cellStyle name="Comma 2 2 2 2 2 2" xfId="172" xr:uid="{00000000-0005-0000-0000-0000B1000000}"/>
    <cellStyle name="Comma 2 2 2 2 2 2 2" xfId="173" xr:uid="{00000000-0005-0000-0000-0000B2000000}"/>
    <cellStyle name="Comma 2 2 2 2 2 3" xfId="174" xr:uid="{00000000-0005-0000-0000-0000B3000000}"/>
    <cellStyle name="Comma 2 2 2 2 3" xfId="175" xr:uid="{00000000-0005-0000-0000-0000B4000000}"/>
    <cellStyle name="Comma 2 2 2 2 3 2" xfId="176" xr:uid="{00000000-0005-0000-0000-0000B5000000}"/>
    <cellStyle name="Comma 2 2 2 2 4" xfId="177" xr:uid="{00000000-0005-0000-0000-0000B6000000}"/>
    <cellStyle name="Comma 2 2 2 3" xfId="178" xr:uid="{00000000-0005-0000-0000-0000B7000000}"/>
    <cellStyle name="Comma 2 2 2 3 2" xfId="179" xr:uid="{00000000-0005-0000-0000-0000B8000000}"/>
    <cellStyle name="Comma 2 2 2 3 2 2" xfId="180" xr:uid="{00000000-0005-0000-0000-0000B9000000}"/>
    <cellStyle name="Comma 2 2 2 3 3" xfId="181" xr:uid="{00000000-0005-0000-0000-0000BA000000}"/>
    <cellStyle name="Comma 2 2 2 4" xfId="182" xr:uid="{00000000-0005-0000-0000-0000BB000000}"/>
    <cellStyle name="Comma 2 2 2 4 2" xfId="183" xr:uid="{00000000-0005-0000-0000-0000BC000000}"/>
    <cellStyle name="Comma 2 2 2 5" xfId="184" xr:uid="{00000000-0005-0000-0000-0000BD000000}"/>
    <cellStyle name="Comma 2 2 3" xfId="185" xr:uid="{00000000-0005-0000-0000-0000BE000000}"/>
    <cellStyle name="Comma 2 2 3 2" xfId="186" xr:uid="{00000000-0005-0000-0000-0000BF000000}"/>
    <cellStyle name="Comma 2 2 3 2 2" xfId="187" xr:uid="{00000000-0005-0000-0000-0000C0000000}"/>
    <cellStyle name="Comma 2 2 3 2 2 2" xfId="188" xr:uid="{00000000-0005-0000-0000-0000C1000000}"/>
    <cellStyle name="Comma 2 2 3 2 3" xfId="189" xr:uid="{00000000-0005-0000-0000-0000C2000000}"/>
    <cellStyle name="Comma 2 2 3 3" xfId="190" xr:uid="{00000000-0005-0000-0000-0000C3000000}"/>
    <cellStyle name="Comma 2 2 3 3 2" xfId="191" xr:uid="{00000000-0005-0000-0000-0000C4000000}"/>
    <cellStyle name="Comma 2 2 3 4" xfId="192" xr:uid="{00000000-0005-0000-0000-0000C5000000}"/>
    <cellStyle name="Comma 2 2 4" xfId="193" xr:uid="{00000000-0005-0000-0000-0000C6000000}"/>
    <cellStyle name="Comma 2 2 4 2" xfId="194" xr:uid="{00000000-0005-0000-0000-0000C7000000}"/>
    <cellStyle name="Comma 2 2 4 2 2" xfId="195" xr:uid="{00000000-0005-0000-0000-0000C8000000}"/>
    <cellStyle name="Comma 2 2 4 3" xfId="196" xr:uid="{00000000-0005-0000-0000-0000C9000000}"/>
    <cellStyle name="Comma 2 2 5" xfId="197" xr:uid="{00000000-0005-0000-0000-0000CA000000}"/>
    <cellStyle name="Comma 2 2 5 2" xfId="198" xr:uid="{00000000-0005-0000-0000-0000CB000000}"/>
    <cellStyle name="Comma 2 2 6" xfId="199" xr:uid="{00000000-0005-0000-0000-0000CC000000}"/>
    <cellStyle name="Comma 3" xfId="200" xr:uid="{00000000-0005-0000-0000-0000CD000000}"/>
    <cellStyle name="Comma 3 2" xfId="201" xr:uid="{00000000-0005-0000-0000-0000CE000000}"/>
    <cellStyle name="Comma 3 2 2" xfId="202" xr:uid="{00000000-0005-0000-0000-0000CF000000}"/>
    <cellStyle name="Comma 3 2 2 2" xfId="203" xr:uid="{00000000-0005-0000-0000-0000D0000000}"/>
    <cellStyle name="Comma 3 2 2 2 2" xfId="204" xr:uid="{00000000-0005-0000-0000-0000D1000000}"/>
    <cellStyle name="Comma 3 2 2 2 2 2" xfId="205" xr:uid="{00000000-0005-0000-0000-0000D2000000}"/>
    <cellStyle name="Comma 3 2 2 2 2 2 2" xfId="206" xr:uid="{00000000-0005-0000-0000-0000D3000000}"/>
    <cellStyle name="Comma 3 2 2 2 2 3" xfId="207" xr:uid="{00000000-0005-0000-0000-0000D4000000}"/>
    <cellStyle name="Comma 3 2 2 2 3" xfId="208" xr:uid="{00000000-0005-0000-0000-0000D5000000}"/>
    <cellStyle name="Comma 3 2 2 2 3 2" xfId="209" xr:uid="{00000000-0005-0000-0000-0000D6000000}"/>
    <cellStyle name="Comma 3 2 2 2 4" xfId="210" xr:uid="{00000000-0005-0000-0000-0000D7000000}"/>
    <cellStyle name="Comma 3 2 2 3" xfId="211" xr:uid="{00000000-0005-0000-0000-0000D8000000}"/>
    <cellStyle name="Comma 3 2 2 3 2" xfId="212" xr:uid="{00000000-0005-0000-0000-0000D9000000}"/>
    <cellStyle name="Comma 3 2 2 3 2 2" xfId="213" xr:uid="{00000000-0005-0000-0000-0000DA000000}"/>
    <cellStyle name="Comma 3 2 2 3 3" xfId="214" xr:uid="{00000000-0005-0000-0000-0000DB000000}"/>
    <cellStyle name="Comma 3 2 2 4" xfId="215" xr:uid="{00000000-0005-0000-0000-0000DC000000}"/>
    <cellStyle name="Comma 3 2 2 4 2" xfId="216" xr:uid="{00000000-0005-0000-0000-0000DD000000}"/>
    <cellStyle name="Comma 3 2 2 5" xfId="217" xr:uid="{00000000-0005-0000-0000-0000DE000000}"/>
    <cellStyle name="Comma 3 2 3" xfId="218" xr:uid="{00000000-0005-0000-0000-0000DF000000}"/>
    <cellStyle name="Comma 3 2 3 2" xfId="219" xr:uid="{00000000-0005-0000-0000-0000E0000000}"/>
    <cellStyle name="Comma 3 2 3 2 2" xfId="220" xr:uid="{00000000-0005-0000-0000-0000E1000000}"/>
    <cellStyle name="Comma 3 2 3 2 2 2" xfId="221" xr:uid="{00000000-0005-0000-0000-0000E2000000}"/>
    <cellStyle name="Comma 3 2 3 2 3" xfId="222" xr:uid="{00000000-0005-0000-0000-0000E3000000}"/>
    <cellStyle name="Comma 3 2 3 3" xfId="223" xr:uid="{00000000-0005-0000-0000-0000E4000000}"/>
    <cellStyle name="Comma 3 2 3 3 2" xfId="224" xr:uid="{00000000-0005-0000-0000-0000E5000000}"/>
    <cellStyle name="Comma 3 2 3 4" xfId="225" xr:uid="{00000000-0005-0000-0000-0000E6000000}"/>
    <cellStyle name="Comma 3 2 4" xfId="226" xr:uid="{00000000-0005-0000-0000-0000E7000000}"/>
    <cellStyle name="Comma 3 2 4 2" xfId="227" xr:uid="{00000000-0005-0000-0000-0000E8000000}"/>
    <cellStyle name="Comma 3 2 4 2 2" xfId="228" xr:uid="{00000000-0005-0000-0000-0000E9000000}"/>
    <cellStyle name="Comma 3 2 4 3" xfId="229" xr:uid="{00000000-0005-0000-0000-0000EA000000}"/>
    <cellStyle name="Comma 3 2 5" xfId="230" xr:uid="{00000000-0005-0000-0000-0000EB000000}"/>
    <cellStyle name="Comma 3 2 5 2" xfId="231" xr:uid="{00000000-0005-0000-0000-0000EC000000}"/>
    <cellStyle name="Comma 3 2 6" xfId="232" xr:uid="{00000000-0005-0000-0000-0000ED000000}"/>
    <cellStyle name="Comma 4" xfId="233" xr:uid="{00000000-0005-0000-0000-0000EE000000}"/>
    <cellStyle name="Comma 5" xfId="234" xr:uid="{00000000-0005-0000-0000-0000EF000000}"/>
    <cellStyle name="Comma 6" xfId="235" xr:uid="{00000000-0005-0000-0000-0000F0000000}"/>
    <cellStyle name="Comma 7" xfId="236" xr:uid="{00000000-0005-0000-0000-0000F1000000}"/>
    <cellStyle name="Comma 8" xfId="237" xr:uid="{00000000-0005-0000-0000-0000F2000000}"/>
    <cellStyle name="Comma 9" xfId="238" xr:uid="{00000000-0005-0000-0000-0000F3000000}"/>
    <cellStyle name="Currency 2" xfId="239" xr:uid="{00000000-0005-0000-0000-0000F4000000}"/>
    <cellStyle name="Currency 3" xfId="240" xr:uid="{00000000-0005-0000-0000-0000F5000000}"/>
    <cellStyle name="Currency 4" xfId="241" xr:uid="{00000000-0005-0000-0000-0000F6000000}"/>
    <cellStyle name="Currency 5" xfId="242" xr:uid="{00000000-0005-0000-0000-0000F7000000}"/>
    <cellStyle name="Currency 6" xfId="243" xr:uid="{00000000-0005-0000-0000-0000F8000000}"/>
    <cellStyle name="Currency 7" xfId="244" xr:uid="{00000000-0005-0000-0000-0000F9000000}"/>
    <cellStyle name="Currency 8" xfId="245" xr:uid="{00000000-0005-0000-0000-0000FA000000}"/>
    <cellStyle name="Currency 8 2" xfId="246" xr:uid="{00000000-0005-0000-0000-0000FB000000}"/>
    <cellStyle name="Currency 8 2 2" xfId="247" xr:uid="{00000000-0005-0000-0000-0000FC000000}"/>
    <cellStyle name="Currency 8 2 2 2" xfId="248" xr:uid="{00000000-0005-0000-0000-0000FD000000}"/>
    <cellStyle name="Currency 8 2 2 2 2" xfId="249" xr:uid="{00000000-0005-0000-0000-0000FE000000}"/>
    <cellStyle name="Currency 8 2 2 2 2 2" xfId="250" xr:uid="{00000000-0005-0000-0000-0000FF000000}"/>
    <cellStyle name="Currency 8 2 2 2 3" xfId="251" xr:uid="{00000000-0005-0000-0000-000000010000}"/>
    <cellStyle name="Currency 8 2 2 3" xfId="252" xr:uid="{00000000-0005-0000-0000-000001010000}"/>
    <cellStyle name="Currency 8 2 2 3 2" xfId="253" xr:uid="{00000000-0005-0000-0000-000002010000}"/>
    <cellStyle name="Currency 8 2 2 4" xfId="254" xr:uid="{00000000-0005-0000-0000-000003010000}"/>
    <cellStyle name="Currency 8 2 3" xfId="255" xr:uid="{00000000-0005-0000-0000-000004010000}"/>
    <cellStyle name="Currency 8 2 3 2" xfId="256" xr:uid="{00000000-0005-0000-0000-000005010000}"/>
    <cellStyle name="Currency 8 2 3 2 2" xfId="257" xr:uid="{00000000-0005-0000-0000-000006010000}"/>
    <cellStyle name="Currency 8 2 3 3" xfId="258" xr:uid="{00000000-0005-0000-0000-000007010000}"/>
    <cellStyle name="Currency 8 2 4" xfId="259" xr:uid="{00000000-0005-0000-0000-000008010000}"/>
    <cellStyle name="Currency 8 2 4 2" xfId="260" xr:uid="{00000000-0005-0000-0000-000009010000}"/>
    <cellStyle name="Currency 8 2 5" xfId="261" xr:uid="{00000000-0005-0000-0000-00000A010000}"/>
    <cellStyle name="Currency 8 3" xfId="262" xr:uid="{00000000-0005-0000-0000-00000B010000}"/>
    <cellStyle name="Currency 8 3 2" xfId="263" xr:uid="{00000000-0005-0000-0000-00000C010000}"/>
    <cellStyle name="Currency 8 3 2 2" xfId="264" xr:uid="{00000000-0005-0000-0000-00000D010000}"/>
    <cellStyle name="Currency 8 3 2 2 2" xfId="265" xr:uid="{00000000-0005-0000-0000-00000E010000}"/>
    <cellStyle name="Currency 8 3 2 3" xfId="266" xr:uid="{00000000-0005-0000-0000-00000F010000}"/>
    <cellStyle name="Currency 8 3 3" xfId="267" xr:uid="{00000000-0005-0000-0000-000010010000}"/>
    <cellStyle name="Currency 8 3 3 2" xfId="268" xr:uid="{00000000-0005-0000-0000-000011010000}"/>
    <cellStyle name="Currency 8 3 4" xfId="269" xr:uid="{00000000-0005-0000-0000-000012010000}"/>
    <cellStyle name="Currency 8 4" xfId="270" xr:uid="{00000000-0005-0000-0000-000013010000}"/>
    <cellStyle name="Currency 8 4 2" xfId="271" xr:uid="{00000000-0005-0000-0000-000014010000}"/>
    <cellStyle name="Currency 8 4 2 2" xfId="272" xr:uid="{00000000-0005-0000-0000-000015010000}"/>
    <cellStyle name="Currency 8 4 3" xfId="273" xr:uid="{00000000-0005-0000-0000-000016010000}"/>
    <cellStyle name="Currency 8 5" xfId="274" xr:uid="{00000000-0005-0000-0000-000017010000}"/>
    <cellStyle name="Currency 8 5 2" xfId="275" xr:uid="{00000000-0005-0000-0000-000018010000}"/>
    <cellStyle name="Currency 8 6" xfId="276" xr:uid="{00000000-0005-0000-0000-000019010000}"/>
    <cellStyle name="Heading 2 2" xfId="277" xr:uid="{00000000-0005-0000-0000-00001A010000}"/>
    <cellStyle name="Heading 3" xfId="278" xr:uid="{00000000-0005-0000-0000-00001B010000}"/>
    <cellStyle name="Heading2" xfId="279" xr:uid="{00000000-0005-0000-0000-00001C010000}"/>
    <cellStyle name="Hyperlink 10" xfId="280" xr:uid="{00000000-0005-0000-0000-00001D010000}"/>
    <cellStyle name="Hyperlink 10 2" xfId="281" xr:uid="{00000000-0005-0000-0000-00001E010000}"/>
    <cellStyle name="Hyperlink 10 3" xfId="282" xr:uid="{00000000-0005-0000-0000-00001F010000}"/>
    <cellStyle name="Hyperlink 11" xfId="283" xr:uid="{00000000-0005-0000-0000-000020010000}"/>
    <cellStyle name="Hyperlink 11 2" xfId="284" xr:uid="{00000000-0005-0000-0000-000021010000}"/>
    <cellStyle name="Hyperlink 11 3" xfId="285" xr:uid="{00000000-0005-0000-0000-000022010000}"/>
    <cellStyle name="Hyperlink 12" xfId="286" xr:uid="{00000000-0005-0000-0000-000023010000}"/>
    <cellStyle name="Hyperlink 12 2" xfId="287" xr:uid="{00000000-0005-0000-0000-000024010000}"/>
    <cellStyle name="Hyperlink 12 3" xfId="288" xr:uid="{00000000-0005-0000-0000-000025010000}"/>
    <cellStyle name="Hyperlink 13" xfId="289" xr:uid="{00000000-0005-0000-0000-000026010000}"/>
    <cellStyle name="Hyperlink 13 2" xfId="290" xr:uid="{00000000-0005-0000-0000-000027010000}"/>
    <cellStyle name="Hyperlink 13 3" xfId="291" xr:uid="{00000000-0005-0000-0000-000028010000}"/>
    <cellStyle name="Hyperlink 14" xfId="292" xr:uid="{00000000-0005-0000-0000-000029010000}"/>
    <cellStyle name="Hyperlink 14 2" xfId="293" xr:uid="{00000000-0005-0000-0000-00002A010000}"/>
    <cellStyle name="Hyperlink 14 3" xfId="294" xr:uid="{00000000-0005-0000-0000-00002B010000}"/>
    <cellStyle name="Hyperlink 15" xfId="295" xr:uid="{00000000-0005-0000-0000-00002C010000}"/>
    <cellStyle name="Hyperlink 15 2" xfId="296" xr:uid="{00000000-0005-0000-0000-00002D010000}"/>
    <cellStyle name="Hyperlink 15 3" xfId="297" xr:uid="{00000000-0005-0000-0000-00002E010000}"/>
    <cellStyle name="Hyperlink 16" xfId="298" xr:uid="{00000000-0005-0000-0000-00002F010000}"/>
    <cellStyle name="Hyperlink 16 2" xfId="299" xr:uid="{00000000-0005-0000-0000-000030010000}"/>
    <cellStyle name="Hyperlink 16 3" xfId="300" xr:uid="{00000000-0005-0000-0000-000031010000}"/>
    <cellStyle name="Hyperlink 17" xfId="301" xr:uid="{00000000-0005-0000-0000-000032010000}"/>
    <cellStyle name="Hyperlink 17 2" xfId="302" xr:uid="{00000000-0005-0000-0000-000033010000}"/>
    <cellStyle name="Hyperlink 17 3" xfId="303" xr:uid="{00000000-0005-0000-0000-000034010000}"/>
    <cellStyle name="Hyperlink 18" xfId="304" xr:uid="{00000000-0005-0000-0000-000035010000}"/>
    <cellStyle name="Hyperlink 18 2" xfId="305" xr:uid="{00000000-0005-0000-0000-000036010000}"/>
    <cellStyle name="Hyperlink 18 3" xfId="306" xr:uid="{00000000-0005-0000-0000-000037010000}"/>
    <cellStyle name="Hyperlink 19" xfId="307" xr:uid="{00000000-0005-0000-0000-000038010000}"/>
    <cellStyle name="Hyperlink 19 2" xfId="308" xr:uid="{00000000-0005-0000-0000-000039010000}"/>
    <cellStyle name="Hyperlink 19 3" xfId="309" xr:uid="{00000000-0005-0000-0000-00003A010000}"/>
    <cellStyle name="Hyperlink 2" xfId="310" xr:uid="{00000000-0005-0000-0000-00003B010000}"/>
    <cellStyle name="Hyperlink 2 2" xfId="311" xr:uid="{00000000-0005-0000-0000-00003C010000}"/>
    <cellStyle name="Hyperlink 2 3" xfId="312" xr:uid="{00000000-0005-0000-0000-00003D010000}"/>
    <cellStyle name="Hyperlink 20" xfId="313" xr:uid="{00000000-0005-0000-0000-00003E010000}"/>
    <cellStyle name="Hyperlink 20 2" xfId="314" xr:uid="{00000000-0005-0000-0000-00003F010000}"/>
    <cellStyle name="Hyperlink 20 3" xfId="315" xr:uid="{00000000-0005-0000-0000-000040010000}"/>
    <cellStyle name="Hyperlink 21" xfId="316" xr:uid="{00000000-0005-0000-0000-000041010000}"/>
    <cellStyle name="Hyperlink 21 2" xfId="317" xr:uid="{00000000-0005-0000-0000-000042010000}"/>
    <cellStyle name="Hyperlink 21 3" xfId="318" xr:uid="{00000000-0005-0000-0000-000043010000}"/>
    <cellStyle name="Hyperlink 22" xfId="319" xr:uid="{00000000-0005-0000-0000-000044010000}"/>
    <cellStyle name="Hyperlink 22 2" xfId="320" xr:uid="{00000000-0005-0000-0000-000045010000}"/>
    <cellStyle name="Hyperlink 22 3" xfId="321" xr:uid="{00000000-0005-0000-0000-000046010000}"/>
    <cellStyle name="Hyperlink 23" xfId="322" xr:uid="{00000000-0005-0000-0000-000047010000}"/>
    <cellStyle name="Hyperlink 23 2" xfId="323" xr:uid="{00000000-0005-0000-0000-000048010000}"/>
    <cellStyle name="Hyperlink 23 3" xfId="324" xr:uid="{00000000-0005-0000-0000-000049010000}"/>
    <cellStyle name="Hyperlink 24" xfId="325" xr:uid="{00000000-0005-0000-0000-00004A010000}"/>
    <cellStyle name="Hyperlink 25" xfId="326" xr:uid="{00000000-0005-0000-0000-00004B010000}"/>
    <cellStyle name="Hyperlink 26" xfId="327" xr:uid="{00000000-0005-0000-0000-00004C010000}"/>
    <cellStyle name="Hyperlink 27" xfId="328" xr:uid="{00000000-0005-0000-0000-00004D010000}"/>
    <cellStyle name="Hyperlink 28" xfId="329" xr:uid="{00000000-0005-0000-0000-00004E010000}"/>
    <cellStyle name="Hyperlink 29" xfId="330" xr:uid="{00000000-0005-0000-0000-00004F010000}"/>
    <cellStyle name="Hyperlink 3" xfId="331" xr:uid="{00000000-0005-0000-0000-000050010000}"/>
    <cellStyle name="Hyperlink 3 2" xfId="332" xr:uid="{00000000-0005-0000-0000-000051010000}"/>
    <cellStyle name="Hyperlink 3 3" xfId="333" xr:uid="{00000000-0005-0000-0000-000052010000}"/>
    <cellStyle name="Hyperlink 30" xfId="334" xr:uid="{00000000-0005-0000-0000-000053010000}"/>
    <cellStyle name="Hyperlink 31" xfId="335" xr:uid="{00000000-0005-0000-0000-000054010000}"/>
    <cellStyle name="Hyperlink 32" xfId="336" xr:uid="{00000000-0005-0000-0000-000055010000}"/>
    <cellStyle name="Hyperlink 33" xfId="337" xr:uid="{00000000-0005-0000-0000-000056010000}"/>
    <cellStyle name="Hyperlink 33 2" xfId="338" xr:uid="{00000000-0005-0000-0000-000057010000}"/>
    <cellStyle name="Hyperlink 33 3" xfId="339" xr:uid="{00000000-0005-0000-0000-000058010000}"/>
    <cellStyle name="Hyperlink 34" xfId="340" xr:uid="{00000000-0005-0000-0000-000059010000}"/>
    <cellStyle name="Hyperlink 34 2" xfId="341" xr:uid="{00000000-0005-0000-0000-00005A010000}"/>
    <cellStyle name="Hyperlink 34 3" xfId="342" xr:uid="{00000000-0005-0000-0000-00005B010000}"/>
    <cellStyle name="Hyperlink 34 4" xfId="343" xr:uid="{00000000-0005-0000-0000-00005C010000}"/>
    <cellStyle name="Hyperlink 34 5" xfId="344" xr:uid="{00000000-0005-0000-0000-00005D010000}"/>
    <cellStyle name="Hyperlink 4" xfId="345" xr:uid="{00000000-0005-0000-0000-00005E010000}"/>
    <cellStyle name="Hyperlink 4 2" xfId="346" xr:uid="{00000000-0005-0000-0000-00005F010000}"/>
    <cellStyle name="Hyperlink 4 3" xfId="347" xr:uid="{00000000-0005-0000-0000-000060010000}"/>
    <cellStyle name="Hyperlink 5" xfId="348" xr:uid="{00000000-0005-0000-0000-000061010000}"/>
    <cellStyle name="Hyperlink 5 2" xfId="349" xr:uid="{00000000-0005-0000-0000-000062010000}"/>
    <cellStyle name="Hyperlink 5 3" xfId="350" xr:uid="{00000000-0005-0000-0000-000063010000}"/>
    <cellStyle name="Hyperlink 6" xfId="351" xr:uid="{00000000-0005-0000-0000-000064010000}"/>
    <cellStyle name="Hyperlink 6 2" xfId="352" xr:uid="{00000000-0005-0000-0000-000065010000}"/>
    <cellStyle name="Hyperlink 6 3" xfId="353" xr:uid="{00000000-0005-0000-0000-000066010000}"/>
    <cellStyle name="Hyperlink 7" xfId="354" xr:uid="{00000000-0005-0000-0000-000067010000}"/>
    <cellStyle name="Hyperlink 7 2" xfId="355" xr:uid="{00000000-0005-0000-0000-000068010000}"/>
    <cellStyle name="Hyperlink 7 3" xfId="356" xr:uid="{00000000-0005-0000-0000-000069010000}"/>
    <cellStyle name="Hyperlink 8" xfId="357" xr:uid="{00000000-0005-0000-0000-00006A010000}"/>
    <cellStyle name="Hyperlink 8 2" xfId="358" xr:uid="{00000000-0005-0000-0000-00006B010000}"/>
    <cellStyle name="Hyperlink 8 3" xfId="359" xr:uid="{00000000-0005-0000-0000-00006C010000}"/>
    <cellStyle name="Hyperlink 9" xfId="360" xr:uid="{00000000-0005-0000-0000-00006D010000}"/>
    <cellStyle name="Hyperlink 9 2" xfId="361" xr:uid="{00000000-0005-0000-0000-00006E010000}"/>
    <cellStyle name="Hyperlink 9 3" xfId="362" xr:uid="{00000000-0005-0000-0000-00006F010000}"/>
    <cellStyle name="Input 2" xfId="363" xr:uid="{00000000-0005-0000-0000-000070010000}"/>
    <cellStyle name="Linked" xfId="364" xr:uid="{00000000-0005-0000-0000-000071010000}"/>
    <cellStyle name="Normal" xfId="0" builtinId="0"/>
    <cellStyle name="Normal 2" xfId="365" xr:uid="{00000000-0005-0000-0000-000072010000}"/>
    <cellStyle name="Normal 2 2" xfId="366" xr:uid="{00000000-0005-0000-0000-000073010000}"/>
    <cellStyle name="Normal 2 2 2" xfId="367" xr:uid="{00000000-0005-0000-0000-000074010000}"/>
    <cellStyle name="Normal 2 2 2 2" xfId="368" xr:uid="{00000000-0005-0000-0000-000075010000}"/>
    <cellStyle name="Normal 2 2 2 2 2" xfId="369" xr:uid="{00000000-0005-0000-0000-000076010000}"/>
    <cellStyle name="Normal 2 2 2 2 2 2" xfId="370" xr:uid="{00000000-0005-0000-0000-000077010000}"/>
    <cellStyle name="Normal 2 2 2 2 2 2 2" xfId="371" xr:uid="{00000000-0005-0000-0000-000078010000}"/>
    <cellStyle name="Normal 2 2 2 2 2 2 2 2" xfId="372" xr:uid="{00000000-0005-0000-0000-000079010000}"/>
    <cellStyle name="Normal 2 2 2 2 2 2 3" xfId="373" xr:uid="{00000000-0005-0000-0000-00007A010000}"/>
    <cellStyle name="Normal 2 2 2 2 2 3" xfId="374" xr:uid="{00000000-0005-0000-0000-00007B010000}"/>
    <cellStyle name="Normal 2 2 2 2 2 3 2" xfId="375" xr:uid="{00000000-0005-0000-0000-00007C010000}"/>
    <cellStyle name="Normal 2 2 2 2 2 4" xfId="376" xr:uid="{00000000-0005-0000-0000-00007D010000}"/>
    <cellStyle name="Normal 2 2 2 2 3" xfId="377" xr:uid="{00000000-0005-0000-0000-00007E010000}"/>
    <cellStyle name="Normal 2 2 2 2 3 2" xfId="378" xr:uid="{00000000-0005-0000-0000-00007F010000}"/>
    <cellStyle name="Normal 2 2 2 2 3 2 2" xfId="379" xr:uid="{00000000-0005-0000-0000-000080010000}"/>
    <cellStyle name="Normal 2 2 2 2 3 3" xfId="380" xr:uid="{00000000-0005-0000-0000-000081010000}"/>
    <cellStyle name="Normal 2 2 2 2 4" xfId="381" xr:uid="{00000000-0005-0000-0000-000082010000}"/>
    <cellStyle name="Normal 2 2 2 2 4 2" xfId="382" xr:uid="{00000000-0005-0000-0000-000083010000}"/>
    <cellStyle name="Normal 2 2 2 2 5" xfId="383" xr:uid="{00000000-0005-0000-0000-000084010000}"/>
    <cellStyle name="Normal 2 2 2 3" xfId="384" xr:uid="{00000000-0005-0000-0000-000085010000}"/>
    <cellStyle name="Normal 2 2 2 3 2" xfId="385" xr:uid="{00000000-0005-0000-0000-000086010000}"/>
    <cellStyle name="Normal 2 2 2 3 2 2" xfId="386" xr:uid="{00000000-0005-0000-0000-000087010000}"/>
    <cellStyle name="Normal 2 2 2 3 2 2 2" xfId="387" xr:uid="{00000000-0005-0000-0000-000088010000}"/>
    <cellStyle name="Normal 2 2 2 3 2 3" xfId="388" xr:uid="{00000000-0005-0000-0000-000089010000}"/>
    <cellStyle name="Normal 2 2 2 3 3" xfId="389" xr:uid="{00000000-0005-0000-0000-00008A010000}"/>
    <cellStyle name="Normal 2 2 2 3 3 2" xfId="390" xr:uid="{00000000-0005-0000-0000-00008B010000}"/>
    <cellStyle name="Normal 2 2 2 3 4" xfId="391" xr:uid="{00000000-0005-0000-0000-00008C010000}"/>
    <cellStyle name="Normal 2 2 2 4" xfId="392" xr:uid="{00000000-0005-0000-0000-00008D010000}"/>
    <cellStyle name="Normal 2 2 2 4 2" xfId="393" xr:uid="{00000000-0005-0000-0000-00008E010000}"/>
    <cellStyle name="Normal 2 2 2 4 2 2" xfId="394" xr:uid="{00000000-0005-0000-0000-00008F010000}"/>
    <cellStyle name="Normal 2 2 2 4 3" xfId="395" xr:uid="{00000000-0005-0000-0000-000090010000}"/>
    <cellStyle name="Normal 2 2 2 5" xfId="396" xr:uid="{00000000-0005-0000-0000-000091010000}"/>
    <cellStyle name="Normal 2 2 2 5 2" xfId="397" xr:uid="{00000000-0005-0000-0000-000092010000}"/>
    <cellStyle name="Normal 2 2 2 6" xfId="398" xr:uid="{00000000-0005-0000-0000-000093010000}"/>
    <cellStyle name="Normal 3" xfId="399" xr:uid="{00000000-0005-0000-0000-000094010000}"/>
    <cellStyle name="Normal 4" xfId="400" xr:uid="{00000000-0005-0000-0000-000095010000}"/>
    <cellStyle name="Normal 5" xfId="401" xr:uid="{00000000-0005-0000-0000-000096010000}"/>
    <cellStyle name="Normal 6" xfId="402" xr:uid="{00000000-0005-0000-0000-000097010000}"/>
    <cellStyle name="Normal 6 2" xfId="403" xr:uid="{00000000-0005-0000-0000-000098010000}"/>
    <cellStyle name="Normal 6 2 2" xfId="404" xr:uid="{00000000-0005-0000-0000-000099010000}"/>
    <cellStyle name="Normal 6 2 2 2" xfId="405" xr:uid="{00000000-0005-0000-0000-00009A010000}"/>
    <cellStyle name="Normal 6 2 2 2 2" xfId="406" xr:uid="{00000000-0005-0000-0000-00009B010000}"/>
    <cellStyle name="Normal 6 2 2 2 2 2" xfId="407" xr:uid="{00000000-0005-0000-0000-00009C010000}"/>
    <cellStyle name="Normal 6 2 2 2 3" xfId="408" xr:uid="{00000000-0005-0000-0000-00009D010000}"/>
    <cellStyle name="Normal 6 2 2 3" xfId="409" xr:uid="{00000000-0005-0000-0000-00009E010000}"/>
    <cellStyle name="Normal 6 2 2 3 2" xfId="410" xr:uid="{00000000-0005-0000-0000-00009F010000}"/>
    <cellStyle name="Normal 6 2 2 4" xfId="411" xr:uid="{00000000-0005-0000-0000-0000A0010000}"/>
    <cellStyle name="Normal 6 2 3" xfId="412" xr:uid="{00000000-0005-0000-0000-0000A1010000}"/>
    <cellStyle name="Normal 6 2 3 2" xfId="413" xr:uid="{00000000-0005-0000-0000-0000A2010000}"/>
    <cellStyle name="Normal 6 2 3 2 2" xfId="414" xr:uid="{00000000-0005-0000-0000-0000A3010000}"/>
    <cellStyle name="Normal 6 2 3 3" xfId="415" xr:uid="{00000000-0005-0000-0000-0000A4010000}"/>
    <cellStyle name="Normal 6 2 4" xfId="416" xr:uid="{00000000-0005-0000-0000-0000A5010000}"/>
    <cellStyle name="Normal 6 2 4 2" xfId="417" xr:uid="{00000000-0005-0000-0000-0000A6010000}"/>
    <cellStyle name="Normal 6 2 5" xfId="418" xr:uid="{00000000-0005-0000-0000-0000A7010000}"/>
    <cellStyle name="Normal 6 3" xfId="419" xr:uid="{00000000-0005-0000-0000-0000A8010000}"/>
    <cellStyle name="Normal 6 3 2" xfId="420" xr:uid="{00000000-0005-0000-0000-0000A9010000}"/>
    <cellStyle name="Normal 6 3 2 2" xfId="421" xr:uid="{00000000-0005-0000-0000-0000AA010000}"/>
    <cellStyle name="Normal 6 3 2 2 2" xfId="422" xr:uid="{00000000-0005-0000-0000-0000AB010000}"/>
    <cellStyle name="Normal 6 3 2 3" xfId="423" xr:uid="{00000000-0005-0000-0000-0000AC010000}"/>
    <cellStyle name="Normal 6 3 3" xfId="424" xr:uid="{00000000-0005-0000-0000-0000AD010000}"/>
    <cellStyle name="Normal 6 3 3 2" xfId="425" xr:uid="{00000000-0005-0000-0000-0000AE010000}"/>
    <cellStyle name="Normal 6 3 4" xfId="426" xr:uid="{00000000-0005-0000-0000-0000AF010000}"/>
    <cellStyle name="Normal 6 4" xfId="427" xr:uid="{00000000-0005-0000-0000-0000B0010000}"/>
    <cellStyle name="Normal 6 4 2" xfId="428" xr:uid="{00000000-0005-0000-0000-0000B1010000}"/>
    <cellStyle name="Normal 6 4 2 2" xfId="429" xr:uid="{00000000-0005-0000-0000-0000B2010000}"/>
    <cellStyle name="Normal 6 4 3" xfId="430" xr:uid="{00000000-0005-0000-0000-0000B3010000}"/>
    <cellStyle name="Normal 6 5" xfId="431" xr:uid="{00000000-0005-0000-0000-0000B4010000}"/>
    <cellStyle name="Normal 6 5 2" xfId="432" xr:uid="{00000000-0005-0000-0000-0000B5010000}"/>
    <cellStyle name="Normal 6 6" xfId="433" xr:uid="{00000000-0005-0000-0000-0000B6010000}"/>
    <cellStyle name="Normal 7" xfId="434" xr:uid="{00000000-0005-0000-0000-0000B7010000}"/>
    <cellStyle name="Normal 8" xfId="435" xr:uid="{00000000-0005-0000-0000-0000B8010000}"/>
    <cellStyle name="Normal Small" xfId="436" xr:uid="{00000000-0005-0000-0000-0000B9010000}"/>
    <cellStyle name="Percent 2" xfId="437" xr:uid="{00000000-0005-0000-0000-0000BA010000}"/>
    <cellStyle name="Percent 2 2" xfId="438" xr:uid="{00000000-0005-0000-0000-0000BB010000}"/>
    <cellStyle name="Percent 2 3" xfId="439" xr:uid="{00000000-0005-0000-0000-0000BC010000}"/>
    <cellStyle name="Percent 2 4" xfId="440" xr:uid="{00000000-0005-0000-0000-0000BD010000}"/>
    <cellStyle name="Percent 2 4 2" xfId="441" xr:uid="{00000000-0005-0000-0000-0000BE010000}"/>
    <cellStyle name="Percent 2 4 2 2" xfId="442" xr:uid="{00000000-0005-0000-0000-0000BF010000}"/>
    <cellStyle name="Percent 2 4 2 2 2" xfId="443" xr:uid="{00000000-0005-0000-0000-0000C0010000}"/>
    <cellStyle name="Percent 2 4 2 2 2 2" xfId="444" xr:uid="{00000000-0005-0000-0000-0000C1010000}"/>
    <cellStyle name="Percent 2 4 2 2 3" xfId="445" xr:uid="{00000000-0005-0000-0000-0000C2010000}"/>
    <cellStyle name="Percent 2 4 2 3" xfId="446" xr:uid="{00000000-0005-0000-0000-0000C3010000}"/>
    <cellStyle name="Percent 2 4 2 3 2" xfId="447" xr:uid="{00000000-0005-0000-0000-0000C4010000}"/>
    <cellStyle name="Percent 2 4 2 4" xfId="448" xr:uid="{00000000-0005-0000-0000-0000C5010000}"/>
    <cellStyle name="Percent 2 4 3" xfId="449" xr:uid="{00000000-0005-0000-0000-0000C6010000}"/>
    <cellStyle name="Percent 2 4 3 2" xfId="450" xr:uid="{00000000-0005-0000-0000-0000C7010000}"/>
    <cellStyle name="Percent 2 4 3 2 2" xfId="451" xr:uid="{00000000-0005-0000-0000-0000C8010000}"/>
    <cellStyle name="Percent 2 4 3 3" xfId="452" xr:uid="{00000000-0005-0000-0000-0000C9010000}"/>
    <cellStyle name="Percent 2 4 4" xfId="453" xr:uid="{00000000-0005-0000-0000-0000CA010000}"/>
    <cellStyle name="Percent 2 4 4 2" xfId="454" xr:uid="{00000000-0005-0000-0000-0000CB010000}"/>
    <cellStyle name="Percent 2 4 5" xfId="455" xr:uid="{00000000-0005-0000-0000-0000CC010000}"/>
    <cellStyle name="Percent 2 5" xfId="456" xr:uid="{00000000-0005-0000-0000-0000CD010000}"/>
    <cellStyle name="Percent 2 5 2" xfId="457" xr:uid="{00000000-0005-0000-0000-0000CE010000}"/>
    <cellStyle name="Percent 2 5 2 2" xfId="458" xr:uid="{00000000-0005-0000-0000-0000CF010000}"/>
    <cellStyle name="Percent 2 5 2 2 2" xfId="459" xr:uid="{00000000-0005-0000-0000-0000D0010000}"/>
    <cellStyle name="Percent 2 5 2 3" xfId="460" xr:uid="{00000000-0005-0000-0000-0000D1010000}"/>
    <cellStyle name="Percent 2 5 3" xfId="461" xr:uid="{00000000-0005-0000-0000-0000D2010000}"/>
    <cellStyle name="Percent 2 5 3 2" xfId="462" xr:uid="{00000000-0005-0000-0000-0000D3010000}"/>
    <cellStyle name="Percent 2 5 4" xfId="463" xr:uid="{00000000-0005-0000-0000-0000D4010000}"/>
    <cellStyle name="Percent 2 6" xfId="464" xr:uid="{00000000-0005-0000-0000-0000D5010000}"/>
    <cellStyle name="Percent 2 6 2" xfId="465" xr:uid="{00000000-0005-0000-0000-0000D6010000}"/>
    <cellStyle name="Percent 2 6 2 2" xfId="466" xr:uid="{00000000-0005-0000-0000-0000D7010000}"/>
    <cellStyle name="Percent 2 6 3" xfId="467" xr:uid="{00000000-0005-0000-0000-0000D8010000}"/>
    <cellStyle name="Percent 2 7" xfId="468" xr:uid="{00000000-0005-0000-0000-0000D9010000}"/>
    <cellStyle name="Percent 2 7 2" xfId="469" xr:uid="{00000000-0005-0000-0000-0000DA010000}"/>
    <cellStyle name="Percent 2 8" xfId="470" xr:uid="{00000000-0005-0000-0000-0000DB010000}"/>
    <cellStyle name="Percent 3" xfId="471" xr:uid="{00000000-0005-0000-0000-0000DC010000}"/>
    <cellStyle name="Percent 3 2" xfId="472" xr:uid="{00000000-0005-0000-0000-0000DD010000}"/>
    <cellStyle name="Results" xfId="473" xr:uid="{00000000-0005-0000-0000-0000DE010000}"/>
    <cellStyle name="Title 2" xfId="474" xr:uid="{00000000-0005-0000-0000-0000DF010000}"/>
    <cellStyle name="Title 3" xfId="475" xr:uid="{00000000-0005-0000-0000-0000E0010000}"/>
    <cellStyle name="Unit" xfId="476" xr:uid="{00000000-0005-0000-0000-0000E1010000}"/>
    <cellStyle name="UserInput" xfId="477" xr:uid="{00000000-0005-0000-0000-0000E2010000}"/>
    <cellStyle name="Variable" xfId="478" xr:uid="{00000000-0005-0000-0000-0000E3010000}"/>
  </cellStyles>
  <dxfs count="17"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CCCC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4D5BB-6454-4E7A-B94D-6E1BA140B3E2}" name="Table1" displayName="Table1" ref="A1:N6" totalsRowShown="0" headerRowDxfId="16" headerRowBorderDxfId="15" tableBorderDxfId="14" totalsRowBorderDxfId="13">
  <autoFilter ref="A1:N6" xr:uid="{D334D5BB-6454-4E7A-B94D-6E1BA140B3E2}"/>
  <tableColumns count="14">
    <tableColumn id="1" xr3:uid="{DAFF0583-07FF-4046-91D3-78751EB34550}" name="Plant_Type" dataDxfId="12"/>
    <tableColumn id="2" xr3:uid="{2F8A7705-DA5F-4898-BFD2-755AA93C99C8}" name="Capacity_MW" dataDxfId="11"/>
    <tableColumn id="3" xr3:uid="{F95B9ADE-2BB1-4DB7-B1E5-6787CD9E936B}" name="Heat_Rate_MMBtu_perMWH"/>
    <tableColumn id="4" xr3:uid="{DD95C130-72D8-4AD4-86E2-C63C4AD73F26}" name="Fuel_Cost_USDperMMBtu" dataDxfId="10"/>
    <tableColumn id="5" xr3:uid="{C2D29B68-7501-42C2-B1EC-464EA0FDA6A3}" name="Fuel_Cost_USDperMWH" dataDxfId="9"/>
    <tableColumn id="6" xr3:uid="{16B6797C-36FB-4608-B306-AB3720040ED1}" name="Var_OandM_USDperMWH" dataDxfId="8"/>
    <tableColumn id="7" xr3:uid="{480FD59F-FB65-4507-AC94-699F4B190BC1}" name="Var_Cost_USDperMWH" dataDxfId="7">
      <calculatedColumnFormula>E2+F2</calculatedColumnFormula>
    </tableColumn>
    <tableColumn id="8" xr3:uid="{8B258EEB-42BC-468A-8D1F-01AF70FB62CB}" name="CO2_lbsperMMBtu" dataDxfId="6"/>
    <tableColumn id="9" xr3:uid="{7CA35FF7-4C47-4C0A-85F9-CE45F13880F4}" name="Carbon_tonsperMWH" dataDxfId="5">
      <calculatedColumnFormula>H2*C2/2204.62</calculatedColumnFormula>
    </tableColumn>
    <tableColumn id="10" xr3:uid="{233231EC-80AB-42E1-85AC-E46B2A8276F0}" name="FixedCst_OandM_perkWperYear" dataDxfId="4"/>
    <tableColumn id="11" xr3:uid="{FCE7D5A4-EC5A-4430-A283-D2CC1B08D6F5}" name="FixedCst_OandM_perDay" dataDxfId="3">
      <calculatedColumnFormula>J2*B2*1000/365</calculatedColumnFormula>
    </tableColumn>
    <tableColumn id="12" xr3:uid="{EACB9FD8-BE92-48BF-A37E-0FAA2F6D02DD}" name="CapEx_perkW" dataDxfId="2"/>
    <tableColumn id="13" xr3:uid="{3817C832-E320-4D87-8583-98D8B54DD472}" name="Construction_Financing_Cst_perkW" dataDxfId="1"/>
    <tableColumn id="14" xr3:uid="{CDAB0F7A-2F31-4791-A115-821AE32555A6}" name="Capital_Expenditure_perMW" dataDxfId="0">
      <calculatedColumnFormula>(L2+M2)*1000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Normal="100" workbookViewId="0">
      <pane xSplit="1" topLeftCell="B1" activePane="topRight" state="frozen"/>
      <selection pane="topRight" activeCell="I5" sqref="I5"/>
    </sheetView>
  </sheetViews>
  <sheetFormatPr defaultColWidth="11.5703125" defaultRowHeight="15"/>
  <cols>
    <col min="1" max="1" width="14.85546875" style="4" bestFit="1" customWidth="1"/>
    <col min="2" max="2" width="15.42578125" customWidth="1"/>
    <col min="3" max="3" width="29.140625" customWidth="1"/>
    <col min="4" max="4" width="26.28515625" customWidth="1"/>
    <col min="5" max="5" width="24.7109375" customWidth="1"/>
    <col min="6" max="6" width="26.5703125" customWidth="1"/>
    <col min="7" max="7" width="24.28515625" customWidth="1"/>
    <col min="8" max="8" width="20" customWidth="1"/>
    <col min="9" max="9" width="22.42578125" customWidth="1"/>
    <col min="10" max="10" width="32.28515625" customWidth="1"/>
    <col min="11" max="11" width="31.5703125" bestFit="1" customWidth="1"/>
    <col min="12" max="12" width="15.42578125" customWidth="1"/>
    <col min="13" max="13" width="34.5703125" customWidth="1"/>
    <col min="14" max="14" width="29" customWidth="1"/>
  </cols>
  <sheetData>
    <row r="1" spans="1:14" s="4" customForma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</row>
    <row r="2" spans="1:14">
      <c r="A2" s="5" t="s">
        <v>14</v>
      </c>
      <c r="B2" s="1">
        <v>400</v>
      </c>
      <c r="C2" s="2">
        <v>8.49</v>
      </c>
      <c r="D2" s="2">
        <v>2.5499999999999998</v>
      </c>
      <c r="E2" s="1">
        <f>D2*C2</f>
        <v>21.6495</v>
      </c>
      <c r="F2" s="2">
        <v>9.3000000000000007</v>
      </c>
      <c r="G2" s="1">
        <f>E2+F2</f>
        <v>30.9495</v>
      </c>
      <c r="H2" s="2">
        <v>202.3</v>
      </c>
      <c r="I2" s="1">
        <f>H2*C2/2204.62</f>
        <v>0.77905806896426599</v>
      </c>
      <c r="J2" s="2">
        <v>86.5</v>
      </c>
      <c r="K2" s="1">
        <f>J2*B2*1000/365</f>
        <v>94794.520547945212</v>
      </c>
      <c r="L2" s="1">
        <v>4078.56</v>
      </c>
      <c r="M2" s="2">
        <v>777.36</v>
      </c>
      <c r="N2" s="6">
        <f>(L2+M2)*1000</f>
        <v>4855920</v>
      </c>
    </row>
    <row r="3" spans="1:14">
      <c r="A3" s="5" t="s">
        <v>15</v>
      </c>
      <c r="B3" s="1">
        <v>100</v>
      </c>
      <c r="C3" s="3">
        <v>9.7170000000000005</v>
      </c>
      <c r="D3" s="3">
        <v>3.03</v>
      </c>
      <c r="E3" s="1">
        <f>D3*C3</f>
        <v>29.442509999999999</v>
      </c>
      <c r="F3" s="2">
        <v>6.94</v>
      </c>
      <c r="G3" s="1">
        <f>E3+F3</f>
        <v>36.382509999999996</v>
      </c>
      <c r="H3" s="3">
        <v>119</v>
      </c>
      <c r="I3" s="1">
        <f t="shared" ref="I3:I6" si="0">H3*C3/2204.62</f>
        <v>0.52449991381734729</v>
      </c>
      <c r="J3" s="1">
        <v>26.1</v>
      </c>
      <c r="K3" s="1">
        <f>J3*B3*1000/365</f>
        <v>7150.6849315068494</v>
      </c>
      <c r="L3" s="2">
        <v>1348.82</v>
      </c>
      <c r="M3" s="2">
        <v>138.41999999999999</v>
      </c>
      <c r="N3" s="6">
        <f>(L3+M3)*1000</f>
        <v>1487240</v>
      </c>
    </row>
    <row r="4" spans="1:14">
      <c r="A4" s="5" t="s">
        <v>16</v>
      </c>
      <c r="B4" s="1">
        <v>1000</v>
      </c>
      <c r="C4" s="3">
        <v>10.497</v>
      </c>
      <c r="D4" s="1">
        <v>0.97</v>
      </c>
      <c r="E4" s="1">
        <f>D4*C4</f>
        <v>10.182089999999999</v>
      </c>
      <c r="F4" s="1">
        <f>2.8</f>
        <v>2.8</v>
      </c>
      <c r="G4" s="1">
        <f>E4+F4</f>
        <v>12.982089999999999</v>
      </c>
      <c r="H4" s="1">
        <v>0</v>
      </c>
      <c r="I4" s="1">
        <f t="shared" si="0"/>
        <v>0</v>
      </c>
      <c r="J4" s="2">
        <v>175</v>
      </c>
      <c r="K4" s="1">
        <f>J4*B4*1000/365</f>
        <v>479452.05479452055</v>
      </c>
      <c r="L4" s="2">
        <v>7616.36</v>
      </c>
      <c r="M4" s="2">
        <v>1766.36</v>
      </c>
      <c r="N4" s="6">
        <f>(L4+M4)*1000</f>
        <v>9382720</v>
      </c>
    </row>
    <row r="5" spans="1:14">
      <c r="A5" s="5" t="s">
        <v>17</v>
      </c>
      <c r="B5" s="1">
        <v>100</v>
      </c>
      <c r="C5" s="1">
        <v>0</v>
      </c>
      <c r="D5" s="1">
        <v>0</v>
      </c>
      <c r="E5" s="1">
        <v>0</v>
      </c>
      <c r="F5" s="1">
        <v>0</v>
      </c>
      <c r="G5" s="1">
        <f>E5+F5</f>
        <v>0</v>
      </c>
      <c r="H5" s="1">
        <v>0</v>
      </c>
      <c r="I5" s="1">
        <f t="shared" si="0"/>
        <v>0</v>
      </c>
      <c r="J5" s="1">
        <v>32.443047267129302</v>
      </c>
      <c r="K5" s="1">
        <f>J5*B5*1000/365</f>
        <v>8888.5061005833704</v>
      </c>
      <c r="L5" s="2">
        <v>1665.79</v>
      </c>
      <c r="M5" s="2">
        <v>94.23</v>
      </c>
      <c r="N5" s="6">
        <f>(L5+M5)*1000</f>
        <v>1760020</v>
      </c>
    </row>
    <row r="6" spans="1:14">
      <c r="A6" s="12" t="s">
        <v>18</v>
      </c>
      <c r="B6" s="10">
        <v>100</v>
      </c>
      <c r="C6" s="10">
        <v>0</v>
      </c>
      <c r="D6" s="10">
        <v>0</v>
      </c>
      <c r="E6" s="10">
        <v>0</v>
      </c>
      <c r="F6" s="10">
        <v>0</v>
      </c>
      <c r="G6" s="10">
        <f>E6+F6</f>
        <v>0</v>
      </c>
      <c r="H6" s="10">
        <v>0</v>
      </c>
      <c r="I6" s="1">
        <f t="shared" si="0"/>
        <v>0</v>
      </c>
      <c r="J6" s="10">
        <v>23.765603456360498</v>
      </c>
      <c r="K6" s="10">
        <f>J6*B6*1000/365</f>
        <v>6511.1242346193158</v>
      </c>
      <c r="L6" s="10">
        <v>1482.68</v>
      </c>
      <c r="M6" s="10">
        <v>51.29</v>
      </c>
      <c r="N6" s="11">
        <f>(L6+M6)*1000</f>
        <v>1533970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NewGeneratorCharacteristics_TEM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Aaron Watt</cp:lastModifiedBy>
  <cp:revision>4</cp:revision>
  <dcterms:modified xsi:type="dcterms:W3CDTF">2025-02-27T20:44:17Z</dcterms:modified>
  <dc:language>en-US</dc:language>
</cp:coreProperties>
</file>