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chancel/Dropbox/WIL/WIR2022/Data/"/>
    </mc:Choice>
  </mc:AlternateContent>
  <xr:revisionPtr revIDLastSave="0" documentId="13_ncr:1_{6D06109D-C668-174C-B249-75F72967FE39}" xr6:coauthVersionLast="47" xr6:coauthVersionMax="47" xr10:uidLastSave="{00000000-0000-0000-0000-000000000000}"/>
  <bookViews>
    <workbookView xWindow="15600" yWindow="500" windowWidth="13200" windowHeight="15460" firstSheet="1" activeTab="1" xr2:uid="{00000000-000D-0000-FFFF-FFFF00000000}"/>
  </bookViews>
  <sheets>
    <sheet name="data-A1T2" sheetId="29" r:id="rId1"/>
    <sheet name="A1T2-Algeria" sheetId="122" r:id="rId2"/>
    <sheet name="A1T2-Argentina" sheetId="96" r:id="rId3"/>
    <sheet name="A1T2-Australia" sheetId="97" r:id="rId4"/>
    <sheet name="A1T2-Brazil" sheetId="98" r:id="rId5"/>
    <sheet name="A1T2-Canada" sheetId="99" r:id="rId6"/>
    <sheet name="A1T2-Colombia" sheetId="123" r:id="rId7"/>
    <sheet name="A1T2-Chile" sheetId="100" r:id="rId8"/>
    <sheet name="A1T2-China" sheetId="101" r:id="rId9"/>
    <sheet name="A1T2-Egypt" sheetId="125" r:id="rId10"/>
    <sheet name="A1T2-Germany" sheetId="102" r:id="rId11"/>
    <sheet name="A1T2-Spain" sheetId="103" r:id="rId12"/>
    <sheet name="A1T2-France" sheetId="104" r:id="rId13"/>
    <sheet name="A1T2-U.K." sheetId="105" r:id="rId14"/>
    <sheet name="A1T2-Indonesia" sheetId="106" r:id="rId15"/>
    <sheet name="A1T2-Israel" sheetId="107" r:id="rId16"/>
    <sheet name="A1T2-India" sheetId="108" r:id="rId17"/>
    <sheet name="A1T2-Italy" sheetId="109" r:id="rId18"/>
    <sheet name="A1T2-Japan" sheetId="110" r:id="rId19"/>
    <sheet name="A1T2-Korea" sheetId="111" r:id="rId20"/>
    <sheet name="A1T2-Morocco" sheetId="113" r:id="rId21"/>
    <sheet name="A1T2-Mexico" sheetId="114" r:id="rId22"/>
    <sheet name="A1T2-Nigeria" sheetId="115" r:id="rId23"/>
    <sheet name="A1T2-Poland" sheetId="116" r:id="rId24"/>
    <sheet name="A1T2-Russia" sheetId="117" r:id="rId25"/>
    <sheet name="A1T2-Sweden" sheetId="118" r:id="rId26"/>
    <sheet name="A1T2-Turkey" sheetId="120" r:id="rId27"/>
    <sheet name="A1T2-USA" sheetId="119" r:id="rId28"/>
    <sheet name="A1T2-South Africa" sheetId="121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25" l="1"/>
  <c r="C9" i="125"/>
  <c r="C8" i="125"/>
  <c r="C7" i="125"/>
  <c r="C6" i="125"/>
  <c r="C10" i="123"/>
  <c r="C9" i="123"/>
  <c r="C8" i="123"/>
  <c r="C7" i="123"/>
  <c r="C6" i="123"/>
  <c r="C10" i="122" l="1"/>
  <c r="C9" i="122"/>
  <c r="C8" i="122"/>
  <c r="C7" i="122"/>
  <c r="C6" i="122"/>
  <c r="C10" i="121" l="1"/>
  <c r="C9" i="121"/>
  <c r="C8" i="121"/>
  <c r="C7" i="121"/>
  <c r="C6" i="121"/>
  <c r="C10" i="120"/>
  <c r="C9" i="120"/>
  <c r="C8" i="120"/>
  <c r="C7" i="120"/>
  <c r="C6" i="120"/>
  <c r="C10" i="119"/>
  <c r="C9" i="119"/>
  <c r="C8" i="119"/>
  <c r="C7" i="119"/>
  <c r="C6" i="119"/>
  <c r="C10" i="118"/>
  <c r="C9" i="118"/>
  <c r="C8" i="118"/>
  <c r="C7" i="118"/>
  <c r="C6" i="118"/>
  <c r="C10" i="117"/>
  <c r="C9" i="117"/>
  <c r="C8" i="117"/>
  <c r="C7" i="117"/>
  <c r="C6" i="117"/>
  <c r="C10" i="116"/>
  <c r="C9" i="116"/>
  <c r="C8" i="116"/>
  <c r="C7" i="116"/>
  <c r="C6" i="116"/>
  <c r="C10" i="115"/>
  <c r="C9" i="115"/>
  <c r="C8" i="115"/>
  <c r="C7" i="115"/>
  <c r="C6" i="115"/>
  <c r="C10" i="114"/>
  <c r="C9" i="114"/>
  <c r="C8" i="114"/>
  <c r="C7" i="114"/>
  <c r="C6" i="114"/>
  <c r="C10" i="113"/>
  <c r="C9" i="113"/>
  <c r="C8" i="113"/>
  <c r="C7" i="113"/>
  <c r="C6" i="113"/>
  <c r="C10" i="111"/>
  <c r="C9" i="111"/>
  <c r="C8" i="111"/>
  <c r="C7" i="111"/>
  <c r="C6" i="111"/>
  <c r="C10" i="110"/>
  <c r="C9" i="110"/>
  <c r="C8" i="110"/>
  <c r="C7" i="110"/>
  <c r="C6" i="110"/>
  <c r="C10" i="109"/>
  <c r="C9" i="109"/>
  <c r="C8" i="109"/>
  <c r="C7" i="109"/>
  <c r="C6" i="109"/>
  <c r="C10" i="108"/>
  <c r="C9" i="108"/>
  <c r="C8" i="108"/>
  <c r="C7" i="108"/>
  <c r="C6" i="108"/>
  <c r="C10" i="107"/>
  <c r="C9" i="107"/>
  <c r="C8" i="107"/>
  <c r="C7" i="107"/>
  <c r="C6" i="107"/>
  <c r="C10" i="106"/>
  <c r="C9" i="106"/>
  <c r="C8" i="106"/>
  <c r="C7" i="106"/>
  <c r="C6" i="106"/>
  <c r="C10" i="105"/>
  <c r="C9" i="105"/>
  <c r="C8" i="105"/>
  <c r="C7" i="105"/>
  <c r="C6" i="105"/>
  <c r="C10" i="104"/>
  <c r="C9" i="104"/>
  <c r="C8" i="104"/>
  <c r="C7" i="104"/>
  <c r="C6" i="104"/>
  <c r="C10" i="103"/>
  <c r="C9" i="103"/>
  <c r="C8" i="103"/>
  <c r="C7" i="103"/>
  <c r="C6" i="103"/>
  <c r="C10" i="102"/>
  <c r="C9" i="102"/>
  <c r="C8" i="102"/>
  <c r="C7" i="102"/>
  <c r="C6" i="102"/>
  <c r="C10" i="101"/>
  <c r="C9" i="101"/>
  <c r="C8" i="101"/>
  <c r="C7" i="101"/>
  <c r="C6" i="101"/>
  <c r="C10" i="100"/>
  <c r="C9" i="100"/>
  <c r="C8" i="100"/>
  <c r="C7" i="100"/>
  <c r="C6" i="100"/>
  <c r="C10" i="99"/>
  <c r="C9" i="99"/>
  <c r="C8" i="99"/>
  <c r="C7" i="99"/>
  <c r="C6" i="99"/>
  <c r="C10" i="98"/>
  <c r="C9" i="98"/>
  <c r="C8" i="98"/>
  <c r="C7" i="98"/>
  <c r="C6" i="98"/>
  <c r="C10" i="97"/>
  <c r="C9" i="97"/>
  <c r="C8" i="97"/>
  <c r="C7" i="97"/>
  <c r="C6" i="97"/>
  <c r="C8" i="96"/>
  <c r="C10" i="96"/>
  <c r="C9" i="96"/>
  <c r="C7" i="96"/>
  <c r="C6" i="96"/>
</calcChain>
</file>

<file path=xl/sharedStrings.xml><?xml version="1.0" encoding="utf-8"?>
<sst xmlns="http://schemas.openxmlformats.org/spreadsheetml/2006/main" count="355" uniqueCount="51">
  <si>
    <t>p</t>
  </si>
  <si>
    <t>Argentina</t>
  </si>
  <si>
    <t>Australia</t>
  </si>
  <si>
    <t>Brazil</t>
  </si>
  <si>
    <t>Canada</t>
  </si>
  <si>
    <t>China</t>
  </si>
  <si>
    <t>Germany</t>
  </si>
  <si>
    <t>France</t>
  </si>
  <si>
    <t>United Kingdom</t>
  </si>
  <si>
    <t>Indonesia</t>
  </si>
  <si>
    <t>India</t>
  </si>
  <si>
    <t>Italy</t>
  </si>
  <si>
    <t>Japan</t>
  </si>
  <si>
    <t>Korea</t>
  </si>
  <si>
    <t>Mexico</t>
  </si>
  <si>
    <t>Russian Federation</t>
  </si>
  <si>
    <t>Saudi Arabia</t>
  </si>
  <si>
    <t>Turkey</t>
  </si>
  <si>
    <t>USA</t>
  </si>
  <si>
    <t>South Africa</t>
  </si>
  <si>
    <t>p90p100</t>
  </si>
  <si>
    <t>p99p100</t>
  </si>
  <si>
    <t>p0p50</t>
  </si>
  <si>
    <t>p50p90</t>
  </si>
  <si>
    <r>
      <rPr>
        <b/>
        <sz val="11"/>
        <color theme="1"/>
        <rFont val="Calibri"/>
        <family val="2"/>
        <scheme val="minor"/>
      </rPr>
      <t>Year</t>
    </r>
  </si>
  <si>
    <t>widcode</t>
  </si>
  <si>
    <t>lpfghg999i</t>
  </si>
  <si>
    <t>pall</t>
  </si>
  <si>
    <t>Top 1%</t>
  </si>
  <si>
    <t>Top 10%</t>
  </si>
  <si>
    <t>Middle 40%</t>
  </si>
  <si>
    <t>Bottom 50%</t>
  </si>
  <si>
    <t>Country</t>
  </si>
  <si>
    <t>Full population</t>
  </si>
  <si>
    <t>Poland</t>
  </si>
  <si>
    <t>Nigeria</t>
  </si>
  <si>
    <t>Morocco</t>
  </si>
  <si>
    <t>Lebanon</t>
  </si>
  <si>
    <t>Israel</t>
  </si>
  <si>
    <t>Spain</t>
  </si>
  <si>
    <t>Chile</t>
  </si>
  <si>
    <t>Avg. GHG footprint (tCO2e/capita)</t>
  </si>
  <si>
    <t>Sweden</t>
  </si>
  <si>
    <t>Figure</t>
  </si>
  <si>
    <t>T2</t>
  </si>
  <si>
    <t>Algeria</t>
  </si>
  <si>
    <t>Colombia</t>
  </si>
  <si>
    <t>Egypt</t>
  </si>
  <si>
    <t>p0p100</t>
  </si>
  <si>
    <r>
      <rPr>
        <b/>
        <sz val="9"/>
        <rFont val="Arial"/>
        <family val="2"/>
      </rPr>
      <t>Interpretation</t>
    </r>
    <r>
      <rPr>
        <sz val="9"/>
        <rFont val="Arial"/>
        <family val="2"/>
      </rPr>
      <t xml:space="preserve">: The table presents average CO2 emissions of different groups of the population in 2019. Emissions take into account carbon embedded in consumption and investment portfolios. </t>
    </r>
    <r>
      <rPr>
        <b/>
        <sz val="9"/>
        <rFont val="Arial"/>
        <family val="2"/>
      </rPr>
      <t>Sources and series</t>
    </r>
    <r>
      <rPr>
        <sz val="9"/>
        <rFont val="Arial"/>
        <family val="2"/>
      </rPr>
      <t>: wir2022.wid.world/methodology</t>
    </r>
  </si>
  <si>
    <r>
      <t>Interpretation</t>
    </r>
    <r>
      <rPr>
        <sz val="9"/>
        <rFont val="Arial"/>
        <family val="2"/>
      </rPr>
      <t xml:space="preserve">: The table presents average CO2 emissions of different groups of the population in 2019. Emissions take into account carbon embedded in consumption and investment portfolios. </t>
    </r>
    <r>
      <rPr>
        <b/>
        <sz val="9"/>
        <rFont val="Arial"/>
        <family val="2"/>
      </rPr>
      <t>Sources and series</t>
    </r>
    <r>
      <rPr>
        <sz val="9"/>
        <rFont val="Arial"/>
        <family val="2"/>
      </rPr>
      <t>: wir2022.wid.world/methodology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</si>
</sst>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5" x14ac:knownFonts="1">
    <font>
      <sz val="11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Calibri"/>
      <family val="2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/>
    <xf numFmtId="0" fontId="4" fillId="0" borderId="1"/>
    <xf numFmtId="0" fontId="1" fillId="0" borderId="1"/>
    <xf numFmtId="0" fontId="4" fillId="0" borderId="1"/>
  </cellStyleXfs>
  <cellXfs count="27">
    <xf numFmtId="0" fontId="0" fillId="0" borderId="0" xfId="0"/>
    <xf numFmtId="0" fontId="2" fillId="0" borderId="1" xfId="1"/>
    <xf numFmtId="0" fontId="2" fillId="0" borderId="1" xfId="1" applyAlignment="1">
      <alignment horizontal="center" vertical="center" wrapText="1"/>
    </xf>
    <xf numFmtId="0" fontId="3" fillId="0" borderId="1" xfId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1" xfId="1" applyNumberFormat="1"/>
    <xf numFmtId="0" fontId="7" fillId="0" borderId="1" xfId="0" applyFont="1" applyBorder="1"/>
    <xf numFmtId="0" fontId="4" fillId="2" borderId="1" xfId="4" applyFill="1"/>
    <xf numFmtId="0" fontId="8" fillId="2" borderId="1" xfId="4" applyFont="1" applyFill="1"/>
    <xf numFmtId="0" fontId="11" fillId="2" borderId="1" xfId="4" applyFont="1" applyFill="1" applyBorder="1" applyAlignment="1">
      <alignment horizontal="center" wrapText="1"/>
    </xf>
    <xf numFmtId="0" fontId="10" fillId="2" borderId="1" xfId="4" applyFont="1" applyFill="1" applyBorder="1" applyAlignment="1">
      <alignment horizontal="center" wrapText="1"/>
    </xf>
    <xf numFmtId="3" fontId="8" fillId="2" borderId="1" xfId="4" applyNumberFormat="1" applyFont="1" applyFill="1" applyBorder="1" applyAlignment="1">
      <alignment horizontal="center"/>
    </xf>
    <xf numFmtId="165" fontId="8" fillId="2" borderId="1" xfId="4" applyNumberFormat="1" applyFont="1" applyFill="1" applyBorder="1" applyAlignment="1">
      <alignment horizontal="center"/>
    </xf>
    <xf numFmtId="0" fontId="9" fillId="2" borderId="1" xfId="4" applyFont="1" applyFill="1" applyBorder="1" applyAlignment="1"/>
    <xf numFmtId="0" fontId="12" fillId="2" borderId="1" xfId="4" applyFont="1" applyFill="1" applyBorder="1" applyAlignment="1">
      <alignment wrapText="1"/>
    </xf>
    <xf numFmtId="0" fontId="13" fillId="2" borderId="1" xfId="4" applyFont="1" applyFill="1" applyBorder="1" applyAlignment="1"/>
    <xf numFmtId="9" fontId="9" fillId="2" borderId="1" xfId="4" applyNumberFormat="1" applyFont="1" applyFill="1" applyBorder="1" applyAlignment="1"/>
    <xf numFmtId="0" fontId="5" fillId="0" borderId="2" xfId="0" applyFont="1" applyBorder="1"/>
    <xf numFmtId="49" fontId="5" fillId="0" borderId="3" xfId="0" applyNumberFormat="1" applyFont="1" applyBorder="1" applyAlignment="1">
      <alignment horizontal="center" wrapText="1"/>
    </xf>
    <xf numFmtId="0" fontId="6" fillId="0" borderId="4" xfId="0" applyFont="1" applyBorder="1"/>
    <xf numFmtId="164" fontId="5" fillId="0" borderId="5" xfId="0" applyNumberFormat="1" applyFont="1" applyBorder="1"/>
    <xf numFmtId="0" fontId="5" fillId="0" borderId="4" xfId="0" applyFont="1" applyBorder="1"/>
    <xf numFmtId="0" fontId="4" fillId="0" borderId="0" xfId="0" applyFont="1"/>
    <xf numFmtId="0" fontId="11" fillId="2" borderId="5" xfId="4" applyFont="1" applyFill="1" applyBorder="1" applyAlignment="1">
      <alignment horizontal="left" wrapText="1"/>
    </xf>
    <xf numFmtId="0" fontId="10" fillId="2" borderId="4" xfId="4" applyFont="1" applyFill="1" applyBorder="1" applyAlignment="1">
      <alignment horizontal="left" wrapText="1"/>
    </xf>
    <xf numFmtId="0" fontId="14" fillId="3" borderId="5" xfId="0" applyFont="1" applyFill="1" applyBorder="1" applyAlignment="1">
      <alignment horizontal="left" wrapText="1"/>
    </xf>
    <xf numFmtId="0" fontId="14" fillId="3" borderId="6" xfId="0" applyFont="1" applyFill="1" applyBorder="1" applyAlignment="1">
      <alignment horizontal="left" wrapText="1"/>
    </xf>
  </cellXfs>
  <cellStyles count="5">
    <cellStyle name="Normal" xfId="0" builtinId="0"/>
    <cellStyle name="Normal 2" xfId="1" xr:uid="{677ECD23-B6DB-8442-8F32-9FE51DFB450B}"/>
    <cellStyle name="Normal 2 2" xfId="4" xr:uid="{9929D1A4-C48A-7846-843E-ACF5449AD53C}"/>
    <cellStyle name="Normal 3" xfId="2" xr:uid="{63B316A3-9F17-494C-978D-8E525C0DEBD7}"/>
    <cellStyle name="Normal 4" xfId="3" xr:uid="{DAD26EBA-1C08-EF4E-B65A-3C20127662AF}"/>
  </cellStyles>
  <dxfs count="196"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5A4A89E-98C2-6540-8214-1C1921C87DAE}" name="Table3218" displayName="Table3218" ref="B5:C10" headerRowCount="0" totalsRowShown="0" headerRowDxfId="195" dataDxfId="194" tableBorderDxfId="193" totalsRowBorderDxfId="192">
  <tableColumns count="2">
    <tableColumn id="1" xr3:uid="{5F909528-A195-A84F-BEAE-D6B79F734244}" name="Column1" headerRowDxfId="191" dataDxfId="190"/>
    <tableColumn id="2" xr3:uid="{C633B403-0A8E-0F43-9A7A-6B4C917A1ED1}" name="Column2" dataDxfId="189"/>
  </tableColumns>
  <tableStyleInfo name="TableStyleMedium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959BDA-2375-0C4B-BA2D-ACDC9526C1DB}" name="Table32345678" displayName="Table32345678" ref="B5:C10" headerRowCount="0" totalsRowShown="0" headerRowDxfId="132" dataDxfId="131" tableBorderDxfId="130" totalsRowBorderDxfId="129">
  <tableColumns count="2">
    <tableColumn id="1" xr3:uid="{1C648B9F-F47B-394B-B21F-077246AEB2C0}" name="Column1" headerRowDxfId="128" dataDxfId="127"/>
    <tableColumn id="2" xr3:uid="{EE19DC89-23D7-1C4B-AFC2-35C17EFEC875}" name="Column2" dataDxfId="126"/>
  </tableColumns>
  <tableStyleInfo name="TableStyleMedium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C5ACA5-971C-474E-B0BE-C6CB04C17BB0}" name="Table323456789" displayName="Table323456789" ref="B5:C10" headerRowCount="0" totalsRowShown="0" headerRowDxfId="125" dataDxfId="124" tableBorderDxfId="123" totalsRowBorderDxfId="122">
  <tableColumns count="2">
    <tableColumn id="1" xr3:uid="{46FFCE7A-845B-0641-93B3-63B8E59E8C53}" name="Column1" headerRowDxfId="121" dataDxfId="120"/>
    <tableColumn id="2" xr3:uid="{BB814504-4640-B940-9F80-28FC40AB355E}" name="Column2" dataDxfId="119"/>
  </tableColumns>
  <tableStyleInfo name="TableStyleMedium1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84319E-34E9-3145-A429-599E79A83130}" name="Table32345678910" displayName="Table32345678910" ref="B5:C10" headerRowCount="0" totalsRowShown="0" headerRowDxfId="118" dataDxfId="117" tableBorderDxfId="116" totalsRowBorderDxfId="115">
  <tableColumns count="2">
    <tableColumn id="1" xr3:uid="{27DD30C2-D71F-F848-B240-1DBD46750359}" name="Column1" headerRowDxfId="114" dataDxfId="113"/>
    <tableColumn id="2" xr3:uid="{E315365A-B118-5946-B2E1-38CE0C16746E}" name="Column2" dataDxfId="112"/>
  </tableColumns>
  <tableStyleInfo name="TableStyleMedium1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68FB43-6146-D440-B788-03C7FEBE1F31}" name="Table3234567891011" displayName="Table3234567891011" ref="B5:C10" headerRowCount="0" totalsRowShown="0" headerRowDxfId="111" dataDxfId="110" tableBorderDxfId="109" totalsRowBorderDxfId="108">
  <tableColumns count="2">
    <tableColumn id="1" xr3:uid="{6B95EBEA-4E8C-8C46-80E7-2F49A4F09D28}" name="Column1" headerRowDxfId="107" dataDxfId="106"/>
    <tableColumn id="2" xr3:uid="{97D381B6-3459-E346-9312-569D738BEDF6}" name="Column2" dataDxfId="105"/>
  </tableColumns>
  <tableStyleInfo name="TableStyleMedium1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9385FB-4F4D-724B-81A0-21EADCB5A7F6}" name="Table323456789101112" displayName="Table323456789101112" ref="B5:C10" headerRowCount="0" totalsRowShown="0" headerRowDxfId="104" dataDxfId="103" tableBorderDxfId="102" totalsRowBorderDxfId="101">
  <tableColumns count="2">
    <tableColumn id="1" xr3:uid="{653C080B-970A-EB43-9AA4-9A02068C7788}" name="Column1" headerRowDxfId="100" dataDxfId="99"/>
    <tableColumn id="2" xr3:uid="{3FC7BA00-D574-D54D-8B12-EBE968EEB3D3}" name="Column2" dataDxfId="98"/>
  </tableColumns>
  <tableStyleInfo name="TableStyleMedium1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69E805-66EE-AA4E-9866-C5B41CFD02E6}" name="Table32345678910111213" displayName="Table32345678910111213" ref="B5:C10" headerRowCount="0" totalsRowShown="0" headerRowDxfId="97" dataDxfId="96" tableBorderDxfId="95" totalsRowBorderDxfId="94">
  <tableColumns count="2">
    <tableColumn id="1" xr3:uid="{41C14B3D-FE65-4743-8D2C-C7AD55C919D4}" name="Column1" headerRowDxfId="93" dataDxfId="92"/>
    <tableColumn id="2" xr3:uid="{71C1523C-635D-D043-B4D7-9D97FD362770}" name="Column2" dataDxfId="91"/>
  </tableColumns>
  <tableStyleInfo name="TableStyleMedium1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791FF9-92BD-D04B-BB49-A367A7DB2166}" name="Table3234567891011121314" displayName="Table3234567891011121314" ref="B5:C10" headerRowCount="0" totalsRowShown="0" headerRowDxfId="90" dataDxfId="89" tableBorderDxfId="88" totalsRowBorderDxfId="87">
  <tableColumns count="2">
    <tableColumn id="1" xr3:uid="{E3E82241-09A1-074B-97A9-F31522884ABA}" name="Column1" headerRowDxfId="86" dataDxfId="85"/>
    <tableColumn id="2" xr3:uid="{89121781-5CE8-3246-B361-9EEB1F91618E}" name="Column2" dataDxfId="84"/>
  </tableColumns>
  <tableStyleInfo name="TableStyleMedium1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A6D0C1-3325-4A4F-B25F-353EABA78031}" name="Table323456789101112131415" displayName="Table323456789101112131415" ref="B5:C10" headerRowCount="0" totalsRowShown="0" headerRowDxfId="83" dataDxfId="82" tableBorderDxfId="81" totalsRowBorderDxfId="80">
  <tableColumns count="2">
    <tableColumn id="1" xr3:uid="{C083B213-3F45-A841-889F-478F3291DC57}" name="Column1" headerRowDxfId="79" dataDxfId="78"/>
    <tableColumn id="2" xr3:uid="{BF26E860-BF4E-BB4C-9302-D8A1571597BD}" name="Column2" dataDxfId="77"/>
  </tableColumns>
  <tableStyleInfo name="TableStyleMedium1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A63750-77FD-6040-BB13-D8AE1BF22447}" name="Table32345678910111213141516" displayName="Table32345678910111213141516" ref="B5:C10" headerRowCount="0" totalsRowShown="0" headerRowDxfId="76" dataDxfId="75" tableBorderDxfId="74" totalsRowBorderDxfId="73">
  <tableColumns count="2">
    <tableColumn id="1" xr3:uid="{7C90B112-C670-B744-A88D-C2B1CB968754}" name="Column1" headerRowDxfId="72" dataDxfId="71"/>
    <tableColumn id="2" xr3:uid="{627CE9A4-13E7-2340-A0E4-2140EDCFA58C}" name="Column2" dataDxfId="70"/>
  </tableColumns>
  <tableStyleInfo name="TableStyleMedium1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1C40EA9-3A6D-914F-B912-C0F11A7388FD}" name="Table3234567891011121314151617" displayName="Table3234567891011121314151617" ref="B5:C10" headerRowCount="0" totalsRowShown="0" headerRowDxfId="69" dataDxfId="68" tableBorderDxfId="67" totalsRowBorderDxfId="66">
  <tableColumns count="2">
    <tableColumn id="1" xr3:uid="{E142147E-612E-7540-81BD-CFCA1A8EBF7B}" name="Column1" headerRowDxfId="65" dataDxfId="64"/>
    <tableColumn id="2" xr3:uid="{EF94605E-1AA1-9B4A-8AF7-D34D01B131FB}" name="Column2" dataDxfId="63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11B78-5592-984C-B871-D437AF1E0342}" name="Table32" displayName="Table32" ref="B5:C10" headerRowCount="0" totalsRowShown="0" headerRowDxfId="188" dataDxfId="187" tableBorderDxfId="186" totalsRowBorderDxfId="185">
  <tableColumns count="2">
    <tableColumn id="1" xr3:uid="{62FC7085-2C46-3B4D-8C0D-6FCE1BCE1D97}" name="Column1" headerRowDxfId="184" dataDxfId="183"/>
    <tableColumn id="2" xr3:uid="{0527AC57-7041-4B4E-ACE0-EC5460313BEA}" name="Column2" dataDxfId="182"/>
  </tableColumns>
  <tableStyleInfo name="TableStyleMedium1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5E5C49F-5230-9A40-B515-1A0B99445948}" name="Table32345678910111213141516171819" displayName="Table32345678910111213141516171819" ref="B5:C10" headerRowCount="0" totalsRowShown="0" headerRowDxfId="62" dataDxfId="61" tableBorderDxfId="60" totalsRowBorderDxfId="59">
  <tableColumns count="2">
    <tableColumn id="1" xr3:uid="{A0E38B8C-21B5-074D-8657-BAB893B0AF03}" name="Column1" headerRowDxfId="58" dataDxfId="57"/>
    <tableColumn id="2" xr3:uid="{61151414-FACE-CE49-ACEF-B36736B68DC6}" name="Column2" dataDxfId="56"/>
  </tableColumns>
  <tableStyleInfo name="TableStyleMedium1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EA0EF6E-737E-4E43-ADE3-90C7364DD1E9}" name="Table3234567891011121314151617181920" displayName="Table3234567891011121314151617181920" ref="B5:C10" headerRowCount="0" totalsRowShown="0" headerRowDxfId="55" dataDxfId="54" tableBorderDxfId="53" totalsRowBorderDxfId="52">
  <tableColumns count="2">
    <tableColumn id="1" xr3:uid="{CF429465-3D05-D34A-AA6B-56247A936343}" name="Column1" headerRowDxfId="51" dataDxfId="50"/>
    <tableColumn id="2" xr3:uid="{63125D5F-CFBC-1F4B-902F-3301A8A809C4}" name="Column2" dataDxfId="49"/>
  </tableColumns>
  <tableStyleInfo name="TableStyleMedium1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AF1250-41A7-4F4D-8453-A205EFE453E0}" name="Table323456789101112131415161718192021" displayName="Table323456789101112131415161718192021" ref="B5:C10" headerRowCount="0" totalsRowShown="0" headerRowDxfId="48" dataDxfId="47" tableBorderDxfId="46" totalsRowBorderDxfId="45">
  <tableColumns count="2">
    <tableColumn id="1" xr3:uid="{CC6D624C-999B-C340-AD45-BF5833B051C4}" name="Column1" headerRowDxfId="44" dataDxfId="43"/>
    <tableColumn id="2" xr3:uid="{7E0CFB20-FDAC-AD4E-BFF7-37EFED08C29E}" name="Column2" dataDxfId="42"/>
  </tableColumns>
  <tableStyleInfo name="TableStyleMedium1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AF077D7-EB27-544B-8157-2F0DE91A4700}" name="Table32345678910111213141516171819202122" displayName="Table32345678910111213141516171819202122" ref="B5:C10" headerRowCount="0" totalsRowShown="0" headerRowDxfId="41" dataDxfId="40" tableBorderDxfId="39" totalsRowBorderDxfId="38">
  <tableColumns count="2">
    <tableColumn id="1" xr3:uid="{E6A2F9D2-86B0-DF47-8277-EDAC6E176045}" name="Column1" headerRowDxfId="37" dataDxfId="36"/>
    <tableColumn id="2" xr3:uid="{15D98B9D-4329-304A-AA58-04B8F40E42A8}" name="Column2" dataDxfId="35"/>
  </tableColumns>
  <tableStyleInfo name="TableStyleMedium1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2ED40C9-C495-2746-98C9-598D17D7EC54}" name="Table3234567891011121314151617181920212223" displayName="Table3234567891011121314151617181920212223" ref="B5:C10" headerRowCount="0" totalsRowShown="0" headerRowDxfId="34" dataDxfId="33" tableBorderDxfId="32" totalsRowBorderDxfId="31">
  <tableColumns count="2">
    <tableColumn id="1" xr3:uid="{3D80EBEE-0F47-7C4E-BCA2-CF139457D192}" name="Column1" headerRowDxfId="30" dataDxfId="29"/>
    <tableColumn id="2" xr3:uid="{185820F9-9598-D048-91BF-48E181485CB4}" name="Column2" dataDxfId="28"/>
  </tableColumns>
  <tableStyleInfo name="TableStyleMedium1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32B637D-C3D1-1840-B0F7-6D25EA10279D}" name="Table323456789101112131415161718192021222324" displayName="Table323456789101112131415161718192021222324" ref="B5:C10" headerRowCount="0" totalsRowShown="0" headerRowDxfId="27" dataDxfId="26" tableBorderDxfId="25" totalsRowBorderDxfId="24">
  <tableColumns count="2">
    <tableColumn id="1" xr3:uid="{81C15A0F-4D26-664D-930E-8E5E7F9009B0}" name="Column1" headerRowDxfId="23" dataDxfId="22"/>
    <tableColumn id="2" xr3:uid="{DE7485C6-7E5E-F04E-AC30-C2D60E97353B}" name="Column2" dataDxfId="21"/>
  </tableColumns>
  <tableStyleInfo name="TableStyleMedium1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7C8BA52-0AB4-4440-91ED-04036B36B0B3}" name="Table3234567891011121314151617181920212223242526" displayName="Table3234567891011121314151617181920212223242526" ref="B5:C10" headerRowCount="0" totalsRowShown="0" headerRowDxfId="20" dataDxfId="19" tableBorderDxfId="18" totalsRowBorderDxfId="17">
  <tableColumns count="2">
    <tableColumn id="1" xr3:uid="{55605594-A836-0549-8F4F-9C6C4438190A}" name="Column1" headerRowDxfId="16" dataDxfId="15"/>
    <tableColumn id="2" xr3:uid="{E5B9E2A7-C8B0-D646-97E9-F5E19AE0EBF8}" name="Column2" dataDxfId="14"/>
  </tableColumns>
  <tableStyleInfo name="TableStyleMedium1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D5FEBEF-48AA-504F-8CDF-032C3A779969}" name="Table32345678910111213141516171819202122232425" displayName="Table32345678910111213141516171819202122232425" ref="B5:C10" headerRowCount="0" totalsRowShown="0" headerRowDxfId="13" dataDxfId="12" tableBorderDxfId="11" totalsRowBorderDxfId="10">
  <tableColumns count="2">
    <tableColumn id="1" xr3:uid="{56BB9EB9-96E2-AF4C-BF8D-D275C4A8806E}" name="Column1" headerRowDxfId="9" dataDxfId="8"/>
    <tableColumn id="2" xr3:uid="{4CC51EA7-B085-3144-B8E8-CBD7734A712A}" name="Column2" dataDxfId="7"/>
  </tableColumns>
  <tableStyleInfo name="TableStyleMedium1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7BFA39F-66D6-EE46-928F-D7962254894B}" name="Table3234567891011121314151617181920212223242527" displayName="Table3234567891011121314151617181920212223242527" ref="B5:C10" headerRowCount="0" totalsRowShown="0" headerRowDxfId="6" dataDxfId="5" tableBorderDxfId="4" totalsRowBorderDxfId="3">
  <tableColumns count="2">
    <tableColumn id="1" xr3:uid="{365CEB79-81DD-3047-B5E5-D0F475874A3B}" name="Column1" headerRowDxfId="2" dataDxfId="1"/>
    <tableColumn id="2" xr3:uid="{FDA38EEC-BC2F-4C42-A3DD-9471948D2867}" name="Column2" dataDxfId="0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813AFB-3A28-1B43-B2A7-B424814CCA96}" name="Table323" displayName="Table323" ref="B5:C10" headerRowCount="0" totalsRowShown="0" headerRowDxfId="181" dataDxfId="180" tableBorderDxfId="179" totalsRowBorderDxfId="178">
  <tableColumns count="2">
    <tableColumn id="1" xr3:uid="{0D6FADF1-BF77-8441-A888-65406023621F}" name="Column1" headerRowDxfId="177" dataDxfId="176"/>
    <tableColumn id="2" xr3:uid="{74583D9F-BCC8-ED4F-BBA9-4BBF227FE10F}" name="Column2" dataDxfId="175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366ACC-F536-EE47-9B7E-C7841F7AE381}" name="Table3234" displayName="Table3234" ref="B5:C10" headerRowCount="0" totalsRowShown="0" headerRowDxfId="174" dataDxfId="173" tableBorderDxfId="172" totalsRowBorderDxfId="171">
  <tableColumns count="2">
    <tableColumn id="1" xr3:uid="{ED7B2952-E88A-5947-A476-247F0F0A8F4A}" name="Column1" headerRowDxfId="170" dataDxfId="169"/>
    <tableColumn id="2" xr3:uid="{6FAF3B10-BC36-0747-9A50-EFD90DA0F636}" name="Column2" dataDxfId="168"/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8B10CD-8DCF-6248-9C4F-6EFA972E521F}" name="Table32345" displayName="Table32345" ref="B5:C10" headerRowCount="0" totalsRowShown="0" headerRowDxfId="167" dataDxfId="166" tableBorderDxfId="165" totalsRowBorderDxfId="164">
  <tableColumns count="2">
    <tableColumn id="1" xr3:uid="{47B036E1-699D-8F41-A9B5-2B9B139FE58D}" name="Column1" headerRowDxfId="163" dataDxfId="162"/>
    <tableColumn id="2" xr3:uid="{C6746789-5C24-A841-94A7-9AB133F28034}" name="Column2" dataDxfId="161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8B7F9DB-FE14-AC42-842A-4E4B2A68E00A}" name="Table323456789101112131415161718192021222324252728" displayName="Table323456789101112131415161718192021222324252728" ref="B5:C10" headerRowCount="0" totalsRowShown="0" headerRowDxfId="160" dataDxfId="159" tableBorderDxfId="158" totalsRowBorderDxfId="157">
  <tableColumns count="2">
    <tableColumn id="1" xr3:uid="{BB64BF7A-081F-F84F-B7B6-48C3D7D23BCA}" name="Column1" headerRowDxfId="156" dataDxfId="155"/>
    <tableColumn id="2" xr3:uid="{32CF32D5-E8D3-3048-8E26-25A448C6C62B}" name="Column2" dataDxfId="154"/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BC07A3-7914-AE4C-9654-35E8E3888E47}" name="Table323456" displayName="Table323456" ref="B5:C10" headerRowCount="0" totalsRowShown="0" headerRowDxfId="153" dataDxfId="152" tableBorderDxfId="151" totalsRowBorderDxfId="150">
  <tableColumns count="2">
    <tableColumn id="1" xr3:uid="{2F63892A-3054-6141-8690-F140EFC598A8}" name="Column1" headerRowDxfId="149" dataDxfId="148"/>
    <tableColumn id="2" xr3:uid="{BE658DDB-B681-F043-9EC2-BF96518ECFB4}" name="Column2" dataDxfId="147"/>
  </tableColumns>
  <tableStyleInfo name="TableStyleMedium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1EDAE2-C05D-7F40-8873-AF800F8DE584}" name="Table3234567" displayName="Table3234567" ref="B5:C10" headerRowCount="0" totalsRowShown="0" headerRowDxfId="146" dataDxfId="145" tableBorderDxfId="144" totalsRowBorderDxfId="143">
  <tableColumns count="2">
    <tableColumn id="1" xr3:uid="{FC809DEE-2072-004B-AA65-C5D73A6B6641}" name="Column1" headerRowDxfId="142" dataDxfId="141"/>
    <tableColumn id="2" xr3:uid="{79B634AA-5CB8-0140-8D77-17704A33F627}" name="Column2" dataDxfId="140"/>
  </tableColumns>
  <tableStyleInfo name="TableStyleMedium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78DB479-0773-D54C-B03B-01EDAC33A79E}" name="Table323456729" displayName="Table323456729" ref="B5:C10" headerRowCount="0" totalsRowShown="0" headerRowDxfId="139" dataDxfId="138" tableBorderDxfId="137" totalsRowBorderDxfId="136">
  <tableColumns count="2">
    <tableColumn id="1" xr3:uid="{DDF01C7C-D338-B247-81CC-7A84B202B9B2}" name="Column1" headerRowDxfId="135" dataDxfId="134"/>
    <tableColumn id="2" xr3:uid="{1B51E055-049F-984C-B3FC-35C61778E233}" name="Column2" dataDxfId="133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DB78-D61A-C745-B775-C32CCE4895A3}">
  <dimension ref="A1:AG13"/>
  <sheetViews>
    <sheetView workbookViewId="0">
      <selection activeCell="E18" sqref="E18"/>
    </sheetView>
  </sheetViews>
  <sheetFormatPr baseColWidth="10" defaultColWidth="8.83203125" defaultRowHeight="15" x14ac:dyDescent="0.2"/>
  <cols>
    <col min="1" max="26" width="20.6640625" style="1" customWidth="1"/>
    <col min="27" max="28" width="9" style="1" bestFit="1" customWidth="1"/>
    <col min="29" max="29" width="9.6640625" style="1" bestFit="1" customWidth="1"/>
    <col min="30" max="33" width="9" style="1" bestFit="1" customWidth="1"/>
    <col min="34" max="16384" width="8.83203125" style="1"/>
  </cols>
  <sheetData>
    <row r="1" spans="1:33" ht="16" x14ac:dyDescent="0.2">
      <c r="A1" s="3" t="s">
        <v>0</v>
      </c>
      <c r="B1" s="2" t="s">
        <v>24</v>
      </c>
      <c r="C1" s="2" t="s">
        <v>25</v>
      </c>
      <c r="D1" s="2" t="s">
        <v>45</v>
      </c>
      <c r="E1" t="s">
        <v>1</v>
      </c>
      <c r="F1" t="s">
        <v>2</v>
      </c>
      <c r="G1" t="s">
        <v>3</v>
      </c>
      <c r="H1" t="s">
        <v>4</v>
      </c>
      <c r="I1" s="22" t="s">
        <v>46</v>
      </c>
      <c r="J1" t="s">
        <v>5</v>
      </c>
      <c r="K1" s="22" t="s">
        <v>47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s="4" t="s">
        <v>40</v>
      </c>
      <c r="AA1" s="4" t="s">
        <v>37</v>
      </c>
      <c r="AB1" s="4" t="s">
        <v>36</v>
      </c>
      <c r="AC1" s="4" t="s">
        <v>38</v>
      </c>
      <c r="AD1" s="4" t="s">
        <v>35</v>
      </c>
      <c r="AE1" s="4" t="s">
        <v>39</v>
      </c>
      <c r="AF1" s="4" t="s">
        <v>34</v>
      </c>
      <c r="AG1" s="1" t="s">
        <v>42</v>
      </c>
    </row>
    <row r="2" spans="1:33" x14ac:dyDescent="0.2">
      <c r="A2" s="1" t="s">
        <v>27</v>
      </c>
      <c r="B2" s="1">
        <v>2019</v>
      </c>
      <c r="D2" s="5">
        <v>3.195945</v>
      </c>
      <c r="E2" s="5">
        <v>6.4813780000000003</v>
      </c>
      <c r="F2" s="5">
        <v>19.571069999999999</v>
      </c>
      <c r="G2" s="5">
        <v>4.5984769999999999</v>
      </c>
      <c r="H2" s="5">
        <v>19.41573</v>
      </c>
      <c r="I2" s="5">
        <v>3.981509</v>
      </c>
      <c r="J2" s="5">
        <v>8.0245350000000002</v>
      </c>
      <c r="K2" s="5">
        <v>3.221025</v>
      </c>
      <c r="L2" s="5">
        <v>11.25277</v>
      </c>
      <c r="M2" s="5">
        <v>8.6635570000000008</v>
      </c>
      <c r="N2" s="5">
        <v>9.9280089999999994</v>
      </c>
      <c r="O2" s="5">
        <v>3.2723789999999999</v>
      </c>
      <c r="P2" s="5">
        <v>2.174614</v>
      </c>
      <c r="Q2" s="5">
        <v>9.0984529999999992</v>
      </c>
      <c r="R2" s="5">
        <v>11.885529999999999</v>
      </c>
      <c r="S2" s="5">
        <v>14.73555</v>
      </c>
      <c r="T2" s="5">
        <v>4.7500859999999996</v>
      </c>
      <c r="U2" s="5">
        <v>12.26628</v>
      </c>
      <c r="V2" s="5">
        <v>20.79297</v>
      </c>
      <c r="W2" s="5">
        <v>6.2982709999999997</v>
      </c>
      <c r="X2" s="5">
        <v>21.125019999999999</v>
      </c>
      <c r="Y2" s="5">
        <v>7.2354180000000001</v>
      </c>
      <c r="Z2" s="5">
        <v>6.2812809999999999</v>
      </c>
      <c r="AA2" s="5">
        <v>4.6787539999999996</v>
      </c>
      <c r="AB2" s="5">
        <v>3.343604</v>
      </c>
      <c r="AC2" s="5">
        <v>12.54299</v>
      </c>
      <c r="AD2" s="5">
        <v>1.5989089999999999</v>
      </c>
      <c r="AE2" s="5">
        <v>7.6904399999999997</v>
      </c>
      <c r="AF2" s="5">
        <v>9.4454200000000004</v>
      </c>
      <c r="AG2" s="5">
        <v>9.5101910000000007</v>
      </c>
    </row>
    <row r="3" spans="1:33" x14ac:dyDescent="0.2">
      <c r="A3" s="1" t="s">
        <v>21</v>
      </c>
      <c r="B3" s="1">
        <v>2019</v>
      </c>
      <c r="C3" s="1" t="s">
        <v>26</v>
      </c>
      <c r="D3" s="5">
        <v>26.064540000000001</v>
      </c>
      <c r="E3" s="5">
        <v>58.029809999999998</v>
      </c>
      <c r="F3" s="5">
        <v>195.9676</v>
      </c>
      <c r="G3" s="5">
        <v>72.077740000000006</v>
      </c>
      <c r="H3" s="5">
        <v>190.16409999999999</v>
      </c>
      <c r="I3" s="5">
        <v>47.968919999999997</v>
      </c>
      <c r="J3" s="5">
        <v>138.94450000000001</v>
      </c>
      <c r="K3" s="5">
        <v>27.746559999999999</v>
      </c>
      <c r="L3" s="5">
        <v>117.7734</v>
      </c>
      <c r="M3" s="5">
        <v>77.492670000000004</v>
      </c>
      <c r="N3" s="5">
        <v>76.559910000000002</v>
      </c>
      <c r="O3" s="5">
        <v>42.19988</v>
      </c>
      <c r="P3" s="5">
        <v>32.399369999999998</v>
      </c>
      <c r="Q3" s="5">
        <v>63.014310000000002</v>
      </c>
      <c r="R3" s="5">
        <v>109.1699</v>
      </c>
      <c r="S3" s="5">
        <v>180.02799999999999</v>
      </c>
      <c r="T3" s="5">
        <v>83.710610000000003</v>
      </c>
      <c r="U3" s="5">
        <v>186.1412</v>
      </c>
      <c r="V3" s="5">
        <v>241.37139999999999</v>
      </c>
      <c r="W3" s="5">
        <v>75.00806</v>
      </c>
      <c r="X3" s="5">
        <v>269.2577</v>
      </c>
      <c r="Y3" s="5">
        <v>116.4408</v>
      </c>
      <c r="Z3" s="5">
        <v>108.2041</v>
      </c>
      <c r="AA3" s="5">
        <v>56.90643</v>
      </c>
      <c r="AB3" s="5">
        <v>33.177390000000003</v>
      </c>
      <c r="AC3" s="5">
        <v>130.3211</v>
      </c>
      <c r="AD3" s="5">
        <v>9.1638900000000003</v>
      </c>
      <c r="AE3" s="5">
        <v>64.713989999999995</v>
      </c>
      <c r="AF3" s="5">
        <v>91.78801</v>
      </c>
      <c r="AG3" s="5">
        <v>97.301090000000002</v>
      </c>
    </row>
    <row r="4" spans="1:33" x14ac:dyDescent="0.2">
      <c r="A4" s="1" t="s">
        <v>20</v>
      </c>
      <c r="B4" s="1">
        <v>2019</v>
      </c>
      <c r="C4" s="1" t="s">
        <v>26</v>
      </c>
      <c r="D4" s="5">
        <v>9.3656539999999993</v>
      </c>
      <c r="E4" s="5">
        <v>19.01728</v>
      </c>
      <c r="F4" s="5">
        <v>60.152360000000002</v>
      </c>
      <c r="G4" s="5">
        <v>17.689869999999999</v>
      </c>
      <c r="H4" s="5">
        <v>60.28201</v>
      </c>
      <c r="I4" s="5">
        <v>13.870889999999999</v>
      </c>
      <c r="J4" s="5">
        <v>36.371549999999999</v>
      </c>
      <c r="K4" s="5">
        <v>9.8480559999999997</v>
      </c>
      <c r="L4" s="5">
        <v>34.090440000000001</v>
      </c>
      <c r="M4" s="5">
        <v>24.671769999999999</v>
      </c>
      <c r="N4" s="5">
        <v>27.698589999999999</v>
      </c>
      <c r="O4" s="5">
        <v>11.84929</v>
      </c>
      <c r="P4" s="5">
        <v>8.8148370000000007</v>
      </c>
      <c r="Q4" s="5">
        <v>23.805430000000001</v>
      </c>
      <c r="R4" s="5">
        <v>37.946390000000001</v>
      </c>
      <c r="S4" s="5">
        <v>54.517400000000002</v>
      </c>
      <c r="T4" s="5">
        <v>19.97336</v>
      </c>
      <c r="U4" s="5">
        <v>41.730020000000003</v>
      </c>
      <c r="V4" s="5">
        <v>70.668840000000003</v>
      </c>
      <c r="W4" s="5">
        <v>22.552710000000001</v>
      </c>
      <c r="X4" s="5">
        <v>74.735069999999993</v>
      </c>
      <c r="Y4" s="5">
        <v>31.26418</v>
      </c>
      <c r="Z4" s="5">
        <v>26.062519999999999</v>
      </c>
      <c r="AA4" s="5">
        <v>17.09524</v>
      </c>
      <c r="AB4" s="5">
        <v>11.16874</v>
      </c>
      <c r="AC4" s="5">
        <v>40.278019999999998</v>
      </c>
      <c r="AD4" s="5">
        <v>4.3720889999999999</v>
      </c>
      <c r="AE4" s="5">
        <v>20.776299999999999</v>
      </c>
      <c r="AF4" s="5">
        <v>27.156500000000001</v>
      </c>
      <c r="AG4" s="5">
        <v>27.933810000000001</v>
      </c>
    </row>
    <row r="5" spans="1:33" x14ac:dyDescent="0.2">
      <c r="A5" s="1" t="s">
        <v>23</v>
      </c>
      <c r="B5" s="1">
        <v>2019</v>
      </c>
      <c r="C5" s="1" t="s">
        <v>26</v>
      </c>
      <c r="D5" s="5">
        <v>3.464175</v>
      </c>
      <c r="E5" s="5">
        <v>7.0382749999999996</v>
      </c>
      <c r="F5" s="5">
        <v>21.763929999999998</v>
      </c>
      <c r="G5" s="5">
        <v>4.3250999999999999</v>
      </c>
      <c r="H5" s="5">
        <v>20.945049999999998</v>
      </c>
      <c r="I5" s="5">
        <v>4.1404500000000004</v>
      </c>
      <c r="J5" s="5">
        <v>7.1625500000000004</v>
      </c>
      <c r="K5" s="5">
        <v>3.4190999999999998</v>
      </c>
      <c r="L5" s="5">
        <v>12.2241</v>
      </c>
      <c r="M5" s="5">
        <v>9.2972999999999999</v>
      </c>
      <c r="N5" s="5">
        <v>10.883900000000001</v>
      </c>
      <c r="O5" s="5">
        <v>3.455975</v>
      </c>
      <c r="P5" s="5">
        <v>2.0185249999999999</v>
      </c>
      <c r="Q5" s="5">
        <v>10.302429999999999</v>
      </c>
      <c r="R5" s="5">
        <v>12.352880000000001</v>
      </c>
      <c r="S5" s="5">
        <v>14.91358</v>
      </c>
      <c r="T5" s="5">
        <v>4.5082000000000004</v>
      </c>
      <c r="U5" s="5">
        <v>11.736079999999999</v>
      </c>
      <c r="V5" s="5">
        <v>20.836880000000001</v>
      </c>
      <c r="W5" s="5">
        <v>6.2678000000000003</v>
      </c>
      <c r="X5" s="5">
        <v>21.970829999999999</v>
      </c>
      <c r="Y5" s="5">
        <v>6.52475</v>
      </c>
      <c r="Z5" s="5">
        <v>5.8251499999999998</v>
      </c>
      <c r="AA5" s="5">
        <v>4.7876500000000002</v>
      </c>
      <c r="AB5" s="5">
        <v>3.4850500000000002</v>
      </c>
      <c r="AC5" s="5">
        <v>12.961499999999999</v>
      </c>
      <c r="AD5" s="5">
        <v>1.8286500000000001</v>
      </c>
      <c r="AE5" s="5">
        <v>8.2719509999999996</v>
      </c>
      <c r="AF5" s="5">
        <v>10.1677</v>
      </c>
      <c r="AG5" s="5">
        <v>10.0733</v>
      </c>
    </row>
    <row r="6" spans="1:33" x14ac:dyDescent="0.2">
      <c r="A6" s="1" t="s">
        <v>22</v>
      </c>
      <c r="B6" s="1">
        <v>2019</v>
      </c>
      <c r="C6" s="6" t="s">
        <v>26</v>
      </c>
      <c r="D6" s="5">
        <v>1.74742</v>
      </c>
      <c r="E6" s="5">
        <v>3.52868</v>
      </c>
      <c r="F6" s="5">
        <v>9.7005199999999991</v>
      </c>
      <c r="G6" s="5">
        <v>2.1989000000000001</v>
      </c>
      <c r="H6" s="5">
        <v>10.019019999999999</v>
      </c>
      <c r="I6" s="5">
        <v>1.8764799999999999</v>
      </c>
      <c r="J6" s="5">
        <v>3.0447199999999999</v>
      </c>
      <c r="K6" s="5">
        <v>1.73716</v>
      </c>
      <c r="L6" s="5">
        <v>5.9081799999999998</v>
      </c>
      <c r="M6" s="5">
        <v>4.9549200000000004</v>
      </c>
      <c r="N6" s="5">
        <v>5.6091800000000003</v>
      </c>
      <c r="O6" s="5">
        <v>1.41012</v>
      </c>
      <c r="P6" s="5">
        <v>0.97143999999999997</v>
      </c>
      <c r="Q6" s="5">
        <v>5.1938800000000001</v>
      </c>
      <c r="R6" s="5">
        <v>6.29948</v>
      </c>
      <c r="S6" s="5">
        <v>6.6367599999999998</v>
      </c>
      <c r="T6" s="5">
        <v>1.8989400000000001</v>
      </c>
      <c r="U6" s="5">
        <v>6.7976999999999999</v>
      </c>
      <c r="V6" s="5">
        <v>10.782679999999999</v>
      </c>
      <c r="W6" s="5">
        <v>3.0717599999999998</v>
      </c>
      <c r="X6" s="5">
        <v>9.7263590000000004</v>
      </c>
      <c r="Y6" s="5">
        <v>2.9982000000000002</v>
      </c>
      <c r="Z6" s="5">
        <v>2.68994</v>
      </c>
      <c r="AA6" s="5">
        <v>2.1083400000000001</v>
      </c>
      <c r="AB6" s="5">
        <v>1.6654199999999999</v>
      </c>
      <c r="AC6" s="5">
        <v>6.6611799999999999</v>
      </c>
      <c r="AD6" s="5">
        <v>0.86048000000000002</v>
      </c>
      <c r="AE6" s="5">
        <v>4.60806</v>
      </c>
      <c r="AF6" s="5">
        <v>5.32538</v>
      </c>
      <c r="AG6" s="5">
        <v>5.3749799999999999</v>
      </c>
    </row>
    <row r="9" spans="1:33" x14ac:dyDescent="0.2">
      <c r="C9" s="1" t="s">
        <v>48</v>
      </c>
    </row>
    <row r="10" spans="1:33" x14ac:dyDescent="0.2">
      <c r="C10" s="1" t="s">
        <v>21</v>
      </c>
    </row>
    <row r="11" spans="1:33" x14ac:dyDescent="0.2">
      <c r="C11" s="1" t="s">
        <v>20</v>
      </c>
    </row>
    <row r="12" spans="1:33" x14ac:dyDescent="0.2">
      <c r="C12" s="1" t="s">
        <v>23</v>
      </c>
    </row>
    <row r="13" spans="1:33" x14ac:dyDescent="0.2">
      <c r="C13" s="1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6632-FD91-DB4B-87A4-7CC9372E64E0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47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3.221025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27.746559999999999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9.8480559999999997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3.4190999999999998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1.73716</v>
      </c>
      <c r="D10" s="12"/>
      <c r="E10" s="11"/>
      <c r="F10" s="12"/>
    </row>
    <row r="11" spans="2:6" ht="68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63AF-81DC-CC4D-8CFE-9BE2C6F98A99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6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11.25277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117.7734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34.090440000000001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12.2241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5.9081799999999998</v>
      </c>
      <c r="D10" s="12"/>
      <c r="E10" s="11"/>
      <c r="F10" s="12"/>
    </row>
    <row r="11" spans="2:6" ht="73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79F4-66E5-4941-8DA5-D9B140377D69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39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7.6904399999999997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64.713989999999995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20.776299999999999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8.2719509999999996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4.60806</v>
      </c>
      <c r="D10" s="12"/>
      <c r="E10" s="11"/>
      <c r="F10" s="12"/>
    </row>
    <row r="11" spans="2:6" ht="65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E5CE-50F6-2D4C-8A0B-71B27FFFE2C0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7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8.6635570000000008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77.492670000000004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24.671769999999999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9.2972999999999999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4.9549200000000004</v>
      </c>
      <c r="D10" s="12"/>
      <c r="E10" s="11"/>
      <c r="F10" s="12"/>
    </row>
    <row r="11" spans="2:6" ht="66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5648-0CD6-2A42-AE39-8AE9935A4032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8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9.9280089999999994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76.559910000000002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27.698589999999999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10.883900000000001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5.6091800000000003</v>
      </c>
      <c r="D10" s="12"/>
      <c r="E10" s="11"/>
      <c r="F10" s="12"/>
    </row>
    <row r="11" spans="2:6" ht="64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48D9-D454-684A-895C-D1E6B9A5C6AE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9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3.2723789999999999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42.19988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11.84929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3.455975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1.41012</v>
      </c>
      <c r="D10" s="12"/>
      <c r="E10" s="11"/>
      <c r="F10" s="12"/>
    </row>
    <row r="11" spans="2:6" ht="69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B722-72C1-814D-9BCD-664CCB521F1E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38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12.54299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130.3211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40.278019999999998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12.961499999999999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6.6611799999999999</v>
      </c>
      <c r="D10" s="12"/>
      <c r="E10" s="11"/>
      <c r="F10" s="12"/>
    </row>
    <row r="11" spans="2:6" ht="69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2A35-389E-6D4F-BBB8-A6819C8795FD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10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2.174614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32.399369999999998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8.8148370000000007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2.0185249999999999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0.97143999999999997</v>
      </c>
      <c r="D10" s="12"/>
      <c r="E10" s="11"/>
      <c r="F10" s="12"/>
    </row>
    <row r="11" spans="2:6" ht="63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49AD-6D3F-EC4C-B769-A6574F9B0D46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11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9.0984529999999992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63.014310000000002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23.805430000000001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10.302429999999999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5.1938800000000001</v>
      </c>
      <c r="D10" s="12"/>
      <c r="E10" s="11"/>
      <c r="F10" s="12"/>
    </row>
    <row r="11" spans="2:6" ht="65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933A-80F6-254F-BDD5-2035A893B747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12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11.885529999999999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109.1699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37.946390000000001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12.352880000000001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6.29948</v>
      </c>
      <c r="D10" s="12"/>
      <c r="E10" s="11"/>
      <c r="F10" s="12"/>
    </row>
    <row r="11" spans="2:6" ht="63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0A49-4457-2043-B61B-B684DC181589}">
  <dimension ref="B1:F13"/>
  <sheetViews>
    <sheetView tabSelected="1" zoomScaleNormal="100"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45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3.195945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26.064540000000001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9.3656539999999993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3.464175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1.74742</v>
      </c>
      <c r="D10" s="12"/>
      <c r="E10" s="11"/>
      <c r="F10" s="12"/>
    </row>
    <row r="11" spans="2:6" ht="63" customHeight="1" x14ac:dyDescent="0.2">
      <c r="B11" s="23" t="s">
        <v>49</v>
      </c>
      <c r="C11" s="24"/>
      <c r="D11" s="13"/>
      <c r="E11" s="13"/>
      <c r="F11" s="13"/>
    </row>
    <row r="12" spans="2:6" x14ac:dyDescent="0.2">
      <c r="B12" s="13"/>
      <c r="C12" s="13"/>
      <c r="D12" s="13"/>
      <c r="E12" s="13"/>
      <c r="F12" s="13"/>
    </row>
    <row r="13" spans="2:6" ht="25" customHeight="1" x14ac:dyDescent="0.2">
      <c r="C13" s="14"/>
      <c r="D13" s="14"/>
      <c r="E13" s="14"/>
      <c r="F13" s="14"/>
    </row>
  </sheetData>
  <mergeCells count="1">
    <mergeCell ref="B11:C11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3358-A4F2-9648-B4B9-B4072511D517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13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14.73555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180.02799999999999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54.517400000000002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14.91358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6.6367599999999998</v>
      </c>
      <c r="D10" s="12"/>
      <c r="E10" s="11"/>
      <c r="F10" s="12"/>
    </row>
    <row r="11" spans="2:6" ht="65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FC87-CACE-0941-8C36-6C71D90F85D4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36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3.343604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33.177390000000003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11.16874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3.4850500000000002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1.6654199999999999</v>
      </c>
      <c r="D10" s="12"/>
      <c r="E10" s="11"/>
      <c r="F10" s="12"/>
    </row>
    <row r="11" spans="2:6" ht="66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368B-1EC0-4B4F-ABBB-30B4D043D3EE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14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4.7500859999999996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83.710610000000003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19.97336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4.5082000000000004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1.8989400000000001</v>
      </c>
      <c r="D10" s="12"/>
      <c r="E10" s="11"/>
      <c r="F10" s="12"/>
    </row>
    <row r="11" spans="2:6" ht="67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1549-CC95-5E4C-B856-9220E49EA7C1}">
  <dimension ref="B1:F17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35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1.5989089999999999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9.1638900000000003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4.3720889999999999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1.8286500000000001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0.86048000000000002</v>
      </c>
      <c r="D10" s="12"/>
      <c r="E10" s="11"/>
      <c r="F10" s="12"/>
    </row>
    <row r="11" spans="2:6" ht="68" customHeight="1" x14ac:dyDescent="0.2">
      <c r="B11" s="25" t="s">
        <v>50</v>
      </c>
      <c r="C11" s="26"/>
      <c r="D11" s="12"/>
      <c r="E11" s="11"/>
      <c r="F11" s="12"/>
    </row>
    <row r="12" spans="2:6" x14ac:dyDescent="0.2">
      <c r="B12" s="13"/>
      <c r="C12" s="13"/>
      <c r="D12" s="15"/>
      <c r="E12" s="13"/>
      <c r="F12" s="13"/>
    </row>
    <row r="13" spans="2:6" x14ac:dyDescent="0.2">
      <c r="B13" s="13"/>
      <c r="C13" s="13"/>
      <c r="D13" s="13"/>
      <c r="E13" s="16"/>
      <c r="F13" s="13"/>
    </row>
    <row r="14" spans="2:6" x14ac:dyDescent="0.2">
      <c r="B14" s="13"/>
      <c r="C14" s="13"/>
      <c r="D14" s="13"/>
      <c r="E14" s="13"/>
      <c r="F14" s="13"/>
    </row>
    <row r="15" spans="2:6" x14ac:dyDescent="0.2">
      <c r="B15" s="14"/>
      <c r="C15" s="14"/>
      <c r="D15" s="13"/>
      <c r="E15" s="13"/>
      <c r="F15" s="13"/>
    </row>
    <row r="16" spans="2:6" ht="25" customHeight="1" x14ac:dyDescent="0.2">
      <c r="D16" s="14"/>
      <c r="E16" s="14"/>
      <c r="F16" s="14"/>
    </row>
    <row r="17" spans="4:6" x14ac:dyDescent="0.2">
      <c r="D17" s="8"/>
      <c r="E17" s="8"/>
      <c r="F17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8209-6A92-1A4D-923B-6CEA2E6B0C0B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34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9.4454200000000004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91.78801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27.156500000000001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10.1677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5.32538</v>
      </c>
      <c r="D10" s="12"/>
      <c r="E10" s="11"/>
      <c r="F10" s="12"/>
    </row>
    <row r="11" spans="2:6" ht="69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111C-B7DB-FA43-8ACB-0D1D749B7FBD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15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12.26628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186.1412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41.730020000000003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11.736079999999999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6.7976999999999999</v>
      </c>
      <c r="D10" s="12"/>
      <c r="E10" s="11"/>
      <c r="F10" s="12"/>
    </row>
    <row r="11" spans="2:6" ht="65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19C2-B1D9-EB4F-817C-132DEA1598DA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42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INDEX('data-A1T2'!$A$1:$AG$14,2,MATCH($C$2,'data-A1T2'!1:1,))</f>
        <v>9.5101910000000007</v>
      </c>
      <c r="D6" s="10"/>
      <c r="E6" s="10"/>
      <c r="F6" s="9"/>
    </row>
    <row r="7" spans="2:6" ht="16" x14ac:dyDescent="0.2">
      <c r="B7" s="21" t="s">
        <v>28</v>
      </c>
      <c r="C7" s="20">
        <f>INDEX('data-A1T2'!$A$1:$AG$14,3,MATCH($C$2,'data-A1T2'!1:1,))</f>
        <v>97.301090000000002</v>
      </c>
      <c r="D7" s="12"/>
      <c r="E7" s="11"/>
      <c r="F7" s="12"/>
    </row>
    <row r="8" spans="2:6" ht="16" x14ac:dyDescent="0.2">
      <c r="B8" s="21" t="s">
        <v>29</v>
      </c>
      <c r="C8" s="20">
        <f>INDEX('data-A1T2'!$A$1:$AG$14,4,MATCH($C$2,'data-A1T2'!1:1,))</f>
        <v>27.933810000000001</v>
      </c>
      <c r="D8" s="12"/>
      <c r="E8" s="11"/>
      <c r="F8" s="12"/>
    </row>
    <row r="9" spans="2:6" ht="16" x14ac:dyDescent="0.2">
      <c r="B9" s="21" t="s">
        <v>30</v>
      </c>
      <c r="C9" s="20">
        <f>INDEX('data-A1T2'!$A$1:$AG$14,5,MATCH($C$2,'data-A1T2'!1:1,))</f>
        <v>10.0733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INDEX('data-A1T2'!$A$1:$AG$14,6,MATCH($C$2,'data-A1T2'!1:1,))</f>
        <v>5.3749799999999999</v>
      </c>
      <c r="D10" s="12"/>
      <c r="E10" s="11"/>
      <c r="F10" s="12"/>
    </row>
    <row r="11" spans="2:6" ht="70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1956-532E-1D42-9011-E559BF2E54BC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17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INDEX('data-A1T2'!$A$1:$AG$14,2,MATCH($C$2,'data-A1T2'!1:1,))</f>
        <v>6.2982709999999997</v>
      </c>
      <c r="D6" s="10"/>
      <c r="E6" s="10"/>
      <c r="F6" s="9"/>
    </row>
    <row r="7" spans="2:6" ht="16" x14ac:dyDescent="0.2">
      <c r="B7" s="21" t="s">
        <v>28</v>
      </c>
      <c r="C7" s="20">
        <f>INDEX('data-A1T2'!$A$1:$AG$14,3,MATCH($C$2,'data-A1T2'!1:1,))</f>
        <v>75.00806</v>
      </c>
      <c r="D7" s="12"/>
      <c r="E7" s="11"/>
      <c r="F7" s="12"/>
    </row>
    <row r="8" spans="2:6" ht="16" x14ac:dyDescent="0.2">
      <c r="B8" s="21" t="s">
        <v>29</v>
      </c>
      <c r="C8" s="20">
        <f>INDEX('data-A1T2'!$A$1:$AG$14,4,MATCH($C$2,'data-A1T2'!1:1,))</f>
        <v>22.552710000000001</v>
      </c>
      <c r="D8" s="12"/>
      <c r="E8" s="11"/>
      <c r="F8" s="12"/>
    </row>
    <row r="9" spans="2:6" ht="16" x14ac:dyDescent="0.2">
      <c r="B9" s="21" t="s">
        <v>30</v>
      </c>
      <c r="C9" s="20">
        <f>INDEX('data-A1T2'!$A$1:$AG$14,5,MATCH($C$2,'data-A1T2'!1:1,))</f>
        <v>6.2678000000000003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INDEX('data-A1T2'!$A$1:$AG$14,6,MATCH($C$2,'data-A1T2'!1:1,))</f>
        <v>3.0717599999999998</v>
      </c>
      <c r="D10" s="12"/>
      <c r="E10" s="11"/>
      <c r="F10" s="12"/>
    </row>
    <row r="11" spans="2:6" ht="70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D87C-9E6A-A74A-9BEF-350F46388B02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18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INDEX('data-A1T2'!$A$1:$AG$14,2,MATCH($C$2,'data-A1T2'!1:1,))</f>
        <v>21.125019999999999</v>
      </c>
      <c r="D6" s="10"/>
      <c r="E6" s="10"/>
      <c r="F6" s="9"/>
    </row>
    <row r="7" spans="2:6" ht="16" x14ac:dyDescent="0.2">
      <c r="B7" s="21" t="s">
        <v>28</v>
      </c>
      <c r="C7" s="20">
        <f>INDEX('data-A1T2'!$A$1:$AG$14,3,MATCH($C$2,'data-A1T2'!1:1,))</f>
        <v>269.2577</v>
      </c>
      <c r="D7" s="12"/>
      <c r="E7" s="11"/>
      <c r="F7" s="12"/>
    </row>
    <row r="8" spans="2:6" ht="16" x14ac:dyDescent="0.2">
      <c r="B8" s="21" t="s">
        <v>29</v>
      </c>
      <c r="C8" s="20">
        <f>INDEX('data-A1T2'!$A$1:$AG$14,4,MATCH($C$2,'data-A1T2'!1:1,))</f>
        <v>74.735069999999993</v>
      </c>
      <c r="D8" s="12"/>
      <c r="E8" s="11"/>
      <c r="F8" s="12"/>
    </row>
    <row r="9" spans="2:6" ht="16" x14ac:dyDescent="0.2">
      <c r="B9" s="21" t="s">
        <v>30</v>
      </c>
      <c r="C9" s="20">
        <f>INDEX('data-A1T2'!$A$1:$AG$14,5,MATCH($C$2,'data-A1T2'!1:1,))</f>
        <v>21.970829999999999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INDEX('data-A1T2'!$A$1:$AG$14,6,MATCH($C$2,'data-A1T2'!1:1,))</f>
        <v>9.7263590000000004</v>
      </c>
      <c r="D10" s="12"/>
      <c r="E10" s="11"/>
      <c r="F10" s="12"/>
    </row>
    <row r="11" spans="2:6" ht="61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0911-33E6-D347-AF36-C6BFB99E8F60}">
  <dimension ref="B1:F16"/>
  <sheetViews>
    <sheetView workbookViewId="0">
      <selection activeCell="I16" sqref="I16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19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INDEX('data-A1T2'!$A$1:$AG$14,2,MATCH($C$2,'data-A1T2'!1:1,))</f>
        <v>7.2354180000000001</v>
      </c>
      <c r="D6" s="10"/>
      <c r="E6" s="10"/>
      <c r="F6" s="9"/>
    </row>
    <row r="7" spans="2:6" ht="16" x14ac:dyDescent="0.2">
      <c r="B7" s="21" t="s">
        <v>28</v>
      </c>
      <c r="C7" s="20">
        <f>INDEX('data-A1T2'!$A$1:$AG$14,3,MATCH($C$2,'data-A1T2'!1:1,))</f>
        <v>116.4408</v>
      </c>
      <c r="D7" s="12"/>
      <c r="E7" s="11"/>
      <c r="F7" s="12"/>
    </row>
    <row r="8" spans="2:6" ht="16" x14ac:dyDescent="0.2">
      <c r="B8" s="21" t="s">
        <v>29</v>
      </c>
      <c r="C8" s="20">
        <f>INDEX('data-A1T2'!$A$1:$AG$14,4,MATCH($C$2,'data-A1T2'!1:1,))</f>
        <v>31.26418</v>
      </c>
      <c r="D8" s="12"/>
      <c r="E8" s="11"/>
      <c r="F8" s="12"/>
    </row>
    <row r="9" spans="2:6" ht="16" x14ac:dyDescent="0.2">
      <c r="B9" s="21" t="s">
        <v>30</v>
      </c>
      <c r="C9" s="20">
        <f>INDEX('data-A1T2'!$A$1:$AG$14,5,MATCH($C$2,'data-A1T2'!1:1,))</f>
        <v>6.52475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INDEX('data-A1T2'!$A$1:$AG$14,6,MATCH($C$2,'data-A1T2'!1:1,))</f>
        <v>2.9982000000000002</v>
      </c>
      <c r="D10" s="12"/>
      <c r="E10" s="11"/>
      <c r="F10" s="12"/>
    </row>
    <row r="11" spans="2:6" ht="64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B38C-7F68-834C-BBED-02A801B08CD7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1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6.4813780000000003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58.029809999999998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19.01728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7.0382749999999996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3.52868</v>
      </c>
      <c r="D10" s="12"/>
      <c r="E10" s="11"/>
      <c r="F10" s="12"/>
    </row>
    <row r="11" spans="2:6" ht="60" customHeight="1" x14ac:dyDescent="0.2">
      <c r="B11" s="23" t="s">
        <v>49</v>
      </c>
      <c r="C11" s="24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32C7-6A3C-5E48-9286-8721889E5696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2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19.571069999999999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195.9676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60.152360000000002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21.763929999999998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9.7005199999999991</v>
      </c>
      <c r="D10" s="12"/>
      <c r="E10" s="11"/>
      <c r="F10" s="12"/>
    </row>
    <row r="11" spans="2:6" ht="60" customHeight="1" x14ac:dyDescent="0.2">
      <c r="B11" s="23" t="s">
        <v>49</v>
      </c>
      <c r="C11" s="24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5425E-3695-7B44-8C98-940660700995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3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4.5984769999999999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72.077740000000006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17.689869999999999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4.3250999999999999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2.1989000000000001</v>
      </c>
      <c r="D10" s="12"/>
      <c r="E10" s="11"/>
      <c r="F10" s="12"/>
    </row>
    <row r="11" spans="2:6" ht="70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F461-D839-F841-8AC7-199B39968CE5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4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19.41573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190.16409999999999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60.28201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20.945049999999998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10.019019999999999</v>
      </c>
      <c r="D10" s="12"/>
      <c r="E10" s="11"/>
      <c r="F10" s="12"/>
    </row>
    <row r="11" spans="2:6" ht="64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6BDA-B11E-064B-8CE9-5C231EF525E0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46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INDEX('data-A1T2'!$A$1:$AG$14,2,MATCH($C$2,'data-A1T2'!1:1,))</f>
        <v>3.981509</v>
      </c>
      <c r="D6" s="10"/>
      <c r="E6" s="10"/>
      <c r="F6" s="9"/>
    </row>
    <row r="7" spans="2:6" ht="16" x14ac:dyDescent="0.2">
      <c r="B7" s="21" t="s">
        <v>28</v>
      </c>
      <c r="C7" s="20">
        <f>INDEX('data-A1T2'!$A$1:$AG$14,3,MATCH($C$2,'data-A1T2'!1:1,))</f>
        <v>47.968919999999997</v>
      </c>
      <c r="D7" s="12"/>
      <c r="E7" s="11"/>
      <c r="F7" s="12"/>
    </row>
    <row r="8" spans="2:6" ht="16" x14ac:dyDescent="0.2">
      <c r="B8" s="21" t="s">
        <v>29</v>
      </c>
      <c r="C8" s="20">
        <f>INDEX('data-A1T2'!$A$1:$AG$14,4,MATCH($C$2,'data-A1T2'!1:1,))</f>
        <v>13.870889999999999</v>
      </c>
      <c r="D8" s="12"/>
      <c r="E8" s="11"/>
      <c r="F8" s="12"/>
    </row>
    <row r="9" spans="2:6" ht="16" x14ac:dyDescent="0.2">
      <c r="B9" s="21" t="s">
        <v>30</v>
      </c>
      <c r="C9" s="20">
        <f>INDEX('data-A1T2'!$A$1:$AG$14,5,MATCH($C$2,'data-A1T2'!1:1,))</f>
        <v>4.1404500000000004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INDEX('data-A1T2'!$A$1:$AG$14,6,MATCH($C$2,'data-A1T2'!1:1,))</f>
        <v>1.8764799999999999</v>
      </c>
      <c r="D10" s="12"/>
      <c r="E10" s="11"/>
      <c r="F10" s="12"/>
    </row>
    <row r="11" spans="2:6" ht="67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824B-A89E-B14E-B585-04EB22940C78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40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6.2812809999999999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108.2041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26.062519999999999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5.8251499999999998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2.68994</v>
      </c>
      <c r="D10" s="12"/>
      <c r="E10" s="11"/>
      <c r="F10" s="12"/>
    </row>
    <row r="11" spans="2:6" ht="71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C579-055B-7E46-8A7D-C9FF3CD4F478}">
  <dimension ref="B1:F16"/>
  <sheetViews>
    <sheetView workbookViewId="0">
      <selection activeCell="B11" sqref="B11:C11"/>
    </sheetView>
  </sheetViews>
  <sheetFormatPr baseColWidth="10" defaultRowHeight="15" x14ac:dyDescent="0.2"/>
  <cols>
    <col min="1" max="1" width="10.83203125" style="7"/>
    <col min="2" max="2" width="24" style="7" customWidth="1"/>
    <col min="3" max="3" width="19" style="7" customWidth="1"/>
    <col min="4" max="4" width="8.5" style="7" customWidth="1"/>
    <col min="5" max="5" width="10.1640625" style="7" customWidth="1"/>
    <col min="6" max="6" width="8.6640625" style="7" customWidth="1"/>
    <col min="7" max="16384" width="10.83203125" style="7"/>
  </cols>
  <sheetData>
    <row r="1" spans="2:6" x14ac:dyDescent="0.2">
      <c r="B1" s="7" t="s">
        <v>43</v>
      </c>
      <c r="C1" s="7" t="s">
        <v>44</v>
      </c>
    </row>
    <row r="2" spans="2:6" x14ac:dyDescent="0.2">
      <c r="B2" s="7" t="s">
        <v>32</v>
      </c>
      <c r="C2" s="7" t="s">
        <v>5</v>
      </c>
    </row>
    <row r="5" spans="2:6" ht="32" customHeight="1" x14ac:dyDescent="0.2">
      <c r="B5" s="17"/>
      <c r="C5" s="18" t="s">
        <v>41</v>
      </c>
      <c r="D5" s="13"/>
      <c r="E5" s="13"/>
      <c r="F5" s="13"/>
    </row>
    <row r="6" spans="2:6" ht="30" customHeight="1" x14ac:dyDescent="0.2">
      <c r="B6" s="19" t="s">
        <v>33</v>
      </c>
      <c r="C6" s="20">
        <f>INDEX('data-A1T2'!$A$1:$AF$14,2,MATCH($C$2,'data-A1T2'!1:1,))</f>
        <v>8.0245350000000002</v>
      </c>
      <c r="D6" s="10"/>
      <c r="E6" s="10"/>
      <c r="F6" s="9"/>
    </row>
    <row r="7" spans="2:6" ht="16" x14ac:dyDescent="0.2">
      <c r="B7" s="21" t="s">
        <v>28</v>
      </c>
      <c r="C7" s="20">
        <f>INDEX('data-A1T2'!$A$1:$AF$14,3,MATCH($C$2,'data-A1T2'!1:1,))</f>
        <v>138.94450000000001</v>
      </c>
      <c r="D7" s="12"/>
      <c r="E7" s="11"/>
      <c r="F7" s="12"/>
    </row>
    <row r="8" spans="2:6" ht="16" x14ac:dyDescent="0.2">
      <c r="B8" s="21" t="s">
        <v>29</v>
      </c>
      <c r="C8" s="20">
        <f>INDEX('data-A1T2'!$A$1:$AF$14,4,MATCH($C$2,'data-A1T2'!1:1,))</f>
        <v>36.371549999999999</v>
      </c>
      <c r="D8" s="12"/>
      <c r="E8" s="11"/>
      <c r="F8" s="12"/>
    </row>
    <row r="9" spans="2:6" ht="16" x14ac:dyDescent="0.2">
      <c r="B9" s="21" t="s">
        <v>30</v>
      </c>
      <c r="C9" s="20">
        <f>INDEX('data-A1T2'!$A$1:$AF$14,5,MATCH($C$2,'data-A1T2'!1:1,))</f>
        <v>7.1625500000000004</v>
      </c>
      <c r="D9" s="12"/>
      <c r="E9" s="11"/>
      <c r="F9" s="12"/>
    </row>
    <row r="10" spans="2:6" ht="16" x14ac:dyDescent="0.2">
      <c r="B10" s="21" t="s">
        <v>31</v>
      </c>
      <c r="C10" s="20">
        <f>INDEX('data-A1T2'!$A$1:$AF$14,6,MATCH($C$2,'data-A1T2'!1:1,))</f>
        <v>3.0447199999999999</v>
      </c>
      <c r="D10" s="12"/>
      <c r="E10" s="11"/>
      <c r="F10" s="12"/>
    </row>
    <row r="11" spans="2:6" ht="69" customHeight="1" x14ac:dyDescent="0.2">
      <c r="B11" s="25" t="s">
        <v>50</v>
      </c>
      <c r="C11" s="26"/>
      <c r="D11" s="15"/>
      <c r="E11" s="13"/>
      <c r="F11" s="13"/>
    </row>
    <row r="12" spans="2:6" x14ac:dyDescent="0.2">
      <c r="B12" s="13"/>
      <c r="C12" s="13"/>
      <c r="D12" s="13"/>
      <c r="E12" s="16"/>
      <c r="F12" s="13"/>
    </row>
    <row r="13" spans="2:6" x14ac:dyDescent="0.2">
      <c r="B13" s="13"/>
      <c r="C13" s="13"/>
      <c r="D13" s="13"/>
      <c r="E13" s="13"/>
      <c r="F13" s="13"/>
    </row>
    <row r="14" spans="2:6" x14ac:dyDescent="0.2">
      <c r="B14" s="13"/>
      <c r="C14" s="13"/>
      <c r="D14" s="13"/>
      <c r="E14" s="13"/>
      <c r="F14" s="13"/>
    </row>
    <row r="15" spans="2:6" ht="25" customHeight="1" x14ac:dyDescent="0.2">
      <c r="B15" s="14"/>
      <c r="C15" s="14"/>
      <c r="D15" s="14"/>
      <c r="E15" s="14"/>
      <c r="F15" s="14"/>
    </row>
    <row r="16" spans="2:6" x14ac:dyDescent="0.2">
      <c r="D16" s="8"/>
      <c r="E16" s="8"/>
      <c r="F16" s="8"/>
    </row>
  </sheetData>
  <mergeCells count="1">
    <mergeCell ref="B11:C1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29</vt:i4>
      </vt:variant>
    </vt:vector>
  </HeadingPairs>
  <TitlesOfParts>
    <vt:vector size="29" baseType="lpstr">
      <vt:lpstr>data-A1T2</vt:lpstr>
      <vt:lpstr>A1T2-Algeria</vt:lpstr>
      <vt:lpstr>A1T2-Argentina</vt:lpstr>
      <vt:lpstr>A1T2-Australia</vt:lpstr>
      <vt:lpstr>A1T2-Brazil</vt:lpstr>
      <vt:lpstr>A1T2-Canada</vt:lpstr>
      <vt:lpstr>A1T2-Colombia</vt:lpstr>
      <vt:lpstr>A1T2-Chile</vt:lpstr>
      <vt:lpstr>A1T2-China</vt:lpstr>
      <vt:lpstr>A1T2-Egypt</vt:lpstr>
      <vt:lpstr>A1T2-Germany</vt:lpstr>
      <vt:lpstr>A1T2-Spain</vt:lpstr>
      <vt:lpstr>A1T2-France</vt:lpstr>
      <vt:lpstr>A1T2-U.K.</vt:lpstr>
      <vt:lpstr>A1T2-Indonesia</vt:lpstr>
      <vt:lpstr>A1T2-Israel</vt:lpstr>
      <vt:lpstr>A1T2-India</vt:lpstr>
      <vt:lpstr>A1T2-Italy</vt:lpstr>
      <vt:lpstr>A1T2-Japan</vt:lpstr>
      <vt:lpstr>A1T2-Korea</vt:lpstr>
      <vt:lpstr>A1T2-Morocco</vt:lpstr>
      <vt:lpstr>A1T2-Mexico</vt:lpstr>
      <vt:lpstr>A1T2-Nigeria</vt:lpstr>
      <vt:lpstr>A1T2-Poland</vt:lpstr>
      <vt:lpstr>A1T2-Russia</vt:lpstr>
      <vt:lpstr>A1T2-Sweden</vt:lpstr>
      <vt:lpstr>A1T2-Turkey</vt:lpstr>
      <vt:lpstr>A1T2-USA</vt:lpstr>
      <vt:lpstr>A1T2-South Africa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Chancel</cp:lastModifiedBy>
  <dcterms:created xsi:type="dcterms:W3CDTF">2021-08-11T11:30:22Z</dcterms:created>
  <dcterms:modified xsi:type="dcterms:W3CDTF">2021-10-12T10:03:33Z</dcterms:modified>
</cp:coreProperties>
</file>