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b707\Documents\Excel\NN\"/>
    </mc:Choice>
  </mc:AlternateContent>
  <bookViews>
    <workbookView xWindow="0" yWindow="0" windowWidth="28770" windowHeight="8040"/>
  </bookViews>
  <sheets>
    <sheet name="工作表1" sheetId="1" r:id="rId1"/>
  </sheets>
  <definedNames>
    <definedName name="DataCount">工作表1!$E$3</definedName>
    <definedName name="FB">工作表1!$E$11</definedName>
    <definedName name="GradO">工作表1!$J$29</definedName>
    <definedName name="GradW1">工作表1!$M$29</definedName>
    <definedName name="GradW2">工作表1!$N$29</definedName>
    <definedName name="GradW3">工作表1!$O$29</definedName>
    <definedName name="Idx">工作表1!$E$10</definedName>
    <definedName name="LnRate">工作表1!$E$14</definedName>
    <definedName name="State">工作表1!$B$9</definedName>
    <definedName name="Stp">工作表1!$F$11</definedName>
  </definedNames>
  <calcPr calcId="162913" iterate="1" iterateCount="4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1" l="1"/>
  <c r="R28" i="1"/>
  <c r="Q29" i="1"/>
  <c r="R29" i="1"/>
  <c r="Q30" i="1"/>
  <c r="R30" i="1"/>
  <c r="R27" i="1"/>
  <c r="Q27" i="1"/>
  <c r="E10" i="1"/>
  <c r="E11" i="1"/>
  <c r="M29" i="1" s="1"/>
  <c r="E12" i="1"/>
  <c r="H16" i="1"/>
  <c r="J16" i="1"/>
  <c r="T71" i="1" s="1" a="1"/>
  <c r="T71" i="1" s="1"/>
  <c r="W71" i="1" s="1"/>
  <c r="K16" i="1"/>
  <c r="T65" i="1" s="1" a="1"/>
  <c r="T65" i="1" s="1"/>
  <c r="W65" i="1" s="1"/>
  <c r="L16" i="1"/>
  <c r="T83" i="1" s="1" a="1"/>
  <c r="N16" i="1"/>
  <c r="H17" i="1"/>
  <c r="J17" i="1"/>
  <c r="K17" i="1"/>
  <c r="L17" i="1"/>
  <c r="N17" i="1"/>
  <c r="J18" i="1"/>
  <c r="K18" i="1"/>
  <c r="L18" i="1"/>
  <c r="N18" i="1"/>
  <c r="N19" i="1"/>
  <c r="P22" i="1"/>
  <c r="J29" i="1"/>
  <c r="N29" i="1"/>
  <c r="O29" i="1"/>
  <c r="T83" i="1" l="1"/>
  <c r="W83" i="1" s="1"/>
  <c r="V83" i="1"/>
  <c r="Y83" i="1" s="1"/>
  <c r="T123" i="1" a="1"/>
  <c r="T123" i="1" s="1"/>
  <c r="W123" i="1" s="1"/>
  <c r="T99" i="1" a="1"/>
  <c r="T99" i="1" s="1"/>
  <c r="W99" i="1" s="1"/>
  <c r="T151" i="1" a="1"/>
  <c r="T142" i="1" a="1"/>
  <c r="T122" i="1" a="1"/>
  <c r="T122" i="1" s="1"/>
  <c r="W122" i="1" s="1"/>
  <c r="T113" i="1" a="1"/>
  <c r="T108" i="1" a="1"/>
  <c r="T108" i="1" s="1"/>
  <c r="W108" i="1" s="1"/>
  <c r="T98" i="1" a="1"/>
  <c r="T98" i="1" s="1"/>
  <c r="W98" i="1" s="1"/>
  <c r="T92" i="1" a="1"/>
  <c r="T53" i="1" a="1"/>
  <c r="V53" i="1" s="1"/>
  <c r="Y53" i="1" s="1"/>
  <c r="T116" i="1" a="1"/>
  <c r="T116" i="1" s="1"/>
  <c r="W116" i="1" s="1"/>
  <c r="T107" i="1" a="1"/>
  <c r="T107" i="1" s="1"/>
  <c r="W107" i="1" s="1"/>
  <c r="T80" i="1" a="1"/>
  <c r="T143" i="1" a="1"/>
  <c r="T110" i="1" a="1"/>
  <c r="T135" i="1" a="1"/>
  <c r="T135" i="1" s="1"/>
  <c r="W135" i="1" s="1"/>
  <c r="T120" i="1" a="1"/>
  <c r="T120" i="1" s="1"/>
  <c r="W120" i="1" s="1"/>
  <c r="T47" i="1" a="1"/>
  <c r="V47" i="1" s="1"/>
  <c r="Y47" i="1" s="1"/>
  <c r="T125" i="1" a="1"/>
  <c r="T115" i="1" a="1"/>
  <c r="T150" i="1" a="1"/>
  <c r="T150" i="1" s="1"/>
  <c r="W150" i="1" s="1"/>
  <c r="T97" i="1" a="1"/>
  <c r="T97" i="1" s="1"/>
  <c r="W97" i="1" s="1"/>
  <c r="T96" i="1" a="1"/>
  <c r="T96" i="1" s="1"/>
  <c r="W96" i="1" s="1"/>
  <c r="T149" i="1" a="1"/>
  <c r="T133" i="1" a="1"/>
  <c r="U133" i="1" s="1"/>
  <c r="X133" i="1" s="1"/>
  <c r="T128" i="1" a="1"/>
  <c r="T90" i="1" a="1"/>
  <c r="T90" i="1" s="1"/>
  <c r="W90" i="1" s="1"/>
  <c r="T77" i="1" a="1"/>
  <c r="T148" i="1" a="1"/>
  <c r="T147" i="1" a="1"/>
  <c r="T147" i="1" s="1"/>
  <c r="W147" i="1" s="1"/>
  <c r="T136" i="1" a="1"/>
  <c r="T141" i="1" a="1"/>
  <c r="T141" i="1" s="1"/>
  <c r="W141" i="1" s="1"/>
  <c r="T112" i="1" a="1"/>
  <c r="T134" i="1" a="1"/>
  <c r="T134" i="1" s="1"/>
  <c r="W134" i="1" s="1"/>
  <c r="T145" i="1" a="1"/>
  <c r="T132" i="1" a="1"/>
  <c r="T132" i="1" s="1"/>
  <c r="W132" i="1" s="1"/>
  <c r="T127" i="1" a="1"/>
  <c r="V127" i="1" s="1"/>
  <c r="Y127" i="1" s="1"/>
  <c r="T119" i="1" a="1"/>
  <c r="T111" i="1" a="1"/>
  <c r="T111" i="1" s="1"/>
  <c r="W111" i="1" s="1"/>
  <c r="T105" i="1" a="1"/>
  <c r="T105" i="1" s="1"/>
  <c r="W105" i="1" s="1"/>
  <c r="AA105" i="1" s="1"/>
  <c r="AK34" i="1" s="1"/>
  <c r="T95" i="1" a="1"/>
  <c r="T89" i="1" a="1"/>
  <c r="T89" i="1" s="1"/>
  <c r="W89" i="1" s="1"/>
  <c r="T74" i="1" a="1"/>
  <c r="T74" i="1" s="1"/>
  <c r="W74" i="1" s="1"/>
  <c r="T40" i="1" a="1"/>
  <c r="V40" i="1" s="1"/>
  <c r="Y40" i="1" s="1"/>
  <c r="T139" i="1" a="1"/>
  <c r="V139" i="1" s="1"/>
  <c r="Y139" i="1" s="1"/>
  <c r="T101" i="1" a="1"/>
  <c r="T101" i="1" s="1"/>
  <c r="W101" i="1" s="1"/>
  <c r="T146" i="1" a="1"/>
  <c r="T121" i="1" a="1"/>
  <c r="T91" i="1" a="1"/>
  <c r="V91" i="1" s="1"/>
  <c r="Y91" i="1" s="1"/>
  <c r="T106" i="1" a="1"/>
  <c r="T144" i="1" a="1"/>
  <c r="T144" i="1" s="1"/>
  <c r="W144" i="1" s="1"/>
  <c r="T140" i="1" a="1"/>
  <c r="T118" i="1" a="1"/>
  <c r="T118" i="1" s="1"/>
  <c r="W118" i="1" s="1"/>
  <c r="T104" i="1" a="1"/>
  <c r="T104" i="1" s="1"/>
  <c r="W104" i="1" s="1"/>
  <c r="T94" i="1" a="1"/>
  <c r="V94" i="1" s="1"/>
  <c r="Y94" i="1" s="1"/>
  <c r="T88" i="1" a="1"/>
  <c r="T131" i="1" a="1"/>
  <c r="T126" i="1" a="1"/>
  <c r="T126" i="1" s="1"/>
  <c r="W126" i="1" s="1"/>
  <c r="T103" i="1" a="1"/>
  <c r="T68" i="1" a="1"/>
  <c r="T68" i="1" s="1"/>
  <c r="W68" i="1" s="1"/>
  <c r="T130" i="1" a="1"/>
  <c r="V130" i="1" s="1"/>
  <c r="Y130" i="1" s="1"/>
  <c r="T117" i="1" a="1"/>
  <c r="T117" i="1" s="1"/>
  <c r="W117" i="1" s="1"/>
  <c r="AA117" i="1" s="1"/>
  <c r="AL35" i="1" s="1"/>
  <c r="T102" i="1" a="1"/>
  <c r="T102" i="1" s="1"/>
  <c r="W102" i="1" s="1"/>
  <c r="AA102" i="1" s="1"/>
  <c r="AK31" i="1" s="1"/>
  <c r="T93" i="1" a="1"/>
  <c r="T93" i="1" s="1"/>
  <c r="W93" i="1" s="1"/>
  <c r="T87" i="1" a="1"/>
  <c r="T87" i="1" s="1"/>
  <c r="W87" i="1" s="1"/>
  <c r="T138" i="1" a="1"/>
  <c r="T138" i="1" s="1"/>
  <c r="W138" i="1" s="1"/>
  <c r="T124" i="1" a="1"/>
  <c r="T100" i="1" a="1"/>
  <c r="T100" i="1" s="1"/>
  <c r="W100" i="1" s="1"/>
  <c r="T32" i="1" a="1"/>
  <c r="V32" i="1" s="1"/>
  <c r="Y32" i="1" s="1"/>
  <c r="T137" i="1" a="1"/>
  <c r="T129" i="1" a="1"/>
  <c r="T129" i="1" s="1"/>
  <c r="W129" i="1" s="1"/>
  <c r="T114" i="1" a="1"/>
  <c r="T114" i="1" s="1"/>
  <c r="W114" i="1" s="1"/>
  <c r="T109" i="1" a="1"/>
  <c r="V109" i="1" s="1"/>
  <c r="Y109" i="1" s="1"/>
  <c r="T59" i="1" a="1"/>
  <c r="J23" i="1" a="1"/>
  <c r="AA138" i="1"/>
  <c r="AN34" i="1" s="1"/>
  <c r="AA104" i="1"/>
  <c r="AK33" i="1" s="1"/>
  <c r="T136" i="1"/>
  <c r="W136" i="1" s="1"/>
  <c r="U136" i="1"/>
  <c r="X136" i="1" s="1"/>
  <c r="V136" i="1"/>
  <c r="Y136" i="1" s="1"/>
  <c r="T131" i="1"/>
  <c r="W131" i="1" s="1"/>
  <c r="V118" i="1"/>
  <c r="Y118" i="1" s="1"/>
  <c r="T113" i="1"/>
  <c r="W113" i="1" s="1"/>
  <c r="U108" i="1"/>
  <c r="X108" i="1" s="1"/>
  <c r="V108" i="1"/>
  <c r="Y108" i="1" s="1"/>
  <c r="U100" i="1"/>
  <c r="X100" i="1" s="1"/>
  <c r="T95" i="1"/>
  <c r="W95" i="1" s="1"/>
  <c r="U90" i="1"/>
  <c r="X90" i="1" s="1"/>
  <c r="V90" i="1"/>
  <c r="Y90" i="1" s="1"/>
  <c r="AA90" i="1" s="1"/>
  <c r="AJ30" i="1" s="1"/>
  <c r="T47" i="1"/>
  <c r="W47" i="1" s="1"/>
  <c r="U47" i="1"/>
  <c r="X47" i="1" s="1"/>
  <c r="T40" i="1"/>
  <c r="W40" i="1" s="1"/>
  <c r="AA40" i="1" s="1"/>
  <c r="AE35" i="1" s="1"/>
  <c r="U40" i="1"/>
  <c r="X40" i="1" s="1"/>
  <c r="T34" i="1" a="1"/>
  <c r="T37" i="1" a="1"/>
  <c r="T30" i="1" a="1"/>
  <c r="T61" i="1" a="1"/>
  <c r="T64" i="1" a="1"/>
  <c r="T67" i="1" a="1"/>
  <c r="T70" i="1" a="1"/>
  <c r="T73" i="1" a="1"/>
  <c r="T76" i="1" a="1"/>
  <c r="T79" i="1" a="1"/>
  <c r="T82" i="1" a="1"/>
  <c r="T85" i="1" a="1"/>
  <c r="T60" i="1" a="1"/>
  <c r="T63" i="1" a="1"/>
  <c r="T66" i="1" a="1"/>
  <c r="T69" i="1" a="1"/>
  <c r="T72" i="1" a="1"/>
  <c r="T75" i="1" a="1"/>
  <c r="T78" i="1" a="1"/>
  <c r="T81" i="1" a="1"/>
  <c r="T84" i="1" a="1"/>
  <c r="U143" i="1"/>
  <c r="X143" i="1" s="1"/>
  <c r="V89" i="1"/>
  <c r="Y89" i="1" s="1"/>
  <c r="U149" i="1"/>
  <c r="X149" i="1" s="1"/>
  <c r="U146" i="1"/>
  <c r="X146" i="1" s="1"/>
  <c r="T133" i="1"/>
  <c r="W133" i="1" s="1"/>
  <c r="U123" i="1"/>
  <c r="X123" i="1" s="1"/>
  <c r="AA123" i="1" s="1"/>
  <c r="AM30" i="1" s="1"/>
  <c r="V123" i="1"/>
  <c r="Y123" i="1" s="1"/>
  <c r="T115" i="1"/>
  <c r="W115" i="1" s="1"/>
  <c r="U115" i="1"/>
  <c r="X115" i="1" s="1"/>
  <c r="V115" i="1"/>
  <c r="Y115" i="1" s="1"/>
  <c r="V107" i="1"/>
  <c r="Y107" i="1" s="1"/>
  <c r="U105" i="1"/>
  <c r="X105" i="1" s="1"/>
  <c r="V105" i="1"/>
  <c r="Y105" i="1" s="1"/>
  <c r="U87" i="1"/>
  <c r="X87" i="1" s="1"/>
  <c r="AA87" i="1" s="1"/>
  <c r="AJ27" i="1" s="1"/>
  <c r="V87" i="1"/>
  <c r="Y87" i="1" s="1"/>
  <c r="V65" i="1"/>
  <c r="Y65" i="1" s="1"/>
  <c r="U125" i="1"/>
  <c r="X125" i="1" s="1"/>
  <c r="U107" i="1"/>
  <c r="X107" i="1" s="1"/>
  <c r="U89" i="1"/>
  <c r="X89" i="1" s="1"/>
  <c r="AA89" i="1" s="1"/>
  <c r="AJ29" i="1" s="1"/>
  <c r="U83" i="1"/>
  <c r="X83" i="1" s="1"/>
  <c r="AA83" i="1" s="1"/>
  <c r="AI34" i="1" s="1"/>
  <c r="U65" i="1"/>
  <c r="X65" i="1" s="1"/>
  <c r="T62" i="1" a="1"/>
  <c r="U138" i="1"/>
  <c r="X138" i="1" s="1"/>
  <c r="V138" i="1"/>
  <c r="Y138" i="1" s="1"/>
  <c r="U130" i="1"/>
  <c r="X130" i="1" s="1"/>
  <c r="V122" i="1"/>
  <c r="Y122" i="1" s="1"/>
  <c r="U120" i="1"/>
  <c r="X120" i="1" s="1"/>
  <c r="AA120" i="1" s="1"/>
  <c r="AM27" i="1" s="1"/>
  <c r="V120" i="1"/>
  <c r="Y120" i="1" s="1"/>
  <c r="T112" i="1"/>
  <c r="W112" i="1" s="1"/>
  <c r="U112" i="1"/>
  <c r="X112" i="1" s="1"/>
  <c r="V112" i="1"/>
  <c r="Y112" i="1" s="1"/>
  <c r="V104" i="1"/>
  <c r="Y104" i="1" s="1"/>
  <c r="U102" i="1"/>
  <c r="X102" i="1" s="1"/>
  <c r="V102" i="1"/>
  <c r="Y102" i="1" s="1"/>
  <c r="T94" i="1"/>
  <c r="W94" i="1" s="1"/>
  <c r="U94" i="1"/>
  <c r="X94" i="1" s="1"/>
  <c r="V68" i="1"/>
  <c r="Y68" i="1" s="1"/>
  <c r="V150" i="1"/>
  <c r="Y150" i="1" s="1"/>
  <c r="V147" i="1"/>
  <c r="Y147" i="1" s="1"/>
  <c r="V144" i="1"/>
  <c r="Y144" i="1" s="1"/>
  <c r="V141" i="1"/>
  <c r="Y141" i="1" s="1"/>
  <c r="U122" i="1"/>
  <c r="X122" i="1" s="1"/>
  <c r="U104" i="1"/>
  <c r="X104" i="1" s="1"/>
  <c r="U68" i="1"/>
  <c r="X68" i="1" s="1"/>
  <c r="U150" i="1"/>
  <c r="X150" i="1" s="1"/>
  <c r="U147" i="1"/>
  <c r="X147" i="1" s="1"/>
  <c r="AA147" i="1" s="1"/>
  <c r="AO32" i="1" s="1"/>
  <c r="U144" i="1"/>
  <c r="X144" i="1" s="1"/>
  <c r="U135" i="1"/>
  <c r="X135" i="1" s="1"/>
  <c r="AA135" i="1" s="1"/>
  <c r="AN31" i="1" s="1"/>
  <c r="V135" i="1"/>
  <c r="Y135" i="1" s="1"/>
  <c r="T127" i="1"/>
  <c r="W127" i="1" s="1"/>
  <c r="U127" i="1"/>
  <c r="X127" i="1" s="1"/>
  <c r="V119" i="1"/>
  <c r="Y119" i="1" s="1"/>
  <c r="U117" i="1"/>
  <c r="X117" i="1" s="1"/>
  <c r="V117" i="1"/>
  <c r="Y117" i="1" s="1"/>
  <c r="T109" i="1"/>
  <c r="W109" i="1" s="1"/>
  <c r="U109" i="1"/>
  <c r="X109" i="1" s="1"/>
  <c r="U99" i="1"/>
  <c r="X99" i="1" s="1"/>
  <c r="AA99" i="1" s="1"/>
  <c r="AK28" i="1" s="1"/>
  <c r="V99" i="1"/>
  <c r="Y99" i="1" s="1"/>
  <c r="T91" i="1"/>
  <c r="W91" i="1" s="1"/>
  <c r="U91" i="1"/>
  <c r="X91" i="1" s="1"/>
  <c r="T86" i="1" a="1"/>
  <c r="V71" i="1"/>
  <c r="Y71" i="1" s="1"/>
  <c r="T56" i="1" a="1"/>
  <c r="T50" i="1" a="1"/>
  <c r="T44" i="1" a="1"/>
  <c r="U71" i="1"/>
  <c r="X71" i="1" s="1"/>
  <c r="U132" i="1"/>
  <c r="X132" i="1" s="1"/>
  <c r="AA132" i="1" s="1"/>
  <c r="AN28" i="1" s="1"/>
  <c r="V132" i="1"/>
  <c r="Y132" i="1" s="1"/>
  <c r="T124" i="1"/>
  <c r="W124" i="1" s="1"/>
  <c r="U124" i="1"/>
  <c r="X124" i="1" s="1"/>
  <c r="V124" i="1"/>
  <c r="Y124" i="1" s="1"/>
  <c r="V116" i="1"/>
  <c r="Y116" i="1" s="1"/>
  <c r="U114" i="1"/>
  <c r="X114" i="1" s="1"/>
  <c r="AA114" i="1" s="1"/>
  <c r="AL32" i="1" s="1"/>
  <c r="V114" i="1"/>
  <c r="Y114" i="1" s="1"/>
  <c r="T106" i="1"/>
  <c r="W106" i="1" s="1"/>
  <c r="U106" i="1"/>
  <c r="X106" i="1" s="1"/>
  <c r="V106" i="1"/>
  <c r="Y106" i="1" s="1"/>
  <c r="V98" i="1"/>
  <c r="Y98" i="1" s="1"/>
  <c r="U96" i="1"/>
  <c r="X96" i="1" s="1"/>
  <c r="AA96" i="1" s="1"/>
  <c r="AJ36" i="1" s="1"/>
  <c r="V96" i="1"/>
  <c r="Y96" i="1" s="1"/>
  <c r="T88" i="1"/>
  <c r="W88" i="1" s="1"/>
  <c r="U88" i="1"/>
  <c r="X88" i="1" s="1"/>
  <c r="V88" i="1"/>
  <c r="Y88" i="1" s="1"/>
  <c r="V74" i="1"/>
  <c r="Y74" i="1" s="1"/>
  <c r="AA74" i="1" s="1"/>
  <c r="AH36" i="1" s="1"/>
  <c r="U98" i="1"/>
  <c r="X98" i="1" s="1"/>
  <c r="U74" i="1"/>
  <c r="X74" i="1" s="1"/>
  <c r="T32" i="1"/>
  <c r="W32" i="1" s="1"/>
  <c r="U32" i="1"/>
  <c r="X32" i="1" s="1"/>
  <c r="U116" i="1"/>
  <c r="X116" i="1" s="1"/>
  <c r="T139" i="1"/>
  <c r="W139" i="1" s="1"/>
  <c r="U139" i="1"/>
  <c r="X139" i="1" s="1"/>
  <c r="U129" i="1"/>
  <c r="X129" i="1" s="1"/>
  <c r="AA129" i="1" s="1"/>
  <c r="AM36" i="1" s="1"/>
  <c r="V129" i="1"/>
  <c r="Y129" i="1" s="1"/>
  <c r="T121" i="1"/>
  <c r="W121" i="1" s="1"/>
  <c r="U121" i="1"/>
  <c r="X121" i="1" s="1"/>
  <c r="V121" i="1"/>
  <c r="Y121" i="1" s="1"/>
  <c r="U111" i="1"/>
  <c r="X111" i="1" s="1"/>
  <c r="AA111" i="1" s="1"/>
  <c r="AL29" i="1" s="1"/>
  <c r="V111" i="1"/>
  <c r="Y111" i="1" s="1"/>
  <c r="T103" i="1"/>
  <c r="W103" i="1" s="1"/>
  <c r="U103" i="1"/>
  <c r="X103" i="1" s="1"/>
  <c r="V103" i="1"/>
  <c r="Y103" i="1" s="1"/>
  <c r="U93" i="1"/>
  <c r="X93" i="1" s="1"/>
  <c r="V93" i="1"/>
  <c r="Y93" i="1" s="1"/>
  <c r="J25" i="1"/>
  <c r="K25" i="1" s="1"/>
  <c r="J23" i="1"/>
  <c r="K23" i="1" s="1"/>
  <c r="N22" i="1" s="1"/>
  <c r="O22" i="1" s="1"/>
  <c r="Q22" i="1" s="1"/>
  <c r="J24" i="1"/>
  <c r="K24" i="1" s="1"/>
  <c r="T57" i="1" a="1"/>
  <c r="T54" i="1" a="1"/>
  <c r="T51" i="1" a="1"/>
  <c r="T48" i="1" a="1"/>
  <c r="T45" i="1" a="1"/>
  <c r="T42" i="1" a="1"/>
  <c r="T38" i="1" a="1"/>
  <c r="T35" i="1" a="1"/>
  <c r="F11" i="1"/>
  <c r="T29" i="1" a="1"/>
  <c r="T28" i="1" a="1"/>
  <c r="T33" i="1" a="1"/>
  <c r="T58" i="1" a="1"/>
  <c r="T55" i="1" a="1"/>
  <c r="T52" i="1" a="1"/>
  <c r="T49" i="1" a="1"/>
  <c r="T46" i="1" a="1"/>
  <c r="T43" i="1" a="1"/>
  <c r="T39" i="1" a="1"/>
  <c r="T36" i="1" a="1"/>
  <c r="T27" i="1" a="1"/>
  <c r="T130" i="1" l="1"/>
  <c r="W130" i="1" s="1"/>
  <c r="AA130" i="1" s="1"/>
  <c r="AN26" i="1" s="1"/>
  <c r="U126" i="1"/>
  <c r="X126" i="1" s="1"/>
  <c r="V131" i="1"/>
  <c r="Y131" i="1" s="1"/>
  <c r="U131" i="1"/>
  <c r="X131" i="1" s="1"/>
  <c r="AA131" i="1" s="1"/>
  <c r="AN27" i="1" s="1"/>
  <c r="U92" i="1"/>
  <c r="X92" i="1" s="1"/>
  <c r="V92" i="1"/>
  <c r="Y92" i="1" s="1"/>
  <c r="T92" i="1"/>
  <c r="W92" i="1" s="1"/>
  <c r="AA92" i="1" s="1"/>
  <c r="AJ32" i="1" s="1"/>
  <c r="AA150" i="1"/>
  <c r="AO35" i="1" s="1"/>
  <c r="AA95" i="1"/>
  <c r="AJ35" i="1" s="1"/>
  <c r="V100" i="1"/>
  <c r="Y100" i="1" s="1"/>
  <c r="T125" i="1"/>
  <c r="W125" i="1" s="1"/>
  <c r="AA125" i="1" s="1"/>
  <c r="AM32" i="1" s="1"/>
  <c r="V125" i="1"/>
  <c r="Y125" i="1" s="1"/>
  <c r="V97" i="1"/>
  <c r="Y97" i="1" s="1"/>
  <c r="V113" i="1"/>
  <c r="Y113" i="1" s="1"/>
  <c r="AA113" i="1" s="1"/>
  <c r="AL31" i="1" s="1"/>
  <c r="U113" i="1"/>
  <c r="X113" i="1" s="1"/>
  <c r="U97" i="1"/>
  <c r="X97" i="1" s="1"/>
  <c r="AA97" i="1" s="1"/>
  <c r="AK26" i="1" s="1"/>
  <c r="V95" i="1"/>
  <c r="Y95" i="1" s="1"/>
  <c r="U95" i="1"/>
  <c r="X95" i="1" s="1"/>
  <c r="U148" i="1"/>
  <c r="X148" i="1" s="1"/>
  <c r="V148" i="1"/>
  <c r="Y148" i="1" s="1"/>
  <c r="T148" i="1"/>
  <c r="W148" i="1" s="1"/>
  <c r="T140" i="1"/>
  <c r="W140" i="1" s="1"/>
  <c r="U140" i="1"/>
  <c r="X140" i="1" s="1"/>
  <c r="V140" i="1"/>
  <c r="Y140" i="1" s="1"/>
  <c r="V77" i="1"/>
  <c r="Y77" i="1" s="1"/>
  <c r="U77" i="1"/>
  <c r="X77" i="1" s="1"/>
  <c r="U142" i="1"/>
  <c r="X142" i="1" s="1"/>
  <c r="T142" i="1"/>
  <c r="W142" i="1" s="1"/>
  <c r="AA142" i="1" s="1"/>
  <c r="AO27" i="1" s="1"/>
  <c r="V142" i="1"/>
  <c r="Y142" i="1" s="1"/>
  <c r="AA93" i="1"/>
  <c r="AJ33" i="1" s="1"/>
  <c r="AA88" i="1"/>
  <c r="AJ28" i="1" s="1"/>
  <c r="AA124" i="1"/>
  <c r="AM31" i="1" s="1"/>
  <c r="AA127" i="1"/>
  <c r="AM34" i="1" s="1"/>
  <c r="AA144" i="1"/>
  <c r="AO29" i="1" s="1"/>
  <c r="AA112" i="1"/>
  <c r="AL30" i="1" s="1"/>
  <c r="AA115" i="1"/>
  <c r="AL33" i="1" s="1"/>
  <c r="AA108" i="1"/>
  <c r="AL26" i="1" s="1"/>
  <c r="U110" i="1"/>
  <c r="X110" i="1" s="1"/>
  <c r="V110" i="1"/>
  <c r="Y110" i="1" s="1"/>
  <c r="T110" i="1"/>
  <c r="W110" i="1" s="1"/>
  <c r="U151" i="1"/>
  <c r="X151" i="1" s="1"/>
  <c r="T151" i="1"/>
  <c r="W151" i="1" s="1"/>
  <c r="V151" i="1"/>
  <c r="Y151" i="1" s="1"/>
  <c r="AA139" i="1"/>
  <c r="AN35" i="1" s="1"/>
  <c r="AA91" i="1"/>
  <c r="AJ31" i="1" s="1"/>
  <c r="AA116" i="1"/>
  <c r="AL34" i="1" s="1"/>
  <c r="AA107" i="1"/>
  <c r="AK36" i="1" s="1"/>
  <c r="AA47" i="1"/>
  <c r="AF31" i="1" s="1"/>
  <c r="U59" i="1"/>
  <c r="X59" i="1" s="1"/>
  <c r="T59" i="1"/>
  <c r="W59" i="1" s="1"/>
  <c r="AA59" i="1" s="1"/>
  <c r="AG32" i="1" s="1"/>
  <c r="V59" i="1"/>
  <c r="Y59" i="1" s="1"/>
  <c r="U119" i="1"/>
  <c r="X119" i="1" s="1"/>
  <c r="T119" i="1"/>
  <c r="W119" i="1" s="1"/>
  <c r="T128" i="1"/>
  <c r="W128" i="1" s="1"/>
  <c r="AA128" i="1" s="1"/>
  <c r="AM35" i="1" s="1"/>
  <c r="U128" i="1"/>
  <c r="X128" i="1" s="1"/>
  <c r="V128" i="1"/>
  <c r="Y128" i="1" s="1"/>
  <c r="T143" i="1"/>
  <c r="W143" i="1" s="1"/>
  <c r="AA143" i="1" s="1"/>
  <c r="AO28" i="1" s="1"/>
  <c r="V143" i="1"/>
  <c r="Y143" i="1" s="1"/>
  <c r="V126" i="1"/>
  <c r="Y126" i="1" s="1"/>
  <c r="AA126" i="1" s="1"/>
  <c r="AM33" i="1" s="1"/>
  <c r="U134" i="1"/>
  <c r="X134" i="1" s="1"/>
  <c r="AA134" i="1" s="1"/>
  <c r="AN30" i="1" s="1"/>
  <c r="V80" i="1"/>
  <c r="Y80" i="1" s="1"/>
  <c r="T80" i="1"/>
  <c r="W80" i="1" s="1"/>
  <c r="U80" i="1"/>
  <c r="X80" i="1" s="1"/>
  <c r="U137" i="1"/>
  <c r="X137" i="1" s="1"/>
  <c r="T137" i="1"/>
  <c r="W137" i="1" s="1"/>
  <c r="U53" i="1"/>
  <c r="X53" i="1" s="1"/>
  <c r="V134" i="1"/>
  <c r="Y134" i="1" s="1"/>
  <c r="AA98" i="1"/>
  <c r="AK27" i="1" s="1"/>
  <c r="V101" i="1"/>
  <c r="Y101" i="1" s="1"/>
  <c r="V137" i="1"/>
  <c r="Y137" i="1" s="1"/>
  <c r="AA68" i="1"/>
  <c r="AH30" i="1" s="1"/>
  <c r="AA122" i="1"/>
  <c r="AM29" i="1" s="1"/>
  <c r="AA65" i="1"/>
  <c r="AH27" i="1" s="1"/>
  <c r="V133" i="1"/>
  <c r="Y133" i="1" s="1"/>
  <c r="T53" i="1"/>
  <c r="W53" i="1" s="1"/>
  <c r="U118" i="1"/>
  <c r="X118" i="1" s="1"/>
  <c r="AA118" i="1" s="1"/>
  <c r="AL36" i="1" s="1"/>
  <c r="T149" i="1"/>
  <c r="W149" i="1" s="1"/>
  <c r="AA149" i="1" s="1"/>
  <c r="AO34" i="1" s="1"/>
  <c r="V149" i="1"/>
  <c r="Y149" i="1" s="1"/>
  <c r="AA71" i="1"/>
  <c r="AH33" i="1" s="1"/>
  <c r="U101" i="1"/>
  <c r="X101" i="1" s="1"/>
  <c r="AA101" i="1" s="1"/>
  <c r="AK30" i="1" s="1"/>
  <c r="U141" i="1"/>
  <c r="X141" i="1" s="1"/>
  <c r="AA141" i="1" s="1"/>
  <c r="T77" i="1"/>
  <c r="W77" i="1" s="1"/>
  <c r="T146" i="1"/>
  <c r="W146" i="1" s="1"/>
  <c r="AA146" i="1" s="1"/>
  <c r="AO31" i="1" s="1"/>
  <c r="V146" i="1"/>
  <c r="Y146" i="1" s="1"/>
  <c r="U145" i="1"/>
  <c r="X145" i="1" s="1"/>
  <c r="T145" i="1"/>
  <c r="W145" i="1" s="1"/>
  <c r="V145" i="1"/>
  <c r="Y145" i="1" s="1"/>
  <c r="T43" i="1"/>
  <c r="W43" i="1" s="1"/>
  <c r="U43" i="1"/>
  <c r="X43" i="1" s="1"/>
  <c r="V43" i="1"/>
  <c r="Y43" i="1" s="1"/>
  <c r="U78" i="1"/>
  <c r="X78" i="1" s="1"/>
  <c r="V78" i="1"/>
  <c r="Y78" i="1" s="1"/>
  <c r="T78" i="1"/>
  <c r="W78" i="1" s="1"/>
  <c r="T44" i="1"/>
  <c r="W44" i="1" s="1"/>
  <c r="U44" i="1"/>
  <c r="X44" i="1" s="1"/>
  <c r="V44" i="1"/>
  <c r="Y44" i="1" s="1"/>
  <c r="AA133" i="1"/>
  <c r="AN29" i="1" s="1"/>
  <c r="U54" i="1"/>
  <c r="X54" i="1" s="1"/>
  <c r="V54" i="1"/>
  <c r="Y54" i="1" s="1"/>
  <c r="T54" i="1"/>
  <c r="W54" i="1" s="1"/>
  <c r="T50" i="1"/>
  <c r="W50" i="1" s="1"/>
  <c r="U50" i="1"/>
  <c r="X50" i="1" s="1"/>
  <c r="V50" i="1"/>
  <c r="Y50" i="1" s="1"/>
  <c r="T61" i="1"/>
  <c r="W61" i="1" s="1"/>
  <c r="U61" i="1"/>
  <c r="X61" i="1" s="1"/>
  <c r="V61" i="1"/>
  <c r="Y61" i="1" s="1"/>
  <c r="T58" i="1"/>
  <c r="W58" i="1" s="1"/>
  <c r="U58" i="1"/>
  <c r="X58" i="1" s="1"/>
  <c r="V58" i="1"/>
  <c r="Y58" i="1" s="1"/>
  <c r="U57" i="1"/>
  <c r="X57" i="1" s="1"/>
  <c r="V57" i="1"/>
  <c r="Y57" i="1" s="1"/>
  <c r="T57" i="1"/>
  <c r="W57" i="1" s="1"/>
  <c r="T56" i="1"/>
  <c r="W56" i="1" s="1"/>
  <c r="U56" i="1"/>
  <c r="X56" i="1" s="1"/>
  <c r="V56" i="1"/>
  <c r="Y56" i="1" s="1"/>
  <c r="U66" i="1"/>
  <c r="X66" i="1" s="1"/>
  <c r="V66" i="1"/>
  <c r="Y66" i="1" s="1"/>
  <c r="T66" i="1"/>
  <c r="W66" i="1" s="1"/>
  <c r="T30" i="1"/>
  <c r="W30" i="1" s="1"/>
  <c r="AA30" i="1" s="1"/>
  <c r="AB30" i="1" s="1"/>
  <c r="AO36" i="1" s="1"/>
  <c r="U30" i="1"/>
  <c r="X30" i="1" s="1"/>
  <c r="V30" i="1"/>
  <c r="Y30" i="1" s="1"/>
  <c r="U38" i="1"/>
  <c r="X38" i="1" s="1"/>
  <c r="V38" i="1"/>
  <c r="Y38" i="1" s="1"/>
  <c r="T38" i="1"/>
  <c r="W38" i="1" s="1"/>
  <c r="U42" i="1"/>
  <c r="X42" i="1" s="1"/>
  <c r="V42" i="1"/>
  <c r="Y42" i="1" s="1"/>
  <c r="T42" i="1"/>
  <c r="W42" i="1" s="1"/>
  <c r="T46" i="1"/>
  <c r="W46" i="1" s="1"/>
  <c r="U46" i="1"/>
  <c r="X46" i="1" s="1"/>
  <c r="V46" i="1"/>
  <c r="Y46" i="1" s="1"/>
  <c r="T67" i="1"/>
  <c r="W67" i="1" s="1"/>
  <c r="U67" i="1"/>
  <c r="X67" i="1" s="1"/>
  <c r="V67" i="1"/>
  <c r="Y67" i="1" s="1"/>
  <c r="T52" i="1"/>
  <c r="W52" i="1" s="1"/>
  <c r="U52" i="1"/>
  <c r="X52" i="1" s="1"/>
  <c r="V52" i="1"/>
  <c r="Y52" i="1" s="1"/>
  <c r="U72" i="1"/>
  <c r="X72" i="1" s="1"/>
  <c r="V72" i="1"/>
  <c r="Y72" i="1" s="1"/>
  <c r="T72" i="1"/>
  <c r="W72" i="1" s="1"/>
  <c r="T55" i="1"/>
  <c r="W55" i="1" s="1"/>
  <c r="U55" i="1"/>
  <c r="X55" i="1" s="1"/>
  <c r="V55" i="1"/>
  <c r="Y55" i="1" s="1"/>
  <c r="AA32" i="1"/>
  <c r="AE27" i="1" s="1"/>
  <c r="AA106" i="1"/>
  <c r="AK35" i="1" s="1"/>
  <c r="AA109" i="1"/>
  <c r="AL27" i="1" s="1"/>
  <c r="AA94" i="1"/>
  <c r="AJ34" i="1" s="1"/>
  <c r="U69" i="1"/>
  <c r="X69" i="1" s="1"/>
  <c r="V69" i="1"/>
  <c r="Y69" i="1" s="1"/>
  <c r="T69" i="1"/>
  <c r="W69" i="1" s="1"/>
  <c r="T33" i="1"/>
  <c r="W33" i="1" s="1"/>
  <c r="U33" i="1"/>
  <c r="X33" i="1" s="1"/>
  <c r="V33" i="1"/>
  <c r="Y33" i="1" s="1"/>
  <c r="AA121" i="1"/>
  <c r="AM28" i="1" s="1"/>
  <c r="U63" i="1"/>
  <c r="X63" i="1" s="1"/>
  <c r="V63" i="1"/>
  <c r="Y63" i="1" s="1"/>
  <c r="T63" i="1"/>
  <c r="W63" i="1" s="1"/>
  <c r="T37" i="1"/>
  <c r="W37" i="1" s="1"/>
  <c r="U37" i="1"/>
  <c r="X37" i="1" s="1"/>
  <c r="V37" i="1"/>
  <c r="Y37" i="1" s="1"/>
  <c r="U48" i="1"/>
  <c r="X48" i="1" s="1"/>
  <c r="V48" i="1"/>
  <c r="Y48" i="1" s="1"/>
  <c r="T48" i="1"/>
  <c r="W48" i="1" s="1"/>
  <c r="V28" i="1"/>
  <c r="Y28" i="1" s="1"/>
  <c r="T28" i="1"/>
  <c r="W28" i="1" s="1"/>
  <c r="U28" i="1"/>
  <c r="X28" i="1" s="1"/>
  <c r="T86" i="1"/>
  <c r="W86" i="1" s="1"/>
  <c r="U86" i="1"/>
  <c r="X86" i="1" s="1"/>
  <c r="V86" i="1"/>
  <c r="Y86" i="1" s="1"/>
  <c r="T62" i="1"/>
  <c r="W62" i="1" s="1"/>
  <c r="U62" i="1"/>
  <c r="X62" i="1" s="1"/>
  <c r="V62" i="1"/>
  <c r="Y62" i="1" s="1"/>
  <c r="U60" i="1"/>
  <c r="X60" i="1" s="1"/>
  <c r="V60" i="1"/>
  <c r="Y60" i="1" s="1"/>
  <c r="T60" i="1"/>
  <c r="W60" i="1" s="1"/>
  <c r="T34" i="1"/>
  <c r="W34" i="1" s="1"/>
  <c r="U34" i="1"/>
  <c r="X34" i="1" s="1"/>
  <c r="V34" i="1"/>
  <c r="Y34" i="1" s="1"/>
  <c r="V29" i="1"/>
  <c r="Y29" i="1" s="1"/>
  <c r="T29" i="1"/>
  <c r="W29" i="1" s="1"/>
  <c r="AA29" i="1" s="1"/>
  <c r="AB29" i="1" s="1"/>
  <c r="AE26" i="1" s="1"/>
  <c r="U29" i="1"/>
  <c r="X29" i="1" s="1"/>
  <c r="T85" i="1"/>
  <c r="W85" i="1" s="1"/>
  <c r="U85" i="1"/>
  <c r="X85" i="1" s="1"/>
  <c r="V85" i="1"/>
  <c r="Y85" i="1" s="1"/>
  <c r="AA100" i="1"/>
  <c r="AK29" i="1" s="1"/>
  <c r="AA136" i="1"/>
  <c r="AN32" i="1" s="1"/>
  <c r="AA103" i="1"/>
  <c r="AK32" i="1" s="1"/>
  <c r="T27" i="1"/>
  <c r="W27" i="1" s="1"/>
  <c r="U27" i="1"/>
  <c r="X27" i="1" s="1"/>
  <c r="V27" i="1"/>
  <c r="Y27" i="1" s="1"/>
  <c r="T82" i="1"/>
  <c r="W82" i="1" s="1"/>
  <c r="U82" i="1"/>
  <c r="X82" i="1" s="1"/>
  <c r="V82" i="1"/>
  <c r="Y82" i="1" s="1"/>
  <c r="T79" i="1"/>
  <c r="W79" i="1" s="1"/>
  <c r="U79" i="1"/>
  <c r="X79" i="1" s="1"/>
  <c r="V79" i="1"/>
  <c r="Y79" i="1" s="1"/>
  <c r="T36" i="1"/>
  <c r="W36" i="1" s="1"/>
  <c r="U36" i="1"/>
  <c r="X36" i="1" s="1"/>
  <c r="V36" i="1"/>
  <c r="Y36" i="1" s="1"/>
  <c r="U84" i="1"/>
  <c r="X84" i="1" s="1"/>
  <c r="V84" i="1"/>
  <c r="Y84" i="1" s="1"/>
  <c r="T84" i="1"/>
  <c r="W84" i="1" s="1"/>
  <c r="T76" i="1"/>
  <c r="W76" i="1" s="1"/>
  <c r="U76" i="1"/>
  <c r="X76" i="1" s="1"/>
  <c r="V76" i="1"/>
  <c r="Y76" i="1" s="1"/>
  <c r="U35" i="1"/>
  <c r="X35" i="1" s="1"/>
  <c r="V35" i="1"/>
  <c r="Y35" i="1" s="1"/>
  <c r="T35" i="1"/>
  <c r="W35" i="1" s="1"/>
  <c r="T73" i="1"/>
  <c r="W73" i="1" s="1"/>
  <c r="U73" i="1"/>
  <c r="X73" i="1" s="1"/>
  <c r="V73" i="1"/>
  <c r="Y73" i="1" s="1"/>
  <c r="T39" i="1"/>
  <c r="W39" i="1" s="1"/>
  <c r="U39" i="1"/>
  <c r="X39" i="1" s="1"/>
  <c r="V39" i="1"/>
  <c r="Y39" i="1" s="1"/>
  <c r="T70" i="1"/>
  <c r="W70" i="1" s="1"/>
  <c r="U70" i="1"/>
  <c r="X70" i="1" s="1"/>
  <c r="V70" i="1"/>
  <c r="Y70" i="1" s="1"/>
  <c r="AA53" i="1"/>
  <c r="AG26" i="1" s="1"/>
  <c r="U45" i="1"/>
  <c r="X45" i="1" s="1"/>
  <c r="V45" i="1"/>
  <c r="Y45" i="1" s="1"/>
  <c r="T45" i="1"/>
  <c r="W45" i="1" s="1"/>
  <c r="U81" i="1"/>
  <c r="X81" i="1" s="1"/>
  <c r="V81" i="1"/>
  <c r="Y81" i="1" s="1"/>
  <c r="T81" i="1"/>
  <c r="W81" i="1" s="1"/>
  <c r="T49" i="1"/>
  <c r="W49" i="1" s="1"/>
  <c r="U49" i="1"/>
  <c r="X49" i="1" s="1"/>
  <c r="V49" i="1"/>
  <c r="Y49" i="1" s="1"/>
  <c r="U75" i="1"/>
  <c r="X75" i="1" s="1"/>
  <c r="V75" i="1"/>
  <c r="Y75" i="1" s="1"/>
  <c r="T75" i="1"/>
  <c r="W75" i="1" s="1"/>
  <c r="U51" i="1"/>
  <c r="X51" i="1" s="1"/>
  <c r="V51" i="1"/>
  <c r="Y51" i="1" s="1"/>
  <c r="T51" i="1"/>
  <c r="W51" i="1" s="1"/>
  <c r="T64" i="1"/>
  <c r="W64" i="1" s="1"/>
  <c r="U64" i="1"/>
  <c r="X64" i="1" s="1"/>
  <c r="V64" i="1"/>
  <c r="Y64" i="1" s="1"/>
  <c r="AA52" i="1" l="1"/>
  <c r="AF36" i="1" s="1"/>
  <c r="AA43" i="1"/>
  <c r="AF27" i="1" s="1"/>
  <c r="AA119" i="1"/>
  <c r="AM26" i="1" s="1"/>
  <c r="AA151" i="1"/>
  <c r="AA75" i="1"/>
  <c r="AI26" i="1" s="1"/>
  <c r="AA145" i="1"/>
  <c r="AO30" i="1" s="1"/>
  <c r="AA80" i="1"/>
  <c r="AI31" i="1" s="1"/>
  <c r="AA110" i="1"/>
  <c r="AL28" i="1" s="1"/>
  <c r="AA49" i="1"/>
  <c r="AF33" i="1" s="1"/>
  <c r="AA28" i="1"/>
  <c r="AB28" i="1" s="1"/>
  <c r="AO26" i="1" s="1"/>
  <c r="AA55" i="1"/>
  <c r="AG28" i="1" s="1"/>
  <c r="AA46" i="1"/>
  <c r="AF30" i="1" s="1"/>
  <c r="AA61" i="1"/>
  <c r="AG34" i="1" s="1"/>
  <c r="AA77" i="1"/>
  <c r="AI28" i="1" s="1"/>
  <c r="AA137" i="1"/>
  <c r="AN33" i="1" s="1"/>
  <c r="AA64" i="1"/>
  <c r="AH26" i="1" s="1"/>
  <c r="AA69" i="1"/>
  <c r="AH31" i="1" s="1"/>
  <c r="AA56" i="1"/>
  <c r="AG29" i="1" s="1"/>
  <c r="AA140" i="1"/>
  <c r="AN36" i="1" s="1"/>
  <c r="AA148" i="1"/>
  <c r="AO33" i="1" s="1"/>
  <c r="AA79" i="1"/>
  <c r="AI30" i="1" s="1"/>
  <c r="AA85" i="1"/>
  <c r="AI36" i="1" s="1"/>
  <c r="AA62" i="1"/>
  <c r="AG35" i="1" s="1"/>
  <c r="AA37" i="1"/>
  <c r="AE32" i="1" s="1"/>
  <c r="AA63" i="1"/>
  <c r="AG36" i="1" s="1"/>
  <c r="AA67" i="1"/>
  <c r="AH29" i="1" s="1"/>
  <c r="AA58" i="1"/>
  <c r="AG31" i="1" s="1"/>
  <c r="AA70" i="1"/>
  <c r="AH32" i="1" s="1"/>
  <c r="AA76" i="1"/>
  <c r="AI27" i="1" s="1"/>
  <c r="AA82" i="1"/>
  <c r="AI33" i="1" s="1"/>
  <c r="AA86" i="1"/>
  <c r="AJ26" i="1" s="1"/>
  <c r="AA66" i="1"/>
  <c r="AH28" i="1" s="1"/>
  <c r="AA84" i="1"/>
  <c r="AI35" i="1" s="1"/>
  <c r="AA44" i="1"/>
  <c r="AF28" i="1" s="1"/>
  <c r="AA81" i="1"/>
  <c r="AI32" i="1" s="1"/>
  <c r="AA39" i="1"/>
  <c r="AE34" i="1" s="1"/>
  <c r="AA27" i="1"/>
  <c r="AB27" i="1" s="1"/>
  <c r="AE36" i="1" s="1"/>
  <c r="AA34" i="1"/>
  <c r="AE29" i="1" s="1"/>
  <c r="AA72" i="1"/>
  <c r="AH34" i="1" s="1"/>
  <c r="AA42" i="1"/>
  <c r="AF26" i="1" s="1"/>
  <c r="AA78" i="1"/>
  <c r="AI29" i="1" s="1"/>
  <c r="AA60" i="1"/>
  <c r="AG33" i="1" s="1"/>
  <c r="AA48" i="1"/>
  <c r="AF32" i="1" s="1"/>
  <c r="AA33" i="1"/>
  <c r="AE28" i="1" s="1"/>
  <c r="AA51" i="1"/>
  <c r="AF35" i="1" s="1"/>
  <c r="AA45" i="1"/>
  <c r="AF29" i="1" s="1"/>
  <c r="AA73" i="1"/>
  <c r="AH35" i="1" s="1"/>
  <c r="AA36" i="1"/>
  <c r="AE31" i="1" s="1"/>
  <c r="AA38" i="1"/>
  <c r="AE33" i="1" s="1"/>
  <c r="AA57" i="1"/>
  <c r="AG30" i="1" s="1"/>
  <c r="AA50" i="1"/>
  <c r="AF34" i="1" s="1"/>
  <c r="AA35" i="1"/>
  <c r="AE30" i="1" s="1"/>
  <c r="AA54" i="1"/>
  <c r="AG27" i="1" s="1"/>
  <c r="G35" i="1"/>
  <c r="G36" i="1"/>
  <c r="G37" i="1"/>
</calcChain>
</file>

<file path=xl/sharedStrings.xml><?xml version="1.0" encoding="utf-8"?>
<sst xmlns="http://schemas.openxmlformats.org/spreadsheetml/2006/main" count="55" uniqueCount="51">
  <si>
    <t>Dataset</t>
    <phoneticPr fontId="1" type="noConversion"/>
  </si>
  <si>
    <t>X</t>
    <phoneticPr fontId="1" type="noConversion"/>
  </si>
  <si>
    <t>Y</t>
    <phoneticPr fontId="1" type="noConversion"/>
  </si>
  <si>
    <t>Label</t>
    <phoneticPr fontId="1" type="noConversion"/>
  </si>
  <si>
    <t>State</t>
    <phoneticPr fontId="1" type="noConversion"/>
  </si>
  <si>
    <t>W1</t>
    <phoneticPr fontId="1" type="noConversion"/>
  </si>
  <si>
    <t>W2</t>
    <phoneticPr fontId="1" type="noConversion"/>
  </si>
  <si>
    <t>Traning</t>
    <phoneticPr fontId="1" type="noConversion"/>
  </si>
  <si>
    <t>End Training</t>
    <phoneticPr fontId="1" type="noConversion"/>
  </si>
  <si>
    <t>Stop/Reset</t>
    <phoneticPr fontId="1" type="noConversion"/>
  </si>
  <si>
    <t>WO</t>
    <phoneticPr fontId="1" type="noConversion"/>
  </si>
  <si>
    <t>b</t>
    <phoneticPr fontId="1" type="noConversion"/>
  </si>
  <si>
    <t>Forward</t>
    <phoneticPr fontId="1" type="noConversion"/>
  </si>
  <si>
    <t>H1</t>
    <phoneticPr fontId="1" type="noConversion"/>
  </si>
  <si>
    <t>Sig_H1</t>
    <phoneticPr fontId="1" type="noConversion"/>
  </si>
  <si>
    <t>Sig_O</t>
    <phoneticPr fontId="1" type="noConversion"/>
  </si>
  <si>
    <t>O</t>
    <phoneticPr fontId="1" type="noConversion"/>
  </si>
  <si>
    <t>Loss</t>
    <phoneticPr fontId="1" type="noConversion"/>
  </si>
  <si>
    <t>Ans</t>
    <phoneticPr fontId="1" type="noConversion"/>
  </si>
  <si>
    <t>Backward</t>
    <phoneticPr fontId="1" type="noConversion"/>
  </si>
  <si>
    <t>Learning Rate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</si>
  <si>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</si>
  <si>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</si>
  <si>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</si>
  <si>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H1</t>
    <phoneticPr fontId="1" type="noConversion"/>
  </si>
  <si>
    <t>Sig1_H1</t>
    <phoneticPr fontId="1" type="noConversion"/>
  </si>
  <si>
    <t>b</t>
    <phoneticPr fontId="1" type="noConversion"/>
  </si>
  <si>
    <t xml:space="preserve">    </t>
    <phoneticPr fontId="1" type="noConversion"/>
  </si>
  <si>
    <t xml:space="preserve">     </t>
    <phoneticPr fontId="1" type="noConversion"/>
  </si>
  <si>
    <t>W3</t>
    <phoneticPr fontId="1" type="noConversion"/>
  </si>
  <si>
    <t xml:space="preserve"> </t>
    <phoneticPr fontId="1" type="noConversion"/>
  </si>
  <si>
    <t xml:space="preserve">  </t>
    <phoneticPr fontId="1" type="noConversion"/>
  </si>
  <si>
    <t>Old Inputs</t>
    <phoneticPr fontId="1" type="noConversion"/>
  </si>
  <si>
    <t>Si_H1</t>
    <phoneticPr fontId="1" type="noConversion"/>
  </si>
  <si>
    <t xml:space="preserve">       </t>
    <phoneticPr fontId="1" type="noConversion"/>
  </si>
  <si>
    <t>N1</t>
    <phoneticPr fontId="1" type="noConversion"/>
  </si>
  <si>
    <t>N2</t>
  </si>
  <si>
    <t>N3</t>
  </si>
  <si>
    <t>D.Index</t>
    <phoneticPr fontId="1" type="noConversion"/>
  </si>
  <si>
    <t>Data Count</t>
    <phoneticPr fontId="1" type="noConversion"/>
  </si>
  <si>
    <t>X1</t>
    <phoneticPr fontId="1" type="noConversion"/>
  </si>
  <si>
    <t>X2</t>
    <phoneticPr fontId="1" type="noConversion"/>
  </si>
  <si>
    <t>Inputs</t>
    <phoneticPr fontId="1" type="noConversion"/>
  </si>
  <si>
    <t>Output</t>
    <phoneticPr fontId="1" type="noConversion"/>
  </si>
  <si>
    <t>Output of N1</t>
    <phoneticPr fontId="1" type="noConversion"/>
  </si>
  <si>
    <t>deltaO</t>
    <phoneticPr fontId="1" type="noConversion"/>
  </si>
  <si>
    <t>deltaN1</t>
    <phoneticPr fontId="1" type="noConversion"/>
  </si>
  <si>
    <t>deltaN2</t>
  </si>
  <si>
    <t>deltaN3</t>
  </si>
  <si>
    <t>1/sqrt(2)</t>
    <phoneticPr fontId="1" type="noConversion"/>
  </si>
  <si>
    <t>1/sqrt(3)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</si>
</sst>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mbria"/>
      <family val="1"/>
    </font>
    <font>
      <sz val="12"/>
      <color theme="0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  <font>
      <sz val="12"/>
      <color theme="0" tint="-0.249977111117893"/>
      <name val="Cambria"/>
      <family val="1"/>
    </font>
    <font>
      <sz val="12"/>
      <color theme="0" tint="-0.34998626667073579"/>
      <name val="Cambria"/>
      <family val="1"/>
    </font>
    <font>
      <b/>
      <sz val="12"/>
      <color theme="0"/>
      <name val="Cambria"/>
      <family val="1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2" borderId="0" xfId="0" applyFont="1" applyFill="1">
      <alignment vertical="center"/>
    </xf>
    <xf numFmtId="0" fontId="3" fillId="14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Xor Data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工作表1!$A$3:$A$4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工作表1!$B$3:$B$4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C-4922-A28B-042D59F78528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工作表1!$A$5:$A$6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工作表1!$B$5:$B$6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DC-4922-A28B-042D59F78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889551"/>
        <c:axId val="1983889135"/>
      </c:scatterChart>
      <c:valAx>
        <c:axId val="1983889551"/>
        <c:scaling>
          <c:orientation val="minMax"/>
          <c:max val="1.2"/>
          <c:min val="-0.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3889135"/>
        <c:crosses val="autoZero"/>
        <c:crossBetween val="midCat"/>
      </c:valAx>
      <c:valAx>
        <c:axId val="1983889135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3889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Learn</a:t>
            </a:r>
            <a:endParaRPr lang="zh-TW" altLang="en-US"/>
          </a:p>
        </c:rich>
      </c:tx>
      <c:layout>
        <c:manualLayout>
          <c:xMode val="edge"/>
          <c:yMode val="edge"/>
          <c:x val="0.42643502895471402"/>
          <c:y val="2.1534323365843003E-2"/>
        </c:manualLayout>
      </c:layout>
      <c:overlay val="0"/>
    </c:title>
    <c:autoTitleDeleted val="0"/>
    <c:view3D>
      <c:rotX val="90"/>
      <c:rotY val="270"/>
      <c:depthPercent val="100"/>
      <c:rAngAx val="0"/>
      <c:perspective val="0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100529100529099E-2"/>
          <c:y val="0.10182604969504318"/>
          <c:w val="0.79247469066366705"/>
          <c:h val="0.82004230503600051"/>
        </c:manualLayout>
      </c:layout>
      <c:surface3DChart>
        <c:wireframe val="0"/>
        <c:ser>
          <c:idx val="0"/>
          <c:order val="0"/>
          <c:spPr>
            <a:solidFill>
              <a:schemeClr val="accent2">
                <a:tint val="42000"/>
              </a:schemeClr>
            </a:solidFill>
            <a:ln/>
            <a:effectLst/>
            <a:sp3d prstMaterial="flat"/>
          </c:spPr>
          <c:val>
            <c:numRef>
              <c:f>工作表1!$AE$26:$AO$26</c:f>
              <c:numCache>
                <c:formatCode>General</c:formatCode>
                <c:ptCount val="11"/>
                <c:pt idx="0">
                  <c:v>0.18425931426109349</c:v>
                </c:pt>
                <c:pt idx="1">
                  <c:v>0.18216772808387793</c:v>
                </c:pt>
                <c:pt idx="2">
                  <c:v>0.18021662419565596</c:v>
                </c:pt>
                <c:pt idx="3">
                  <c:v>0.17839544488897713</c:v>
                </c:pt>
                <c:pt idx="4">
                  <c:v>0.17669274206507926</c:v>
                </c:pt>
                <c:pt idx="5">
                  <c:v>0.17509717445846223</c:v>
                </c:pt>
                <c:pt idx="6">
                  <c:v>0.17359827126499758</c:v>
                </c:pt>
                <c:pt idx="7">
                  <c:v>0.17218690336874612</c:v>
                </c:pt>
                <c:pt idx="8">
                  <c:v>0.17085546767711809</c:v>
                </c:pt>
                <c:pt idx="9">
                  <c:v>0.16959783884146706</c:v>
                </c:pt>
                <c:pt idx="10">
                  <c:v>0.16840916693879501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E-40AA-B12B-466F7E1EDBA4}"/>
            </c:ext>
          </c:extLst>
        </c:ser>
        <c:ser>
          <c:idx val="1"/>
          <c:order val="1"/>
          <c:spPr>
            <a:solidFill>
              <a:schemeClr val="accent2">
                <a:tint val="54000"/>
              </a:schemeClr>
            </a:solidFill>
            <a:ln/>
            <a:effectLst/>
            <a:sp3d prstMaterial="flat"/>
          </c:spPr>
          <c:val>
            <c:numRef>
              <c:f>工作表1!$AE$27:$AO$27</c:f>
              <c:numCache>
                <c:formatCode>General</c:formatCode>
                <c:ptCount val="11"/>
                <c:pt idx="0">
                  <c:v>0.18535343846535626</c:v>
                </c:pt>
                <c:pt idx="1">
                  <c:v>0.18321188792846727</c:v>
                </c:pt>
                <c:pt idx="2">
                  <c:v>0.18121452001564797</c:v>
                </c:pt>
                <c:pt idx="3">
                  <c:v>0.17935079091949901</c:v>
                </c:pt>
                <c:pt idx="4">
                  <c:v>0.17760905049844608</c:v>
                </c:pt>
                <c:pt idx="5">
                  <c:v>0.17597758714427769</c:v>
                </c:pt>
                <c:pt idx="6">
                  <c:v>0.1744454564229066</c:v>
                </c:pt>
                <c:pt idx="7">
                  <c:v>0.17300302056702871</c:v>
                </c:pt>
                <c:pt idx="8">
                  <c:v>0.17164219177188783</c:v>
                </c:pt>
                <c:pt idx="9">
                  <c:v>0.17035642569277484</c:v>
                </c:pt>
                <c:pt idx="10">
                  <c:v>0.16914054141549714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E-40AA-B12B-466F7E1EDBA4}"/>
            </c:ext>
          </c:extLst>
        </c:ser>
        <c:ser>
          <c:idx val="2"/>
          <c:order val="2"/>
          <c:spPr>
            <a:solidFill>
              <a:schemeClr val="accent2">
                <a:tint val="65000"/>
              </a:schemeClr>
            </a:solidFill>
            <a:ln/>
            <a:effectLst/>
            <a:sp3d prstMaterial="flat"/>
          </c:spPr>
          <c:val>
            <c:numRef>
              <c:f>工作表1!$AE$28:$AO$28</c:f>
              <c:numCache>
                <c:formatCode>General</c:formatCode>
                <c:ptCount val="11"/>
                <c:pt idx="0">
                  <c:v>0.18649004080612597</c:v>
                </c:pt>
                <c:pt idx="1">
                  <c:v>0.18429733245890148</c:v>
                </c:pt>
                <c:pt idx="2">
                  <c:v>0.182252447607886</c:v>
                </c:pt>
                <c:pt idx="3">
                  <c:v>0.18034490942193832</c:v>
                </c:pt>
                <c:pt idx="4">
                  <c:v>0.17856291050809922</c:v>
                </c:pt>
                <c:pt idx="5">
                  <c:v>0.17689440052191802</c:v>
                </c:pt>
                <c:pt idx="6">
                  <c:v>0.17532797773828959</c:v>
                </c:pt>
                <c:pt idx="7">
                  <c:v>0.1738534977142917</c:v>
                </c:pt>
                <c:pt idx="8">
                  <c:v>0.17246237872696388</c:v>
                </c:pt>
                <c:pt idx="9">
                  <c:v>0.17114764132655477</c:v>
                </c:pt>
                <c:pt idx="10">
                  <c:v>0.16990375481325995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E-40AA-B12B-466F7E1EDBA4}"/>
            </c:ext>
          </c:extLst>
        </c:ser>
        <c:ser>
          <c:idx val="3"/>
          <c:order val="3"/>
          <c:spPr>
            <a:solidFill>
              <a:schemeClr val="accent2">
                <a:tint val="77000"/>
              </a:schemeClr>
            </a:solidFill>
            <a:ln/>
            <a:effectLst/>
            <a:sp3d prstMaterial="flat"/>
          </c:spPr>
          <c:val>
            <c:numRef>
              <c:f>工作表1!$AE$29:$AO$29</c:f>
              <c:numCache>
                <c:formatCode>General</c:formatCode>
                <c:ptCount val="11"/>
                <c:pt idx="0">
                  <c:v>0.1876695352917401</c:v>
                </c:pt>
                <c:pt idx="1">
                  <c:v>0.18542457762435208</c:v>
                </c:pt>
                <c:pt idx="2">
                  <c:v>0.18333100636315486</c:v>
                </c:pt>
                <c:pt idx="3">
                  <c:v>0.18137846601783744</c:v>
                </c:pt>
                <c:pt idx="4">
                  <c:v>0.17955503929092989</c:v>
                </c:pt>
                <c:pt idx="5">
                  <c:v>0.17784837203357146</c:v>
                </c:pt>
                <c:pt idx="6">
                  <c:v>0.17624662501768845</c:v>
                </c:pt>
                <c:pt idx="7">
                  <c:v>0.17473915208673227</c:v>
                </c:pt>
                <c:pt idx="8">
                  <c:v>0.17331687054555492</c:v>
                </c:pt>
                <c:pt idx="9">
                  <c:v>0.17197235094330177</c:v>
                </c:pt>
                <c:pt idx="10">
                  <c:v>0.17069969438948218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E-40AA-B12B-466F7E1EDBA4}"/>
            </c:ext>
          </c:extLst>
        </c:ser>
        <c:ser>
          <c:idx val="4"/>
          <c:order val="4"/>
          <c:spPr>
            <a:solidFill>
              <a:schemeClr val="accent2">
                <a:tint val="89000"/>
              </a:schemeClr>
            </a:solidFill>
            <a:ln/>
            <a:effectLst/>
            <a:sp3d prstMaterial="flat"/>
          </c:spPr>
          <c:val>
            <c:numRef>
              <c:f>工作表1!$AE$30:$AO$30</c:f>
              <c:numCache>
                <c:formatCode>General</c:formatCode>
                <c:ptCount val="11"/>
                <c:pt idx="0">
                  <c:v>0.18889220871872536</c:v>
                </c:pt>
                <c:pt idx="1">
                  <c:v>0.18659402392058516</c:v>
                </c:pt>
                <c:pt idx="2">
                  <c:v>0.18445069181147766</c:v>
                </c:pt>
                <c:pt idx="3">
                  <c:v>0.18245203354946707</c:v>
                </c:pt>
                <c:pt idx="4">
                  <c:v>0.18058607156936324</c:v>
                </c:pt>
                <c:pt idx="5">
                  <c:v>0.17884018604056443</c:v>
                </c:pt>
                <c:pt idx="6">
                  <c:v>0.17720212347513109</c:v>
                </c:pt>
                <c:pt idx="7">
                  <c:v>0.175660744065881</c:v>
                </c:pt>
                <c:pt idx="8">
                  <c:v>0.17420645941231683</c:v>
                </c:pt>
                <c:pt idx="9">
                  <c:v>0.17283137654745248</c:v>
                </c:pt>
                <c:pt idx="10">
                  <c:v>0.17152921050416672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E-40AA-B12B-466F7E1EDBA4}"/>
            </c:ext>
          </c:extLst>
        </c:ser>
        <c:ser>
          <c:idx val="5"/>
          <c:order val="5"/>
          <c:spPr>
            <a:solidFill>
              <a:schemeClr val="accent2"/>
            </a:solidFill>
            <a:ln/>
            <a:effectLst/>
            <a:sp3d prstMaterial="flat"/>
          </c:spPr>
          <c:val>
            <c:numRef>
              <c:f>工作表1!$AE$31:$AO$31</c:f>
              <c:numCache>
                <c:formatCode>General</c:formatCode>
                <c:ptCount val="11"/>
                <c:pt idx="0">
                  <c:v>0.1901582100874141</c:v>
                </c:pt>
                <c:pt idx="1">
                  <c:v>0.18780594566889597</c:v>
                </c:pt>
                <c:pt idx="2">
                  <c:v>0.18561188492404879</c:v>
                </c:pt>
                <c:pt idx="3">
                  <c:v>0.18356608154606371</c:v>
                </c:pt>
                <c:pt idx="4">
                  <c:v>0.18165654933197178</c:v>
                </c:pt>
                <c:pt idx="5">
                  <c:v>0.1798704439111368</c:v>
                </c:pt>
                <c:pt idx="6">
                  <c:v>0.1781951242056127</c:v>
                </c:pt>
                <c:pt idx="7">
                  <c:v>0.1766189680121823</c:v>
                </c:pt>
                <c:pt idx="8">
                  <c:v>0.1751318789697115</c:v>
                </c:pt>
                <c:pt idx="9">
                  <c:v>0.17372548862773585</c:v>
                </c:pt>
                <c:pt idx="10">
                  <c:v>0.17239310870967159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E-40AA-B12B-466F7E1EDBA4}"/>
            </c:ext>
          </c:extLst>
        </c:ser>
        <c:ser>
          <c:idx val="6"/>
          <c:order val="6"/>
          <c:spPr>
            <a:solidFill>
              <a:schemeClr val="accent2">
                <a:shade val="88000"/>
              </a:schemeClr>
            </a:solidFill>
            <a:ln/>
            <a:effectLst/>
            <a:sp3d prstMaterial="flat"/>
          </c:spPr>
          <c:val>
            <c:numRef>
              <c:f>工作表1!$AE$32:$AO$32</c:f>
              <c:numCache>
                <c:formatCode>General</c:formatCode>
                <c:ptCount val="11"/>
                <c:pt idx="0">
                  <c:v>0.19146754038724495</c:v>
                </c:pt>
                <c:pt idx="1">
                  <c:v>0.18906048051672808</c:v>
                </c:pt>
                <c:pt idx="2">
                  <c:v>0.18681484150110608</c:v>
                </c:pt>
                <c:pt idx="3">
                  <c:v>0.18472096565543167</c:v>
                </c:pt>
                <c:pt idx="4">
                  <c:v>0.18276691143599286</c:v>
                </c:pt>
                <c:pt idx="5">
                  <c:v>0.18093965388390496</c:v>
                </c:pt>
                <c:pt idx="6">
                  <c:v>0.17922619436360607</c:v>
                </c:pt>
                <c:pt idx="7">
                  <c:v>0.17761444278576916</c:v>
                </c:pt>
                <c:pt idx="8">
                  <c:v>0.1760937951938093</c:v>
                </c:pt>
                <c:pt idx="9">
                  <c:v>0.17465539739731079</c:v>
                </c:pt>
                <c:pt idx="10">
                  <c:v>0.17329214136765816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E-40AA-B12B-466F7E1EDBA4}"/>
            </c:ext>
          </c:extLst>
        </c:ser>
        <c:ser>
          <c:idx val="7"/>
          <c:order val="7"/>
          <c:spPr>
            <a:solidFill>
              <a:schemeClr val="accent2">
                <a:shade val="76000"/>
              </a:schemeClr>
            </a:solidFill>
            <a:ln/>
            <a:effectLst/>
            <a:sp3d prstMaterial="flat"/>
          </c:spPr>
          <c:val>
            <c:numRef>
              <c:f>工作表1!$AE$33:$AO$33</c:f>
              <c:numCache>
                <c:formatCode>General</c:formatCode>
                <c:ptCount val="11"/>
                <c:pt idx="0">
                  <c:v>0.19282004292072408</c:v>
                </c:pt>
                <c:pt idx="1">
                  <c:v>0.19035761931744696</c:v>
                </c:pt>
                <c:pt idx="2">
                  <c:v>0.18805968179027263</c:v>
                </c:pt>
                <c:pt idx="3">
                  <c:v>0.18591691717143621</c:v>
                </c:pt>
                <c:pt idx="4">
                  <c:v>0.1839174831877515</c:v>
                </c:pt>
                <c:pt idx="5">
                  <c:v>0.18204822080856173</c:v>
                </c:pt>
                <c:pt idx="6">
                  <c:v>0.18029580713424279</c:v>
                </c:pt>
                <c:pt idx="7">
                  <c:v>0.17864770198896116</c:v>
                </c:pt>
                <c:pt idx="8">
                  <c:v>0.17709279693178276</c:v>
                </c:pt>
                <c:pt idx="9">
                  <c:v>0.17562174364441105</c:v>
                </c:pt>
                <c:pt idx="10">
                  <c:v>0.1742269988331106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EE-40AA-B12B-466F7E1EDBA4}"/>
            </c:ext>
          </c:extLst>
        </c:ser>
        <c:ser>
          <c:idx val="8"/>
          <c:order val="8"/>
          <c:spPr>
            <a:solidFill>
              <a:schemeClr val="accent2">
                <a:shade val="65000"/>
              </a:schemeClr>
            </a:solidFill>
            <a:ln/>
            <a:effectLst/>
            <a:sp3d prstMaterial="flat"/>
          </c:spPr>
          <c:val>
            <c:numRef>
              <c:f>工作表1!$AE$34:$AO$34</c:f>
              <c:numCache>
                <c:formatCode>General</c:formatCode>
                <c:ptCount val="11"/>
                <c:pt idx="0">
                  <c:v>0.19421539434482066</c:v>
                </c:pt>
                <c:pt idx="1">
                  <c:v>0.19169719655851725</c:v>
                </c:pt>
                <c:pt idx="2">
                  <c:v>0.18934638049318234</c:v>
                </c:pt>
                <c:pt idx="3">
                  <c:v>0.18715403280224885</c:v>
                </c:pt>
                <c:pt idx="4">
                  <c:v>0.18510846603193257</c:v>
                </c:pt>
                <c:pt idx="5">
                  <c:v>0.18319643588051113</c:v>
                </c:pt>
                <c:pt idx="6">
                  <c:v>0.18140433159983871</c:v>
                </c:pt>
                <c:pt idx="7">
                  <c:v>0.17971918401968176</c:v>
                </c:pt>
                <c:pt idx="8">
                  <c:v>0.1781293861774611</c:v>
                </c:pt>
                <c:pt idx="9">
                  <c:v>0.17662508925765522</c:v>
                </c:pt>
                <c:pt idx="10">
                  <c:v>0.1751983002579276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EE-40AA-B12B-466F7E1EDBA4}"/>
            </c:ext>
          </c:extLst>
        </c:ser>
        <c:ser>
          <c:idx val="9"/>
          <c:order val="9"/>
          <c:spPr>
            <a:solidFill>
              <a:schemeClr val="accent2">
                <a:shade val="53000"/>
              </a:schemeClr>
            </a:solidFill>
            <a:ln/>
            <a:effectLst/>
            <a:sp3d prstMaterial="flat"/>
          </c:spPr>
          <c:val>
            <c:numRef>
              <c:f>工作表1!$AE$35:$AO$35</c:f>
              <c:numCache>
                <c:formatCode>General</c:formatCode>
                <c:ptCount val="11"/>
                <c:pt idx="0">
                  <c:v>0.19565309661543509</c:v>
                </c:pt>
                <c:pt idx="1">
                  <c:v>0.19307888151675281</c:v>
                </c:pt>
                <c:pt idx="2">
                  <c:v>0.19067475732968733</c:v>
                </c:pt>
                <c:pt idx="3">
                  <c:v>0.18843226483725398</c:v>
                </c:pt>
                <c:pt idx="4">
                  <c:v>0.18633992749477296</c:v>
                </c:pt>
                <c:pt idx="5">
                  <c:v>0.18438446650089821</c:v>
                </c:pt>
                <c:pt idx="6">
                  <c:v>0.18255202261944631</c:v>
                </c:pt>
                <c:pt idx="7">
                  <c:v>0.18082922203995139</c:v>
                </c:pt>
                <c:pt idx="8">
                  <c:v>0.17920396817599168</c:v>
                </c:pt>
                <c:pt idx="9">
                  <c:v>0.17766590750438263</c:v>
                </c:pt>
                <c:pt idx="10">
                  <c:v>0.17620658408015294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EE-40AA-B12B-466F7E1EDBA4}"/>
            </c:ext>
          </c:extLst>
        </c:ser>
        <c:ser>
          <c:idx val="10"/>
          <c:order val="10"/>
          <c:spPr>
            <a:solidFill>
              <a:schemeClr val="accent2">
                <a:shade val="41000"/>
              </a:schemeClr>
            </a:solidFill>
            <a:ln/>
            <a:effectLst/>
            <a:sp3d prstMaterial="flat"/>
          </c:spPr>
          <c:val>
            <c:numRef>
              <c:f>工作表1!$AE$36:$AO$36</c:f>
              <c:numCache>
                <c:formatCode>General</c:formatCode>
                <c:ptCount val="11"/>
                <c:pt idx="0">
                  <c:v>0.19713247002388712</c:v>
                </c:pt>
                <c:pt idx="1">
                  <c:v>0.1945021703257542</c:v>
                </c:pt>
                <c:pt idx="2">
                  <c:v>0.19204446833801617</c:v>
                </c:pt>
                <c:pt idx="3">
                  <c:v>0.18975141188171291</c:v>
                </c:pt>
                <c:pt idx="4">
                  <c:v>0.1876117915390331</c:v>
                </c:pt>
                <c:pt idx="5">
                  <c:v>0.18561234640738328</c:v>
                </c:pt>
                <c:pt idx="6">
                  <c:v>0.18373901085368763</c:v>
                </c:pt>
                <c:pt idx="7">
                  <c:v>0.18197803397850049</c:v>
                </c:pt>
                <c:pt idx="8">
                  <c:v>0.18031684146357599</c:v>
                </c:pt>
                <c:pt idx="9">
                  <c:v>0.17874457315509651</c:v>
                </c:pt>
                <c:pt idx="10">
                  <c:v>0.17725229827922476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EE-40AA-B12B-466F7E1EDBA4}"/>
            </c:ext>
          </c:extLst>
        </c:ser>
        <c:bandFmts>
          <c:bandFmt>
            <c:idx val="0"/>
            <c:spPr>
              <a:solidFill>
                <a:schemeClr val="accent2">
                  <a:tint val="37000"/>
                </a:schemeClr>
              </a:solidFill>
              <a:ln/>
              <a:effectLst/>
              <a:sp3d prstMaterial="flat"/>
            </c:spPr>
          </c:bandFmt>
          <c:bandFmt>
            <c:idx val="1"/>
            <c:spPr>
              <a:solidFill>
                <a:schemeClr val="accent2">
                  <a:tint val="43000"/>
                </a:schemeClr>
              </a:solidFill>
              <a:ln/>
              <a:effectLst/>
              <a:sp3d prstMaterial="flat"/>
            </c:spPr>
          </c:bandFmt>
          <c:bandFmt>
            <c:idx val="2"/>
            <c:spPr>
              <a:solidFill>
                <a:schemeClr val="accent2">
                  <a:tint val="50000"/>
                </a:schemeClr>
              </a:solidFill>
              <a:ln/>
              <a:effectLst/>
              <a:sp3d prstMaterial="flat"/>
            </c:spPr>
          </c:bandFmt>
          <c:bandFmt>
            <c:idx val="3"/>
            <c:spPr>
              <a:solidFill>
                <a:schemeClr val="accent2">
                  <a:tint val="56000"/>
                </a:schemeClr>
              </a:solidFill>
              <a:ln/>
              <a:effectLst/>
              <a:sp3d prstMaterial="flat"/>
            </c:spPr>
          </c:bandFmt>
          <c:bandFmt>
            <c:idx val="4"/>
            <c:spPr>
              <a:solidFill>
                <a:schemeClr val="accent2">
                  <a:tint val="62000"/>
                </a:schemeClr>
              </a:solidFill>
              <a:ln/>
              <a:effectLst/>
              <a:sp3d prstMaterial="flat"/>
            </c:spPr>
          </c:bandFmt>
          <c:bandFmt>
            <c:idx val="5"/>
            <c:spPr>
              <a:solidFill>
                <a:schemeClr val="accent2">
                  <a:tint val="69000"/>
                </a:schemeClr>
              </a:solidFill>
              <a:ln/>
              <a:effectLst/>
              <a:sp3d prstMaterial="flat"/>
            </c:spPr>
          </c:bandFmt>
          <c:bandFmt>
            <c:idx val="6"/>
            <c:spPr>
              <a:solidFill>
                <a:schemeClr val="accent2">
                  <a:tint val="75000"/>
                </a:schemeClr>
              </a:solidFill>
              <a:ln/>
              <a:effectLst/>
              <a:sp3d prstMaterial="flat"/>
            </c:spPr>
          </c:bandFmt>
          <c:bandFmt>
            <c:idx val="7"/>
            <c:spPr>
              <a:solidFill>
                <a:schemeClr val="accent2">
                  <a:tint val="81000"/>
                </a:schemeClr>
              </a:solidFill>
              <a:ln/>
              <a:effectLst/>
              <a:sp3d prstMaterial="flat"/>
            </c:spPr>
          </c:bandFmt>
          <c:bandFmt>
            <c:idx val="8"/>
            <c:spPr>
              <a:solidFill>
                <a:schemeClr val="accent2">
                  <a:tint val="88000"/>
                </a:schemeClr>
              </a:solidFill>
              <a:ln/>
              <a:effectLst/>
              <a:sp3d prstMaterial="flat"/>
            </c:spPr>
          </c:bandFmt>
          <c:bandFmt>
            <c:idx val="9"/>
            <c:spPr>
              <a:solidFill>
                <a:schemeClr val="accent2">
                  <a:tint val="94000"/>
                </a:schemeClr>
              </a:solidFill>
              <a:ln/>
              <a:effectLst/>
              <a:sp3d prstMaterial="flat"/>
            </c:spPr>
          </c:bandFmt>
          <c:bandFmt>
            <c:idx val="10"/>
            <c:spPr>
              <a:solidFill>
                <a:schemeClr val="accent2"/>
              </a:solidFill>
              <a:ln/>
              <a:effectLst/>
              <a:sp3d prstMaterial="flat"/>
            </c:spPr>
          </c:bandFmt>
          <c:bandFmt>
            <c:idx val="11"/>
            <c:spPr>
              <a:solidFill>
                <a:schemeClr val="accent2">
                  <a:shade val="93000"/>
                </a:schemeClr>
              </a:solidFill>
              <a:ln/>
              <a:effectLst/>
              <a:sp3d prstMaterial="flat"/>
            </c:spPr>
          </c:bandFmt>
          <c:bandFmt>
            <c:idx val="12"/>
            <c:spPr>
              <a:solidFill>
                <a:schemeClr val="accent2">
                  <a:shade val="87000"/>
                </a:schemeClr>
              </a:solidFill>
              <a:ln/>
              <a:effectLst/>
              <a:sp3d prstMaterial="flat"/>
            </c:spPr>
          </c:bandFmt>
          <c:bandFmt>
            <c:idx val="13"/>
            <c:spPr>
              <a:solidFill>
                <a:schemeClr val="accent2">
                  <a:shade val="80000"/>
                </a:schemeClr>
              </a:solidFill>
              <a:ln/>
              <a:effectLst/>
              <a:sp3d prstMaterial="flat"/>
            </c:spPr>
          </c:bandFmt>
          <c:bandFmt>
            <c:idx val="14"/>
            <c:spPr>
              <a:solidFill>
                <a:schemeClr val="accent2">
                  <a:shade val="74000"/>
                </a:schemeClr>
              </a:solidFill>
              <a:ln/>
              <a:effectLst/>
              <a:sp3d prstMaterial="flat"/>
            </c:spPr>
          </c:bandFmt>
          <c:bandFmt>
            <c:idx val="15"/>
            <c:spPr>
              <a:solidFill>
                <a:schemeClr val="accent2">
                  <a:shade val="68000"/>
                </a:schemeClr>
              </a:solidFill>
              <a:ln/>
              <a:effectLst/>
              <a:sp3d prstMaterial="flat"/>
            </c:spPr>
          </c:bandFmt>
          <c:bandFmt>
            <c:idx val="16"/>
            <c:spPr>
              <a:solidFill>
                <a:schemeClr val="accent2">
                  <a:shade val="61000"/>
                </a:schemeClr>
              </a:solidFill>
              <a:ln/>
              <a:effectLst/>
              <a:sp3d prstMaterial="flat"/>
            </c:spPr>
          </c:bandFmt>
          <c:bandFmt>
            <c:idx val="17"/>
            <c:spPr>
              <a:solidFill>
                <a:schemeClr val="accent2">
                  <a:shade val="55000"/>
                </a:schemeClr>
              </a:solidFill>
              <a:ln/>
              <a:effectLst/>
              <a:sp3d prstMaterial="flat"/>
            </c:spPr>
          </c:bandFmt>
          <c:bandFmt>
            <c:idx val="18"/>
            <c:spPr>
              <a:solidFill>
                <a:schemeClr val="accent2">
                  <a:shade val="49000"/>
                </a:schemeClr>
              </a:solidFill>
              <a:ln/>
              <a:effectLst/>
              <a:sp3d prstMaterial="flat"/>
            </c:spPr>
          </c:bandFmt>
          <c:bandFmt>
            <c:idx val="19"/>
            <c:spPr>
              <a:solidFill>
                <a:schemeClr val="accent2">
                  <a:shade val="42000"/>
                </a:schemeClr>
              </a:solidFill>
              <a:ln/>
              <a:effectLst/>
              <a:sp3d prstMaterial="flat"/>
            </c:spPr>
          </c:bandFmt>
        </c:bandFmts>
        <c:axId val="211255423"/>
        <c:axId val="124186527"/>
        <c:axId val="287754639"/>
      </c:surface3DChart>
      <c:catAx>
        <c:axId val="211255423"/>
        <c:scaling>
          <c:orientation val="minMax"/>
        </c:scaling>
        <c:delete val="1"/>
        <c:axPos val="b"/>
        <c:majorTickMark val="none"/>
        <c:minorTickMark val="none"/>
        <c:tickLblPos val="nextTo"/>
        <c:crossAx val="124186527"/>
        <c:crosses val="autoZero"/>
        <c:auto val="1"/>
        <c:lblAlgn val="ctr"/>
        <c:lblOffset val="100"/>
        <c:noMultiLvlLbl val="0"/>
      </c:catAx>
      <c:valAx>
        <c:axId val="12418652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255423"/>
        <c:crosses val="autoZero"/>
        <c:crossBetween val="midCat"/>
        <c:majorUnit val="5.000000000000001E-2"/>
        <c:minorUnit val="5.000000000000001E-2"/>
      </c:valAx>
      <c:serAx>
        <c:axId val="287754639"/>
        <c:scaling>
          <c:orientation val="minMax"/>
        </c:scaling>
        <c:delete val="1"/>
        <c:axPos val="b"/>
        <c:majorTickMark val="none"/>
        <c:minorTickMark val="none"/>
        <c:tickLblPos val="nextTo"/>
        <c:crossAx val="124186527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B$9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571500</xdr:colOff>
      <xdr:row>0</xdr:row>
      <xdr:rowOff>152400</xdr:rowOff>
    </xdr:from>
    <xdr:to>
      <xdr:col>27</xdr:col>
      <xdr:colOff>552450</xdr:colOff>
      <xdr:row>21</xdr:row>
      <xdr:rowOff>57150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476250</xdr:colOff>
          <xdr:row>7</xdr:row>
          <xdr:rowOff>200025</xdr:rowOff>
        </xdr:from>
        <xdr:to>
          <xdr:col>2</xdr:col>
          <xdr:colOff>571500</xdr:colOff>
          <xdr:row>9</xdr:row>
          <xdr:rowOff>47625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476250</xdr:colOff>
          <xdr:row>8</xdr:row>
          <xdr:rowOff>190500</xdr:rowOff>
        </xdr:from>
        <xdr:to>
          <xdr:col>2</xdr:col>
          <xdr:colOff>504825</xdr:colOff>
          <xdr:row>10</xdr:row>
          <xdr:rowOff>38100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476250</xdr:colOff>
          <xdr:row>9</xdr:row>
          <xdr:rowOff>200025</xdr:rowOff>
        </xdr:from>
        <xdr:to>
          <xdr:col>2</xdr:col>
          <xdr:colOff>504825</xdr:colOff>
          <xdr:row>11</xdr:row>
          <xdr:rowOff>47625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342900</xdr:colOff>
      <xdr:row>0</xdr:row>
      <xdr:rowOff>85725</xdr:rowOff>
    </xdr:from>
    <xdr:to>
      <xdr:col>13</xdr:col>
      <xdr:colOff>723900</xdr:colOff>
      <xdr:row>11</xdr:row>
      <xdr:rowOff>123825</xdr:rowOff>
    </xdr:to>
    <xdr:grpSp>
      <xdr:nvGrpSpPr>
        <xdr:cNvPr id="1029" name="群組 1028"/>
        <xdr:cNvGrpSpPr/>
      </xdr:nvGrpSpPr>
      <xdr:grpSpPr>
        <a:xfrm>
          <a:off x="4410075" y="85725"/>
          <a:ext cx="5553075" cy="2238375"/>
          <a:chOff x="4191000" y="276225"/>
          <a:chExt cx="5553075" cy="2238375"/>
        </a:xfrm>
      </xdr:grpSpPr>
      <xdr:sp macro="" textlink="">
        <xdr:nvSpPr>
          <xdr:cNvPr id="3" name="橢圓 2"/>
          <xdr:cNvSpPr/>
        </xdr:nvSpPr>
        <xdr:spPr>
          <a:xfrm>
            <a:off x="4191000" y="523875"/>
            <a:ext cx="495300" cy="45720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altLang="zh-TW" sz="2000"/>
              <a:t>x1</a:t>
            </a:r>
            <a:endParaRPr lang="zh-TW" altLang="en-US" sz="2000"/>
          </a:p>
        </xdr:txBody>
      </xdr:sp>
      <xdr:sp macro="" textlink="">
        <xdr:nvSpPr>
          <xdr:cNvPr id="4" name="橢圓 3"/>
          <xdr:cNvSpPr/>
        </xdr:nvSpPr>
        <xdr:spPr>
          <a:xfrm>
            <a:off x="4200525" y="1200150"/>
            <a:ext cx="495300" cy="45720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zh-TW" sz="2000"/>
              <a:t>x2</a:t>
            </a:r>
            <a:endParaRPr lang="zh-TW" altLang="en-US" sz="2000"/>
          </a:p>
        </xdr:txBody>
      </xdr:sp>
      <xdr:sp macro="" textlink="">
        <xdr:nvSpPr>
          <xdr:cNvPr id="5" name="橢圓 4"/>
          <xdr:cNvSpPr/>
        </xdr:nvSpPr>
        <xdr:spPr>
          <a:xfrm>
            <a:off x="6838950" y="885825"/>
            <a:ext cx="485775" cy="466725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N2</a:t>
            </a:r>
            <a:endParaRPr lang="zh-TW" altLang="zh-TW" sz="1400">
              <a:effectLst/>
            </a:endParaRPr>
          </a:p>
          <a:p>
            <a:pPr algn="ctr"/>
            <a:endParaRPr lang="zh-TW" altLang="en-US" sz="1400"/>
          </a:p>
        </xdr:txBody>
      </xdr:sp>
      <xdr:sp macro="" textlink="">
        <xdr:nvSpPr>
          <xdr:cNvPr id="6" name="橢圓 5"/>
          <xdr:cNvSpPr/>
        </xdr:nvSpPr>
        <xdr:spPr>
          <a:xfrm>
            <a:off x="6877049" y="276225"/>
            <a:ext cx="447675" cy="447675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zh-TW" sz="1400"/>
              <a:t>N1</a:t>
            </a:r>
            <a:endParaRPr lang="zh-TW" altLang="en-US" sz="14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橢圓 6"/>
              <xdr:cNvSpPr/>
            </xdr:nvSpPr>
            <xdr:spPr>
              <a:xfrm>
                <a:off x="9258300" y="847725"/>
                <a:ext cx="485775" cy="466725"/>
              </a:xfrm>
              <a:prstGeom prst="ellips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l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acc>
                        <m:accPr>
                          <m:chr m:val="̂"/>
                          <m:ctrlPr>
                            <a:rPr lang="en-US" altLang="zh-TW" sz="20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altLang="zh-TW" sz="2000" b="0" i="1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acc>
                    </m:oMath>
                  </m:oMathPara>
                </a14:m>
                <a:endParaRPr lang="zh-TW" altLang="en-US" sz="2000"/>
              </a:p>
            </xdr:txBody>
          </xdr:sp>
        </mc:Choice>
        <mc:Fallback>
          <xdr:sp macro="" textlink="">
            <xdr:nvSpPr>
              <xdr:cNvPr id="7" name="橢圓 6"/>
              <xdr:cNvSpPr/>
            </xdr:nvSpPr>
            <xdr:spPr>
              <a:xfrm>
                <a:off x="9258300" y="847725"/>
                <a:ext cx="485775" cy="466725"/>
              </a:xfrm>
              <a:prstGeom prst="ellips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l"/>
                <a:r>
                  <a:rPr lang="en-US" altLang="zh-TW" sz="2000" b="0" i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𝑦</a:t>
                </a:r>
                <a:r>
                  <a:rPr lang="en-US" altLang="zh-TW" sz="2000" b="0" i="0">
                    <a:solidFill>
                      <a:schemeClr val="lt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 ̂</a:t>
                </a:r>
                <a:endParaRPr lang="zh-TW" altLang="en-US" sz="2000"/>
              </a:p>
            </xdr:txBody>
          </xdr:sp>
        </mc:Fallback>
      </mc:AlternateContent>
      <xdr:cxnSp macro="">
        <xdr:nvCxnSpPr>
          <xdr:cNvPr id="9" name="直線接點 8"/>
          <xdr:cNvCxnSpPr>
            <a:stCxn id="3" idx="6"/>
            <a:endCxn id="5" idx="2"/>
          </xdr:cNvCxnSpPr>
        </xdr:nvCxnSpPr>
        <xdr:spPr>
          <a:xfrm>
            <a:off x="4686300" y="752475"/>
            <a:ext cx="2152650" cy="3667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接點 10"/>
          <xdr:cNvCxnSpPr>
            <a:stCxn id="4" idx="6"/>
            <a:endCxn id="6" idx="2"/>
          </xdr:cNvCxnSpPr>
        </xdr:nvCxnSpPr>
        <xdr:spPr>
          <a:xfrm flipV="1">
            <a:off x="4695825" y="500063"/>
            <a:ext cx="2181224" cy="9286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接點 12"/>
          <xdr:cNvCxnSpPr>
            <a:stCxn id="3" idx="6"/>
            <a:endCxn id="6" idx="2"/>
          </xdr:cNvCxnSpPr>
        </xdr:nvCxnSpPr>
        <xdr:spPr>
          <a:xfrm flipV="1">
            <a:off x="4686300" y="500063"/>
            <a:ext cx="2190749" cy="25241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接點 14"/>
          <xdr:cNvCxnSpPr>
            <a:stCxn id="4" idx="6"/>
            <a:endCxn id="5" idx="2"/>
          </xdr:cNvCxnSpPr>
        </xdr:nvCxnSpPr>
        <xdr:spPr>
          <a:xfrm flipV="1">
            <a:off x="4695825" y="1119188"/>
            <a:ext cx="2143125" cy="3095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接點 22"/>
          <xdr:cNvCxnSpPr>
            <a:stCxn id="7" idx="2"/>
            <a:endCxn id="5" idx="6"/>
          </xdr:cNvCxnSpPr>
        </xdr:nvCxnSpPr>
        <xdr:spPr>
          <a:xfrm flipH="1">
            <a:off x="7324725" y="1081088"/>
            <a:ext cx="1933575" cy="38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直線接點 26"/>
          <xdr:cNvCxnSpPr>
            <a:stCxn id="6" idx="6"/>
            <a:endCxn id="7" idx="2"/>
          </xdr:cNvCxnSpPr>
        </xdr:nvCxnSpPr>
        <xdr:spPr>
          <a:xfrm>
            <a:off x="7324724" y="500063"/>
            <a:ext cx="1933576" cy="5810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橢圓 36"/>
          <xdr:cNvSpPr/>
        </xdr:nvSpPr>
        <xdr:spPr>
          <a:xfrm>
            <a:off x="4257675" y="1885950"/>
            <a:ext cx="466725" cy="438150"/>
          </a:xfrm>
          <a:prstGeom prst="ellips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1</a:t>
            </a:r>
            <a:endParaRPr lang="zh-TW" altLang="en-US" sz="1100"/>
          </a:p>
        </xdr:txBody>
      </xdr:sp>
      <xdr:sp macro="" textlink="">
        <xdr:nvSpPr>
          <xdr:cNvPr id="38" name="橢圓 37"/>
          <xdr:cNvSpPr/>
        </xdr:nvSpPr>
        <xdr:spPr>
          <a:xfrm>
            <a:off x="6877050" y="2076450"/>
            <a:ext cx="457200" cy="438150"/>
          </a:xfrm>
          <a:prstGeom prst="ellips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1</a:t>
            </a:r>
            <a:endParaRPr lang="zh-TW" altLang="en-US" sz="1100"/>
          </a:p>
        </xdr:txBody>
      </xdr:sp>
      <xdr:cxnSp macro="">
        <xdr:nvCxnSpPr>
          <xdr:cNvPr id="40" name="直線接點 39"/>
          <xdr:cNvCxnSpPr>
            <a:stCxn id="37" idx="7"/>
            <a:endCxn id="6" idx="2"/>
          </xdr:cNvCxnSpPr>
        </xdr:nvCxnSpPr>
        <xdr:spPr>
          <a:xfrm flipV="1">
            <a:off x="4656050" y="500063"/>
            <a:ext cx="2220999" cy="145005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接點 41"/>
          <xdr:cNvCxnSpPr>
            <a:stCxn id="37" idx="7"/>
            <a:endCxn id="5" idx="2"/>
          </xdr:cNvCxnSpPr>
        </xdr:nvCxnSpPr>
        <xdr:spPr>
          <a:xfrm flipV="1">
            <a:off x="4656050" y="1119188"/>
            <a:ext cx="2182900" cy="8309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接點 43"/>
          <xdr:cNvCxnSpPr>
            <a:stCxn id="38" idx="7"/>
            <a:endCxn id="7" idx="2"/>
          </xdr:cNvCxnSpPr>
        </xdr:nvCxnSpPr>
        <xdr:spPr>
          <a:xfrm flipV="1">
            <a:off x="7267295" y="1081088"/>
            <a:ext cx="1991005" cy="1059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橢圓 29"/>
          <xdr:cNvSpPr/>
        </xdr:nvSpPr>
        <xdr:spPr>
          <a:xfrm>
            <a:off x="6867525" y="1552575"/>
            <a:ext cx="447675" cy="428625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N3</a:t>
            </a:r>
            <a:endParaRPr lang="zh-TW" altLang="zh-TW" sz="1400">
              <a:effectLst/>
            </a:endParaRPr>
          </a:p>
          <a:p>
            <a:pPr algn="ctr"/>
            <a:endParaRPr lang="zh-TW" altLang="en-US" sz="1400"/>
          </a:p>
        </xdr:txBody>
      </xdr:sp>
      <xdr:cxnSp macro="">
        <xdr:nvCxnSpPr>
          <xdr:cNvPr id="17" name="直線接點 16"/>
          <xdr:cNvCxnSpPr>
            <a:stCxn id="4" idx="6"/>
            <a:endCxn id="30" idx="2"/>
          </xdr:cNvCxnSpPr>
        </xdr:nvCxnSpPr>
        <xdr:spPr>
          <a:xfrm>
            <a:off x="4695825" y="1428750"/>
            <a:ext cx="2171700" cy="3381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接點 18"/>
          <xdr:cNvCxnSpPr>
            <a:stCxn id="3" idx="6"/>
            <a:endCxn id="30" idx="2"/>
          </xdr:cNvCxnSpPr>
        </xdr:nvCxnSpPr>
        <xdr:spPr>
          <a:xfrm>
            <a:off x="4686300" y="752475"/>
            <a:ext cx="2181225" cy="10144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接點 20"/>
          <xdr:cNvCxnSpPr>
            <a:stCxn id="37" idx="7"/>
            <a:endCxn id="30" idx="2"/>
          </xdr:cNvCxnSpPr>
        </xdr:nvCxnSpPr>
        <xdr:spPr>
          <a:xfrm flipV="1">
            <a:off x="4656050" y="1766888"/>
            <a:ext cx="2211475" cy="1832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接點 23"/>
          <xdr:cNvCxnSpPr>
            <a:stCxn id="30" idx="6"/>
            <a:endCxn id="7" idx="2"/>
          </xdr:cNvCxnSpPr>
        </xdr:nvCxnSpPr>
        <xdr:spPr>
          <a:xfrm flipV="1">
            <a:off x="7315200" y="1081088"/>
            <a:ext cx="1943100" cy="685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352425</xdr:colOff>
      <xdr:row>0</xdr:row>
      <xdr:rowOff>100013</xdr:rowOff>
    </xdr:from>
    <xdr:to>
      <xdr:col>21</xdr:col>
      <xdr:colOff>266700</xdr:colOff>
      <xdr:row>19</xdr:row>
      <xdr:rowOff>38100</xdr:rowOff>
    </xdr:to>
    <xdr:graphicFrame macro="">
      <xdr:nvGraphicFramePr>
        <xdr:cNvPr id="31" name="圖表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AO151"/>
  <sheetViews>
    <sheetView showGridLines="0" tabSelected="1" workbookViewId="0">
      <selection activeCell="C23" sqref="C23"/>
    </sheetView>
  </sheetViews>
  <sheetFormatPr defaultRowHeight="15.75" x14ac:dyDescent="0.25"/>
  <cols>
    <col min="1" max="3" width="9.125" style="2" bestFit="1" customWidth="1"/>
    <col min="4" max="4" width="7.75" style="2" customWidth="1"/>
    <col min="5" max="8" width="9.125" style="2" bestFit="1" customWidth="1"/>
    <col min="9" max="9" width="9.5" style="2" bestFit="1" customWidth="1"/>
    <col min="10" max="10" width="12" style="2" customWidth="1"/>
    <col min="11" max="11" width="9.125" style="2" bestFit="1" customWidth="1"/>
    <col min="12" max="12" width="9.875" style="2" customWidth="1"/>
    <col min="13" max="13" width="9.125" style="2" bestFit="1" customWidth="1"/>
    <col min="14" max="14" width="9.625" style="2" bestFit="1" customWidth="1"/>
    <col min="15" max="15" width="9.125" style="2" bestFit="1" customWidth="1"/>
    <col min="16" max="16" width="9" style="2"/>
    <col min="17" max="17" width="9.5" style="2" bestFit="1" customWidth="1"/>
    <col min="18" max="28" width="9.125" style="2" bestFit="1" customWidth="1"/>
    <col min="29" max="30" width="9" style="2"/>
    <col min="31" max="41" width="9.125" style="2" bestFit="1" customWidth="1"/>
    <col min="42" max="16384" width="9" style="2"/>
  </cols>
  <sheetData>
    <row r="1" spans="1:19" x14ac:dyDescent="0.25">
      <c r="A1" s="7" t="s">
        <v>0</v>
      </c>
      <c r="B1" s="7"/>
      <c r="C1" s="7"/>
      <c r="D1" s="1"/>
      <c r="E1" s="1"/>
      <c r="F1" s="1"/>
    </row>
    <row r="2" spans="1:19" x14ac:dyDescent="0.25">
      <c r="A2" s="8" t="s">
        <v>1</v>
      </c>
      <c r="B2" s="8" t="s">
        <v>2</v>
      </c>
      <c r="C2" s="8" t="s">
        <v>3</v>
      </c>
      <c r="D2" s="1"/>
      <c r="E2" s="1" t="s">
        <v>39</v>
      </c>
      <c r="F2" s="1"/>
      <c r="G2" s="1"/>
    </row>
    <row r="3" spans="1:19" x14ac:dyDescent="0.25">
      <c r="A3" s="1">
        <v>0</v>
      </c>
      <c r="B3" s="1">
        <v>0</v>
      </c>
      <c r="C3" s="1">
        <v>0</v>
      </c>
      <c r="D3" s="1"/>
      <c r="E3" s="1">
        <v>4</v>
      </c>
      <c r="F3" s="1"/>
    </row>
    <row r="4" spans="1:19" x14ac:dyDescent="0.25">
      <c r="A4" s="1">
        <v>1</v>
      </c>
      <c r="B4" s="1">
        <v>1</v>
      </c>
      <c r="C4" s="1">
        <v>0</v>
      </c>
      <c r="D4" s="1"/>
      <c r="E4" s="1"/>
      <c r="F4" s="1"/>
    </row>
    <row r="5" spans="1:19" x14ac:dyDescent="0.25">
      <c r="A5" s="1">
        <v>0</v>
      </c>
      <c r="B5" s="1">
        <v>1</v>
      </c>
      <c r="C5" s="1">
        <v>1</v>
      </c>
      <c r="D5" s="1"/>
      <c r="E5" s="1"/>
      <c r="F5" s="1"/>
      <c r="S5" s="2" t="s">
        <v>27</v>
      </c>
    </row>
    <row r="6" spans="1:19" x14ac:dyDescent="0.25">
      <c r="A6" s="1">
        <v>1</v>
      </c>
      <c r="B6" s="1">
        <v>0</v>
      </c>
      <c r="C6" s="1">
        <v>1</v>
      </c>
      <c r="D6" s="1"/>
      <c r="E6" s="1" t="s">
        <v>30</v>
      </c>
      <c r="F6" s="1"/>
    </row>
    <row r="7" spans="1:19" x14ac:dyDescent="0.25">
      <c r="D7" s="2" t="s">
        <v>31</v>
      </c>
    </row>
    <row r="9" spans="1:19" x14ac:dyDescent="0.25">
      <c r="A9" s="6" t="s">
        <v>4</v>
      </c>
      <c r="B9" s="10">
        <v>1</v>
      </c>
      <c r="C9" s="2" t="s">
        <v>9</v>
      </c>
      <c r="E9" s="2" t="s">
        <v>38</v>
      </c>
    </row>
    <row r="10" spans="1:19" x14ac:dyDescent="0.25">
      <c r="C10" s="2" t="s">
        <v>7</v>
      </c>
      <c r="E10" s="1">
        <f>IF(NOT(State=2),0,IF(Idx+F11&gt;DataCount,1,IF(Idx=0,1,Idx+Stp)))</f>
        <v>0</v>
      </c>
      <c r="O10" s="2" t="s">
        <v>30</v>
      </c>
    </row>
    <row r="11" spans="1:19" x14ac:dyDescent="0.25">
      <c r="C11" s="2" t="s">
        <v>8</v>
      </c>
      <c r="E11" s="1">
        <f>IF(NOT(State=2),-1,IF(FB+1&gt;2,0,FB+1))</f>
        <v>-1</v>
      </c>
      <c r="F11" s="2">
        <f>IF(FB=2,1,0)</f>
        <v>0</v>
      </c>
      <c r="L11" s="9" t="s">
        <v>49</v>
      </c>
      <c r="M11" s="9" t="s">
        <v>50</v>
      </c>
    </row>
    <row r="12" spans="1:19" x14ac:dyDescent="0.25">
      <c r="E12" s="1" t="str">
        <f>IF(E11=0,"Forward",IF(E11=1,"Calc Delta",IF(E11=2,"Backward","None")))</f>
        <v>None</v>
      </c>
      <c r="L12" s="9">
        <v>0.70710678118654746</v>
      </c>
      <c r="M12" s="9">
        <v>0.57735026918962584</v>
      </c>
    </row>
    <row r="14" spans="1:19" x14ac:dyDescent="0.25">
      <c r="C14" s="2" t="s">
        <v>20</v>
      </c>
      <c r="E14" s="1">
        <v>0.5</v>
      </c>
      <c r="J14" s="18" t="s">
        <v>35</v>
      </c>
      <c r="K14" s="18" t="s">
        <v>36</v>
      </c>
      <c r="L14" s="18" t="s">
        <v>37</v>
      </c>
      <c r="N14" s="17" t="s">
        <v>43</v>
      </c>
    </row>
    <row r="15" spans="1:19" x14ac:dyDescent="0.25">
      <c r="G15" s="21" t="s">
        <v>42</v>
      </c>
      <c r="H15" s="21"/>
      <c r="J15" s="14" t="s">
        <v>5</v>
      </c>
      <c r="K15" s="14" t="s">
        <v>6</v>
      </c>
      <c r="L15" s="14" t="s">
        <v>29</v>
      </c>
      <c r="N15" s="13" t="s">
        <v>10</v>
      </c>
    </row>
    <row r="16" spans="1:19" x14ac:dyDescent="0.25">
      <c r="G16" s="11" t="s">
        <v>40</v>
      </c>
      <c r="H16" s="16">
        <f ca="1">IF(State=2,OFFSET($A$2,Idx,0),0)</f>
        <v>0</v>
      </c>
      <c r="J16" s="15">
        <f ca="1">IF(State=2,IF(FB=2,J16-GradW1*LnRate*H16,J16),NORMINV(RAND(),0,$L$12))</f>
        <v>1.2674096012590383</v>
      </c>
      <c r="K16" s="15">
        <f ca="1">IF(State=2,IF(FB=2,K16-GradW2*LnRate*H16,K16),NORMINV(RAND(),0,$L$12))</f>
        <v>-1.9525548271794431</v>
      </c>
      <c r="L16" s="15">
        <f ca="1">IF(State=2,IF(FB=2,L16-GradW3*LnRate*H16,L16),NORMINV(RAND(),0,$L$12))</f>
        <v>0.51572887060360295</v>
      </c>
      <c r="N16" s="20">
        <f ca="1">IF(State=2,IF(FB=2,N16-GradO*LnRate*G35,N16),NORMINV(RAND(),0,$M$12))</f>
        <v>-0.45690396267585093</v>
      </c>
    </row>
    <row r="17" spans="5:41" x14ac:dyDescent="0.25">
      <c r="G17" s="11" t="s">
        <v>41</v>
      </c>
      <c r="H17" s="16">
        <f ca="1">IF(State=2,OFFSET($B$2,Idx,0),0)</f>
        <v>0</v>
      </c>
      <c r="J17" s="15">
        <f ca="1">IF(State=2,IF(FB=2,J17-GradW1*LnRate*H17,J17),NORMINV(RAND(),0,$L$12))</f>
        <v>8.6561124267049191E-2</v>
      </c>
      <c r="K17" s="15">
        <f ca="1">IF(State=2,IF(FB=2,K17-GradW2*LnRate*H17,K17),NORMINV(RAND(),0,$L$12))</f>
        <v>-0.41974448880054616</v>
      </c>
      <c r="L17" s="15">
        <f ca="1">IF(State=2,IF(FB=2,L17-GradW3*LnRate*H17,L17),NORMINV(RAND(),0,$L$12))</f>
        <v>0.57588136595174877</v>
      </c>
      <c r="N17" s="20">
        <f ca="1">IF(State=2,IF(FB=2,N17-GradO*LnRate*G36,N17),NORMINV(RAND(),0,$M$12))</f>
        <v>-9.9661330474437523E-2</v>
      </c>
    </row>
    <row r="18" spans="5:41" x14ac:dyDescent="0.25">
      <c r="G18" s="11" t="s">
        <v>11</v>
      </c>
      <c r="H18" s="16">
        <v>1</v>
      </c>
      <c r="J18" s="15">
        <f ca="1">IF(State=2,IF(FB=2,J18-GradW1*LnRate,J18),NORMINV(RAND(),0,$L$12))</f>
        <v>0.65275270900580418</v>
      </c>
      <c r="K18" s="15">
        <f ca="1">IF(State=2,IF(FB=2,K18-GradW2*LnRate,K18),NORMINV(RAND(),0,$L$12))</f>
        <v>0.63871036166439443</v>
      </c>
      <c r="L18" s="15">
        <f ca="1">IF(State=2,IF(FB=2,L18-GradW3*LnRate,L18),NORMINV(RAND(),0,$L$12))</f>
        <v>0.71712061707926611</v>
      </c>
      <c r="N18" s="20">
        <f ca="1">IF(State=2,IF(FB=2,N18-GradO*LnRate*G37,N18),NORMINV(RAND(),0,$M$12))</f>
        <v>-0.750953080031176</v>
      </c>
    </row>
    <row r="19" spans="5:41" x14ac:dyDescent="0.25">
      <c r="N19" s="20">
        <f ca="1">IF(State=2,IF(FB=2,N19-GradO*LnRate,N19),NORMINV(RAND(),0,$M$12))</f>
        <v>-0.53399533851460868</v>
      </c>
    </row>
    <row r="21" spans="5:41" x14ac:dyDescent="0.25">
      <c r="G21" s="8" t="s">
        <v>12</v>
      </c>
      <c r="J21" s="22" t="s">
        <v>44</v>
      </c>
      <c r="K21" s="22"/>
      <c r="N21" s="17" t="s">
        <v>16</v>
      </c>
      <c r="O21" s="17" t="s">
        <v>15</v>
      </c>
      <c r="P21" s="25" t="s">
        <v>18</v>
      </c>
      <c r="Q21" s="26" t="s">
        <v>17</v>
      </c>
    </row>
    <row r="22" spans="5:41" x14ac:dyDescent="0.25">
      <c r="J22" s="24" t="s">
        <v>13</v>
      </c>
      <c r="K22" s="24" t="s">
        <v>14</v>
      </c>
      <c r="N22" s="1">
        <f ca="1">N16*K23+N17*K24+N18*K25+K26*N19</f>
        <v>-1.4043137920181694</v>
      </c>
      <c r="O22" s="1">
        <f ca="1">1/(1+EXP(-N22))</f>
        <v>0.19713247002388712</v>
      </c>
      <c r="P22" s="1" t="str">
        <f ca="1">OFFSET(C2,E10,0)</f>
        <v>Label</v>
      </c>
      <c r="Q22" s="1" t="e">
        <f ca="1">(O22-P22)^2</f>
        <v>#VALUE!</v>
      </c>
    </row>
    <row r="23" spans="5:41" x14ac:dyDescent="0.25">
      <c r="J23" s="19">
        <f t="array" aca="1" ref="J23:J25" ca="1">MMULT(TRANSPOSE(J16:L18),H16:H18)</f>
        <v>0.65275270900580418</v>
      </c>
      <c r="K23" s="23">
        <f ca="1">1/(1+EXP(-J23))</f>
        <v>0.65763051097798786</v>
      </c>
    </row>
    <row r="24" spans="5:41" x14ac:dyDescent="0.25">
      <c r="J24" s="19">
        <f ca="1"/>
        <v>0.63871036166439443</v>
      </c>
      <c r="K24" s="23">
        <f t="shared" ref="K24:K25" ca="1" si="0">1/(1+EXP(-J24))</f>
        <v>0.65446187794586752</v>
      </c>
    </row>
    <row r="25" spans="5:41" x14ac:dyDescent="0.25">
      <c r="J25" s="19">
        <f ca="1"/>
        <v>0.71712061707926611</v>
      </c>
      <c r="K25" s="23">
        <f t="shared" ca="1" si="0"/>
        <v>0.67197264247100474</v>
      </c>
    </row>
    <row r="26" spans="5:41" x14ac:dyDescent="0.25">
      <c r="K26" s="19">
        <v>1</v>
      </c>
      <c r="Q26" s="2" t="s">
        <v>21</v>
      </c>
      <c r="R26" s="2" t="s">
        <v>22</v>
      </c>
      <c r="S26" s="2" t="s">
        <v>23</v>
      </c>
      <c r="T26" s="2" t="s">
        <v>24</v>
      </c>
      <c r="W26" s="2" t="s">
        <v>25</v>
      </c>
      <c r="Z26" s="2" t="s">
        <v>26</v>
      </c>
      <c r="AA26" s="1" t="s">
        <v>16</v>
      </c>
      <c r="AB26" s="1" t="s">
        <v>15</v>
      </c>
      <c r="AE26" s="3">
        <f ca="1">AB29</f>
        <v>0.18425931426109349</v>
      </c>
      <c r="AF26" s="3">
        <f t="shared" ref="AF26:AF36" ca="1" si="1">1/(1+EXP(-AA42))</f>
        <v>0.18216772808387793</v>
      </c>
      <c r="AG26" s="3">
        <f t="shared" ref="AG26:AG36" ca="1" si="2">1/(1+EXP(-AA53))</f>
        <v>0.18021662419565596</v>
      </c>
      <c r="AH26" s="3">
        <f t="shared" ref="AH26:AH36" ca="1" si="3">1/(1+EXP(-AA64))</f>
        <v>0.17839544488897713</v>
      </c>
      <c r="AI26" s="3">
        <f t="shared" ref="AI26:AI36" ca="1" si="4">1/(1+EXP(-AA75))</f>
        <v>0.17669274206507926</v>
      </c>
      <c r="AJ26" s="3">
        <f t="shared" ref="AJ26:AJ36" ca="1" si="5">1/(1+EXP(-AA86))</f>
        <v>0.17509717445846223</v>
      </c>
      <c r="AK26" s="3">
        <f t="shared" ref="AK26:AK36" ca="1" si="6">1/(1+EXP(-AA97))</f>
        <v>0.17359827126499758</v>
      </c>
      <c r="AL26" s="3">
        <f t="shared" ref="AL26:AL36" ca="1" si="7">1/(1+EXP(-AA108))</f>
        <v>0.17218690336874612</v>
      </c>
      <c r="AM26" s="3">
        <f t="shared" ref="AM26:AM36" ca="1" si="8">1/(1+EXP(-AA119))</f>
        <v>0.17085546767711809</v>
      </c>
      <c r="AN26" s="3">
        <f t="shared" ref="AN26:AN36" ca="1" si="9">1/(1+EXP(-AA130))</f>
        <v>0.16959783884146706</v>
      </c>
      <c r="AO26" s="3">
        <f ca="1">AB28</f>
        <v>0.16840916693879501</v>
      </c>
    </row>
    <row r="27" spans="5:41" x14ac:dyDescent="0.25">
      <c r="Q27" s="2">
        <f t="shared" ref="Q27:R30" si="10">A3</f>
        <v>0</v>
      </c>
      <c r="R27" s="2">
        <f t="shared" si="10"/>
        <v>0</v>
      </c>
      <c r="S27" s="2">
        <v>1</v>
      </c>
      <c r="T27" s="2">
        <f t="array" aca="1" ref="T27:V27" ca="1">MMULT(Q27:S27,$J$16:$L$18)</f>
        <v>0.65275270900580418</v>
      </c>
      <c r="U27" s="2">
        <f ca="1"/>
        <v>0.63871036166439443</v>
      </c>
      <c r="V27" s="2">
        <f ca="1"/>
        <v>0.71712061707926611</v>
      </c>
      <c r="W27" s="2">
        <f ca="1">1/(1+EXP(-T27))</f>
        <v>0.65763051097798786</v>
      </c>
      <c r="X27" s="2">
        <f t="shared" ref="X27:Y27" ca="1" si="11">1/(1+EXP(-U27))</f>
        <v>0.65446187794586752</v>
      </c>
      <c r="Y27" s="2">
        <f t="shared" ca="1" si="11"/>
        <v>0.67197264247100474</v>
      </c>
      <c r="Z27" s="2">
        <v>1</v>
      </c>
      <c r="AA27" s="2">
        <f ca="1">W27*$N$16+X27*$N$17+$N$18*Y27+$N$19*Z27</f>
        <v>-1.4043137920181694</v>
      </c>
      <c r="AB27" s="2">
        <f ca="1">1/(1+EXP(-AA27))</f>
        <v>0.19713247002388712</v>
      </c>
      <c r="AE27" s="3">
        <f t="shared" ref="AE27:AE35" ca="1" si="12">1/(1+EXP(-AA32))</f>
        <v>0.18535343846535626</v>
      </c>
      <c r="AF27" s="3">
        <f t="shared" ca="1" si="1"/>
        <v>0.18321188792846727</v>
      </c>
      <c r="AG27" s="3">
        <f t="shared" ca="1" si="2"/>
        <v>0.18121452001564797</v>
      </c>
      <c r="AH27" s="3">
        <f t="shared" ca="1" si="3"/>
        <v>0.17935079091949901</v>
      </c>
      <c r="AI27" s="3">
        <f t="shared" ca="1" si="4"/>
        <v>0.17760905049844608</v>
      </c>
      <c r="AJ27" s="3">
        <f t="shared" ca="1" si="5"/>
        <v>0.17597758714427769</v>
      </c>
      <c r="AK27" s="3">
        <f t="shared" ca="1" si="6"/>
        <v>0.1744454564229066</v>
      </c>
      <c r="AL27" s="3">
        <f t="shared" ca="1" si="7"/>
        <v>0.17300302056702871</v>
      </c>
      <c r="AM27" s="3">
        <f t="shared" ca="1" si="8"/>
        <v>0.17164219177188783</v>
      </c>
      <c r="AN27" s="3">
        <f t="shared" ca="1" si="9"/>
        <v>0.17035642569277484</v>
      </c>
      <c r="AO27" s="3">
        <f t="shared" ref="AO27:AO35" ca="1" si="13">1/(1+EXP(-AA142))</f>
        <v>0.16914054141549714</v>
      </c>
    </row>
    <row r="28" spans="5:41" x14ac:dyDescent="0.25">
      <c r="G28" s="12" t="s">
        <v>19</v>
      </c>
      <c r="J28" s="27" t="s">
        <v>45</v>
      </c>
      <c r="K28" s="1"/>
      <c r="L28" s="1"/>
      <c r="M28" s="27" t="s">
        <v>46</v>
      </c>
      <c r="N28" s="27" t="s">
        <v>47</v>
      </c>
      <c r="O28" s="27" t="s">
        <v>48</v>
      </c>
      <c r="Q28" s="2">
        <f t="shared" si="10"/>
        <v>1</v>
      </c>
      <c r="R28" s="2">
        <f t="shared" si="10"/>
        <v>1</v>
      </c>
      <c r="S28" s="2">
        <v>1</v>
      </c>
      <c r="T28" s="2">
        <f t="array" aca="1" ref="T28:V28" ca="1">MMULT(Q28:S28,$J$16:$L$18)</f>
        <v>2.0067234345318918</v>
      </c>
      <c r="U28" s="2">
        <f ca="1"/>
        <v>-1.7335889543155947</v>
      </c>
      <c r="V28" s="2">
        <f ca="1"/>
        <v>1.8087308536346178</v>
      </c>
      <c r="W28" s="2">
        <f t="shared" ref="W28:W30" ca="1" si="14">1/(1+EXP(-T28))</f>
        <v>0.88150119011008798</v>
      </c>
      <c r="X28" s="2">
        <f t="shared" ref="X28:X30" ca="1" si="15">1/(1+EXP(-U28))</f>
        <v>0.15012908860347585</v>
      </c>
      <c r="Y28" s="2">
        <f t="shared" ref="Y28:Y30" ca="1" si="16">1/(1+EXP(-V28))</f>
        <v>0.85920841648144719</v>
      </c>
      <c r="Z28" s="2">
        <v>1</v>
      </c>
      <c r="AA28" s="2">
        <f ca="1">W28*$N$16+X28*$N$17+$N$18*Y28+$N$19*Z28</f>
        <v>-1.5969439968379757</v>
      </c>
      <c r="AB28" s="2">
        <f t="shared" ref="AB28:AB29" ca="1" si="17">1/(1+EXP(-AA28))</f>
        <v>0.16840916693879501</v>
      </c>
      <c r="AE28" s="3">
        <f t="shared" ca="1" si="12"/>
        <v>0.18649004080612597</v>
      </c>
      <c r="AF28" s="3">
        <f t="shared" ca="1" si="1"/>
        <v>0.18429733245890148</v>
      </c>
      <c r="AG28" s="3">
        <f t="shared" ca="1" si="2"/>
        <v>0.182252447607886</v>
      </c>
      <c r="AH28" s="3">
        <f t="shared" ca="1" si="3"/>
        <v>0.18034490942193832</v>
      </c>
      <c r="AI28" s="3">
        <f t="shared" ca="1" si="4"/>
        <v>0.17856291050809922</v>
      </c>
      <c r="AJ28" s="3">
        <f t="shared" ca="1" si="5"/>
        <v>0.17689440052191802</v>
      </c>
      <c r="AK28" s="3">
        <f t="shared" ca="1" si="6"/>
        <v>0.17532797773828959</v>
      </c>
      <c r="AL28" s="3">
        <f t="shared" ca="1" si="7"/>
        <v>0.1738534977142917</v>
      </c>
      <c r="AM28" s="3">
        <f t="shared" ca="1" si="8"/>
        <v>0.17246237872696388</v>
      </c>
      <c r="AN28" s="3">
        <f t="shared" ca="1" si="9"/>
        <v>0.17114764132655477</v>
      </c>
      <c r="AO28" s="3">
        <f t="shared" ca="1" si="13"/>
        <v>0.16990375481325995</v>
      </c>
    </row>
    <row r="29" spans="5:41" x14ac:dyDescent="0.25">
      <c r="J29" s="1">
        <f>IF(FB=1,(O22-P22)*O22*(1-O22),0)</f>
        <v>0</v>
      </c>
      <c r="K29" s="1"/>
      <c r="L29" s="1"/>
      <c r="M29" s="1">
        <f>IF(FB=1,GradO*N16*K23*(1-K23),0)</f>
        <v>0</v>
      </c>
      <c r="N29" s="1">
        <f>IF(FB=1,GradO*N17*K24*(1-K24),0)</f>
        <v>0</v>
      </c>
      <c r="O29" s="1">
        <f>IF(FB=1,GradO*N18*K25*(1-K25),0)</f>
        <v>0</v>
      </c>
      <c r="Q29" s="2">
        <f t="shared" si="10"/>
        <v>0</v>
      </c>
      <c r="R29" s="2">
        <f t="shared" si="10"/>
        <v>1</v>
      </c>
      <c r="S29" s="2">
        <v>1</v>
      </c>
      <c r="T29" s="2">
        <f t="array" aca="1" ref="T29:V29" ca="1">MMULT(Q29:S29,$J$16:$L$18)</f>
        <v>0.73931383327285338</v>
      </c>
      <c r="U29" s="2">
        <f ca="1"/>
        <v>0.21896587286384828</v>
      </c>
      <c r="V29" s="2">
        <f ca="1"/>
        <v>1.2930019830310149</v>
      </c>
      <c r="W29" s="2">
        <f t="shared" ca="1" si="14"/>
        <v>0.67684579224842689</v>
      </c>
      <c r="X29" s="2">
        <f t="shared" ca="1" si="15"/>
        <v>0.55452379204752678</v>
      </c>
      <c r="Y29" s="2">
        <f t="shared" ca="1" si="16"/>
        <v>0.78465487251299604</v>
      </c>
      <c r="Z29" s="2">
        <v>1</v>
      </c>
      <c r="AA29" s="2">
        <f ca="1">W29*$N$16+X29*$N$17+$N$18*Y29+$N$19*Z29</f>
        <v>-1.4877524352836815</v>
      </c>
      <c r="AB29" s="2">
        <f t="shared" ca="1" si="17"/>
        <v>0.18425931426109349</v>
      </c>
      <c r="AE29" s="3">
        <f t="shared" ca="1" si="12"/>
        <v>0.1876695352917401</v>
      </c>
      <c r="AF29" s="3">
        <f t="shared" ca="1" si="1"/>
        <v>0.18542457762435208</v>
      </c>
      <c r="AG29" s="3">
        <f t="shared" ca="1" si="2"/>
        <v>0.18333100636315486</v>
      </c>
      <c r="AH29" s="3">
        <f t="shared" ca="1" si="3"/>
        <v>0.18137846601783744</v>
      </c>
      <c r="AI29" s="3">
        <f t="shared" ca="1" si="4"/>
        <v>0.17955503929092989</v>
      </c>
      <c r="AJ29" s="3">
        <f t="shared" ca="1" si="5"/>
        <v>0.17784837203357146</v>
      </c>
      <c r="AK29" s="3">
        <f t="shared" ca="1" si="6"/>
        <v>0.17624662501768845</v>
      </c>
      <c r="AL29" s="3">
        <f t="shared" ca="1" si="7"/>
        <v>0.17473915208673227</v>
      </c>
      <c r="AM29" s="3">
        <f t="shared" ca="1" si="8"/>
        <v>0.17331687054555492</v>
      </c>
      <c r="AN29" s="3">
        <f t="shared" ca="1" si="9"/>
        <v>0.17197235094330177</v>
      </c>
      <c r="AO29" s="3">
        <f t="shared" ca="1" si="13"/>
        <v>0.17069969438948218</v>
      </c>
    </row>
    <row r="30" spans="5:41" ht="16.5" thickBot="1" x14ac:dyDescent="0.3">
      <c r="E30" s="2" t="s">
        <v>28</v>
      </c>
      <c r="M30" s="2" t="s">
        <v>30</v>
      </c>
      <c r="Q30" s="4">
        <f t="shared" si="10"/>
        <v>1</v>
      </c>
      <c r="R30" s="4">
        <f t="shared" si="10"/>
        <v>0</v>
      </c>
      <c r="S30" s="4">
        <v>1</v>
      </c>
      <c r="T30" s="4">
        <f t="array" aca="1" ref="T30:V30" ca="1">MMULT(Q30:S30,$J$16:$L$18)</f>
        <v>1.9201623102648426</v>
      </c>
      <c r="U30" s="4">
        <f ca="1"/>
        <v>-1.3138444655150487</v>
      </c>
      <c r="V30" s="4">
        <f ca="1"/>
        <v>1.2328494876828691</v>
      </c>
      <c r="W30" s="4">
        <f t="shared" ca="1" si="14"/>
        <v>0.87215653229000867</v>
      </c>
      <c r="X30" s="4">
        <f t="shared" ca="1" si="15"/>
        <v>0.2118442370163495</v>
      </c>
      <c r="Y30" s="4">
        <f t="shared" ca="1" si="16"/>
        <v>0.77431691209725018</v>
      </c>
      <c r="Z30" s="4">
        <v>1</v>
      </c>
      <c r="AA30" s="4">
        <f ca="1">W30*$N$16+X30*$N$17+$N$18*Y30+$N$19*Z30</f>
        <v>-1.5350754627655934</v>
      </c>
      <c r="AB30" s="4">
        <f ca="1">1/(1+EXP(-AA30))</f>
        <v>0.17725229827922476</v>
      </c>
      <c r="AE30" s="3">
        <f t="shared" ca="1" si="12"/>
        <v>0.18889220871872536</v>
      </c>
      <c r="AF30" s="3">
        <f t="shared" ca="1" si="1"/>
        <v>0.18659402392058516</v>
      </c>
      <c r="AG30" s="3">
        <f t="shared" ca="1" si="2"/>
        <v>0.18445069181147766</v>
      </c>
      <c r="AH30" s="3">
        <f t="shared" ca="1" si="3"/>
        <v>0.18245203354946707</v>
      </c>
      <c r="AI30" s="3">
        <f t="shared" ca="1" si="4"/>
        <v>0.18058607156936324</v>
      </c>
      <c r="AJ30" s="3">
        <f t="shared" ca="1" si="5"/>
        <v>0.17884018604056443</v>
      </c>
      <c r="AK30" s="3">
        <f t="shared" ca="1" si="6"/>
        <v>0.17720212347513109</v>
      </c>
      <c r="AL30" s="3">
        <f t="shared" ca="1" si="7"/>
        <v>0.175660744065881</v>
      </c>
      <c r="AM30" s="3">
        <f t="shared" ca="1" si="8"/>
        <v>0.17420645941231683</v>
      </c>
      <c r="AN30" s="3">
        <f t="shared" ca="1" si="9"/>
        <v>0.17283137654745248</v>
      </c>
      <c r="AO30" s="3">
        <f t="shared" ca="1" si="13"/>
        <v>0.17152921050416672</v>
      </c>
    </row>
    <row r="31" spans="5:41" x14ac:dyDescent="0.25">
      <c r="Q31" s="3">
        <v>0</v>
      </c>
      <c r="R31" s="3">
        <v>1</v>
      </c>
      <c r="S31" s="3">
        <v>1</v>
      </c>
      <c r="T31" s="3"/>
      <c r="U31" s="3"/>
      <c r="V31" s="3"/>
      <c r="W31" s="3"/>
      <c r="X31" s="3"/>
      <c r="Y31" s="3"/>
      <c r="Z31" s="3"/>
      <c r="AA31" s="3"/>
      <c r="AC31" s="5"/>
      <c r="AE31" s="3">
        <f t="shared" ca="1" si="12"/>
        <v>0.1901582100874141</v>
      </c>
      <c r="AF31" s="3">
        <f t="shared" ca="1" si="1"/>
        <v>0.18780594566889597</v>
      </c>
      <c r="AG31" s="3">
        <f t="shared" ca="1" si="2"/>
        <v>0.18561188492404879</v>
      </c>
      <c r="AH31" s="3">
        <f t="shared" ca="1" si="3"/>
        <v>0.18356608154606371</v>
      </c>
      <c r="AI31" s="3">
        <f t="shared" ca="1" si="4"/>
        <v>0.18165654933197178</v>
      </c>
      <c r="AJ31" s="3">
        <f t="shared" ca="1" si="5"/>
        <v>0.1798704439111368</v>
      </c>
      <c r="AK31" s="3">
        <f t="shared" ca="1" si="6"/>
        <v>0.1781951242056127</v>
      </c>
      <c r="AL31" s="3">
        <f t="shared" ca="1" si="7"/>
        <v>0.1766189680121823</v>
      </c>
      <c r="AM31" s="3">
        <f t="shared" ca="1" si="8"/>
        <v>0.1751318789697115</v>
      </c>
      <c r="AN31" s="3">
        <f t="shared" ca="1" si="9"/>
        <v>0.17372548862773585</v>
      </c>
      <c r="AO31" s="3">
        <f t="shared" ca="1" si="13"/>
        <v>0.17239310870967159</v>
      </c>
    </row>
    <row r="32" spans="5:41" x14ac:dyDescent="0.25">
      <c r="Q32" s="2">
        <v>0</v>
      </c>
      <c r="R32" s="2">
        <v>0.9</v>
      </c>
      <c r="S32" s="3">
        <v>1</v>
      </c>
      <c r="T32" s="3">
        <f t="array" aca="1" ref="T32:V32" ca="1">MMULT(Q32:S32,$J$16:$L$18)</f>
        <v>0.73065772084614844</v>
      </c>
      <c r="U32" s="3">
        <f ca="1"/>
        <v>0.26094032174390286</v>
      </c>
      <c r="V32" s="3">
        <f ca="1"/>
        <v>1.23541384643584</v>
      </c>
      <c r="W32" s="3">
        <f t="shared" ref="W32:W94" ca="1" si="18">1/(1+EXP(-T32))</f>
        <v>0.67494958829707241</v>
      </c>
      <c r="X32" s="3">
        <f t="shared" ref="X32:X94" ca="1" si="19">1/(1+EXP(-U32))</f>
        <v>0.56486742965026437</v>
      </c>
      <c r="Y32" s="3">
        <f t="shared" ref="Y32:Y94" ca="1" si="20">1/(1+EXP(-V32))</f>
        <v>0.77476471912969169</v>
      </c>
      <c r="Z32" s="3">
        <v>1</v>
      </c>
      <c r="AA32" s="3">
        <f ca="1">W32*$N$16+X32*$N$17+$N$18*Y32+$N$19*Z32</f>
        <v>-1.4804898717245272</v>
      </c>
      <c r="AE32" s="3">
        <f t="shared" ca="1" si="12"/>
        <v>0.19146754038724495</v>
      </c>
      <c r="AF32" s="3">
        <f t="shared" ca="1" si="1"/>
        <v>0.18906048051672808</v>
      </c>
      <c r="AG32" s="3">
        <f t="shared" ca="1" si="2"/>
        <v>0.18681484150110608</v>
      </c>
      <c r="AH32" s="3">
        <f t="shared" ca="1" si="3"/>
        <v>0.18472096565543167</v>
      </c>
      <c r="AI32" s="3">
        <f t="shared" ca="1" si="4"/>
        <v>0.18276691143599286</v>
      </c>
      <c r="AJ32" s="3">
        <f t="shared" ca="1" si="5"/>
        <v>0.18093965388390496</v>
      </c>
      <c r="AK32" s="3">
        <f t="shared" ca="1" si="6"/>
        <v>0.17922619436360607</v>
      </c>
      <c r="AL32" s="3">
        <f t="shared" ca="1" si="7"/>
        <v>0.17761444278576916</v>
      </c>
      <c r="AM32" s="3">
        <f t="shared" ca="1" si="8"/>
        <v>0.1760937951938093</v>
      </c>
      <c r="AN32" s="3">
        <f t="shared" ca="1" si="9"/>
        <v>0.17465539739731079</v>
      </c>
      <c r="AO32" s="3">
        <f t="shared" ca="1" si="13"/>
        <v>0.17329214136765816</v>
      </c>
    </row>
    <row r="33" spans="7:41" x14ac:dyDescent="0.25">
      <c r="G33" s="2" t="s">
        <v>32</v>
      </c>
      <c r="Q33" s="2">
        <v>0</v>
      </c>
      <c r="R33" s="2">
        <v>0.8</v>
      </c>
      <c r="S33" s="3">
        <v>1</v>
      </c>
      <c r="T33" s="3">
        <f t="array" aca="1" ref="T33:V33" ca="1">MMULT(Q33:S33,$J$16:$L$18)</f>
        <v>0.7220016084194435</v>
      </c>
      <c r="U33" s="3">
        <f ca="1"/>
        <v>0.3029147706239575</v>
      </c>
      <c r="V33" s="3">
        <f ca="1"/>
        <v>1.1778257098406653</v>
      </c>
      <c r="W33" s="3">
        <f t="shared" ca="1" si="18"/>
        <v>0.67304763251193678</v>
      </c>
      <c r="X33" s="3">
        <f t="shared" ca="1" si="19"/>
        <v>0.57515490163769789</v>
      </c>
      <c r="Y33" s="3">
        <f t="shared" ca="1" si="20"/>
        <v>0.76455663541914587</v>
      </c>
      <c r="Z33" s="3">
        <v>1</v>
      </c>
      <c r="AA33" s="3">
        <f ca="1">W33*$N$16+X33*$N$17+$N$18*Y33+$N$19*Z33</f>
        <v>-1.4729803318313004</v>
      </c>
      <c r="AE33" s="3">
        <f t="shared" ca="1" si="12"/>
        <v>0.19282004292072408</v>
      </c>
      <c r="AF33" s="3">
        <f t="shared" ca="1" si="1"/>
        <v>0.19035761931744696</v>
      </c>
      <c r="AG33" s="3">
        <f t="shared" ca="1" si="2"/>
        <v>0.18805968179027263</v>
      </c>
      <c r="AH33" s="3">
        <f t="shared" ca="1" si="3"/>
        <v>0.18591691717143621</v>
      </c>
      <c r="AI33" s="3">
        <f t="shared" ca="1" si="4"/>
        <v>0.1839174831877515</v>
      </c>
      <c r="AJ33" s="3">
        <f t="shared" ca="1" si="5"/>
        <v>0.18204822080856173</v>
      </c>
      <c r="AK33" s="3">
        <f t="shared" ca="1" si="6"/>
        <v>0.18029580713424279</v>
      </c>
      <c r="AL33" s="3">
        <f t="shared" ca="1" si="7"/>
        <v>0.17864770198896116</v>
      </c>
      <c r="AM33" s="3">
        <f t="shared" ca="1" si="8"/>
        <v>0.17709279693178276</v>
      </c>
      <c r="AN33" s="3">
        <f t="shared" ca="1" si="9"/>
        <v>0.17562174364441105</v>
      </c>
      <c r="AO33" s="3">
        <f t="shared" ca="1" si="13"/>
        <v>0.1742269988331106</v>
      </c>
    </row>
    <row r="34" spans="7:41" x14ac:dyDescent="0.25">
      <c r="G34" s="1" t="s">
        <v>33</v>
      </c>
      <c r="Q34" s="2">
        <v>0</v>
      </c>
      <c r="R34" s="2">
        <v>0.7</v>
      </c>
      <c r="S34" s="3">
        <v>1</v>
      </c>
      <c r="T34" s="3">
        <f t="array" aca="1" ref="T34:V34" ca="1">MMULT(Q34:S34,$J$16:$L$18)</f>
        <v>0.71334549599273855</v>
      </c>
      <c r="U34" s="3">
        <f ca="1"/>
        <v>0.34488921950401213</v>
      </c>
      <c r="V34" s="3">
        <f ca="1"/>
        <v>1.1202375732454901</v>
      </c>
      <c r="W34" s="3">
        <f t="shared" ca="1" si="18"/>
        <v>0.6711399702602886</v>
      </c>
      <c r="X34" s="3">
        <f t="shared" ca="1" si="19"/>
        <v>0.58537768177744842</v>
      </c>
      <c r="Y34" s="3">
        <f t="shared" ca="1" si="20"/>
        <v>0.75403278118745032</v>
      </c>
      <c r="Z34" s="3">
        <v>1</v>
      </c>
      <c r="AA34" s="3">
        <f ca="1">W34*$N$16+X34*$N$17+$N$18*Y34+$N$19*Z34</f>
        <v>-1.4652246085098592</v>
      </c>
      <c r="AE34" s="3">
        <f t="shared" ca="1" si="12"/>
        <v>0.19421539434482066</v>
      </c>
      <c r="AF34" s="3">
        <f t="shared" ca="1" si="1"/>
        <v>0.19169719655851725</v>
      </c>
      <c r="AG34" s="3">
        <f t="shared" ca="1" si="2"/>
        <v>0.18934638049318234</v>
      </c>
      <c r="AH34" s="3">
        <f t="shared" ca="1" si="3"/>
        <v>0.18715403280224885</v>
      </c>
      <c r="AI34" s="3">
        <f t="shared" ca="1" si="4"/>
        <v>0.18510846603193257</v>
      </c>
      <c r="AJ34" s="3">
        <f t="shared" ca="1" si="5"/>
        <v>0.18319643588051113</v>
      </c>
      <c r="AK34" s="3">
        <f t="shared" ca="1" si="6"/>
        <v>0.18140433159983871</v>
      </c>
      <c r="AL34" s="3">
        <f t="shared" ca="1" si="7"/>
        <v>0.17971918401968176</v>
      </c>
      <c r="AM34" s="3">
        <f t="shared" ca="1" si="8"/>
        <v>0.1781293861774611</v>
      </c>
      <c r="AN34" s="3">
        <f t="shared" ca="1" si="9"/>
        <v>0.17662508925765522</v>
      </c>
      <c r="AO34" s="3">
        <f t="shared" ca="1" si="13"/>
        <v>0.1751983002579276</v>
      </c>
    </row>
    <row r="35" spans="7:41" x14ac:dyDescent="0.25">
      <c r="G35" s="1">
        <f ca="1">IF(FB=1,K23,G35)</f>
        <v>0.21914851088451229</v>
      </c>
      <c r="K35" s="2" t="s">
        <v>34</v>
      </c>
      <c r="Q35" s="2">
        <v>0</v>
      </c>
      <c r="R35" s="2">
        <v>0.6</v>
      </c>
      <c r="S35" s="3">
        <v>1</v>
      </c>
      <c r="T35" s="3">
        <f t="array" aca="1" ref="T35:V35" ca="1">MMULT(Q35:S35,$J$16:$L$18)</f>
        <v>0.70468938356603372</v>
      </c>
      <c r="U35" s="3">
        <f ca="1"/>
        <v>0.38686366838406677</v>
      </c>
      <c r="V35" s="3">
        <f ca="1"/>
        <v>1.0626494366503154</v>
      </c>
      <c r="W35" s="3">
        <f t="shared" ca="1" si="18"/>
        <v>0.66922664761087991</v>
      </c>
      <c r="X35" s="3">
        <f t="shared" ca="1" si="19"/>
        <v>0.59552746386752364</v>
      </c>
      <c r="Y35" s="3">
        <f t="shared" ca="1" si="20"/>
        <v>0.74319653044776268</v>
      </c>
      <c r="Z35" s="3">
        <v>1</v>
      </c>
      <c r="AA35" s="3">
        <f ca="1">W35*$N$16+X35*$N$17+$N$18*Y35+$N$19*Z35</f>
        <v>-1.4572244287276308</v>
      </c>
      <c r="AE35" s="3">
        <f t="shared" ca="1" si="12"/>
        <v>0.19565309661543509</v>
      </c>
      <c r="AF35" s="3">
        <f t="shared" ca="1" si="1"/>
        <v>0.19307888151675281</v>
      </c>
      <c r="AG35" s="3">
        <f t="shared" ca="1" si="2"/>
        <v>0.19067475732968733</v>
      </c>
      <c r="AH35" s="3">
        <f t="shared" ca="1" si="3"/>
        <v>0.18843226483725398</v>
      </c>
      <c r="AI35" s="3">
        <f t="shared" ca="1" si="4"/>
        <v>0.18633992749477296</v>
      </c>
      <c r="AJ35" s="3">
        <f t="shared" ca="1" si="5"/>
        <v>0.18438446650089821</v>
      </c>
      <c r="AK35" s="3">
        <f t="shared" ca="1" si="6"/>
        <v>0.18255202261944631</v>
      </c>
      <c r="AL35" s="3">
        <f t="shared" ca="1" si="7"/>
        <v>0.18082922203995139</v>
      </c>
      <c r="AM35" s="3">
        <f t="shared" ca="1" si="8"/>
        <v>0.17920396817599168</v>
      </c>
      <c r="AN35" s="3">
        <f t="shared" ca="1" si="9"/>
        <v>0.17766590750438263</v>
      </c>
      <c r="AO35" s="3">
        <f t="shared" ca="1" si="13"/>
        <v>0.17620658408015294</v>
      </c>
    </row>
    <row r="36" spans="7:41" x14ac:dyDescent="0.25">
      <c r="G36" s="1">
        <f ca="1">IF(FB=1,K24,G36)</f>
        <v>7.8136547984240801E-2</v>
      </c>
      <c r="Q36" s="2">
        <v>0</v>
      </c>
      <c r="R36" s="2">
        <v>0.5</v>
      </c>
      <c r="S36" s="3">
        <v>1</v>
      </c>
      <c r="T36" s="3">
        <f t="array" aca="1" ref="T36:V36" ca="1">MMULT(Q36:S36,$J$16:$L$18)</f>
        <v>0.69603327113932878</v>
      </c>
      <c r="U36" s="3">
        <f ca="1"/>
        <v>0.42883811726412135</v>
      </c>
      <c r="V36" s="3">
        <f ca="1"/>
        <v>1.0050613000551405</v>
      </c>
      <c r="W36" s="3">
        <f t="shared" ca="1" si="18"/>
        <v>0.66730771133162436</v>
      </c>
      <c r="X36" s="3">
        <f t="shared" ca="1" si="19"/>
        <v>0.60559618746037946</v>
      </c>
      <c r="Y36" s="3">
        <f t="shared" ca="1" si="20"/>
        <v>0.73205252611810723</v>
      </c>
      <c r="Z36" s="3">
        <v>1</v>
      </c>
      <c r="AA36" s="3">
        <f ca="1">W36*$N$16+X36*$N$17+$N$18*Y36+$N$19*Z36</f>
        <v>-1.4489824971517247</v>
      </c>
      <c r="AE36" s="3">
        <f ca="1">AB27</f>
        <v>0.19713247002388712</v>
      </c>
      <c r="AF36" s="3">
        <f t="shared" ca="1" si="1"/>
        <v>0.1945021703257542</v>
      </c>
      <c r="AG36" s="3">
        <f t="shared" ca="1" si="2"/>
        <v>0.19204446833801617</v>
      </c>
      <c r="AH36" s="3">
        <f t="shared" ca="1" si="3"/>
        <v>0.18975141188171291</v>
      </c>
      <c r="AI36" s="3">
        <f t="shared" ca="1" si="4"/>
        <v>0.1876117915390331</v>
      </c>
      <c r="AJ36" s="3">
        <f t="shared" ca="1" si="5"/>
        <v>0.18561234640738328</v>
      </c>
      <c r="AK36" s="3">
        <f t="shared" ca="1" si="6"/>
        <v>0.18373901085368763</v>
      </c>
      <c r="AL36" s="3">
        <f t="shared" ca="1" si="7"/>
        <v>0.18197803397850049</v>
      </c>
      <c r="AM36" s="3">
        <f t="shared" ca="1" si="8"/>
        <v>0.18031684146357599</v>
      </c>
      <c r="AN36" s="3">
        <f t="shared" ca="1" si="9"/>
        <v>0.17874457315509651</v>
      </c>
      <c r="AO36" s="3">
        <f ca="1">AB30</f>
        <v>0.17725229827922476</v>
      </c>
    </row>
    <row r="37" spans="7:41" x14ac:dyDescent="0.25">
      <c r="G37" s="1">
        <f ca="1">IF(FB=1,K25,G37)</f>
        <v>0.68282175727716032</v>
      </c>
      <c r="Q37" s="2">
        <v>0</v>
      </c>
      <c r="R37" s="2">
        <v>0.4</v>
      </c>
      <c r="S37" s="3">
        <v>1</v>
      </c>
      <c r="T37" s="3">
        <f t="array" aca="1" ref="T37:V37" ca="1">MMULT(Q37:S37,$J$16:$L$18)</f>
        <v>0.68737715871262384</v>
      </c>
      <c r="U37" s="3">
        <f ca="1"/>
        <v>0.47081256614417599</v>
      </c>
      <c r="V37" s="3">
        <f ca="1"/>
        <v>0.94747316345996557</v>
      </c>
      <c r="W37" s="3">
        <f t="shared" ca="1" si="18"/>
        <v>0.665383208887107</v>
      </c>
      <c r="X37" s="3">
        <f t="shared" ca="1" si="19"/>
        <v>0.6155760618594377</v>
      </c>
      <c r="Y37" s="3">
        <f t="shared" ca="1" si="20"/>
        <v>0.72060672697054595</v>
      </c>
      <c r="Z37" s="3">
        <v>1</v>
      </c>
      <c r="AA37" s="3">
        <f ca="1">W37*$N$16+X37*$N$17+$N$18*Y37+$N$19*Z37</f>
        <v>-1.4405025337959438</v>
      </c>
    </row>
    <row r="38" spans="7:41" x14ac:dyDescent="0.25">
      <c r="Q38" s="2">
        <v>0</v>
      </c>
      <c r="R38" s="2">
        <v>0.30000000000000004</v>
      </c>
      <c r="S38" s="3">
        <v>1</v>
      </c>
      <c r="T38" s="3">
        <f t="array" aca="1" ref="T38:V38" ca="1">MMULT(Q38:S38,$J$16:$L$18)</f>
        <v>0.67872104628591889</v>
      </c>
      <c r="U38" s="3">
        <f ca="1"/>
        <v>0.51278701502423063</v>
      </c>
      <c r="V38" s="3">
        <f ca="1"/>
        <v>0.88988502686479076</v>
      </c>
      <c r="W38" s="3">
        <f t="shared" ca="1" si="18"/>
        <v>0.66345318843592582</v>
      </c>
      <c r="X38" s="3">
        <f t="shared" ca="1" si="19"/>
        <v>0.62545958824976455</v>
      </c>
      <c r="Y38" s="3">
        <f t="shared" ca="1" si="20"/>
        <v>0.70886644557723277</v>
      </c>
      <c r="Z38" s="3">
        <v>1</v>
      </c>
      <c r="AA38" s="3">
        <f ca="1">W38*$N$16+X38*$N$17+$N$18*Y38+$N$19*Z38</f>
        <v>-1.4317893047208514</v>
      </c>
    </row>
    <row r="39" spans="7:41" x14ac:dyDescent="0.25">
      <c r="Q39" s="2">
        <v>0</v>
      </c>
      <c r="R39" s="2">
        <v>0.19999999999999996</v>
      </c>
      <c r="S39" s="3">
        <v>1</v>
      </c>
      <c r="T39" s="3">
        <f t="array" aca="1" ref="T39:V39" ca="1">MMULT(Q39:S39,$J$16:$L$18)</f>
        <v>0.67006493385921406</v>
      </c>
      <c r="U39" s="3">
        <f ca="1"/>
        <v>0.55476146390428527</v>
      </c>
      <c r="V39" s="3">
        <f ca="1"/>
        <v>0.83229689026961584</v>
      </c>
      <c r="W39" s="3">
        <f t="shared" ca="1" si="18"/>
        <v>0.66151769882786338</v>
      </c>
      <c r="X39" s="3">
        <f t="shared" ca="1" si="19"/>
        <v>0.63523957984622248</v>
      </c>
      <c r="Y39" s="3">
        <f t="shared" ca="1" si="20"/>
        <v>0.69684037604077786</v>
      </c>
      <c r="Z39" s="3">
        <v>1</v>
      </c>
      <c r="AA39" s="3">
        <f ca="1">W39*$N$16+X39*$N$17+$N$18*Y39+$N$19*Z39</f>
        <v>-1.4228486448646718</v>
      </c>
    </row>
    <row r="40" spans="7:41" x14ac:dyDescent="0.25">
      <c r="Q40" s="2">
        <v>0</v>
      </c>
      <c r="R40" s="2">
        <v>9.9999999999999978E-2</v>
      </c>
      <c r="S40" s="3">
        <v>1</v>
      </c>
      <c r="T40" s="3">
        <f t="array" aca="1" ref="T40:V40" ca="1">MMULT(Q40:S40,$J$16:$L$18)</f>
        <v>0.66140882143250912</v>
      </c>
      <c r="U40" s="3">
        <f ca="1"/>
        <v>0.59673591278433979</v>
      </c>
      <c r="V40" s="3">
        <f ca="1"/>
        <v>0.77470875367444103</v>
      </c>
      <c r="W40" s="3">
        <f t="shared" ca="1" si="18"/>
        <v>0.65957678960088839</v>
      </c>
      <c r="X40" s="3">
        <f t="shared" ca="1" si="19"/>
        <v>0.64490917996482677</v>
      </c>
      <c r="Y40" s="3">
        <f t="shared" ca="1" si="20"/>
        <v>0.68453861037020125</v>
      </c>
      <c r="Z40" s="3">
        <v>1</v>
      </c>
      <c r="AA40" s="3">
        <f ca="1">W40*$N$16+X40*$N$17+$N$18*Y40+$N$19*Z40</f>
        <v>-1.4136874721405075</v>
      </c>
    </row>
    <row r="41" spans="7:41" x14ac:dyDescent="0.25">
      <c r="Q41" s="2">
        <v>0</v>
      </c>
      <c r="R41" s="2">
        <v>0</v>
      </c>
      <c r="S41" s="3">
        <v>1</v>
      </c>
      <c r="T41" s="3"/>
      <c r="U41" s="3"/>
      <c r="V41" s="3"/>
      <c r="W41" s="3"/>
      <c r="X41" s="3"/>
      <c r="Y41" s="3"/>
      <c r="Z41" s="3"/>
      <c r="AA41" s="3"/>
    </row>
    <row r="42" spans="7:41" x14ac:dyDescent="0.25">
      <c r="Q42" s="2">
        <v>0.1</v>
      </c>
      <c r="R42" s="2">
        <v>1</v>
      </c>
      <c r="S42" s="3">
        <v>1</v>
      </c>
      <c r="T42" s="3">
        <f t="array" aca="1" ref="T42:V42" ca="1">MMULT(Q42:S42,$J$16:$L$18)</f>
        <v>0.86605479339875724</v>
      </c>
      <c r="U42" s="3">
        <f ca="1"/>
        <v>2.3710390145903926E-2</v>
      </c>
      <c r="V42" s="3">
        <f ca="1"/>
        <v>1.3445748700913751</v>
      </c>
      <c r="W42" s="3">
        <f t="shared" ca="1" si="18"/>
        <v>0.70392411999244808</v>
      </c>
      <c r="X42" s="3">
        <f t="shared" ca="1" si="19"/>
        <v>0.50592731985273687</v>
      </c>
      <c r="Y42" s="3">
        <f t="shared" ca="1" si="20"/>
        <v>0.79324127048678039</v>
      </c>
      <c r="Z42" s="3">
        <v>1</v>
      </c>
      <c r="AA42" s="3">
        <f ca="1">W42*$N$16+X42*$N$17+$N$18*Y42+$N$19*Z42</f>
        <v>-1.5017294234620504</v>
      </c>
    </row>
    <row r="43" spans="7:41" x14ac:dyDescent="0.25">
      <c r="Q43" s="2">
        <v>0.1</v>
      </c>
      <c r="R43" s="2">
        <v>0.9</v>
      </c>
      <c r="S43" s="3">
        <v>1</v>
      </c>
      <c r="T43" s="3">
        <f t="array" aca="1" ref="T43:V43" ca="1">MMULT(Q43:S43,$J$16:$L$18)</f>
        <v>0.8573986809720523</v>
      </c>
      <c r="U43" s="3">
        <f ca="1"/>
        <v>6.5684839025958563E-2</v>
      </c>
      <c r="V43" s="3">
        <f ca="1"/>
        <v>1.2869867334962004</v>
      </c>
      <c r="W43" s="3">
        <f t="shared" ca="1" si="18"/>
        <v>0.70211687788395738</v>
      </c>
      <c r="X43" s="3">
        <f t="shared" ca="1" si="19"/>
        <v>0.5164153081962094</v>
      </c>
      <c r="Y43" s="3">
        <f t="shared" ca="1" si="20"/>
        <v>0.78363672588127709</v>
      </c>
      <c r="Z43" s="3">
        <v>1</v>
      </c>
      <c r="AA43" s="3">
        <f ca="1">W43*$N$16+X43*$N$17+$N$18*Y43+$N$19*Z43</f>
        <v>-1.4947363718996778</v>
      </c>
    </row>
    <row r="44" spans="7:41" x14ac:dyDescent="0.25">
      <c r="Q44" s="2">
        <v>0.1</v>
      </c>
      <c r="R44" s="2">
        <v>0.8</v>
      </c>
      <c r="S44" s="3">
        <v>1</v>
      </c>
      <c r="T44" s="3">
        <f t="array" aca="1" ref="T44:V44" ca="1">MMULT(Q44:S44,$J$16:$L$18)</f>
        <v>0.84874256854534735</v>
      </c>
      <c r="U44" s="3">
        <f ca="1"/>
        <v>0.1076592879060132</v>
      </c>
      <c r="V44" s="3">
        <f ca="1"/>
        <v>1.2293985969010255</v>
      </c>
      <c r="W44" s="3">
        <f t="shared" ca="1" si="18"/>
        <v>0.7003033010241636</v>
      </c>
      <c r="X44" s="3">
        <f t="shared" ca="1" si="19"/>
        <v>0.52688885566876342</v>
      </c>
      <c r="Y44" s="3">
        <f t="shared" ca="1" si="20"/>
        <v>0.77371329732794303</v>
      </c>
      <c r="Z44" s="3">
        <v>1</v>
      </c>
      <c r="AA44" s="3">
        <f ca="1">W44*$N$16+X44*$N$17+$N$18*Y44+$N$19*Z44</f>
        <v>-1.4874995198851271</v>
      </c>
    </row>
    <row r="45" spans="7:41" x14ac:dyDescent="0.25">
      <c r="Q45" s="2">
        <v>0.1</v>
      </c>
      <c r="R45" s="2">
        <v>0.7</v>
      </c>
      <c r="S45" s="3">
        <v>1</v>
      </c>
      <c r="T45" s="3">
        <f t="array" aca="1" ref="T45:V45" ca="1">MMULT(Q45:S45,$J$16:$L$18)</f>
        <v>0.84008645611864241</v>
      </c>
      <c r="U45" s="3">
        <f ca="1"/>
        <v>0.14963373678606784</v>
      </c>
      <c r="V45" s="3">
        <f ca="1"/>
        <v>1.1718104603058506</v>
      </c>
      <c r="W45" s="3">
        <f t="shared" ca="1" si="18"/>
        <v>0.69848342434794808</v>
      </c>
      <c r="X45" s="3">
        <f t="shared" ca="1" si="19"/>
        <v>0.53733879142532726</v>
      </c>
      <c r="Y45" s="3">
        <f t="shared" ca="1" si="20"/>
        <v>0.76347210901652718</v>
      </c>
      <c r="Z45" s="3">
        <v>1</v>
      </c>
      <c r="AA45" s="3">
        <f ca="1">W45*$N$16+X45*$N$17+$N$18*Y45+$N$19*Z45</f>
        <v>-1.4800188136154175</v>
      </c>
    </row>
    <row r="46" spans="7:41" x14ac:dyDescent="0.25">
      <c r="Q46" s="2">
        <v>0.1</v>
      </c>
      <c r="R46" s="2">
        <v>0.6</v>
      </c>
      <c r="S46" s="3">
        <v>1</v>
      </c>
      <c r="T46" s="3">
        <f t="array" aca="1" ref="T46:V46" ca="1">MMULT(Q46:S46,$J$16:$L$18)</f>
        <v>0.83143034369193747</v>
      </c>
      <c r="U46" s="3">
        <f ca="1"/>
        <v>0.19160818566612248</v>
      </c>
      <c r="V46" s="3">
        <f ca="1"/>
        <v>1.1142223237106756</v>
      </c>
      <c r="W46" s="3">
        <f t="shared" ca="1" si="18"/>
        <v>0.69665728350697775</v>
      </c>
      <c r="X46" s="3">
        <f t="shared" ca="1" si="19"/>
        <v>0.54775602738222162</v>
      </c>
      <c r="Y46" s="3">
        <f t="shared" ca="1" si="20"/>
        <v>0.75291544482045603</v>
      </c>
      <c r="Z46" s="3">
        <v>1</v>
      </c>
      <c r="AA46" s="3">
        <f ca="1">W46*$N$16+X46*$N$17+$N$18*Y46+$N$19*Z46</f>
        <v>-1.4722950787312095</v>
      </c>
    </row>
    <row r="47" spans="7:41" x14ac:dyDescent="0.25">
      <c r="Q47" s="2">
        <v>0.1</v>
      </c>
      <c r="R47" s="2">
        <v>0.5</v>
      </c>
      <c r="S47" s="3">
        <v>1</v>
      </c>
      <c r="T47" s="3">
        <f t="array" aca="1" ref="T47:V47" ca="1">MMULT(Q47:S47,$J$16:$L$18)</f>
        <v>0.82277423126523264</v>
      </c>
      <c r="U47" s="3">
        <f ca="1"/>
        <v>0.233582634546177</v>
      </c>
      <c r="V47" s="3">
        <f ca="1"/>
        <v>1.0566341871155007</v>
      </c>
      <c r="W47" s="3">
        <f t="shared" ca="1" si="18"/>
        <v>0.6948249148697373</v>
      </c>
      <c r="X47" s="3">
        <f t="shared" ca="1" si="19"/>
        <v>0.558131589608856</v>
      </c>
      <c r="Y47" s="3">
        <f t="shared" ca="1" si="20"/>
        <v>0.74204680885851348</v>
      </c>
      <c r="Z47" s="3">
        <v>1</v>
      </c>
      <c r="AA47" s="3">
        <f ca="1">W47*$N$16+X47*$N$17+$N$18*Y47+$N$19*Z47</f>
        <v>-1.4643300689243397</v>
      </c>
    </row>
    <row r="48" spans="7:41" x14ac:dyDescent="0.25">
      <c r="Q48" s="2">
        <v>0.1</v>
      </c>
      <c r="R48" s="2">
        <v>0.4</v>
      </c>
      <c r="S48" s="3">
        <v>1</v>
      </c>
      <c r="T48" s="3">
        <f t="array" aca="1" ref="T48:V48" ca="1">MMULT(Q48:S48,$J$16:$L$18)</f>
        <v>0.81411811883852769</v>
      </c>
      <c r="U48" s="3">
        <f ca="1"/>
        <v>0.27555708342623164</v>
      </c>
      <c r="V48" s="3">
        <f ca="1"/>
        <v>0.99904605052032591</v>
      </c>
      <c r="W48" s="3">
        <f t="shared" ca="1" si="18"/>
        <v>0.69298635552140675</v>
      </c>
      <c r="X48" s="3">
        <f t="shared" ca="1" si="19"/>
        <v>0.56845664887597469</v>
      </c>
      <c r="Y48" s="3">
        <f t="shared" ca="1" si="20"/>
        <v>0.73087097944254087</v>
      </c>
      <c r="Z48" s="3">
        <v>1</v>
      </c>
      <c r="AA48" s="3">
        <f ca="1">W48*$N$16+X48*$N$17+$N$18*Y48+$N$19*Z48</f>
        <v>-1.4561265094944336</v>
      </c>
    </row>
    <row r="49" spans="17:27" x14ac:dyDescent="0.25">
      <c r="Q49" s="2">
        <v>0.1</v>
      </c>
      <c r="R49" s="2">
        <v>0.30000000000000004</v>
      </c>
      <c r="S49" s="3">
        <v>1</v>
      </c>
      <c r="T49" s="3">
        <f t="array" aca="1" ref="T49:V49" ca="1">MMULT(Q49:S49,$J$16:$L$18)</f>
        <v>0.80546200641182275</v>
      </c>
      <c r="U49" s="3">
        <f ca="1"/>
        <v>0.31753153230628628</v>
      </c>
      <c r="V49" s="3">
        <f ca="1"/>
        <v>0.9414579139251511</v>
      </c>
      <c r="W49" s="3">
        <f t="shared" ca="1" si="18"/>
        <v>0.69114164326358707</v>
      </c>
      <c r="X49" s="3">
        <f t="shared" ca="1" si="19"/>
        <v>0.57872255014252139</v>
      </c>
      <c r="Y49" s="3">
        <f t="shared" ca="1" si="20"/>
        <v>0.71939405514440757</v>
      </c>
      <c r="Z49" s="3">
        <v>1</v>
      </c>
      <c r="AA49" s="3">
        <f ca="1">W49*$N$16+X49*$N$17+$N$18*Y49+$N$19*Z49</f>
        <v>-1.4476881348816146</v>
      </c>
    </row>
    <row r="50" spans="17:27" x14ac:dyDescent="0.25">
      <c r="Q50" s="2">
        <v>0.1</v>
      </c>
      <c r="R50" s="2">
        <v>0.19999999999999996</v>
      </c>
      <c r="S50" s="3">
        <v>1</v>
      </c>
      <c r="T50" s="3">
        <f t="array" aca="1" ref="T50:V50" ca="1">MMULT(Q50:S50,$J$16:$L$18)</f>
        <v>0.79680589398511781</v>
      </c>
      <c r="U50" s="3">
        <f ca="1"/>
        <v>0.35950598118634092</v>
      </c>
      <c r="V50" s="3">
        <f ca="1"/>
        <v>0.88386977732997618</v>
      </c>
      <c r="W50" s="3">
        <f t="shared" ca="1" si="18"/>
        <v>0.68929081661386959</v>
      </c>
      <c r="X50" s="3">
        <f t="shared" ca="1" si="19"/>
        <v>0.58892084077646889</v>
      </c>
      <c r="Y50" s="3">
        <f t="shared" ca="1" si="20"/>
        <v>0.70762349173071704</v>
      </c>
      <c r="Z50" s="3">
        <v>1</v>
      </c>
      <c r="AA50" s="3">
        <f ca="1">W50*$N$16+X50*$N$17+$N$18*Y50+$N$19*Z50</f>
        <v>-1.4390197192150636</v>
      </c>
    </row>
    <row r="51" spans="17:27" x14ac:dyDescent="0.25">
      <c r="Q51" s="2">
        <v>0.1</v>
      </c>
      <c r="R51" s="2">
        <v>9.9999999999999978E-2</v>
      </c>
      <c r="S51" s="3">
        <v>1</v>
      </c>
      <c r="T51" s="3">
        <f t="array" aca="1" ref="T51:V51" ca="1">MMULT(Q51:S51,$J$16:$L$18)</f>
        <v>0.78814978155841287</v>
      </c>
      <c r="U51" s="3">
        <f ca="1"/>
        <v>0.4014804300663955</v>
      </c>
      <c r="V51" s="3">
        <f ca="1"/>
        <v>0.82628164073480126</v>
      </c>
      <c r="W51" s="3">
        <f t="shared" ca="1" si="18"/>
        <v>0.68743391480524907</v>
      </c>
      <c r="X51" s="3">
        <f t="shared" ca="1" si="19"/>
        <v>0.59904329732060912</v>
      </c>
      <c r="Y51" s="3">
        <f t="shared" ca="1" si="20"/>
        <v>0.69556812875885687</v>
      </c>
      <c r="Z51" s="3">
        <v>1</v>
      </c>
      <c r="AA51" s="3">
        <f ca="1">W51*$N$16+X51*$N$17+$N$18*Y51+$N$19*Z51</f>
        <v>-1.4301270989526516</v>
      </c>
    </row>
    <row r="52" spans="17:27" x14ac:dyDescent="0.25">
      <c r="Q52" s="2">
        <v>0.1</v>
      </c>
      <c r="R52" s="2">
        <v>0</v>
      </c>
      <c r="S52" s="3">
        <v>1</v>
      </c>
      <c r="T52" s="3">
        <f t="array" aca="1" ref="T52:V52" ca="1">MMULT(Q52:S52,$J$16:$L$18)</f>
        <v>0.77949366913170803</v>
      </c>
      <c r="U52" s="3">
        <f ca="1"/>
        <v>0.44345487894645008</v>
      </c>
      <c r="V52" s="3">
        <f ca="1"/>
        <v>0.76869350413962645</v>
      </c>
      <c r="W52" s="3">
        <f t="shared" ca="1" si="18"/>
        <v>0.68557097778537968</v>
      </c>
      <c r="X52" s="3">
        <f t="shared" ca="1" si="19"/>
        <v>0.60908195063203274</v>
      </c>
      <c r="Y52" s="3">
        <f t="shared" ca="1" si="20"/>
        <v>0.68323820470530205</v>
      </c>
      <c r="Z52" s="3">
        <v>1</v>
      </c>
      <c r="AA52" s="3">
        <f ca="1">W52*$N$16+X52*$N$17+$N$18*Y52+$N$19*Z52</f>
        <v>-1.4210171867466781</v>
      </c>
    </row>
    <row r="53" spans="17:27" x14ac:dyDescent="0.25">
      <c r="Q53" s="2">
        <v>0.2</v>
      </c>
      <c r="R53" s="2">
        <v>1</v>
      </c>
      <c r="S53" s="3">
        <v>1</v>
      </c>
      <c r="T53" s="3">
        <f t="array" aca="1" ref="T53:V53" ca="1">MMULT(Q53:S53,$J$16:$L$18)</f>
        <v>0.99279575352466098</v>
      </c>
      <c r="U53" s="3">
        <f ca="1"/>
        <v>-0.17154509257204043</v>
      </c>
      <c r="V53" s="3">
        <f ca="1"/>
        <v>1.3961477571517356</v>
      </c>
      <c r="W53" s="3">
        <f t="shared" ca="1" si="18"/>
        <v>0.72963978220665482</v>
      </c>
      <c r="X53" s="3">
        <f t="shared" ca="1" si="19"/>
        <v>0.45721858871541987</v>
      </c>
      <c r="Y53" s="3">
        <f t="shared" ca="1" si="20"/>
        <v>0.8015718841282905</v>
      </c>
      <c r="Z53" s="3">
        <v>1</v>
      </c>
      <c r="AA53" s="3">
        <f ca="1">W53*$N$16+X53*$N$17+$N$18*Y53+$N$19*Z53</f>
        <v>-1.5148805344523302</v>
      </c>
    </row>
    <row r="54" spans="17:27" x14ac:dyDescent="0.25">
      <c r="Q54" s="2">
        <v>0.2</v>
      </c>
      <c r="R54" s="2">
        <v>0.9</v>
      </c>
      <c r="S54" s="3">
        <v>1</v>
      </c>
      <c r="T54" s="3">
        <f t="array" aca="1" ref="T54:V54" ca="1">MMULT(Q54:S54,$J$16:$L$18)</f>
        <v>0.98413964109795615</v>
      </c>
      <c r="U54" s="3">
        <f ca="1"/>
        <v>-0.12957064369198579</v>
      </c>
      <c r="V54" s="3">
        <f ca="1"/>
        <v>1.3385596205565606</v>
      </c>
      <c r="W54" s="3">
        <f t="shared" ca="1" si="18"/>
        <v>0.72792883894216753</v>
      </c>
      <c r="X54" s="3">
        <f t="shared" ca="1" si="19"/>
        <v>0.46765258194420189</v>
      </c>
      <c r="Y54" s="3">
        <f t="shared" ca="1" si="20"/>
        <v>0.79225297177432397</v>
      </c>
      <c r="Z54" s="3">
        <v>1</v>
      </c>
      <c r="AA54" s="3">
        <f ca="1">W54*$N$16+X54*$N$17+$N$18*Y54+$N$19*Z54</f>
        <v>-1.5081405974074622</v>
      </c>
    </row>
    <row r="55" spans="17:27" x14ac:dyDescent="0.25">
      <c r="Q55" s="2">
        <v>0.2</v>
      </c>
      <c r="R55" s="2">
        <v>0.8</v>
      </c>
      <c r="S55" s="3">
        <v>1</v>
      </c>
      <c r="T55" s="3">
        <f t="array" aca="1" ref="T55:V55" ca="1">MMULT(Q55:S55,$J$16:$L$18)</f>
        <v>0.97548352867125121</v>
      </c>
      <c r="U55" s="3">
        <f ca="1"/>
        <v>-8.759619481193115E-2</v>
      </c>
      <c r="V55" s="3">
        <f ca="1"/>
        <v>1.2809714839613857</v>
      </c>
      <c r="W55" s="3">
        <f t="shared" ca="1" si="18"/>
        <v>0.72621113106783419</v>
      </c>
      <c r="X55" s="3">
        <f t="shared" ca="1" si="19"/>
        <v>0.47811494334795701</v>
      </c>
      <c r="Y55" s="3">
        <f t="shared" ca="1" si="20"/>
        <v>0.78261509910946414</v>
      </c>
      <c r="Z55" s="3">
        <v>1</v>
      </c>
      <c r="AA55" s="3">
        <f ca="1">W55*$N$16+X55*$N$17+$N$18*Y55+$N$19*Z55</f>
        <v>-1.5011608725677377</v>
      </c>
    </row>
    <row r="56" spans="17:27" x14ac:dyDescent="0.25">
      <c r="Q56" s="2">
        <v>0.2</v>
      </c>
      <c r="R56" s="2">
        <v>0.7</v>
      </c>
      <c r="S56" s="3">
        <v>1</v>
      </c>
      <c r="T56" s="3">
        <f t="array" aca="1" ref="T56:V56" ca="1">MMULT(Q56:S56,$J$16:$L$18)</f>
        <v>0.96682741624454627</v>
      </c>
      <c r="U56" s="3">
        <f ca="1"/>
        <v>-4.5621745931876512E-2</v>
      </c>
      <c r="V56" s="3">
        <f ca="1"/>
        <v>1.2233833473662108</v>
      </c>
      <c r="W56" s="3">
        <f t="shared" ca="1" si="18"/>
        <v>0.72448668311934949</v>
      </c>
      <c r="X56" s="3">
        <f t="shared" ca="1" si="19"/>
        <v>0.48859654132483143</v>
      </c>
      <c r="Y56" s="3">
        <f t="shared" ca="1" si="20"/>
        <v>0.77265840759204873</v>
      </c>
      <c r="Z56" s="3">
        <v>1</v>
      </c>
      <c r="AA56" s="3">
        <f ca="1">W56*$N$16+X56*$N$17+$N$18*Y56+$N$19*Z56</f>
        <v>-1.4939405673045969</v>
      </c>
    </row>
    <row r="57" spans="17:27" x14ac:dyDescent="0.25">
      <c r="Q57" s="2">
        <v>0.2</v>
      </c>
      <c r="R57" s="2">
        <v>0.6</v>
      </c>
      <c r="S57" s="3">
        <v>1</v>
      </c>
      <c r="T57" s="3">
        <f t="array" aca="1" ref="T57:V57" ca="1">MMULT(Q57:S57,$J$16:$L$18)</f>
        <v>0.95817130381784132</v>
      </c>
      <c r="U57" s="3">
        <f ca="1"/>
        <v>-3.6472970518218739E-3</v>
      </c>
      <c r="V57" s="3">
        <f ca="1"/>
        <v>1.1657952107710359</v>
      </c>
      <c r="W57" s="3">
        <f t="shared" ca="1" si="18"/>
        <v>0.72275552033232493</v>
      </c>
      <c r="X57" s="3">
        <f t="shared" ca="1" si="19"/>
        <v>0.49908817674785932</v>
      </c>
      <c r="Y57" s="3">
        <f t="shared" ca="1" si="20"/>
        <v>0.76238413954315587</v>
      </c>
      <c r="Z57" s="3">
        <v>1</v>
      </c>
      <c r="AA57" s="3">
        <f ca="1">W57*$N$16+X57*$N$17+$N$18*Y57+$N$19*Z57</f>
        <v>-1.4864797092758981</v>
      </c>
    </row>
    <row r="58" spans="17:27" x14ac:dyDescent="0.25">
      <c r="Q58" s="2">
        <v>0.2</v>
      </c>
      <c r="R58" s="2">
        <v>0.5</v>
      </c>
      <c r="S58" s="3">
        <v>1</v>
      </c>
      <c r="T58" s="3">
        <f t="array" aca="1" ref="T58:V58" ca="1">MMULT(Q58:S58,$J$16:$L$18)</f>
        <v>0.94951519139113638</v>
      </c>
      <c r="U58" s="3">
        <f ca="1"/>
        <v>3.8327151828232764E-2</v>
      </c>
      <c r="V58" s="3">
        <f ca="1"/>
        <v>1.1082070741758612</v>
      </c>
      <c r="W58" s="3">
        <f t="shared" ca="1" si="18"/>
        <v>0.72101766864436012</v>
      </c>
      <c r="X58" s="3">
        <f t="shared" ca="1" si="19"/>
        <v>0.50958061518229414</v>
      </c>
      <c r="Y58" s="3">
        <f t="shared" ca="1" si="20"/>
        <v>0.75179470356543054</v>
      </c>
      <c r="Z58" s="3">
        <v>1</v>
      </c>
      <c r="AA58" s="3">
        <f ca="1">W58*$N$16+X58*$N$17+$N$18*Y58+$N$19*Z58</f>
        <v>-1.4787791987641552</v>
      </c>
    </row>
    <row r="59" spans="17:27" x14ac:dyDescent="0.25">
      <c r="Q59" s="2">
        <v>0.2</v>
      </c>
      <c r="R59" s="2">
        <v>0.4</v>
      </c>
      <c r="S59" s="3">
        <v>1</v>
      </c>
      <c r="T59" s="3">
        <f t="array" aca="1" ref="T59:V59" ca="1">MMULT(Q59:S59,$J$16:$L$18)</f>
        <v>0.94085907896443155</v>
      </c>
      <c r="U59" s="3">
        <f ca="1"/>
        <v>8.0301600708287291E-2</v>
      </c>
      <c r="V59" s="3">
        <f ca="1"/>
        <v>1.0506189375806863</v>
      </c>
      <c r="W59" s="3">
        <f t="shared" ca="1" si="18"/>
        <v>0.71927315469698783</v>
      </c>
      <c r="X59" s="3">
        <f t="shared" ca="1" si="19"/>
        <v>0.52006461936652282</v>
      </c>
      <c r="Y59" s="3">
        <f t="shared" ca="1" si="20"/>
        <v>0.74089373447301798</v>
      </c>
      <c r="Z59" s="3">
        <v>1</v>
      </c>
      <c r="AA59" s="3">
        <f ca="1">W59*$N$16+X59*$N$17+$N$18*Y59+$N$19*Z59</f>
        <v>-1.4708408569190854</v>
      </c>
    </row>
    <row r="60" spans="17:27" x14ac:dyDescent="0.25">
      <c r="Q60" s="2">
        <v>0.2</v>
      </c>
      <c r="R60" s="2">
        <v>0.30000000000000004</v>
      </c>
      <c r="S60" s="3">
        <v>1</v>
      </c>
      <c r="T60" s="3">
        <f t="array" aca="1" ref="T60:V60" ca="1">MMULT(Q60:S60,$J$16:$L$18)</f>
        <v>0.93220296653772661</v>
      </c>
      <c r="U60" s="3">
        <f ca="1"/>
        <v>0.12227604958834193</v>
      </c>
      <c r="V60" s="3">
        <f ca="1"/>
        <v>0.99303080098551133</v>
      </c>
      <c r="W60" s="3">
        <f t="shared" ca="1" si="18"/>
        <v>0.7175220058374896</v>
      </c>
      <c r="X60" s="3">
        <f t="shared" ca="1" si="19"/>
        <v>0.53053098171410662</v>
      </c>
      <c r="Y60" s="3">
        <f t="shared" ca="1" si="20"/>
        <v>0.72968614647531449</v>
      </c>
      <c r="Z60" s="3">
        <v>1</v>
      </c>
      <c r="AA60" s="3">
        <f ca="1">W60*$N$16+X60*$N$17+$N$18*Y60+$N$19*Z60</f>
        <v>-1.4626674689361372</v>
      </c>
    </row>
    <row r="61" spans="17:27" x14ac:dyDescent="0.25">
      <c r="Q61" s="2">
        <v>0.2</v>
      </c>
      <c r="R61" s="2">
        <v>0.19999999999999996</v>
      </c>
      <c r="S61" s="3">
        <v>1</v>
      </c>
      <c r="T61" s="3">
        <f t="array" aca="1" ref="T61:V61" ca="1">MMULT(Q61:S61,$J$16:$L$18)</f>
        <v>0.92354685411102166</v>
      </c>
      <c r="U61" s="3">
        <f ca="1"/>
        <v>0.16425049846839657</v>
      </c>
      <c r="V61" s="3">
        <f ca="1"/>
        <v>0.93544266439033641</v>
      </c>
      <c r="W61" s="3">
        <f t="shared" ca="1" si="18"/>
        <v>0.71576425012058054</v>
      </c>
      <c r="X61" s="3">
        <f t="shared" ca="1" si="19"/>
        <v>0.54097055659421767</v>
      </c>
      <c r="Y61" s="3">
        <f t="shared" ca="1" si="20"/>
        <v>0.71817817834805908</v>
      </c>
      <c r="Z61" s="3">
        <v>1</v>
      </c>
      <c r="AA61" s="3">
        <f ca="1">W61*$N$16+X61*$N$17+$N$18*Y61+$N$19*Z61</f>
        <v>-1.4542628211957416</v>
      </c>
    </row>
    <row r="62" spans="17:27" x14ac:dyDescent="0.25">
      <c r="Q62" s="2">
        <v>0.2</v>
      </c>
      <c r="R62" s="2">
        <v>9.9999999999999978E-2</v>
      </c>
      <c r="S62" s="3">
        <v>1</v>
      </c>
      <c r="T62" s="3">
        <f t="array" aca="1" ref="T62:V62" ca="1">MMULT(Q62:S62,$J$16:$L$18)</f>
        <v>0.91489074168431683</v>
      </c>
      <c r="U62" s="3">
        <f ca="1"/>
        <v>0.2062249473484512</v>
      </c>
      <c r="V62" s="3">
        <f ca="1"/>
        <v>0.8778545277951616</v>
      </c>
      <c r="W62" s="3">
        <f t="shared" ca="1" si="18"/>
        <v>0.71399991630996151</v>
      </c>
      <c r="X62" s="3">
        <f t="shared" ca="1" si="19"/>
        <v>0.55137429215057931</v>
      </c>
      <c r="Y62" s="3">
        <f t="shared" ca="1" si="20"/>
        <v>0.7063774293434979</v>
      </c>
      <c r="Z62" s="3">
        <v>1</v>
      </c>
      <c r="AA62" s="3">
        <f ca="1">W62*$N$16+X62*$N$17+$N$18*Y62+$N$19*Z62</f>
        <v>-1.445631731401988</v>
      </c>
    </row>
    <row r="63" spans="17:27" x14ac:dyDescent="0.25">
      <c r="Q63" s="2">
        <v>0.2</v>
      </c>
      <c r="R63" s="2">
        <v>0</v>
      </c>
      <c r="S63" s="3">
        <v>1</v>
      </c>
      <c r="T63" s="3">
        <f t="array" aca="1" ref="T63:V63" ca="1">MMULT(Q63:S63,$J$16:$L$18)</f>
        <v>0.90623462925761178</v>
      </c>
      <c r="U63" s="3">
        <f ca="1"/>
        <v>0.24819939622850579</v>
      </c>
      <c r="V63" s="3">
        <f ca="1"/>
        <v>0.82026639119998668</v>
      </c>
      <c r="W63" s="3">
        <f t="shared" ca="1" si="18"/>
        <v>0.71222903387973735</v>
      </c>
      <c r="X63" s="3">
        <f t="shared" ca="1" si="19"/>
        <v>0.56173326142490132</v>
      </c>
      <c r="Y63" s="3">
        <f t="shared" ca="1" si="20"/>
        <v>0.69429288463977212</v>
      </c>
      <c r="Z63" s="3">
        <v>1</v>
      </c>
      <c r="AA63" s="3">
        <f ca="1">W63*$N$16+X63*$N$17+$N$18*Y63+$N$19*Z63</f>
        <v>-1.4367800707963712</v>
      </c>
    </row>
    <row r="64" spans="17:27" x14ac:dyDescent="0.25">
      <c r="Q64" s="2">
        <v>0.3</v>
      </c>
      <c r="R64" s="2">
        <v>1</v>
      </c>
      <c r="S64" s="3">
        <v>1</v>
      </c>
      <c r="T64" s="3">
        <f t="array" aca="1" ref="T64:V64" ca="1">MMULT(Q64:S64,$J$16:$L$18)</f>
        <v>1.119536713650565</v>
      </c>
      <c r="U64" s="3">
        <f ca="1"/>
        <v>-0.36680057528998466</v>
      </c>
      <c r="V64" s="3">
        <f ca="1"/>
        <v>1.4477206442120958</v>
      </c>
      <c r="W64" s="3">
        <f t="shared" ca="1" si="18"/>
        <v>0.75390277147662554</v>
      </c>
      <c r="X64" s="3">
        <f t="shared" ca="1" si="19"/>
        <v>0.40931434099978908</v>
      </c>
      <c r="Y64" s="3">
        <f t="shared" ca="1" si="20"/>
        <v>0.80964739102201866</v>
      </c>
      <c r="Z64" s="3">
        <v>1</v>
      </c>
      <c r="AA64" s="3">
        <f ca="1">W64*$N$16+X64*$N$17+$N$18*Y64+$N$19*Z64</f>
        <v>-1.5272565161080829</v>
      </c>
    </row>
    <row r="65" spans="17:27" x14ac:dyDescent="0.25">
      <c r="Q65" s="2">
        <v>0.3</v>
      </c>
      <c r="R65" s="2">
        <v>0.9</v>
      </c>
      <c r="S65" s="3">
        <v>1</v>
      </c>
      <c r="T65" s="3">
        <f t="array" aca="1" ref="T65:V65" ca="1">MMULT(Q65:S65,$J$16:$L$18)</f>
        <v>1.1108806012238599</v>
      </c>
      <c r="U65" s="3">
        <f ca="1"/>
        <v>-0.32482612640993003</v>
      </c>
      <c r="V65" s="3">
        <f ca="1"/>
        <v>1.3901325076169209</v>
      </c>
      <c r="W65" s="3">
        <f t="shared" ca="1" si="18"/>
        <v>0.75229324627543004</v>
      </c>
      <c r="X65" s="3">
        <f t="shared" ca="1" si="19"/>
        <v>0.41950003624079357</v>
      </c>
      <c r="Y65" s="3">
        <f t="shared" ca="1" si="20"/>
        <v>0.80061339639494367</v>
      </c>
      <c r="Z65" s="3">
        <v>1</v>
      </c>
      <c r="AA65" s="3">
        <f ca="1">W65*$N$16+X65*$N$17+$N$18*Y65+$N$19*Z65</f>
        <v>-1.5207521315149686</v>
      </c>
    </row>
    <row r="66" spans="17:27" x14ac:dyDescent="0.25">
      <c r="Q66" s="2">
        <v>0.3</v>
      </c>
      <c r="R66" s="2">
        <v>0.8</v>
      </c>
      <c r="S66" s="3">
        <v>1</v>
      </c>
      <c r="T66" s="3">
        <f t="array" aca="1" ref="T66:V66" ca="1">MMULT(Q66:S66,$J$16:$L$18)</f>
        <v>1.1022244887971551</v>
      </c>
      <c r="U66" s="3">
        <f ca="1"/>
        <v>-0.28285167752987539</v>
      </c>
      <c r="V66" s="3">
        <f ca="1"/>
        <v>1.3325443710217462</v>
      </c>
      <c r="W66" s="3">
        <f t="shared" ca="1" si="18"/>
        <v>0.75067667571639718</v>
      </c>
      <c r="X66" s="3">
        <f t="shared" ca="1" si="19"/>
        <v>0.42975478842146808</v>
      </c>
      <c r="Y66" s="3">
        <f t="shared" ca="1" si="20"/>
        <v>0.79126119214502655</v>
      </c>
      <c r="Z66" s="3">
        <v>1</v>
      </c>
      <c r="AA66" s="3">
        <f ca="1">W66*$N$16+X66*$N$17+$N$18*Y66+$N$19*Z66</f>
        <v>-1.5140124496800569</v>
      </c>
    </row>
    <row r="67" spans="17:27" x14ac:dyDescent="0.25">
      <c r="Q67" s="2">
        <v>0.3</v>
      </c>
      <c r="R67" s="2">
        <v>0.7</v>
      </c>
      <c r="S67" s="3">
        <v>1</v>
      </c>
      <c r="T67" s="3">
        <f t="array" aca="1" ref="T67:V67" ca="1">MMULT(Q67:S67,$J$16:$L$18)</f>
        <v>1.0935683763704502</v>
      </c>
      <c r="U67" s="3">
        <f ca="1"/>
        <v>-0.24087722864982075</v>
      </c>
      <c r="V67" s="3">
        <f ca="1"/>
        <v>1.274956234426571</v>
      </c>
      <c r="W67" s="3">
        <f t="shared" ca="1" si="18"/>
        <v>0.74905307439933266</v>
      </c>
      <c r="X67" s="3">
        <f t="shared" ca="1" si="19"/>
        <v>0.44007018285929422</v>
      </c>
      <c r="Y67" s="3">
        <f t="shared" ca="1" si="20"/>
        <v>0.78158999290137388</v>
      </c>
      <c r="Z67" s="3">
        <v>1</v>
      </c>
      <c r="AA67" s="3">
        <f ca="1">W67*$N$16+X67*$N$17+$N$18*Y67+$N$19*Z67</f>
        <v>-1.5070360488789105</v>
      </c>
    </row>
    <row r="68" spans="17:27" x14ac:dyDescent="0.25">
      <c r="Q68" s="2">
        <v>0.3</v>
      </c>
      <c r="R68" s="2">
        <v>0.6</v>
      </c>
      <c r="S68" s="3">
        <v>1</v>
      </c>
      <c r="T68" s="3">
        <f t="array" aca="1" ref="T68:V68" ca="1">MMULT(Q68:S68,$J$16:$L$18)</f>
        <v>1.0849122639437452</v>
      </c>
      <c r="U68" s="3">
        <f ca="1"/>
        <v>-0.19890277976976611</v>
      </c>
      <c r="V68" s="3">
        <f ca="1"/>
        <v>1.2173680978313963</v>
      </c>
      <c r="W68" s="3">
        <f t="shared" ca="1" si="18"/>
        <v>0.74742245758039327</v>
      </c>
      <c r="X68" s="3">
        <f t="shared" ca="1" si="19"/>
        <v>0.45043759770168057</v>
      </c>
      <c r="Y68" s="3">
        <f t="shared" ca="1" si="20"/>
        <v>0.77160005191513825</v>
      </c>
      <c r="Z68" s="3">
        <v>1</v>
      </c>
      <c r="AA68" s="3">
        <f ca="1">W68*$N$16+X68*$N$17+$N$18*Y68+$N$19*Z68</f>
        <v>-1.4998222669965608</v>
      </c>
    </row>
    <row r="69" spans="17:27" x14ac:dyDescent="0.25">
      <c r="Q69" s="2">
        <v>0.3</v>
      </c>
      <c r="R69" s="2">
        <v>0.5</v>
      </c>
      <c r="S69" s="3">
        <v>1</v>
      </c>
      <c r="T69" s="3">
        <f t="array" aca="1" ref="T69:V69" ca="1">MMULT(Q69:S69,$J$16:$L$18)</f>
        <v>1.0762561515170403</v>
      </c>
      <c r="U69" s="3">
        <f ca="1"/>
        <v>-0.15692833088971159</v>
      </c>
      <c r="V69" s="3">
        <f ca="1"/>
        <v>1.1597799612362214</v>
      </c>
      <c r="W69" s="3">
        <f t="shared" ca="1" si="18"/>
        <v>0.74578484117578014</v>
      </c>
      <c r="X69" s="3">
        <f t="shared" ca="1" si="19"/>
        <v>0.46084823190702201</v>
      </c>
      <c r="Y69" s="3">
        <f t="shared" ca="1" si="20"/>
        <v>0.76129273035357625</v>
      </c>
      <c r="Z69" s="3">
        <v>1</v>
      </c>
      <c r="AA69" s="3">
        <f ca="1">W69*$N$16+X69*$N$17+$N$18*Y69+$N$19*Z69</f>
        <v>-1.4923712563544105</v>
      </c>
    </row>
    <row r="70" spans="17:27" x14ac:dyDescent="0.25">
      <c r="Q70" s="2">
        <v>0.3</v>
      </c>
      <c r="R70" s="2">
        <v>0.4</v>
      </c>
      <c r="S70" s="3">
        <v>1</v>
      </c>
      <c r="T70" s="3">
        <f t="array" aca="1" ref="T70:V70" ca="1">MMULT(Q70:S70,$J$16:$L$18)</f>
        <v>1.0676000390903353</v>
      </c>
      <c r="U70" s="3">
        <f ca="1"/>
        <v>-0.11495388200965695</v>
      </c>
      <c r="V70" s="3">
        <f ca="1"/>
        <v>1.1021918246410465</v>
      </c>
      <c r="W70" s="3">
        <f t="shared" ca="1" si="18"/>
        <v>0.74414024176533611</v>
      </c>
      <c r="X70" s="3">
        <f t="shared" ca="1" si="19"/>
        <v>0.47129313452582672</v>
      </c>
      <c r="Y70" s="3">
        <f t="shared" ca="1" si="20"/>
        <v>0.75067056220354622</v>
      </c>
      <c r="Z70" s="3">
        <v>1</v>
      </c>
      <c r="AA70" s="3">
        <f ca="1">W70*$N$16+X70*$N$17+$N$18*Y70+$N$19*Z70</f>
        <v>-1.4846840353695558</v>
      </c>
    </row>
    <row r="71" spans="17:27" x14ac:dyDescent="0.25">
      <c r="Q71" s="2">
        <v>0.3</v>
      </c>
      <c r="R71" s="2">
        <v>0.30000000000000004</v>
      </c>
      <c r="S71" s="3">
        <v>1</v>
      </c>
      <c r="T71" s="3">
        <f t="array" aca="1" ref="T71:V71" ca="1">MMULT(Q71:S71,$J$16:$L$18)</f>
        <v>1.0589439266636305</v>
      </c>
      <c r="U71" s="3">
        <f ca="1"/>
        <v>-7.2979433129602422E-2</v>
      </c>
      <c r="V71" s="3">
        <f ca="1"/>
        <v>1.0446036880458718</v>
      </c>
      <c r="W71" s="3">
        <f t="shared" ca="1" si="18"/>
        <v>0.74248867659604467</v>
      </c>
      <c r="X71" s="3">
        <f t="shared" ca="1" si="19"/>
        <v>0.48176323507981372</v>
      </c>
      <c r="Y71" s="3">
        <f t="shared" ca="1" si="20"/>
        <v>0.73973731355595285</v>
      </c>
      <c r="Z71" s="3">
        <v>1</v>
      </c>
      <c r="AA71" s="3">
        <f ca="1">W71*$N$16+X71*$N$17+$N$18*Y71+$N$19*Z71</f>
        <v>-1.4767625361038439</v>
      </c>
    </row>
    <row r="72" spans="17:27" x14ac:dyDescent="0.25">
      <c r="Q72" s="2">
        <v>0.3</v>
      </c>
      <c r="R72" s="2">
        <v>0.19999999999999996</v>
      </c>
      <c r="S72" s="3">
        <v>1</v>
      </c>
      <c r="T72" s="3">
        <f t="array" aca="1" ref="T72:V72" ca="1">MMULT(Q72:S72,$J$16:$L$18)</f>
        <v>1.0502878142369254</v>
      </c>
      <c r="U72" s="3">
        <f ca="1"/>
        <v>-3.1004984249547674E-2</v>
      </c>
      <c r="V72" s="3">
        <f ca="1"/>
        <v>0.98701555145069675</v>
      </c>
      <c r="W72" s="3">
        <f t="shared" ca="1" si="18"/>
        <v>0.7408301635854283</v>
      </c>
      <c r="X72" s="3">
        <f t="shared" ca="1" si="19"/>
        <v>0.49224937482317477</v>
      </c>
      <c r="Y72" s="3">
        <f t="shared" ca="1" si="20"/>
        <v>0.7284980350117094</v>
      </c>
      <c r="Z72" s="3">
        <v>1</v>
      </c>
      <c r="AA72" s="3">
        <f ca="1">W72*$N$16+X72*$N$17+$N$18*Y72+$N$19*Z72</f>
        <v>-1.4686096467353802</v>
      </c>
    </row>
    <row r="73" spans="17:27" x14ac:dyDescent="0.25">
      <c r="Q73" s="2">
        <v>0.3</v>
      </c>
      <c r="R73" s="2">
        <v>9.9999999999999978E-2</v>
      </c>
      <c r="S73" s="3">
        <v>1</v>
      </c>
      <c r="T73" s="3">
        <f t="array" aca="1" ref="T73:V73" ca="1">MMULT(Q73:S73,$J$16:$L$18)</f>
        <v>1.0416317018102206</v>
      </c>
      <c r="U73" s="3">
        <f ca="1"/>
        <v>1.0969464630506853E-2</v>
      </c>
      <c r="V73" s="3">
        <f ca="1"/>
        <v>0.92942741485552183</v>
      </c>
      <c r="W73" s="3">
        <f t="shared" ca="1" si="18"/>
        <v>0.73916472132484423</v>
      </c>
      <c r="X73" s="3">
        <f t="shared" ca="1" si="19"/>
        <v>0.50274233865907425</v>
      </c>
      <c r="Y73" s="3">
        <f t="shared" ca="1" si="20"/>
        <v>0.71695910594330214</v>
      </c>
      <c r="Z73" s="3">
        <v>1</v>
      </c>
      <c r="AA73" s="3">
        <f ca="1">W73*$N$16+X73*$N$17+$N$18*Y73+$N$19*Z73</f>
        <v>-1.4602292479792356</v>
      </c>
    </row>
    <row r="74" spans="17:27" x14ac:dyDescent="0.25">
      <c r="Q74" s="2">
        <v>0.3</v>
      </c>
      <c r="R74" s="2">
        <v>0</v>
      </c>
      <c r="S74" s="3">
        <v>1</v>
      </c>
      <c r="T74" s="3">
        <f t="array" aca="1" ref="T74:V74" ca="1">MMULT(Q74:S74,$J$16:$L$18)</f>
        <v>1.0329755893835157</v>
      </c>
      <c r="U74" s="3">
        <f ca="1"/>
        <v>5.2943913510561491E-2</v>
      </c>
      <c r="V74" s="3">
        <f ca="1"/>
        <v>0.87183927826034702</v>
      </c>
      <c r="W74" s="3">
        <f t="shared" ca="1" si="18"/>
        <v>0.73749236908267524</v>
      </c>
      <c r="X74" s="3">
        <f t="shared" ca="1" si="19"/>
        <v>0.51323288747613627</v>
      </c>
      <c r="Y74" s="3">
        <f t="shared" ca="1" si="20"/>
        <v>0.70512826936729334</v>
      </c>
      <c r="Z74" s="3">
        <v>1</v>
      </c>
      <c r="AA74" s="3">
        <f ca="1">W74*$N$16+X74*$N$17+$N$18*Y74+$N$19*Z74</f>
        <v>-1.451626242499215</v>
      </c>
    </row>
    <row r="75" spans="17:27" x14ac:dyDescent="0.25">
      <c r="Q75" s="2">
        <v>0.4</v>
      </c>
      <c r="R75" s="2">
        <v>1</v>
      </c>
      <c r="S75" s="3">
        <v>1</v>
      </c>
      <c r="T75" s="3">
        <f t="array" aca="1" ref="T75:V75" ca="1">MMULT(Q75:S75,$J$16:$L$18)</f>
        <v>1.2462776737764687</v>
      </c>
      <c r="U75" s="3">
        <f ca="1"/>
        <v>-0.5620560580079289</v>
      </c>
      <c r="V75" s="3">
        <f ca="1"/>
        <v>1.499293531272456</v>
      </c>
      <c r="W75" s="3">
        <f t="shared" ca="1" si="18"/>
        <v>0.77665484364396797</v>
      </c>
      <c r="X75" s="3">
        <f t="shared" ca="1" si="19"/>
        <v>0.36307186116735984</v>
      </c>
      <c r="Y75" s="3">
        <f t="shared" ca="1" si="20"/>
        <v>0.81746908524867845</v>
      </c>
      <c r="Z75" s="3">
        <v>1</v>
      </c>
      <c r="AA75" s="3">
        <f ca="1">W75*$N$16+X75*$N$17+$N$18*Y75+$N$19*Z75</f>
        <v>-1.5389171663464634</v>
      </c>
    </row>
    <row r="76" spans="17:27" x14ac:dyDescent="0.25">
      <c r="Q76" s="2">
        <v>0.4</v>
      </c>
      <c r="R76" s="2">
        <v>0.9</v>
      </c>
      <c r="S76" s="3">
        <v>1</v>
      </c>
      <c r="T76" s="3">
        <f t="array" aca="1" ref="T76:V76" ca="1">MMULT(Q76:S76,$J$16:$L$18)</f>
        <v>1.2376215613497639</v>
      </c>
      <c r="U76" s="3">
        <f ca="1"/>
        <v>-0.52008160912787449</v>
      </c>
      <c r="V76" s="3">
        <f ca="1"/>
        <v>1.4417053946772813</v>
      </c>
      <c r="W76" s="3">
        <f t="shared" ca="1" si="18"/>
        <v>0.77514974127214231</v>
      </c>
      <c r="X76" s="3">
        <f t="shared" ca="1" si="19"/>
        <v>0.37283315094126868</v>
      </c>
      <c r="Y76" s="3">
        <f t="shared" ca="1" si="20"/>
        <v>0.8087186026607599</v>
      </c>
      <c r="Z76" s="3">
        <v>1</v>
      </c>
      <c r="AA76" s="3">
        <f ca="1">W76*$N$16+X76*$N$17+$N$18*Y76+$N$19*Z76</f>
        <v>-1.532631100383401</v>
      </c>
    </row>
    <row r="77" spans="17:27" x14ac:dyDescent="0.25">
      <c r="Q77" s="2">
        <v>0.4</v>
      </c>
      <c r="R77" s="2">
        <v>0.8</v>
      </c>
      <c r="S77" s="3">
        <v>1</v>
      </c>
      <c r="T77" s="3">
        <f t="array" aca="1" ref="T77:V77" ca="1">MMULT(Q77:S77,$J$16:$L$18)</f>
        <v>1.2289654489230588</v>
      </c>
      <c r="U77" s="3">
        <f ca="1"/>
        <v>-0.47810716024781985</v>
      </c>
      <c r="V77" s="3">
        <f ca="1"/>
        <v>1.3841172580821064</v>
      </c>
      <c r="W77" s="3">
        <f t="shared" ca="1" si="18"/>
        <v>0.77363745234257175</v>
      </c>
      <c r="X77" s="3">
        <f t="shared" ca="1" si="19"/>
        <v>0.38269919128231528</v>
      </c>
      <c r="Y77" s="3">
        <f t="shared" ca="1" si="20"/>
        <v>0.7996514359937037</v>
      </c>
      <c r="Z77" s="3">
        <v>1</v>
      </c>
      <c r="AA77" s="3">
        <f ca="1">W77*$N$16+X77*$N$17+$N$18*Y77+$N$19*Z77</f>
        <v>-1.5261143755498909</v>
      </c>
    </row>
    <row r="78" spans="17:27" x14ac:dyDescent="0.25">
      <c r="Q78" s="2">
        <v>0.4</v>
      </c>
      <c r="R78" s="2">
        <v>0.7</v>
      </c>
      <c r="S78" s="3">
        <v>1</v>
      </c>
      <c r="T78" s="3">
        <f t="array" aca="1" ref="T78:V78" ca="1">MMULT(Q78:S78,$J$16:$L$18)</f>
        <v>1.2203093364963538</v>
      </c>
      <c r="U78" s="3">
        <f ca="1"/>
        <v>-0.43613271136776521</v>
      </c>
      <c r="V78" s="3">
        <f ca="1"/>
        <v>1.3265291214869315</v>
      </c>
      <c r="W78" s="3">
        <f t="shared" ca="1" si="18"/>
        <v>0.77211798232277706</v>
      </c>
      <c r="X78" s="3">
        <f t="shared" ca="1" si="19"/>
        <v>0.39266285153466757</v>
      </c>
      <c r="Y78" s="3">
        <f t="shared" ca="1" si="20"/>
        <v>0.79026593121377631</v>
      </c>
      <c r="Z78" s="3">
        <v>1</v>
      </c>
      <c r="AA78" s="3">
        <f ca="1">W78*$N$16+X78*$N$17+$N$18*Y78+$N$19*Z78</f>
        <v>-1.5193650415916906</v>
      </c>
    </row>
    <row r="79" spans="17:27" x14ac:dyDescent="0.25">
      <c r="Q79" s="2">
        <v>0.4</v>
      </c>
      <c r="R79" s="2">
        <v>0.6</v>
      </c>
      <c r="S79" s="3">
        <v>1</v>
      </c>
      <c r="T79" s="3">
        <f t="array" aca="1" ref="T79:V79" ca="1">MMULT(Q79:S79,$J$16:$L$18)</f>
        <v>1.2116532240696491</v>
      </c>
      <c r="U79" s="3">
        <f ca="1"/>
        <v>-0.39415826248771058</v>
      </c>
      <c r="V79" s="3">
        <f ca="1"/>
        <v>1.2689409848917566</v>
      </c>
      <c r="W79" s="3">
        <f t="shared" ca="1" si="18"/>
        <v>0.77059133727293672</v>
      </c>
      <c r="X79" s="3">
        <f t="shared" ca="1" si="19"/>
        <v>0.40271668572073921</v>
      </c>
      <c r="Y79" s="3">
        <f t="shared" ca="1" si="20"/>
        <v>0.78056140809195007</v>
      </c>
      <c r="Z79" s="3">
        <v>1</v>
      </c>
      <c r="AA79" s="3">
        <f ca="1">W79*$N$16+X79*$N$17+$N$18*Y79+$N$19*Z79</f>
        <v>-1.5123818483816032</v>
      </c>
    </row>
    <row r="80" spans="17:27" x14ac:dyDescent="0.25">
      <c r="Q80" s="2">
        <v>0.4</v>
      </c>
      <c r="R80" s="2">
        <v>0.5</v>
      </c>
      <c r="S80" s="3">
        <v>1</v>
      </c>
      <c r="T80" s="3">
        <f t="array" aca="1" ref="T80:V80" ca="1">MMULT(Q80:S80,$J$16:$L$18)</f>
        <v>1.2029971116429441</v>
      </c>
      <c r="U80" s="3">
        <f ca="1"/>
        <v>-0.35218381360765594</v>
      </c>
      <c r="V80" s="3">
        <f ca="1"/>
        <v>1.2113528482965816</v>
      </c>
      <c r="W80" s="3">
        <f t="shared" ca="1" si="18"/>
        <v>0.76905752385073722</v>
      </c>
      <c r="X80" s="3">
        <f t="shared" ca="1" si="19"/>
        <v>0.4128529523345536</v>
      </c>
      <c r="Y80" s="3">
        <f t="shared" ca="1" si="20"/>
        <v>0.77053823242927899</v>
      </c>
      <c r="Z80" s="3">
        <v>1</v>
      </c>
      <c r="AA80" s="3">
        <f ca="1">W80*$N$16+X80*$N$17+$N$18*Y80+$N$19*Z80</f>
        <v>-1.5051643021321945</v>
      </c>
    </row>
    <row r="81" spans="17:27" x14ac:dyDescent="0.25">
      <c r="Q81" s="2">
        <v>0.4</v>
      </c>
      <c r="R81" s="2">
        <v>0.4</v>
      </c>
      <c r="S81" s="3">
        <v>1</v>
      </c>
      <c r="T81" s="3">
        <f t="array" aca="1" ref="T81:V81" ca="1">MMULT(Q81:S81,$J$16:$L$18)</f>
        <v>1.194340999216239</v>
      </c>
      <c r="U81" s="3">
        <f ca="1"/>
        <v>-0.3102093647276013</v>
      </c>
      <c r="V81" s="3">
        <f ca="1"/>
        <v>1.1537647117014069</v>
      </c>
      <c r="W81" s="3">
        <f t="shared" ca="1" si="18"/>
        <v>0.76751654931615843</v>
      </c>
      <c r="X81" s="3">
        <f t="shared" ca="1" si="19"/>
        <v>0.42306363613564019</v>
      </c>
      <c r="Y81" s="3">
        <f t="shared" ca="1" si="20"/>
        <v>0.76019788494843021</v>
      </c>
      <c r="Z81" s="3">
        <v>1</v>
      </c>
      <c r="AA81" s="3">
        <f ca="1">W81*$N$16+X81*$N$17+$N$18*Y81+$N$19*Z81</f>
        <v>-1.4977127193042969</v>
      </c>
    </row>
    <row r="82" spans="17:27" x14ac:dyDescent="0.25">
      <c r="Q82" s="2">
        <v>0.4</v>
      </c>
      <c r="R82" s="2">
        <v>0.30000000000000004</v>
      </c>
      <c r="S82" s="3">
        <v>1</v>
      </c>
      <c r="T82" s="3">
        <f t="array" aca="1" ref="T82:V82" ca="1">MMULT(Q82:S82,$J$16:$L$18)</f>
        <v>1.1856848867895342</v>
      </c>
      <c r="U82" s="3">
        <f ca="1"/>
        <v>-0.26823491584754666</v>
      </c>
      <c r="V82" s="3">
        <f ca="1"/>
        <v>1.096176575106232</v>
      </c>
      <c r="W82" s="3">
        <f t="shared" ca="1" si="18"/>
        <v>0.76596842153619304</v>
      </c>
      <c r="X82" s="3">
        <f t="shared" ca="1" si="19"/>
        <v>0.43334047183063018</v>
      </c>
      <c r="Y82" s="3">
        <f t="shared" ca="1" si="20"/>
        <v>0.74954302566842801</v>
      </c>
      <c r="Z82" s="3">
        <v>1</v>
      </c>
      <c r="AA82" s="3">
        <f ca="1">W82*$N$16+X82*$N$17+$N$18*Y82+$N$19*Z82</f>
        <v>-1.4900282773117159</v>
      </c>
    </row>
    <row r="83" spans="17:27" x14ac:dyDescent="0.25">
      <c r="Q83" s="2">
        <v>0.4</v>
      </c>
      <c r="R83" s="2">
        <v>0.19999999999999996</v>
      </c>
      <c r="S83" s="3">
        <v>1</v>
      </c>
      <c r="T83" s="3">
        <f t="array" aca="1" ref="T83:V83" ca="1">MMULT(Q83:S83,$J$16:$L$18)</f>
        <v>1.1770287743628294</v>
      </c>
      <c r="U83" s="3">
        <f ca="1"/>
        <v>-0.22626046696749202</v>
      </c>
      <c r="V83" s="3">
        <f ca="1"/>
        <v>1.0385884385110571</v>
      </c>
      <c r="W83" s="3">
        <f t="shared" ca="1" si="18"/>
        <v>0.76441314898949675</v>
      </c>
      <c r="X83" s="3">
        <f t="shared" ca="1" si="19"/>
        <v>0.4436749695079335</v>
      </c>
      <c r="Y83" s="3">
        <f t="shared" ca="1" si="20"/>
        <v>0.73857755252984947</v>
      </c>
      <c r="Z83" s="3">
        <v>1</v>
      </c>
      <c r="AA83" s="3">
        <f ca="1">W83*$N$16+X83*$N$17+$N$18*Y83+$N$19*Z83</f>
        <v>-1.4821130610829796</v>
      </c>
    </row>
    <row r="84" spans="17:27" x14ac:dyDescent="0.25">
      <c r="Q84" s="2">
        <v>0.4</v>
      </c>
      <c r="R84" s="2">
        <v>9.9999999999999978E-2</v>
      </c>
      <c r="S84" s="3">
        <v>1</v>
      </c>
      <c r="T84" s="3">
        <f t="array" aca="1" ref="T84:V84" ca="1">MMULT(Q84:S84,$J$16:$L$18)</f>
        <v>1.1683726619361243</v>
      </c>
      <c r="U84" s="3">
        <f ca="1"/>
        <v>-0.1842860180874375</v>
      </c>
      <c r="V84" s="3">
        <f ca="1"/>
        <v>0.98100030191588217</v>
      </c>
      <c r="W84" s="3">
        <f t="shared" ca="1" si="18"/>
        <v>0.76285074077096926</v>
      </c>
      <c r="X84" s="3">
        <f t="shared" ca="1" si="19"/>
        <v>0.45405844167020809</v>
      </c>
      <c r="Y84" s="3">
        <f t="shared" ca="1" si="20"/>
        <v>0.72730665300915975</v>
      </c>
      <c r="Z84" s="3">
        <v>1</v>
      </c>
      <c r="AA84" s="3">
        <f ca="1">W84*$N$16+X84*$N$17+$N$18*Y84+$N$19*Z84</f>
        <v>-1.4739701045174698</v>
      </c>
    </row>
    <row r="85" spans="17:27" x14ac:dyDescent="0.25">
      <c r="Q85" s="2">
        <v>0.4</v>
      </c>
      <c r="R85" s="2">
        <v>0</v>
      </c>
      <c r="S85" s="3">
        <v>1</v>
      </c>
      <c r="T85" s="3">
        <f t="array" aca="1" ref="T85:V85" ca="1">MMULT(Q85:S85,$J$16:$L$18)</f>
        <v>1.1597165495094195</v>
      </c>
      <c r="U85" s="3">
        <f ca="1"/>
        <v>-0.14231156920738286</v>
      </c>
      <c r="V85" s="3">
        <f ca="1"/>
        <v>0.92341216532070725</v>
      </c>
      <c r="W85" s="3">
        <f t="shared" ca="1" si="18"/>
        <v>0.76128120659626197</v>
      </c>
      <c r="X85" s="3">
        <f t="shared" ca="1" si="19"/>
        <v>0.46448203169012009</v>
      </c>
      <c r="Y85" s="3">
        <f t="shared" ca="1" si="20"/>
        <v>0.71573684745714228</v>
      </c>
      <c r="Z85" s="3">
        <v>1</v>
      </c>
      <c r="AA85" s="3">
        <f ca="1">W85*$N$16+X85*$N$17+$N$18*Y85+$N$19*Z85</f>
        <v>-1.465603425868546</v>
      </c>
    </row>
    <row r="86" spans="17:27" x14ac:dyDescent="0.25">
      <c r="Q86" s="2">
        <v>0.5</v>
      </c>
      <c r="R86" s="2">
        <v>1</v>
      </c>
      <c r="S86" s="3">
        <v>1</v>
      </c>
      <c r="T86" s="3">
        <f t="array" aca="1" ref="T86:V86" ca="1">MMULT(Q86:S86,$J$16:$L$18)</f>
        <v>1.3730186339023724</v>
      </c>
      <c r="U86" s="3">
        <f ca="1"/>
        <v>-0.75731154072587314</v>
      </c>
      <c r="V86" s="3">
        <f ca="1"/>
        <v>1.5508664183328165</v>
      </c>
      <c r="W86" s="3">
        <f t="shared" ca="1" si="18"/>
        <v>0.79786742150734979</v>
      </c>
      <c r="X86" s="3">
        <f t="shared" ca="1" si="19"/>
        <v>0.31923024419103552</v>
      </c>
      <c r="Y86" s="3">
        <f t="shared" ca="1" si="20"/>
        <v>0.82503883433453751</v>
      </c>
      <c r="Z86" s="3">
        <v>1</v>
      </c>
      <c r="AA86" s="3">
        <f ca="1">W86*$N$16+X86*$N$17+$N$18*Y86+$N$19*Z86</f>
        <v>-1.5499244897438906</v>
      </c>
    </row>
    <row r="87" spans="17:27" x14ac:dyDescent="0.25">
      <c r="Q87" s="2">
        <v>0.5</v>
      </c>
      <c r="R87" s="2">
        <v>0.9</v>
      </c>
      <c r="S87" s="3">
        <v>1</v>
      </c>
      <c r="T87" s="3">
        <f t="array" aca="1" ref="T87:V87" ca="1">MMULT(Q87:S87,$J$16:$L$18)</f>
        <v>1.3643625214756676</v>
      </c>
      <c r="U87" s="3">
        <f ca="1"/>
        <v>-0.71533709184581873</v>
      </c>
      <c r="V87" s="3">
        <f ca="1"/>
        <v>1.4932782817376415</v>
      </c>
      <c r="W87" s="3">
        <f t="shared" ca="1" si="18"/>
        <v>0.79646780699231345</v>
      </c>
      <c r="X87" s="3">
        <f t="shared" ca="1" si="19"/>
        <v>0.32842061232415626</v>
      </c>
      <c r="Y87" s="3">
        <f t="shared" ca="1" si="20"/>
        <v>0.81656981494940517</v>
      </c>
      <c r="Z87" s="3">
        <v>1</v>
      </c>
      <c r="AA87" s="3">
        <f ca="1">W87*$N$16+X87*$N$17+$N$18*Y87+$N$19*Z87</f>
        <v>-1.5438410884493394</v>
      </c>
    </row>
    <row r="88" spans="17:27" x14ac:dyDescent="0.25">
      <c r="Q88" s="2">
        <v>0.5</v>
      </c>
      <c r="R88" s="2">
        <v>0.8</v>
      </c>
      <c r="S88" s="3">
        <v>1</v>
      </c>
      <c r="T88" s="3">
        <f t="array" aca="1" ref="T88:V88" ca="1">MMULT(Q88:S88,$J$16:$L$18)</f>
        <v>1.3557064090489628</v>
      </c>
      <c r="U88" s="3">
        <f ca="1"/>
        <v>-0.67336264296576409</v>
      </c>
      <c r="V88" s="3">
        <f ca="1"/>
        <v>1.4356901451424666</v>
      </c>
      <c r="W88" s="3">
        <f t="shared" ca="1" si="18"/>
        <v>0.79506099049433232</v>
      </c>
      <c r="X88" s="3">
        <f t="shared" ca="1" si="19"/>
        <v>0.33774429817949181</v>
      </c>
      <c r="Y88" s="3">
        <f t="shared" ca="1" si="20"/>
        <v>0.80778635833606205</v>
      </c>
      <c r="Z88" s="3">
        <v>1</v>
      </c>
      <c r="AA88" s="3">
        <f ca="1">W88*$N$16+X88*$N$17+$N$18*Y88+$N$19*Z88</f>
        <v>-1.5375315555568125</v>
      </c>
    </row>
    <row r="89" spans="17:27" x14ac:dyDescent="0.25">
      <c r="Q89" s="2">
        <v>0.5</v>
      </c>
      <c r="R89" s="2">
        <v>0.7</v>
      </c>
      <c r="S89" s="3">
        <v>1</v>
      </c>
      <c r="T89" s="3">
        <f t="array" aca="1" ref="T89:V89" ca="1">MMULT(Q89:S89,$J$16:$L$18)</f>
        <v>1.3470502966222577</v>
      </c>
      <c r="U89" s="3">
        <f ca="1"/>
        <v>-0.63138819408570945</v>
      </c>
      <c r="V89" s="3">
        <f ca="1"/>
        <v>1.3781020085472917</v>
      </c>
      <c r="W89" s="3">
        <f t="shared" ca="1" si="18"/>
        <v>0.79364696939332102</v>
      </c>
      <c r="X89" s="3">
        <f t="shared" ca="1" si="19"/>
        <v>0.34719583568123702</v>
      </c>
      <c r="Y89" s="3">
        <f t="shared" ca="1" si="20"/>
        <v>0.79868600151576175</v>
      </c>
      <c r="Z89" s="3">
        <v>1</v>
      </c>
      <c r="AA89" s="3">
        <f ca="1">W89*$N$16+X89*$N$17+$N$18*Y89+$N$19*Z89</f>
        <v>-1.5309934955313189</v>
      </c>
    </row>
    <row r="90" spans="17:27" x14ac:dyDescent="0.25">
      <c r="Q90" s="2">
        <v>0.5</v>
      </c>
      <c r="R90" s="2">
        <v>0.6</v>
      </c>
      <c r="S90" s="3">
        <v>1</v>
      </c>
      <c r="T90" s="3">
        <f t="array" aca="1" ref="T90:V90" ca="1">MMULT(Q90:S90,$J$16:$L$18)</f>
        <v>1.3383941841955529</v>
      </c>
      <c r="U90" s="3">
        <f ca="1"/>
        <v>-0.58941374520565482</v>
      </c>
      <c r="V90" s="3">
        <f ca="1"/>
        <v>1.3205138719521168</v>
      </c>
      <c r="W90" s="3">
        <f t="shared" ca="1" si="18"/>
        <v>0.79222574158487258</v>
      </c>
      <c r="X90" s="3">
        <f t="shared" ca="1" si="19"/>
        <v>0.356769379680966</v>
      </c>
      <c r="Y90" s="3">
        <f t="shared" ca="1" si="20"/>
        <v>0.78926718871915913</v>
      </c>
      <c r="Z90" s="3">
        <v>1</v>
      </c>
      <c r="AA90" s="3">
        <f ca="1">W90*$N$16+X90*$N$17+$N$18*Y90+$N$19*Z90</f>
        <v>-1.5242251565662963</v>
      </c>
    </row>
    <row r="91" spans="17:27" x14ac:dyDescent="0.25">
      <c r="Q91" s="2">
        <v>0.5</v>
      </c>
      <c r="R91" s="2">
        <v>0.5</v>
      </c>
      <c r="S91" s="3">
        <v>1</v>
      </c>
      <c r="T91" s="3">
        <f t="array" aca="1" ref="T91:V91" ca="1">MMULT(Q91:S91,$J$16:$L$18)</f>
        <v>1.3297380717688481</v>
      </c>
      <c r="U91" s="3">
        <f ca="1"/>
        <v>-0.54743929632560018</v>
      </c>
      <c r="V91" s="3">
        <f ca="1"/>
        <v>1.2629257353569421</v>
      </c>
      <c r="W91" s="3">
        <f t="shared" ca="1" si="18"/>
        <v>0.79079730548580329</v>
      </c>
      <c r="X91" s="3">
        <f t="shared" ca="1" si="19"/>
        <v>0.3664587156222775</v>
      </c>
      <c r="Y91" s="3">
        <f t="shared" ca="1" si="20"/>
        <v>0.77952934564810539</v>
      </c>
      <c r="Z91" s="3">
        <v>1</v>
      </c>
      <c r="AA91" s="3">
        <f ca="1">W91*$N$16+X91*$N$17+$N$18*Y91+$N$19*Z91</f>
        <v>-1.5172254873164595</v>
      </c>
    </row>
    <row r="92" spans="17:27" x14ac:dyDescent="0.25">
      <c r="Q92" s="2">
        <v>0.5</v>
      </c>
      <c r="R92" s="2">
        <v>0.4</v>
      </c>
      <c r="S92" s="3">
        <v>1</v>
      </c>
      <c r="T92" s="3">
        <f t="array" aca="1" ref="T92:V92" ca="1">MMULT(Q92:S92,$J$16:$L$18)</f>
        <v>1.321081959342143</v>
      </c>
      <c r="U92" s="3">
        <f ca="1"/>
        <v>-0.50546484744554554</v>
      </c>
      <c r="V92" s="3">
        <f ca="1"/>
        <v>1.2053375987617672</v>
      </c>
      <c r="W92" s="3">
        <f t="shared" ca="1" si="18"/>
        <v>0.7893616600396639</v>
      </c>
      <c r="X92" s="3">
        <f t="shared" ca="1" si="19"/>
        <v>0.37625727143302412</v>
      </c>
      <c r="Y92" s="3">
        <f t="shared" ca="1" si="20"/>
        <v>0.76947295140625804</v>
      </c>
      <c r="Z92" s="3">
        <v>1</v>
      </c>
      <c r="AA92" s="3">
        <f ca="1">W92*$N$16+X92*$N$17+$N$18*Y92+$N$19*Z92</f>
        <v>-1.5099941921020248</v>
      </c>
    </row>
    <row r="93" spans="17:27" x14ac:dyDescent="0.25">
      <c r="Q93" s="2">
        <v>0.5</v>
      </c>
      <c r="R93" s="2">
        <v>0.30000000000000004</v>
      </c>
      <c r="S93" s="3">
        <v>1</v>
      </c>
      <c r="T93" s="3">
        <f t="array" aca="1" ref="T93:V93" ca="1">MMULT(Q93:S93,$J$16:$L$18)</f>
        <v>1.312425846915438</v>
      </c>
      <c r="U93" s="3">
        <f ca="1"/>
        <v>-0.4634903985654909</v>
      </c>
      <c r="V93" s="3">
        <f ca="1"/>
        <v>1.1477494621665922</v>
      </c>
      <c r="W93" s="3">
        <f t="shared" ca="1" si="18"/>
        <v>0.78791880472221454</v>
      </c>
      <c r="X93" s="3">
        <f t="shared" ca="1" si="19"/>
        <v>0.38615813163736146</v>
      </c>
      <c r="Y93" s="3">
        <f t="shared" ca="1" si="20"/>
        <v>0.75909960697516032</v>
      </c>
      <c r="Z93" s="3">
        <v>1</v>
      </c>
      <c r="AA93" s="3">
        <f ca="1">W93*$N$16+X93*$N$17+$N$18*Y93+$N$19*Z93</f>
        <v>-1.5025317837399625</v>
      </c>
    </row>
    <row r="94" spans="17:27" x14ac:dyDescent="0.25">
      <c r="Q94" s="2">
        <v>0.5</v>
      </c>
      <c r="R94" s="2">
        <v>0.19999999999999996</v>
      </c>
      <c r="S94" s="3">
        <v>1</v>
      </c>
      <c r="T94" s="3">
        <f t="array" aca="1" ref="T94:V94" ca="1">MMULT(Q94:S94,$J$16:$L$18)</f>
        <v>1.3037697344887333</v>
      </c>
      <c r="U94" s="3">
        <f ca="1"/>
        <v>-0.42151594968543626</v>
      </c>
      <c r="V94" s="3">
        <f ca="1"/>
        <v>1.0901613255714173</v>
      </c>
      <c r="W94" s="3">
        <f t="shared" ca="1" si="18"/>
        <v>0.78646873954686303</v>
      </c>
      <c r="X94" s="3">
        <f t="shared" ca="1" si="19"/>
        <v>0.39615405365775336</v>
      </c>
      <c r="Y94" s="3">
        <f t="shared" ca="1" si="20"/>
        <v>0.74841209904676509</v>
      </c>
      <c r="Z94" s="3">
        <v>1</v>
      </c>
      <c r="AA94" s="3">
        <f ca="1">W94*$N$16+X94*$N$17+$N$18*Y94+$N$19*Z94</f>
        <v>-1.4948396331063911</v>
      </c>
    </row>
    <row r="95" spans="17:27" x14ac:dyDescent="0.25">
      <c r="Q95" s="2">
        <v>0.5</v>
      </c>
      <c r="R95" s="2">
        <v>9.9999999999999978E-2</v>
      </c>
      <c r="S95" s="3">
        <v>1</v>
      </c>
      <c r="T95" s="3">
        <f t="array" aca="1" ref="T95:V95" ca="1">MMULT(Q95:S95,$J$16:$L$18)</f>
        <v>1.2951136220620283</v>
      </c>
      <c r="U95" s="3">
        <f ca="1"/>
        <v>-0.37954150080538163</v>
      </c>
      <c r="V95" s="3">
        <f ca="1"/>
        <v>1.0325731889762424</v>
      </c>
      <c r="W95" s="3">
        <f t="shared" ref="W95:W151" ca="1" si="21">1/(1+EXP(-T95))</f>
        <v>0.78501146507006248</v>
      </c>
      <c r="X95" s="3">
        <f t="shared" ref="X95:X151" ca="1" si="22">1/(1+EXP(-U95))</f>
        <v>0.40623748625440259</v>
      </c>
      <c r="Y95" s="3">
        <f t="shared" ref="Y95:Y151" ca="1" si="23">1/(1+EXP(-V95))</f>
        <v>0.73741445797559657</v>
      </c>
      <c r="Z95" s="3">
        <v>1</v>
      </c>
      <c r="AA95" s="3">
        <f ca="1">W95*$N$16+X95*$N$17+$N$18*Y95+$N$19*Z95</f>
        <v>-1.486920014496095</v>
      </c>
    </row>
    <row r="96" spans="17:27" x14ac:dyDescent="0.25">
      <c r="Q96" s="2">
        <v>0.5</v>
      </c>
      <c r="R96" s="2">
        <v>0</v>
      </c>
      <c r="S96" s="3">
        <v>1</v>
      </c>
      <c r="T96" s="3">
        <f t="array" aca="1" ref="T96:V96" ca="1">MMULT(Q96:S96,$J$16:$L$18)</f>
        <v>1.2864575096353232</v>
      </c>
      <c r="U96" s="3">
        <f ca="1"/>
        <v>-0.3375670519253271</v>
      </c>
      <c r="V96" s="3">
        <f ca="1"/>
        <v>0.97498505238106759</v>
      </c>
      <c r="W96" s="3">
        <f t="shared" ca="1" si="21"/>
        <v>0.78354698239666942</v>
      </c>
      <c r="X96" s="3">
        <f t="shared" ca="1" si="22"/>
        <v>0.41640059002666963</v>
      </c>
      <c r="Y96" s="3">
        <f t="shared" ca="1" si="23"/>
        <v>0.72611200858763159</v>
      </c>
      <c r="Z96" s="3">
        <v>1</v>
      </c>
      <c r="AA96" s="3">
        <f ca="1">W96*$N$16+X96*$N$17+$N$18*Y96+$N$19*Z96</f>
        <v>-1.4787761458232564</v>
      </c>
    </row>
    <row r="97" spans="17:27" x14ac:dyDescent="0.25">
      <c r="Q97" s="2">
        <v>0.6</v>
      </c>
      <c r="R97" s="2">
        <v>1</v>
      </c>
      <c r="S97" s="3">
        <v>1</v>
      </c>
      <c r="T97" s="3">
        <f t="array" aca="1" ref="T97:V97" ca="1">MMULT(Q97:S97,$J$16:$L$18)</f>
        <v>1.4997595940282764</v>
      </c>
      <c r="U97" s="3">
        <f ca="1"/>
        <v>-0.95256702344381761</v>
      </c>
      <c r="V97" s="3">
        <f ca="1"/>
        <v>1.6024393053931767</v>
      </c>
      <c r="W97" s="3">
        <f t="shared" ca="1" si="21"/>
        <v>0.81753861775840042</v>
      </c>
      <c r="X97" s="3">
        <f t="shared" ca="1" si="22"/>
        <v>0.2783688659700535</v>
      </c>
      <c r="Y97" s="3">
        <f t="shared" ca="1" si="23"/>
        <v>0.83235903564555935</v>
      </c>
      <c r="Z97" s="3">
        <v>1</v>
      </c>
      <c r="AA97" s="3">
        <f ca="1">W97*$N$16+X97*$N$17+$N$18*Y97+$N$19*Z97</f>
        <v>-1.5603371656640079</v>
      </c>
    </row>
    <row r="98" spans="17:27" x14ac:dyDescent="0.25">
      <c r="Q98" s="2">
        <v>0.6</v>
      </c>
      <c r="R98" s="2">
        <v>0.9</v>
      </c>
      <c r="S98" s="3">
        <v>1</v>
      </c>
      <c r="T98" s="3">
        <f t="array" aca="1" ref="T98:V98" ca="1">MMULT(Q98:S98,$J$16:$L$18)</f>
        <v>1.4911034816015714</v>
      </c>
      <c r="U98" s="3">
        <f ca="1"/>
        <v>-0.91059257456376297</v>
      </c>
      <c r="V98" s="3">
        <f ca="1"/>
        <v>1.5448511687980018</v>
      </c>
      <c r="W98" s="3">
        <f t="shared" ca="1" si="21"/>
        <v>0.81624384136302808</v>
      </c>
      <c r="X98" s="3">
        <f t="shared" ca="1" si="22"/>
        <v>0.28687859346999861</v>
      </c>
      <c r="Y98" s="3">
        <f t="shared" ca="1" si="23"/>
        <v>0.82416883614263425</v>
      </c>
      <c r="Z98" s="3">
        <v>1</v>
      </c>
      <c r="AA98" s="3">
        <f ca="1">W98*$N$16+X98*$N$17+$N$18*Y98+$N$19*Z98</f>
        <v>-1.5544432124200109</v>
      </c>
    </row>
    <row r="99" spans="17:27" x14ac:dyDescent="0.25">
      <c r="Q99" s="2">
        <v>0.6</v>
      </c>
      <c r="R99" s="2">
        <v>0.8</v>
      </c>
      <c r="S99" s="3">
        <v>1</v>
      </c>
      <c r="T99" s="3">
        <f t="array" aca="1" ref="T99:V99" ca="1">MMULT(Q99:S99,$J$16:$L$18)</f>
        <v>1.4824473691748665</v>
      </c>
      <c r="U99" s="3">
        <f ca="1"/>
        <v>-0.86861812568370833</v>
      </c>
      <c r="V99" s="3">
        <f ca="1"/>
        <v>1.4872630322028269</v>
      </c>
      <c r="W99" s="3">
        <f t="shared" ca="1" si="21"/>
        <v>0.81494195680264281</v>
      </c>
      <c r="X99" s="3">
        <f t="shared" ca="1" si="22"/>
        <v>0.29554192263451828</v>
      </c>
      <c r="Y99" s="3">
        <f t="shared" ca="1" si="23"/>
        <v>0.81566711326175156</v>
      </c>
      <c r="Z99" s="3">
        <v>1</v>
      </c>
      <c r="AA99" s="3">
        <f ca="1">W99*$N$16+X99*$N$17+$N$18*Y99+$N$19*Z99</f>
        <v>-1.5483273801333284</v>
      </c>
    </row>
    <row r="100" spans="17:27" x14ac:dyDescent="0.25">
      <c r="Q100" s="2">
        <v>0.6</v>
      </c>
      <c r="R100" s="2">
        <v>0.7</v>
      </c>
      <c r="S100" s="3">
        <v>1</v>
      </c>
      <c r="T100" s="3">
        <f t="array" aca="1" ref="T100:V100" ca="1">MMULT(Q100:S100,$J$16:$L$18)</f>
        <v>1.4737912567481617</v>
      </c>
      <c r="U100" s="3">
        <f ca="1"/>
        <v>-0.82664367680365369</v>
      </c>
      <c r="V100" s="3">
        <f ca="1"/>
        <v>1.4296748956076519</v>
      </c>
      <c r="W100" s="3">
        <f t="shared" ca="1" si="21"/>
        <v>0.81363295455762241</v>
      </c>
      <c r="X100" s="3">
        <f t="shared" ca="1" si="22"/>
        <v>0.30435521440706192</v>
      </c>
      <c r="Y100" s="3">
        <f t="shared" ca="1" si="23"/>
        <v>0.806850655682811</v>
      </c>
      <c r="Z100" s="3">
        <v>1</v>
      </c>
      <c r="AA100" s="3">
        <f ca="1">W100*$N$16+X100*$N$17+$N$18*Y100+$N$19*Z100</f>
        <v>-1.5419868902304681</v>
      </c>
    </row>
    <row r="101" spans="17:27" x14ac:dyDescent="0.25">
      <c r="Q101" s="2">
        <v>0.6</v>
      </c>
      <c r="R101" s="2">
        <v>0.6</v>
      </c>
      <c r="S101" s="3">
        <v>1</v>
      </c>
      <c r="T101" s="3">
        <f t="array" aca="1" ref="T101:V101" ca="1">MMULT(Q101:S101,$J$16:$L$18)</f>
        <v>1.4651351443214566</v>
      </c>
      <c r="U101" s="3">
        <f ca="1"/>
        <v>-0.78466922792359906</v>
      </c>
      <c r="V101" s="3">
        <f ca="1"/>
        <v>1.3720867590124772</v>
      </c>
      <c r="W101" s="3">
        <f t="shared" ca="1" si="21"/>
        <v>0.81231682554019169</v>
      </c>
      <c r="X101" s="3">
        <f t="shared" ca="1" si="22"/>
        <v>0.31331443407715465</v>
      </c>
      <c r="Y101" s="3">
        <f t="shared" ca="1" si="23"/>
        <v>0.79771709166827121</v>
      </c>
      <c r="Z101" s="3">
        <v>1</v>
      </c>
      <c r="AA101" s="3">
        <f ca="1">W101*$N$16+X101*$N$17+$N$18*Y101+$N$19*Z101</f>
        <v>-1.5354195553909649</v>
      </c>
    </row>
    <row r="102" spans="17:27" x14ac:dyDescent="0.25">
      <c r="Q102" s="2">
        <v>0.6</v>
      </c>
      <c r="R102" s="2">
        <v>0.5</v>
      </c>
      <c r="S102" s="3">
        <v>1</v>
      </c>
      <c r="T102" s="3">
        <f t="array" aca="1" ref="T102:V102" ca="1">MMULT(Q102:S102,$J$16:$L$18)</f>
        <v>1.4564790318947518</v>
      </c>
      <c r="U102" s="3">
        <f ca="1"/>
        <v>-0.74269477904354464</v>
      </c>
      <c r="V102" s="3">
        <f ca="1"/>
        <v>1.3144986224173023</v>
      </c>
      <c r="W102" s="3">
        <f t="shared" ca="1" si="21"/>
        <v>0.8109935611002479</v>
      </c>
      <c r="X102" s="3">
        <f t="shared" ca="1" si="22"/>
        <v>0.32241515106551299</v>
      </c>
      <c r="Y102" s="3">
        <f t="shared" ca="1" si="23"/>
        <v>0.78826496452434169</v>
      </c>
      <c r="Z102" s="3">
        <v>1</v>
      </c>
      <c r="AA102" s="3">
        <f ca="1">W102*$N$16+X102*$N$17+$N$18*Y102+$N$19*Z102</f>
        <v>-1.5286238361964375</v>
      </c>
    </row>
    <row r="103" spans="17:27" x14ac:dyDescent="0.25">
      <c r="Q103" s="2">
        <v>0.6</v>
      </c>
      <c r="R103" s="2">
        <v>0.4</v>
      </c>
      <c r="S103" s="3">
        <v>1</v>
      </c>
      <c r="T103" s="3">
        <f t="array" aca="1" ref="T103:V103" ca="1">MMULT(Q103:S103,$J$16:$L$18)</f>
        <v>1.447822919468047</v>
      </c>
      <c r="U103" s="3">
        <f ca="1"/>
        <v>-0.70072033016349</v>
      </c>
      <c r="V103" s="3">
        <f ca="1"/>
        <v>1.2569104858221274</v>
      </c>
      <c r="W103" s="3">
        <f t="shared" ca="1" si="21"/>
        <v>0.80966315303117575</v>
      </c>
      <c r="X103" s="3">
        <f t="shared" ca="1" si="22"/>
        <v>0.3316525407146817</v>
      </c>
      <c r="Y103" s="3">
        <f t="shared" ca="1" si="23"/>
        <v>0.77849380666955836</v>
      </c>
      <c r="Z103" s="3">
        <v>1</v>
      </c>
      <c r="AA103" s="3">
        <f ca="1">W103*$N$16+X103*$N$17+$N$18*Y103+$N$19*Z103</f>
        <v>-1.5215988969337291</v>
      </c>
    </row>
    <row r="104" spans="17:27" x14ac:dyDescent="0.25">
      <c r="Q104" s="2">
        <v>0.6</v>
      </c>
      <c r="R104" s="2">
        <v>0.30000000000000004</v>
      </c>
      <c r="S104" s="3">
        <v>1</v>
      </c>
      <c r="T104" s="3">
        <f t="array" aca="1" ref="T104:V104" ca="1">MMULT(Q104:S104,$J$16:$L$18)</f>
        <v>1.4391668070413419</v>
      </c>
      <c r="U104" s="3">
        <f ca="1"/>
        <v>-0.65874588128343536</v>
      </c>
      <c r="V104" s="3">
        <f ca="1"/>
        <v>1.1993223492269525</v>
      </c>
      <c r="W104" s="3">
        <f t="shared" ca="1" si="21"/>
        <v>0.80832559357565592</v>
      </c>
      <c r="X104" s="3">
        <f t="shared" ca="1" si="22"/>
        <v>0.34102138816471239</v>
      </c>
      <c r="Y104" s="3">
        <f t="shared" ca="1" si="23"/>
        <v>0.7684042112583549</v>
      </c>
      <c r="Z104" s="3">
        <v>1</v>
      </c>
      <c r="AA104" s="3">
        <f ca="1">W104*$N$16+X104*$N$17+$N$18*Y104+$N$19*Z104</f>
        <v>-1.5143446597697583</v>
      </c>
    </row>
    <row r="105" spans="17:27" x14ac:dyDescent="0.25">
      <c r="Q105" s="2">
        <v>0.6</v>
      </c>
      <c r="R105" s="2">
        <v>0.19999999999999996</v>
      </c>
      <c r="S105" s="3">
        <v>1</v>
      </c>
      <c r="T105" s="3">
        <f t="array" aca="1" ref="T105:V105" ca="1">MMULT(Q105:S105,$J$16:$L$18)</f>
        <v>1.4305106946146371</v>
      </c>
      <c r="U105" s="3">
        <f ca="1"/>
        <v>-0.61677143240338073</v>
      </c>
      <c r="V105" s="3">
        <f ca="1"/>
        <v>1.1417342126317775</v>
      </c>
      <c r="W105" s="3">
        <f t="shared" ca="1" si="21"/>
        <v>0.80698087543146135</v>
      </c>
      <c r="X105" s="3">
        <f t="shared" ca="1" si="22"/>
        <v>0.3505160943774322</v>
      </c>
      <c r="Y105" s="3">
        <f t="shared" ca="1" si="23"/>
        <v>0.75799790022870539</v>
      </c>
      <c r="Z105" s="3">
        <v>1</v>
      </c>
      <c r="AA105" s="3">
        <f ca="1">W105*$N$16+X105*$N$17+$N$18*Y105+$N$19*Z105</f>
        <v>-1.5068618564551395</v>
      </c>
    </row>
    <row r="106" spans="17:27" x14ac:dyDescent="0.25">
      <c r="Q106" s="2">
        <v>0.6</v>
      </c>
      <c r="R106" s="2">
        <v>9.9999999999999978E-2</v>
      </c>
      <c r="S106" s="3">
        <v>1</v>
      </c>
      <c r="T106" s="3">
        <f t="array" aca="1" ref="T106:V106" ca="1">MMULT(Q106:S106,$J$16:$L$18)</f>
        <v>1.4218545821879323</v>
      </c>
      <c r="U106" s="3">
        <f ca="1"/>
        <v>-0.57479698352332609</v>
      </c>
      <c r="V106" s="3">
        <f ca="1"/>
        <v>1.0841460760366028</v>
      </c>
      <c r="W106" s="3">
        <f t="shared" ca="1" si="21"/>
        <v>0.80562899175724334</v>
      </c>
      <c r="X106" s="3">
        <f t="shared" ca="1" si="22"/>
        <v>0.36013068435517986</v>
      </c>
      <c r="Y106" s="3">
        <f t="shared" ca="1" si="23"/>
        <v>0.74727778757891183</v>
      </c>
      <c r="Z106" s="3">
        <v>1</v>
      </c>
      <c r="AA106" s="3">
        <f ca="1">W106*$N$16+X106*$N$17+$N$18*Y106+$N$19*Z106</f>
        <v>-1.4991520766638171</v>
      </c>
    </row>
    <row r="107" spans="17:27" x14ac:dyDescent="0.25">
      <c r="Q107" s="2">
        <v>0.6</v>
      </c>
      <c r="R107" s="2">
        <v>0</v>
      </c>
      <c r="S107" s="3">
        <v>1</v>
      </c>
      <c r="T107" s="3">
        <f t="array" aca="1" ref="T107:V107" ca="1">MMULT(Q107:S107,$J$16:$L$18)</f>
        <v>1.4131984697612272</v>
      </c>
      <c r="U107" s="3">
        <f ca="1"/>
        <v>-0.53282253464327145</v>
      </c>
      <c r="V107" s="3">
        <f ca="1"/>
        <v>1.0265579394414279</v>
      </c>
      <c r="W107" s="3">
        <f t="shared" ca="1" si="21"/>
        <v>0.80426993617830134</v>
      </c>
      <c r="X107" s="3">
        <f t="shared" ca="1" si="22"/>
        <v>0.369858817580696</v>
      </c>
      <c r="Y107" s="3">
        <f t="shared" ca="1" si="23"/>
        <v>0.7362480366329317</v>
      </c>
      <c r="Z107" s="3">
        <v>1</v>
      </c>
      <c r="AA107" s="3">
        <f ca="1">W107*$N$16+X107*$N$17+$N$18*Y107+$N$19*Z107</f>
        <v>-1.491217812039729</v>
      </c>
    </row>
    <row r="108" spans="17:27" x14ac:dyDescent="0.25">
      <c r="Q108" s="2">
        <v>0.7</v>
      </c>
      <c r="R108" s="2">
        <v>1</v>
      </c>
      <c r="S108" s="3">
        <v>1</v>
      </c>
      <c r="T108" s="3">
        <f t="array" aca="1" ref="T108:V108" ca="1">MMULT(Q108:S108,$J$16:$L$18)</f>
        <v>1.6265005541541802</v>
      </c>
      <c r="U108" s="3">
        <f ca="1"/>
        <v>-1.147822506161762</v>
      </c>
      <c r="V108" s="3">
        <f ca="1"/>
        <v>1.6540121924535369</v>
      </c>
      <c r="W108" s="3">
        <f t="shared" ca="1" si="21"/>
        <v>0.8356896856506969</v>
      </c>
      <c r="X108" s="3">
        <f t="shared" ca="1" si="22"/>
        <v>0.24088703591261831</v>
      </c>
      <c r="Y108" s="3">
        <f t="shared" ca="1" si="23"/>
        <v>0.83943257265998372</v>
      </c>
      <c r="Z108" s="3">
        <v>1</v>
      </c>
      <c r="AA108" s="3">
        <f ca="1">W108*$N$16+X108*$N$17+$N$18*Y108+$N$19*Z108</f>
        <v>-1.5702068658663522</v>
      </c>
    </row>
    <row r="109" spans="17:27" x14ac:dyDescent="0.25">
      <c r="Q109" s="2">
        <v>0.7</v>
      </c>
      <c r="R109" s="2">
        <v>0.9</v>
      </c>
      <c r="S109" s="3">
        <v>1</v>
      </c>
      <c r="T109" s="3">
        <f t="array" aca="1" ref="T109:V109" ca="1">MMULT(Q109:S109,$J$16:$L$18)</f>
        <v>1.6178444417274753</v>
      </c>
      <c r="U109" s="3">
        <f ca="1"/>
        <v>-1.1058480572817073</v>
      </c>
      <c r="V109" s="3">
        <f ca="1"/>
        <v>1.5964240558583622</v>
      </c>
      <c r="W109" s="3">
        <f t="shared" ca="1" si="21"/>
        <v>0.8344976374041293</v>
      </c>
      <c r="X109" s="3">
        <f t="shared" ca="1" si="22"/>
        <v>0.24864574905520173</v>
      </c>
      <c r="Y109" s="3">
        <f t="shared" ca="1" si="23"/>
        <v>0.83151800406212351</v>
      </c>
      <c r="Z109" s="3">
        <v>1</v>
      </c>
      <c r="AA109" s="3">
        <f ca="1">W109*$N$16+X109*$N$17+$N$18*Y109+$N$19*Z109</f>
        <v>-1.5644919883076729</v>
      </c>
    </row>
    <row r="110" spans="17:27" x14ac:dyDescent="0.25">
      <c r="Q110" s="2">
        <v>0.7</v>
      </c>
      <c r="R110" s="2">
        <v>0.8</v>
      </c>
      <c r="S110" s="3">
        <v>1</v>
      </c>
      <c r="T110" s="3">
        <f t="array" aca="1" ref="T110:V110" ca="1">MMULT(Q110:S110,$J$16:$L$18)</f>
        <v>1.6091883293007703</v>
      </c>
      <c r="U110" s="3">
        <f ca="1"/>
        <v>-1.0638736084016527</v>
      </c>
      <c r="V110" s="3">
        <f ca="1"/>
        <v>1.5388359192631871</v>
      </c>
      <c r="W110" s="3">
        <f t="shared" ca="1" si="21"/>
        <v>0.83329866612532288</v>
      </c>
      <c r="X110" s="3">
        <f t="shared" ca="1" si="22"/>
        <v>0.25656989927111024</v>
      </c>
      <c r="Y110" s="3">
        <f t="shared" ca="1" si="23"/>
        <v>0.82329543841487918</v>
      </c>
      <c r="Z110" s="3">
        <v>1</v>
      </c>
      <c r="AA110" s="3">
        <f ca="1">W110*$N$16+X110*$N$17+$N$18*Y110+$N$19*Z110</f>
        <v>-1.558559143934092</v>
      </c>
    </row>
    <row r="111" spans="17:27" x14ac:dyDescent="0.25">
      <c r="Q111" s="2">
        <v>0.7</v>
      </c>
      <c r="R111" s="2">
        <v>0.7</v>
      </c>
      <c r="S111" s="3">
        <v>1</v>
      </c>
      <c r="T111" s="3">
        <f t="array" aca="1" ref="T111:V111" ca="1">MMULT(Q111:S111,$J$16:$L$18)</f>
        <v>1.6005322168740652</v>
      </c>
      <c r="U111" s="3">
        <f ca="1"/>
        <v>-1.021899159521598</v>
      </c>
      <c r="V111" s="3">
        <f ca="1"/>
        <v>1.4812477826680124</v>
      </c>
      <c r="W111" s="3">
        <f t="shared" ca="1" si="21"/>
        <v>0.83209275663874371</v>
      </c>
      <c r="X111" s="3">
        <f t="shared" ca="1" si="22"/>
        <v>0.26465763240157059</v>
      </c>
      <c r="Y111" s="3">
        <f t="shared" ca="1" si="23"/>
        <v>0.81476097693306238</v>
      </c>
      <c r="Z111" s="3">
        <v>1</v>
      </c>
      <c r="AA111" s="3">
        <f ca="1">W111*$N$16+X111*$N$17+$N$18*Y111+$N$19*Z111</f>
        <v>-1.5524052132191715</v>
      </c>
    </row>
    <row r="112" spans="17:27" x14ac:dyDescent="0.25">
      <c r="Q112" s="2">
        <v>0.7</v>
      </c>
      <c r="R112" s="2">
        <v>0.6</v>
      </c>
      <c r="S112" s="3">
        <v>1</v>
      </c>
      <c r="T112" s="3">
        <f t="array" aca="1" ref="T112:V112" ca="1">MMULT(Q112:S112,$J$16:$L$18)</f>
        <v>1.5918761044473606</v>
      </c>
      <c r="U112" s="3">
        <f ca="1"/>
        <v>-0.9799247106415433</v>
      </c>
      <c r="V112" s="3">
        <f ca="1"/>
        <v>1.4236596460728375</v>
      </c>
      <c r="W112" s="3">
        <f t="shared" ca="1" si="21"/>
        <v>0.83087989411558516</v>
      </c>
      <c r="X112" s="3">
        <f t="shared" ca="1" si="22"/>
        <v>0.27290672296870605</v>
      </c>
      <c r="Y112" s="3">
        <f t="shared" ca="1" si="23"/>
        <v>0.80591149244390881</v>
      </c>
      <c r="Z112" s="3">
        <v>1</v>
      </c>
      <c r="AA112" s="3">
        <f ca="1">W112*$N$16+X112*$N$17+$N$18*Y112+$N$19*Z112</f>
        <v>-1.5460276192334663</v>
      </c>
    </row>
    <row r="113" spans="17:27" x14ac:dyDescent="0.25">
      <c r="Q113" s="2">
        <v>0.7</v>
      </c>
      <c r="R113" s="2">
        <v>0.5</v>
      </c>
      <c r="S113" s="3">
        <v>1</v>
      </c>
      <c r="T113" s="3">
        <f t="array" aca="1" ref="T113:V113" ca="1">MMULT(Q113:S113,$J$16:$L$18)</f>
        <v>1.5832199920206556</v>
      </c>
      <c r="U113" s="3">
        <f ca="1"/>
        <v>-0.93795026176148888</v>
      </c>
      <c r="V113" s="3">
        <f ca="1"/>
        <v>1.3660715094776625</v>
      </c>
      <c r="W113" s="3">
        <f t="shared" ca="1" si="21"/>
        <v>0.82966006407952397</v>
      </c>
      <c r="X113" s="3">
        <f t="shared" ca="1" si="22"/>
        <v>0.28131456603772187</v>
      </c>
      <c r="Y113" s="3">
        <f t="shared" ca="1" si="23"/>
        <v>0.79674470527526198</v>
      </c>
      <c r="Z113" s="3">
        <v>1</v>
      </c>
      <c r="AA113" s="3">
        <f ca="1">W113*$N$16+X113*$N$17+$N$18*Y113+$N$19*Z113</f>
        <v>-1.5394243838245916</v>
      </c>
    </row>
    <row r="114" spans="17:27" x14ac:dyDescent="0.25">
      <c r="Q114" s="2">
        <v>0.7</v>
      </c>
      <c r="R114" s="2">
        <v>0.4</v>
      </c>
      <c r="S114" s="3">
        <v>1</v>
      </c>
      <c r="T114" s="3">
        <f t="array" aca="1" ref="T114:V114" ca="1">MMULT(Q114:S114,$J$16:$L$18)</f>
        <v>1.5745638795939505</v>
      </c>
      <c r="U114" s="3">
        <f ca="1"/>
        <v>-0.89597581288143424</v>
      </c>
      <c r="V114" s="3">
        <f ca="1"/>
        <v>1.3084833728824876</v>
      </c>
      <c r="W114" s="3">
        <f t="shared" ca="1" si="21"/>
        <v>0.82843325241249244</v>
      </c>
      <c r="X114" s="3">
        <f t="shared" ca="1" si="22"/>
        <v>0.28987817055970466</v>
      </c>
      <c r="Y114" s="3">
        <f t="shared" ca="1" si="23"/>
        <v>0.78725925861795321</v>
      </c>
      <c r="Z114" s="3">
        <v>1</v>
      </c>
      <c r="AA114" s="3">
        <f ca="1">W114*$N$16+X114*$N$17+$N$18*Y114+$N$19*Z114</f>
        <v>-1.5325941835500081</v>
      </c>
    </row>
    <row r="115" spans="17:27" x14ac:dyDescent="0.25">
      <c r="Q115" s="2">
        <v>0.7</v>
      </c>
      <c r="R115" s="2">
        <v>0.30000000000000004</v>
      </c>
      <c r="S115" s="3">
        <v>1</v>
      </c>
      <c r="T115" s="3">
        <f t="array" aca="1" ref="T115:V115" ca="1">MMULT(Q115:S115,$J$16:$L$18)</f>
        <v>1.5659077671672457</v>
      </c>
      <c r="U115" s="3">
        <f ca="1"/>
        <v>-0.8540013640013796</v>
      </c>
      <c r="V115" s="3">
        <f ca="1"/>
        <v>1.2508952362873127</v>
      </c>
      <c r="W115" s="3">
        <f t="shared" ca="1" si="21"/>
        <v>0.82719944536046208</v>
      </c>
      <c r="X115" s="3">
        <f t="shared" ca="1" si="22"/>
        <v>0.29859415432386927</v>
      </c>
      <c r="Y115" s="3">
        <f t="shared" ca="1" si="23"/>
        <v>0.77745479238966342</v>
      </c>
      <c r="Z115" s="3">
        <v>1</v>
      </c>
      <c r="AA115" s="3">
        <f ca="1">W115*$N$16+X115*$N$17+$N$18*Y115+$N$19*Z115</f>
        <v>-1.5255364046448925</v>
      </c>
    </row>
    <row r="116" spans="17:27" x14ac:dyDescent="0.25">
      <c r="Q116" s="2">
        <v>0.7</v>
      </c>
      <c r="R116" s="2">
        <v>0.19999999999999996</v>
      </c>
      <c r="S116" s="3">
        <v>1</v>
      </c>
      <c r="T116" s="3">
        <f t="array" aca="1" ref="T116:V116" ca="1">MMULT(Q116:S116,$J$16:$L$18)</f>
        <v>1.5572516547405408</v>
      </c>
      <c r="U116" s="3">
        <f ca="1"/>
        <v>-0.81202691512132497</v>
      </c>
      <c r="V116" s="3">
        <f ca="1"/>
        <v>1.193307099692138</v>
      </c>
      <c r="W116" s="3">
        <f t="shared" ca="1" si="21"/>
        <v>0.82595862953923871</v>
      </c>
      <c r="X116" s="3">
        <f t="shared" ca="1" si="22"/>
        <v>0.3074587406410661</v>
      </c>
      <c r="Y116" s="3">
        <f t="shared" ca="1" si="23"/>
        <v>0.76733201453910826</v>
      </c>
      <c r="Z116" s="3">
        <v>1</v>
      </c>
      <c r="AA116" s="3">
        <f ca="1">W116*$N$16+X116*$N$17+$N$18*Y116+$N$19*Z116</f>
        <v>-1.5182511962403562</v>
      </c>
    </row>
    <row r="117" spans="17:27" x14ac:dyDescent="0.25">
      <c r="Q117" s="2">
        <v>0.7</v>
      </c>
      <c r="R117" s="2">
        <v>9.9999999999999978E-2</v>
      </c>
      <c r="S117" s="3">
        <v>1</v>
      </c>
      <c r="T117" s="3">
        <f t="array" aca="1" ref="T117:V117" ca="1">MMULT(Q117:S117,$J$16:$L$18)</f>
        <v>1.5485955423138358</v>
      </c>
      <c r="U117" s="3">
        <f ca="1"/>
        <v>-0.77005246624127033</v>
      </c>
      <c r="V117" s="3">
        <f ca="1"/>
        <v>1.1357189630969631</v>
      </c>
      <c r="W117" s="3">
        <f t="shared" ca="1" si="21"/>
        <v>0.82471079194026675</v>
      </c>
      <c r="X117" s="3">
        <f t="shared" ca="1" si="22"/>
        <v>0.31646775687137546</v>
      </c>
      <c r="Y117" s="3">
        <f t="shared" ca="1" si="23"/>
        <v>0.75689276865218658</v>
      </c>
      <c r="Z117" s="3">
        <v>1</v>
      </c>
      <c r="AA117" s="3">
        <f ca="1">W117*$N$16+X117*$N$17+$N$18*Y117+$N$19*Z117</f>
        <v>-1.5107395209884018</v>
      </c>
    </row>
    <row r="118" spans="17:27" x14ac:dyDescent="0.25">
      <c r="Q118" s="2">
        <v>0.7</v>
      </c>
      <c r="R118" s="2">
        <v>0</v>
      </c>
      <c r="S118" s="3">
        <v>1</v>
      </c>
      <c r="T118" s="3">
        <f t="array" aca="1" ref="T118:V118" ca="1">MMULT(Q118:S118,$J$16:$L$18)</f>
        <v>1.539939429887131</v>
      </c>
      <c r="U118" s="3">
        <f ca="1"/>
        <v>-0.72807801736121569</v>
      </c>
      <c r="V118" s="3">
        <f ca="1"/>
        <v>1.0781308265017882</v>
      </c>
      <c r="W118" s="3">
        <f t="shared" ca="1" si="21"/>
        <v>0.8234559199364444</v>
      </c>
      <c r="X118" s="3">
        <f t="shared" ca="1" si="22"/>
        <v>0.32561663489765824</v>
      </c>
      <c r="Y118" s="3">
        <f t="shared" ca="1" si="23"/>
        <v>0.74614009665947789</v>
      </c>
      <c r="Z118" s="3">
        <v>1</v>
      </c>
      <c r="AA118" s="3">
        <f ca="1">W118*$N$16+X118*$N$17+$N$18*Y118+$N$19*Z118</f>
        <v>-1.5030032022021624</v>
      </c>
    </row>
    <row r="119" spans="17:27" x14ac:dyDescent="0.25">
      <c r="Q119" s="2">
        <v>0.8</v>
      </c>
      <c r="R119" s="2">
        <v>1</v>
      </c>
      <c r="S119" s="3">
        <v>1</v>
      </c>
      <c r="T119" s="3">
        <f t="array" aca="1" ref="T119:V119" ca="1">MMULT(Q119:S119,$J$16:$L$18)</f>
        <v>1.7532415142800839</v>
      </c>
      <c r="U119" s="3">
        <f ca="1"/>
        <v>-1.3430779888797062</v>
      </c>
      <c r="V119" s="3">
        <f ca="1"/>
        <v>1.7055850795138974</v>
      </c>
      <c r="W119" s="3">
        <f t="shared" ca="1" si="21"/>
        <v>0.85236118538698058</v>
      </c>
      <c r="X119" s="3">
        <f t="shared" ca="1" si="22"/>
        <v>0.2070043401023072</v>
      </c>
      <c r="Y119" s="3">
        <f t="shared" ca="1" si="23"/>
        <v>0.84626277151237339</v>
      </c>
      <c r="Z119" s="3">
        <v>1</v>
      </c>
      <c r="AA119" s="3">
        <f ca="1">W119*$N$16+X119*$N$17+$N$18*Y119+$N$19*Z119</f>
        <v>-1.5795765044805208</v>
      </c>
    </row>
    <row r="120" spans="17:27" x14ac:dyDescent="0.25">
      <c r="Q120" s="2">
        <v>0.8</v>
      </c>
      <c r="R120" s="2">
        <v>0.9</v>
      </c>
      <c r="S120" s="3">
        <v>1</v>
      </c>
      <c r="T120" s="3">
        <f t="array" aca="1" ref="T120:V120" ca="1">MMULT(Q120:S120,$J$16:$L$18)</f>
        <v>1.7445854018533793</v>
      </c>
      <c r="U120" s="3">
        <f ca="1"/>
        <v>-1.3011035399996516</v>
      </c>
      <c r="V120" s="3">
        <f ca="1"/>
        <v>1.6479969429187225</v>
      </c>
      <c r="W120" s="3">
        <f t="shared" ca="1" si="21"/>
        <v>0.85126856062399725</v>
      </c>
      <c r="X120" s="3">
        <f t="shared" ca="1" si="22"/>
        <v>0.21397935156591991</v>
      </c>
      <c r="Y120" s="3">
        <f t="shared" ca="1" si="23"/>
        <v>0.83862014773518745</v>
      </c>
      <c r="Z120" s="3">
        <v>1</v>
      </c>
      <c r="AA120" s="3">
        <f ca="1">W120*$N$16+X120*$N$17+$N$18*Y120+$N$19*Z120</f>
        <v>-1.5740331669541368</v>
      </c>
    </row>
    <row r="121" spans="17:27" x14ac:dyDescent="0.25">
      <c r="Q121" s="2">
        <v>0.8</v>
      </c>
      <c r="R121" s="2">
        <v>0.8</v>
      </c>
      <c r="S121" s="3">
        <v>1</v>
      </c>
      <c r="T121" s="3">
        <f t="array" aca="1" ref="T121:V121" ca="1">MMULT(Q121:S121,$J$16:$L$18)</f>
        <v>1.7359292894266742</v>
      </c>
      <c r="U121" s="3">
        <f ca="1"/>
        <v>-1.2591290911195969</v>
      </c>
      <c r="V121" s="3">
        <f ca="1"/>
        <v>1.5904088063235475</v>
      </c>
      <c r="W121" s="3">
        <f t="shared" ca="1" si="21"/>
        <v>0.85016927112394758</v>
      </c>
      <c r="X121" s="3">
        <f t="shared" ca="1" si="22"/>
        <v>0.22112385076540708</v>
      </c>
      <c r="Y121" s="3">
        <f t="shared" ca="1" si="23"/>
        <v>0.83067361147743046</v>
      </c>
      <c r="Z121" s="3">
        <v>1</v>
      </c>
      <c r="AA121" s="3">
        <f ca="1">W121*$N$16+X121*$N$17+$N$18*Y121+$N$19*Z121</f>
        <v>-1.5682754516428887</v>
      </c>
    </row>
    <row r="122" spans="17:27" x14ac:dyDescent="0.25">
      <c r="Q122" s="2">
        <v>0.8</v>
      </c>
      <c r="R122" s="2">
        <v>0.7</v>
      </c>
      <c r="S122" s="3">
        <v>1</v>
      </c>
      <c r="T122" s="3">
        <f t="array" aca="1" ref="T122:V122" ca="1">MMULT(Q122:S122,$J$16:$L$18)</f>
        <v>1.7272731769999692</v>
      </c>
      <c r="U122" s="3">
        <f ca="1"/>
        <v>-1.2171546422395423</v>
      </c>
      <c r="V122" s="3">
        <f ca="1"/>
        <v>1.5328206697283726</v>
      </c>
      <c r="W122" s="3">
        <f t="shared" ca="1" si="21"/>
        <v>0.84906329728182017</v>
      </c>
      <c r="X122" s="3">
        <f t="shared" ca="1" si="22"/>
        <v>0.22843756827295258</v>
      </c>
      <c r="Y122" s="3">
        <f t="shared" ca="1" si="23"/>
        <v>0.8224186370804828</v>
      </c>
      <c r="Z122" s="3">
        <v>1</v>
      </c>
      <c r="AA122" s="3">
        <f ca="1">W122*$N$16+X122*$N$17+$N$18*Y122+$N$19*Z122</f>
        <v>-1.5622999241803543</v>
      </c>
    </row>
    <row r="123" spans="17:27" x14ac:dyDescent="0.25">
      <c r="Q123" s="2">
        <v>0.8</v>
      </c>
      <c r="R123" s="2">
        <v>0.6</v>
      </c>
      <c r="S123" s="3">
        <v>1</v>
      </c>
      <c r="T123" s="3">
        <f t="array" aca="1" ref="T123:V123" ca="1">MMULT(Q123:S123,$J$16:$L$18)</f>
        <v>1.7186170645732641</v>
      </c>
      <c r="U123" s="3">
        <f ca="1"/>
        <v>-1.1751801933594876</v>
      </c>
      <c r="V123" s="3">
        <f ca="1"/>
        <v>1.4752325331331977</v>
      </c>
      <c r="W123" s="3">
        <f t="shared" ca="1" si="21"/>
        <v>0.84795061975734587</v>
      </c>
      <c r="X123" s="3">
        <f t="shared" ca="1" si="22"/>
        <v>0.23591991669383866</v>
      </c>
      <c r="Y123" s="3">
        <f t="shared" ca="1" si="23"/>
        <v>0.81385140281063162</v>
      </c>
      <c r="Z123" s="3">
        <v>1</v>
      </c>
      <c r="AA123" s="3">
        <f ca="1">W123*$N$16+X123*$N$17+$N$18*Y123+$N$19*Z123</f>
        <v>-1.5561036472466472</v>
      </c>
    </row>
    <row r="124" spans="17:27" x14ac:dyDescent="0.25">
      <c r="Q124" s="2">
        <v>0.8</v>
      </c>
      <c r="R124" s="2">
        <v>0.5</v>
      </c>
      <c r="S124" s="3">
        <v>1</v>
      </c>
      <c r="T124" s="3">
        <f t="array" aca="1" ref="T124:V124" ca="1">MMULT(Q124:S124,$J$16:$L$18)</f>
        <v>1.7099609521465595</v>
      </c>
      <c r="U124" s="3">
        <f ca="1"/>
        <v>-1.133205744479433</v>
      </c>
      <c r="V124" s="3">
        <f ca="1"/>
        <v>1.417644396538023</v>
      </c>
      <c r="W124" s="3">
        <f t="shared" ca="1" si="21"/>
        <v>0.84683121948042483</v>
      </c>
      <c r="X124" s="3">
        <f t="shared" ca="1" si="22"/>
        <v>0.24356997743579795</v>
      </c>
      <c r="Y124" s="3">
        <f t="shared" ca="1" si="23"/>
        <v>0.80496886647120891</v>
      </c>
      <c r="Z124" s="3">
        <v>1</v>
      </c>
      <c r="AA124" s="3">
        <f ca="1">W124*$N$16+X124*$N$17+$N$18*Y124+$N$19*Z124</f>
        <v>-1.5496842360334773</v>
      </c>
    </row>
    <row r="125" spans="17:27" x14ac:dyDescent="0.25">
      <c r="Q125" s="2">
        <v>0.8</v>
      </c>
      <c r="R125" s="2">
        <v>0.4</v>
      </c>
      <c r="S125" s="3">
        <v>1</v>
      </c>
      <c r="T125" s="3">
        <f t="array" aca="1" ref="T125:V125" ca="1">MMULT(Q125:S125,$J$16:$L$18)</f>
        <v>1.7013048397198545</v>
      </c>
      <c r="U125" s="3">
        <f ca="1"/>
        <v>-1.0912312955993788</v>
      </c>
      <c r="V125" s="3">
        <f ca="1"/>
        <v>1.3600562599428481</v>
      </c>
      <c r="W125" s="3">
        <f t="shared" ca="1" si="21"/>
        <v>0.84570507765658287</v>
      </c>
      <c r="X125" s="3">
        <f t="shared" ca="1" si="22"/>
        <v>0.2513864883210164</v>
      </c>
      <c r="Y125" s="3">
        <f t="shared" ca="1" si="23"/>
        <v>0.79576884127855341</v>
      </c>
      <c r="Z125" s="3">
        <v>1</v>
      </c>
      <c r="AA125" s="3">
        <f ca="1">W125*$N$16+X125*$N$17+$N$18*Y125+$N$19*Z125</f>
        <v>-1.5430399139913287</v>
      </c>
    </row>
    <row r="126" spans="17:27" x14ac:dyDescent="0.25">
      <c r="Q126" s="2">
        <v>0.8</v>
      </c>
      <c r="R126" s="2">
        <v>0.30000000000000004</v>
      </c>
      <c r="S126" s="3">
        <v>1</v>
      </c>
      <c r="T126" s="3">
        <f t="array" aca="1" ref="T126:V126" ca="1">MMULT(Q126:S126,$J$16:$L$18)</f>
        <v>1.6926487272931494</v>
      </c>
      <c r="U126" s="3">
        <f ca="1"/>
        <v>-1.0492568467193242</v>
      </c>
      <c r="V126" s="3">
        <f ca="1"/>
        <v>1.3024681233476731</v>
      </c>
      <c r="W126" s="3">
        <f t="shared" ca="1" si="21"/>
        <v>0.84457217577245625</v>
      </c>
      <c r="X126" s="3">
        <f t="shared" ca="1" si="22"/>
        <v>0.25936783217848297</v>
      </c>
      <c r="Y126" s="3">
        <f t="shared" ca="1" si="23"/>
        <v>0.78625007111495893</v>
      </c>
      <c r="Z126" s="3">
        <v>1</v>
      </c>
      <c r="AA126" s="3">
        <f ca="1">W126*$N$16+X126*$N$17+$N$18*Y126+$N$19*Z126</f>
        <v>-1.5361695682064971</v>
      </c>
    </row>
    <row r="127" spans="17:27" x14ac:dyDescent="0.25">
      <c r="Q127" s="2">
        <v>0.8</v>
      </c>
      <c r="R127" s="2">
        <v>0.19999999999999996</v>
      </c>
      <c r="S127" s="3">
        <v>1</v>
      </c>
      <c r="T127" s="3">
        <f t="array" aca="1" ref="T127:V127" ca="1">MMULT(Q127:S127,$J$16:$L$18)</f>
        <v>1.6839926148664448</v>
      </c>
      <c r="U127" s="3">
        <f ca="1"/>
        <v>-1.0072823978392695</v>
      </c>
      <c r="V127" s="3">
        <f ca="1"/>
        <v>1.2448799867524982</v>
      </c>
      <c r="W127" s="3">
        <f t="shared" ca="1" si="21"/>
        <v>0.84343249560130362</v>
      </c>
      <c r="X127" s="3">
        <f t="shared" ca="1" si="22"/>
        <v>0.26751202655549067</v>
      </c>
      <c r="Y127" s="3">
        <f t="shared" ca="1" si="23"/>
        <v>0.77641230417623608</v>
      </c>
      <c r="Z127" s="3">
        <v>1</v>
      </c>
      <c r="AA127" s="3">
        <f ca="1">W127*$N$16+X127*$N$17+$N$18*Y127+$N$19*Z127</f>
        <v>-1.5290728036841066</v>
      </c>
    </row>
    <row r="128" spans="17:27" x14ac:dyDescent="0.25">
      <c r="Q128" s="2">
        <v>0.8</v>
      </c>
      <c r="R128" s="2">
        <v>9.9999999999999978E-2</v>
      </c>
      <c r="S128" s="3">
        <v>1</v>
      </c>
      <c r="T128" s="3">
        <f t="array" aca="1" ref="T128:V128" ca="1">MMULT(Q128:S128,$J$16:$L$18)</f>
        <v>1.6753365024397397</v>
      </c>
      <c r="U128" s="3">
        <f ca="1"/>
        <v>-0.96530794895921479</v>
      </c>
      <c r="V128" s="3">
        <f ca="1"/>
        <v>1.1872918501573233</v>
      </c>
      <c r="W128" s="3">
        <f t="shared" ca="1" si="21"/>
        <v>0.84228601920854562</v>
      </c>
      <c r="X128" s="3">
        <f t="shared" ca="1" si="22"/>
        <v>0.27581671468665603</v>
      </c>
      <c r="Y128" s="3">
        <f t="shared" ca="1" si="23"/>
        <v>0.76625636394407415</v>
      </c>
      <c r="Z128" s="3">
        <v>1</v>
      </c>
      <c r="AA128" s="3">
        <f ca="1">W128*$N$16+X128*$N$17+$N$18*Y128+$N$19*Z128</f>
        <v>-1.5217499957475136</v>
      </c>
    </row>
    <row r="129" spans="17:27" x14ac:dyDescent="0.25">
      <c r="Q129" s="2">
        <v>0.8</v>
      </c>
      <c r="R129" s="2">
        <v>0</v>
      </c>
      <c r="S129" s="3">
        <v>1</v>
      </c>
      <c r="T129" s="3">
        <f t="array" aca="1" ref="T129:V129" ca="1">MMULT(Q129:S129,$J$16:$L$18)</f>
        <v>1.6666803900130347</v>
      </c>
      <c r="U129" s="3">
        <f ca="1"/>
        <v>-0.92333350007916015</v>
      </c>
      <c r="V129" s="3">
        <f ca="1"/>
        <v>1.1297037135621486</v>
      </c>
      <c r="W129" s="3">
        <f t="shared" ca="1" si="21"/>
        <v>0.84113272895732816</v>
      </c>
      <c r="X129" s="3">
        <f t="shared" ca="1" si="22"/>
        <v>0.28427915785671909</v>
      </c>
      <c r="Y129" s="3">
        <f t="shared" ca="1" si="23"/>
        <v>0.75578421633758386</v>
      </c>
      <c r="Z129" s="3">
        <v>1</v>
      </c>
      <c r="AA129" s="3">
        <f ca="1">W129*$N$16+X129*$N$17+$N$18*Y129+$N$19*Z129</f>
        <v>-1.5142023397073749</v>
      </c>
    </row>
    <row r="130" spans="17:27" x14ac:dyDescent="0.25">
      <c r="Q130" s="2">
        <v>0.9</v>
      </c>
      <c r="R130" s="2">
        <v>1</v>
      </c>
      <c r="S130" s="3">
        <v>1</v>
      </c>
      <c r="T130" s="3">
        <f t="array" aca="1" ref="T130:V130" ca="1">MMULT(Q130:S130,$J$16:$L$18)</f>
        <v>1.8799824744059879</v>
      </c>
      <c r="U130" s="3">
        <f ca="1"/>
        <v>-1.5383334715976504</v>
      </c>
      <c r="V130" s="3">
        <f ca="1"/>
        <v>1.7571579665742576</v>
      </c>
      <c r="W130" s="3">
        <f t="shared" ca="1" si="21"/>
        <v>0.86760911341913971</v>
      </c>
      <c r="X130" s="3">
        <f t="shared" ca="1" si="22"/>
        <v>0.17677766957545249</v>
      </c>
      <c r="Y130" s="3">
        <f t="shared" ca="1" si="23"/>
        <v>0.85285335816017727</v>
      </c>
      <c r="Z130" s="3">
        <v>1</v>
      </c>
      <c r="AA130" s="3">
        <f ca="1">W130*$N$16+X130*$N$17+$N$18*Y130+$N$19*Z130</f>
        <v>-1.5884801343628725</v>
      </c>
    </row>
    <row r="131" spans="17:27" x14ac:dyDescent="0.25">
      <c r="Q131" s="2">
        <v>0.9</v>
      </c>
      <c r="R131" s="2">
        <v>0.9</v>
      </c>
      <c r="S131" s="3">
        <v>1</v>
      </c>
      <c r="T131" s="3">
        <f t="array" aca="1" ref="T131:V131" ca="1">MMULT(Q131:S131,$J$16:$L$18)</f>
        <v>1.8713263619792833</v>
      </c>
      <c r="U131" s="3">
        <f ca="1"/>
        <v>-1.4963590227175958</v>
      </c>
      <c r="V131" s="3">
        <f ca="1"/>
        <v>1.6995698299790827</v>
      </c>
      <c r="W131" s="3">
        <f t="shared" ca="1" si="21"/>
        <v>0.8666116740156965</v>
      </c>
      <c r="X131" s="3">
        <f t="shared" ca="1" si="22"/>
        <v>0.18296919068141704</v>
      </c>
      <c r="Y131" s="3">
        <f t="shared" ca="1" si="23"/>
        <v>0.84547854388826682</v>
      </c>
      <c r="Z131" s="3">
        <v>1</v>
      </c>
      <c r="AA131" s="3">
        <f ca="1">W131*$N$16+X131*$N$17+$N$18*Y131+$N$19*Z131</f>
        <v>-1.5831033160858419</v>
      </c>
    </row>
    <row r="132" spans="17:27" x14ac:dyDescent="0.25">
      <c r="Q132" s="2">
        <v>0.9</v>
      </c>
      <c r="R132" s="2">
        <v>0.8</v>
      </c>
      <c r="S132" s="3">
        <v>1</v>
      </c>
      <c r="T132" s="3">
        <f t="array" aca="1" ref="T132:V132" ca="1">MMULT(Q132:S132,$J$16:$L$18)</f>
        <v>1.8626702495525782</v>
      </c>
      <c r="U132" s="3">
        <f ca="1"/>
        <v>-1.4543845738375412</v>
      </c>
      <c r="V132" s="3">
        <f ca="1"/>
        <v>1.6419816933839078</v>
      </c>
      <c r="W132" s="3">
        <f t="shared" ca="1" si="21"/>
        <v>0.86560788388633425</v>
      </c>
      <c r="X132" s="3">
        <f t="shared" ca="1" si="22"/>
        <v>0.18932769286000692</v>
      </c>
      <c r="Y132" s="3">
        <f t="shared" ca="1" si="23"/>
        <v>0.83780440643353782</v>
      </c>
      <c r="Z132" s="3">
        <v>1</v>
      </c>
      <c r="AA132" s="3">
        <f ca="1">W132*$N$16+X132*$N$17+$N$18*Y132+$N$19*Z132</f>
        <v>-1.5775154600267731</v>
      </c>
    </row>
    <row r="133" spans="17:27" x14ac:dyDescent="0.25">
      <c r="Q133" s="2">
        <v>0.9</v>
      </c>
      <c r="R133" s="2">
        <v>0.7</v>
      </c>
      <c r="S133" s="3">
        <v>1</v>
      </c>
      <c r="T133" s="3">
        <f t="array" aca="1" ref="T133:V133" ca="1">MMULT(Q133:S133,$J$16:$L$18)</f>
        <v>1.8540141371258732</v>
      </c>
      <c r="U133" s="3">
        <f ca="1"/>
        <v>-1.4124101249574865</v>
      </c>
      <c r="V133" s="3">
        <f ca="1"/>
        <v>1.5843935567887328</v>
      </c>
      <c r="W133" s="3">
        <f t="shared" ca="1" si="21"/>
        <v>0.86459772015047831</v>
      </c>
      <c r="X133" s="3">
        <f t="shared" ca="1" si="22"/>
        <v>0.19585419467650833</v>
      </c>
      <c r="Y133" s="3">
        <f t="shared" ca="1" si="23"/>
        <v>0.82982585307193946</v>
      </c>
      <c r="Z133" s="3">
        <v>1</v>
      </c>
      <c r="AA133" s="3">
        <f ca="1">W133*$N$16+X133*$N$17+$N$18*Y133+$N$19*Z133</f>
        <v>-1.5717128328462002</v>
      </c>
    </row>
    <row r="134" spans="17:27" x14ac:dyDescent="0.25">
      <c r="Q134" s="2">
        <v>0.9</v>
      </c>
      <c r="R134" s="2">
        <v>0.6</v>
      </c>
      <c r="S134" s="3">
        <v>1</v>
      </c>
      <c r="T134" s="3">
        <f t="array" aca="1" ref="T134:V134" ca="1">MMULT(Q134:S134,$J$16:$L$18)</f>
        <v>1.8453580246991681</v>
      </c>
      <c r="U134" s="3">
        <f ca="1"/>
        <v>-1.3704356760774319</v>
      </c>
      <c r="V134" s="3">
        <f ca="1"/>
        <v>1.5268054201935581</v>
      </c>
      <c r="W134" s="3">
        <f t="shared" ca="1" si="21"/>
        <v>0.86358116011666219</v>
      </c>
      <c r="X134" s="3">
        <f t="shared" ca="1" si="22"/>
        <v>0.20254946552615882</v>
      </c>
      <c r="Y134" s="3">
        <f t="shared" ca="1" si="23"/>
        <v>0.8215384281604996</v>
      </c>
      <c r="Z134" s="3">
        <v>1</v>
      </c>
      <c r="AA134" s="3">
        <f ca="1">W134*$N$16+X134*$N$17+$N$18*Y134+$N$19*Z134</f>
        <v>-1.5656921548764413</v>
      </c>
    </row>
    <row r="135" spans="17:27" x14ac:dyDescent="0.25">
      <c r="Q135" s="2">
        <v>0.9</v>
      </c>
      <c r="R135" s="2">
        <v>0.5</v>
      </c>
      <c r="S135" s="3">
        <v>1</v>
      </c>
      <c r="T135" s="3">
        <f t="array" aca="1" ref="T135:V135" ca="1">MMULT(Q135:S135,$J$16:$L$18)</f>
        <v>1.8367019122724635</v>
      </c>
      <c r="U135" s="3">
        <f ca="1"/>
        <v>-1.3284612271973772</v>
      </c>
      <c r="V135" s="3">
        <f ca="1"/>
        <v>1.4692172835983832</v>
      </c>
      <c r="W135" s="3">
        <f t="shared" ca="1" si="21"/>
        <v>0.86255818128744277</v>
      </c>
      <c r="X135" s="3">
        <f t="shared" ca="1" si="22"/>
        <v>0.20941401018993996</v>
      </c>
      <c r="Y135" s="3">
        <f t="shared" ca="1" si="23"/>
        <v>0.81293838784264782</v>
      </c>
      <c r="Z135" s="3">
        <v>1</v>
      </c>
      <c r="AA135" s="3">
        <f ca="1">W135*$N$16+X135*$N$17+$N$18*Y135+$N$19*Z135</f>
        <v>-1.5594506546848481</v>
      </c>
    </row>
    <row r="136" spans="17:27" x14ac:dyDescent="0.25">
      <c r="Q136" s="2">
        <v>0.9</v>
      </c>
      <c r="R136" s="2">
        <v>0.4</v>
      </c>
      <c r="S136" s="3">
        <v>1</v>
      </c>
      <c r="T136" s="3">
        <f t="array" aca="1" ref="T136:V136" ca="1">MMULT(Q136:S136,$J$16:$L$18)</f>
        <v>1.8280457998457584</v>
      </c>
      <c r="U136" s="3">
        <f ca="1"/>
        <v>-1.2864867783173231</v>
      </c>
      <c r="V136" s="3">
        <f ca="1"/>
        <v>1.4116291470032083</v>
      </c>
      <c r="W136" s="3">
        <f t="shared" ca="1" si="21"/>
        <v>0.86152876136435497</v>
      </c>
      <c r="X136" s="3">
        <f t="shared" ca="1" si="22"/>
        <v>0.21644805364360759</v>
      </c>
      <c r="Y136" s="3">
        <f t="shared" ca="1" si="23"/>
        <v>0.80402277572644887</v>
      </c>
      <c r="Z136" s="3">
        <v>1</v>
      </c>
      <c r="AA136" s="3">
        <f ca="1">W136*$N$16+X136*$N$17+$N$18*Y136+$N$19*Z136</f>
        <v>-1.5529861243929166</v>
      </c>
    </row>
    <row r="137" spans="17:27" x14ac:dyDescent="0.25">
      <c r="Q137" s="2">
        <v>0.9</v>
      </c>
      <c r="R137" s="2">
        <v>0.30000000000000004</v>
      </c>
      <c r="S137" s="3">
        <v>1</v>
      </c>
      <c r="T137" s="3">
        <f t="array" aca="1" ref="T137:V137" ca="1">MMULT(Q137:S137,$J$16:$L$18)</f>
        <v>1.8193896874190534</v>
      </c>
      <c r="U137" s="3">
        <f ca="1"/>
        <v>-1.2445123294372684</v>
      </c>
      <c r="V137" s="3">
        <f ca="1"/>
        <v>1.3540410104080334</v>
      </c>
      <c r="W137" s="3">
        <f t="shared" ca="1" si="21"/>
        <v>0.8604928782529051</v>
      </c>
      <c r="X137" s="3">
        <f t="shared" ca="1" si="22"/>
        <v>0.22365152623664492</v>
      </c>
      <c r="Y137" s="3">
        <f t="shared" ca="1" si="23"/>
        <v>0.79478949873866189</v>
      </c>
      <c r="Z137" s="3">
        <v>1</v>
      </c>
      <c r="AA137" s="3">
        <f ca="1">W137*$N$16+X137*$N$17+$N$18*Y137+$N$19*Z137</f>
        <v>-1.5462969751643247</v>
      </c>
    </row>
    <row r="138" spans="17:27" x14ac:dyDescent="0.25">
      <c r="Q138" s="2">
        <v>0.9</v>
      </c>
      <c r="R138" s="2">
        <v>0.19999999999999996</v>
      </c>
      <c r="S138" s="3">
        <v>1</v>
      </c>
      <c r="T138" s="3">
        <f t="array" aca="1" ref="T138:V138" ca="1">MMULT(Q138:S138,$J$16:$L$18)</f>
        <v>1.8107335749923488</v>
      </c>
      <c r="U138" s="3">
        <f ca="1"/>
        <v>-1.2025378805572138</v>
      </c>
      <c r="V138" s="3">
        <f ca="1"/>
        <v>1.2964528738128585</v>
      </c>
      <c r="W138" s="3">
        <f t="shared" ca="1" si="21"/>
        <v>0.85945051006760165</v>
      </c>
      <c r="X138" s="3">
        <f t="shared" ca="1" si="22"/>
        <v>0.2310240493640934</v>
      </c>
      <c r="Y138" s="3">
        <f t="shared" ca="1" si="23"/>
        <v>0.78523740225753247</v>
      </c>
      <c r="Z138" s="3">
        <v>1</v>
      </c>
      <c r="AA138" s="3">
        <f ca="1">W138*$N$16+X138*$N$17+$N$18*Y138+$N$19*Z138</f>
        <v>-1.5393822922004685</v>
      </c>
    </row>
    <row r="139" spans="17:27" x14ac:dyDescent="0.25">
      <c r="Q139" s="2">
        <v>0.9</v>
      </c>
      <c r="R139" s="2">
        <v>9.9999999999999978E-2</v>
      </c>
      <c r="S139" s="3">
        <v>1</v>
      </c>
      <c r="T139" s="3">
        <f t="array" aca="1" ref="T139:V139" ca="1">MMULT(Q139:S139,$J$16:$L$18)</f>
        <v>1.8020774625656437</v>
      </c>
      <c r="U139" s="3">
        <f ca="1"/>
        <v>-1.1605634316771591</v>
      </c>
      <c r="V139" s="3">
        <f ca="1"/>
        <v>1.2388647372176838</v>
      </c>
      <c r="W139" s="3">
        <f t="shared" ca="1" si="21"/>
        <v>0.8584016351370245</v>
      </c>
      <c r="X139" s="3">
        <f t="shared" ca="1" si="22"/>
        <v>0.23856492175967273</v>
      </c>
      <c r="Y139" s="3">
        <f t="shared" ca="1" si="23"/>
        <v>0.77536634353236988</v>
      </c>
      <c r="Z139" s="3">
        <v>1</v>
      </c>
      <c r="AA139" s="3">
        <f ca="1">W139*$N$16+X139*$N$17+$N$18*Y139+$N$19*Z139</f>
        <v>-1.5322418885113884</v>
      </c>
    </row>
    <row r="140" spans="17:27" x14ac:dyDescent="0.25">
      <c r="Q140" s="2">
        <v>0.9</v>
      </c>
      <c r="R140" s="2">
        <v>0</v>
      </c>
      <c r="S140" s="3">
        <v>1</v>
      </c>
      <c r="T140" s="3">
        <f t="array" aca="1" ref="T140:V140" ca="1">MMULT(Q140:S140,$J$16:$L$18)</f>
        <v>1.7934213501389387</v>
      </c>
      <c r="U140" s="3">
        <f ca="1"/>
        <v>-1.1185889827971045</v>
      </c>
      <c r="V140" s="3">
        <f ca="1"/>
        <v>1.1812766006225088</v>
      </c>
      <c r="W140" s="3">
        <f t="shared" ca="1" si="21"/>
        <v>0.85734623200893068</v>
      </c>
      <c r="X140" s="3">
        <f t="shared" ca="1" si="22"/>
        <v>0.2462731065430715</v>
      </c>
      <c r="Y140" s="3">
        <f t="shared" ca="1" si="23"/>
        <v>0.76517726231157646</v>
      </c>
      <c r="Z140" s="3">
        <v>1</v>
      </c>
      <c r="AA140" s="3">
        <f ca="1">W140*$N$16+X140*$N$17+$N$18*Y140+$N$19*Z140</f>
        <v>-1.5248763566655554</v>
      </c>
    </row>
    <row r="141" spans="17:27" x14ac:dyDescent="0.25">
      <c r="Q141" s="2">
        <v>1</v>
      </c>
      <c r="R141" s="2">
        <v>1</v>
      </c>
      <c r="S141" s="3">
        <v>1</v>
      </c>
      <c r="T141" s="3">
        <f t="array" aca="1" ref="T141:V141" ca="1">MMULT(Q141:S141,$J$16:$L$18)</f>
        <v>2.0067234345318918</v>
      </c>
      <c r="U141" s="3">
        <f ca="1"/>
        <v>-1.7335889543155947</v>
      </c>
      <c r="V141" s="3">
        <f ca="1"/>
        <v>1.8087308536346178</v>
      </c>
      <c r="W141" s="3">
        <f t="shared" ca="1" si="21"/>
        <v>0.88150119011008798</v>
      </c>
      <c r="X141" s="3">
        <f t="shared" ca="1" si="22"/>
        <v>0.15012908860347585</v>
      </c>
      <c r="Y141" s="3">
        <f t="shared" ca="1" si="23"/>
        <v>0.85920841648144719</v>
      </c>
      <c r="Z141" s="3">
        <v>1</v>
      </c>
      <c r="AA141" s="3">
        <f ca="1">W141*$N$16+X141*$N$17+$N$18*Y141+$N$19*Z141</f>
        <v>-1.5969439968379757</v>
      </c>
    </row>
    <row r="142" spans="17:27" x14ac:dyDescent="0.25">
      <c r="Q142" s="2">
        <v>1</v>
      </c>
      <c r="R142" s="2">
        <v>0.9</v>
      </c>
      <c r="S142" s="3">
        <v>1</v>
      </c>
      <c r="T142" s="3">
        <f t="array" aca="1" ref="T142:V142" ca="1">MMULT(Q142:S142,$J$16:$L$18)</f>
        <v>1.9980673221051868</v>
      </c>
      <c r="U142" s="3">
        <f ca="1"/>
        <v>-1.69161450543554</v>
      </c>
      <c r="V142" s="3">
        <f ca="1"/>
        <v>1.7511427170394429</v>
      </c>
      <c r="W142" s="3">
        <f t="shared" ca="1" si="21"/>
        <v>0.88059400980982283</v>
      </c>
      <c r="X142" s="3">
        <f t="shared" ca="1" si="22"/>
        <v>0.15556363493296343</v>
      </c>
      <c r="Y142" s="3">
        <f t="shared" ca="1" si="23"/>
        <v>0.85209687402417111</v>
      </c>
      <c r="Z142" s="3">
        <v>1</v>
      </c>
      <c r="AA142" s="3">
        <f ca="1">W142*$N$16+X142*$N$17+$N$18*Y142+$N$19*Z142</f>
        <v>-1.5917306819695809</v>
      </c>
    </row>
    <row r="143" spans="17:27" x14ac:dyDescent="0.25">
      <c r="Q143" s="2">
        <v>1</v>
      </c>
      <c r="R143" s="2">
        <v>0.8</v>
      </c>
      <c r="S143" s="3">
        <v>1</v>
      </c>
      <c r="T143" s="3">
        <f t="array" aca="1" ref="T143:V143" ca="1">MMULT(Q143:S143,$J$16:$L$18)</f>
        <v>1.9894112096784817</v>
      </c>
      <c r="U143" s="3">
        <f ca="1"/>
        <v>-1.6496400565554854</v>
      </c>
      <c r="V143" s="3">
        <f ca="1"/>
        <v>1.693554580444268</v>
      </c>
      <c r="W143" s="3">
        <f t="shared" ca="1" si="21"/>
        <v>0.87968083244322381</v>
      </c>
      <c r="X143" s="3">
        <f t="shared" ca="1" si="22"/>
        <v>0.16115760289537429</v>
      </c>
      <c r="Y143" s="3">
        <f t="shared" ca="1" si="23"/>
        <v>0.84469105001725076</v>
      </c>
      <c r="Z143" s="3">
        <v>1</v>
      </c>
      <c r="AA143" s="3">
        <f ca="1">W143*$N$16+X143*$N$17+$N$18*Y143+$N$19*Z143</f>
        <v>-1.5863095235537554</v>
      </c>
    </row>
    <row r="144" spans="17:27" x14ac:dyDescent="0.25">
      <c r="Q144" s="2">
        <v>1</v>
      </c>
      <c r="R144" s="2">
        <v>0.7</v>
      </c>
      <c r="S144" s="3">
        <v>1</v>
      </c>
      <c r="T144" s="3">
        <f t="array" aca="1" ref="T144:V144" ca="1">MMULT(Q144:S144,$J$16:$L$18)</f>
        <v>1.9807550972517771</v>
      </c>
      <c r="U144" s="3">
        <f ca="1"/>
        <v>-1.6076656076754308</v>
      </c>
      <c r="V144" s="3">
        <f ca="1"/>
        <v>1.6359664438490933</v>
      </c>
      <c r="W144" s="3">
        <f t="shared" ca="1" si="21"/>
        <v>0.87876163289761433</v>
      </c>
      <c r="X144" s="3">
        <f t="shared" ca="1" si="22"/>
        <v>0.16691296554645965</v>
      </c>
      <c r="Y144" s="3">
        <f t="shared" ca="1" si="23"/>
        <v>0.83698534325549667</v>
      </c>
      <c r="Z144" s="3">
        <v>1</v>
      </c>
      <c r="AA144" s="3">
        <f ca="1">W144*$N$16+X144*$N$17+$N$18*Y144+$N$19*Z144</f>
        <v>-1.5806765005114904</v>
      </c>
    </row>
    <row r="145" spans="17:27" x14ac:dyDescent="0.25">
      <c r="Q145" s="2">
        <v>1</v>
      </c>
      <c r="R145" s="2">
        <v>0.6</v>
      </c>
      <c r="S145" s="3">
        <v>1</v>
      </c>
      <c r="T145" s="3">
        <f t="array" aca="1" ref="T145:V145" ca="1">MMULT(Q145:S145,$J$16:$L$18)</f>
        <v>1.9720989848250721</v>
      </c>
      <c r="U145" s="3">
        <f ca="1"/>
        <v>-1.5656911587953761</v>
      </c>
      <c r="V145" s="3">
        <f ca="1"/>
        <v>1.5783783072539184</v>
      </c>
      <c r="W145" s="3">
        <f t="shared" ca="1" si="21"/>
        <v>0.87783638618220738</v>
      </c>
      <c r="X145" s="3">
        <f t="shared" ca="1" si="22"/>
        <v>0.17283151894793708</v>
      </c>
      <c r="Y145" s="3">
        <f t="shared" ca="1" si="23"/>
        <v>0.82897472410988171</v>
      </c>
      <c r="Z145" s="3">
        <v>1</v>
      </c>
      <c r="AA145" s="3">
        <f ca="1">W145*$N$16+X145*$N$17+$N$18*Y145+$N$19*Z145</f>
        <v>-1.5748280034068873</v>
      </c>
    </row>
    <row r="146" spans="17:27" x14ac:dyDescent="0.25">
      <c r="Q146" s="2">
        <v>1</v>
      </c>
      <c r="R146" s="2">
        <v>0.5</v>
      </c>
      <c r="S146" s="3">
        <v>1</v>
      </c>
      <c r="T146" s="3">
        <f t="array" aca="1" ref="T146:V146" ca="1">MMULT(Q146:S146,$J$16:$L$18)</f>
        <v>1.963442872398367</v>
      </c>
      <c r="U146" s="3">
        <f ca="1"/>
        <v>-1.5237167099153215</v>
      </c>
      <c r="V146" s="3">
        <f ca="1"/>
        <v>1.5207901706587434</v>
      </c>
      <c r="W146" s="3">
        <f t="shared" ca="1" si="21"/>
        <v>0.87690506743240182</v>
      </c>
      <c r="X146" s="3">
        <f t="shared" ca="1" si="22"/>
        <v>0.17891486686526648</v>
      </c>
      <c r="Y146" s="3">
        <f t="shared" ca="1" si="23"/>
        <v>0.82065480776877164</v>
      </c>
      <c r="Z146" s="3">
        <v>1</v>
      </c>
      <c r="AA146" s="3">
        <f ca="1">W146*$N$16+X146*$N$17+$N$18*Y146+$N$19*Z146</f>
        <v>-1.5687608879248085</v>
      </c>
    </row>
    <row r="147" spans="17:27" x14ac:dyDescent="0.25">
      <c r="Q147" s="2">
        <v>1</v>
      </c>
      <c r="R147" s="2">
        <v>0.4</v>
      </c>
      <c r="S147" s="3">
        <v>1</v>
      </c>
      <c r="T147" s="3">
        <f t="array" aca="1" ref="T147:V147" ca="1">MMULT(Q147:S147,$J$16:$L$18)</f>
        <v>1.9547867599716624</v>
      </c>
      <c r="U147" s="3">
        <f ca="1"/>
        <v>-1.4817422610352668</v>
      </c>
      <c r="V147" s="3">
        <f ca="1"/>
        <v>1.4632020340635685</v>
      </c>
      <c r="W147" s="3">
        <f t="shared" ca="1" si="21"/>
        <v>0.87596765191412329</v>
      </c>
      <c r="X147" s="3">
        <f t="shared" ca="1" si="22"/>
        <v>0.1851644052737916</v>
      </c>
      <c r="Y147" s="3">
        <f t="shared" ca="1" si="23"/>
        <v>0.81202192907913695</v>
      </c>
      <c r="Z147" s="3">
        <v>1</v>
      </c>
      <c r="AA147" s="3">
        <f ca="1">W147*$N$16+X147*$N$17+$N$18*Y147+$N$19*Z147</f>
        <v>-1.5624725295309609</v>
      </c>
    </row>
    <row r="148" spans="17:27" x14ac:dyDescent="0.25">
      <c r="Q148" s="2">
        <v>1</v>
      </c>
      <c r="R148" s="2">
        <v>0.30000000000000004</v>
      </c>
      <c r="S148" s="3">
        <v>1</v>
      </c>
      <c r="T148" s="3">
        <f t="array" aca="1" ref="T148:V148" ca="1">MMULT(Q148:S148,$J$16:$L$18)</f>
        <v>1.9461306475449573</v>
      </c>
      <c r="U148" s="3">
        <f ca="1"/>
        <v>-1.4397678121552122</v>
      </c>
      <c r="V148" s="3">
        <f ca="1"/>
        <v>1.4056138974683936</v>
      </c>
      <c r="W148" s="3">
        <f t="shared" ca="1" si="21"/>
        <v>0.87502411502820931</v>
      </c>
      <c r="X148" s="3">
        <f t="shared" ca="1" si="22"/>
        <v>0.19158130675434965</v>
      </c>
      <c r="Y148" s="3">
        <f t="shared" ca="1" si="23"/>
        <v>0.80307321828218103</v>
      </c>
      <c r="Z148" s="3">
        <v>1</v>
      </c>
      <c r="AA148" s="3">
        <f ca="1">W148*$N$16+X148*$N$17+$N$18*Y148+$N$19*Z148</f>
        <v>-1.5559608787926495</v>
      </c>
    </row>
    <row r="149" spans="17:27" x14ac:dyDescent="0.25">
      <c r="Q149" s="2">
        <v>1</v>
      </c>
      <c r="R149" s="2">
        <v>0.19999999999999996</v>
      </c>
      <c r="S149" s="3">
        <v>1</v>
      </c>
      <c r="T149" s="3">
        <f t="array" aca="1" ref="T149:V149" ca="1">MMULT(Q149:S149,$J$16:$L$18)</f>
        <v>1.9374745351182523</v>
      </c>
      <c r="U149" s="3">
        <f ca="1"/>
        <v>-1.3977933632751576</v>
      </c>
      <c r="V149" s="3">
        <f ca="1"/>
        <v>1.3480257608732189</v>
      </c>
      <c r="W149" s="3">
        <f t="shared" ca="1" si="21"/>
        <v>0.87407443231483739</v>
      </c>
      <c r="X149" s="3">
        <f t="shared" ca="1" si="22"/>
        <v>0.19816650486759432</v>
      </c>
      <c r="Y149" s="3">
        <f t="shared" ca="1" si="23"/>
        <v>0.79380667683570705</v>
      </c>
      <c r="Z149" s="3">
        <v>1</v>
      </c>
      <c r="AA149" s="3">
        <f ca="1">W149*$N$16+X149*$N$17+$N$18*Y149+$N$19*Z149</f>
        <v>-1.5492245167625627</v>
      </c>
    </row>
    <row r="150" spans="17:27" x14ac:dyDescent="0.25">
      <c r="Q150" s="2">
        <v>1</v>
      </c>
      <c r="R150" s="2">
        <v>9.9999999999999978E-2</v>
      </c>
      <c r="S150" s="3">
        <v>1</v>
      </c>
      <c r="T150" s="3">
        <f t="array" aca="1" ref="T150:V150" ca="1">MMULT(Q150:S150,$J$16:$L$18)</f>
        <v>1.9288184226915472</v>
      </c>
      <c r="U150" s="3">
        <f ca="1"/>
        <v>-1.3558189143951034</v>
      </c>
      <c r="V150" s="3">
        <f ca="1"/>
        <v>1.290437624278044</v>
      </c>
      <c r="W150" s="3">
        <f t="shared" ca="1" si="21"/>
        <v>0.87311857945799753</v>
      </c>
      <c r="X150" s="3">
        <f t="shared" ca="1" si="22"/>
        <v>0.2049206786042661</v>
      </c>
      <c r="Y150" s="3">
        <f t="shared" ca="1" si="23"/>
        <v>0.78422125241592067</v>
      </c>
      <c r="Z150" s="3">
        <v>1</v>
      </c>
      <c r="AA150" s="3">
        <f ca="1">W150*$N$16+X150*$N$17+$N$18*Y150+$N$19*Z150</f>
        <v>-1.5422627097539454</v>
      </c>
    </row>
    <row r="151" spans="17:27" x14ac:dyDescent="0.25">
      <c r="Q151" s="2">
        <v>1</v>
      </c>
      <c r="R151" s="2">
        <v>0</v>
      </c>
      <c r="S151" s="3">
        <v>1</v>
      </c>
      <c r="T151" s="3">
        <f t="array" aca="1" ref="T151:V151" ca="1">MMULT(Q151:S151,$J$16:$L$18)</f>
        <v>1.9201623102648426</v>
      </c>
      <c r="U151" s="3">
        <f ca="1"/>
        <v>-1.3138444655150487</v>
      </c>
      <c r="V151" s="3">
        <f ca="1"/>
        <v>1.2328494876828691</v>
      </c>
      <c r="W151" s="3">
        <f t="shared" ca="1" si="21"/>
        <v>0.87215653229000867</v>
      </c>
      <c r="X151" s="3">
        <f t="shared" ca="1" si="22"/>
        <v>0.2118442370163495</v>
      </c>
      <c r="Y151" s="3">
        <f t="shared" ca="1" si="23"/>
        <v>0.77431691209725018</v>
      </c>
      <c r="Z151" s="3">
        <v>1</v>
      </c>
      <c r="AA151" s="3">
        <f ca="1">W151*$N$16+X151*$N$17+$N$18*Y151+$N$19*Z151</f>
        <v>-1.5350754627655934</v>
      </c>
    </row>
  </sheetData>
  <mergeCells count="3">
    <mergeCell ref="A1:C1"/>
    <mergeCell ref="G15:H15"/>
    <mergeCell ref="J21:K2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</xdr:col>
                    <xdr:colOff>476250</xdr:colOff>
                    <xdr:row>7</xdr:row>
                    <xdr:rowOff>200025</xdr:rowOff>
                  </from>
                  <to>
                    <xdr:col>2</xdr:col>
                    <xdr:colOff>571500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1</xdr:col>
                    <xdr:colOff>476250</xdr:colOff>
                    <xdr:row>8</xdr:row>
                    <xdr:rowOff>190500</xdr:rowOff>
                  </from>
                  <to>
                    <xdr:col>2</xdr:col>
                    <xdr:colOff>504825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476250</xdr:colOff>
                    <xdr:row>9</xdr:row>
                    <xdr:rowOff>200025</xdr:rowOff>
                  </from>
                  <to>
                    <xdr:col>2</xdr:col>
                    <xdr:colOff>504825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10</vt:i4>
      </vt:variant>
    </vt:vector>
  </HeadingPairs>
  <TitlesOfParts>
    <vt:vector size="11" baseType="lpstr">
      <vt:lpstr>工作表1</vt:lpstr>
      <vt:lpstr>DataCount</vt:lpstr>
      <vt:lpstr>FB</vt:lpstr>
      <vt:lpstr>GradO</vt:lpstr>
      <vt:lpstr>GradW1</vt:lpstr>
      <vt:lpstr>GradW2</vt:lpstr>
      <vt:lpstr>GradW3</vt:lpstr>
      <vt:lpstr>Idx</vt:lpstr>
      <vt:lpstr>LnRate</vt:lpstr>
      <vt:lpstr>State</vt:lpstr>
      <vt:lpstr>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dageger</dc:creator>
  <cp:lastModifiedBy>dageger</cp:lastModifiedBy>
  <dcterms:created xsi:type="dcterms:W3CDTF">2019-03-18T12:14:13Z</dcterms:created>
  <dcterms:modified xsi:type="dcterms:W3CDTF">2019-03-20T15:15:15Z</dcterms:modified>
</cp:coreProperties>
</file>