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lan\Documents\Samylla Meso\"/>
    </mc:Choice>
  </mc:AlternateContent>
  <bookViews>
    <workbookView xWindow="0" yWindow="0" windowWidth="23040" windowHeight="9192" tabRatio="751" activeTab="1"/>
  </bookViews>
  <sheets>
    <sheet name="Integridade - Eritrosina" sheetId="3" r:id="rId1"/>
    <sheet name="Planilha1" sheetId="5" r:id="rId2"/>
    <sheet name="Integridade - Iodeto de Prop.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7" i="3" l="1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D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D28" i="3"/>
  <c r="BG10" i="4" l="1"/>
  <c r="AH23" i="3" l="1"/>
  <c r="BY16" i="3"/>
  <c r="BX16" i="3"/>
  <c r="O10" i="4" l="1"/>
  <c r="M10" i="4"/>
  <c r="K10" i="4"/>
  <c r="I10" i="4"/>
  <c r="G10" i="4"/>
  <c r="E10" i="4"/>
  <c r="AD23" i="3"/>
  <c r="AC23" i="3"/>
  <c r="AB23" i="3"/>
  <c r="Z23" i="3"/>
  <c r="T23" i="3"/>
  <c r="R23" i="3"/>
  <c r="P17" i="3"/>
  <c r="N17" i="3"/>
  <c r="L17" i="3"/>
  <c r="J17" i="3"/>
  <c r="F17" i="3"/>
  <c r="D17" i="3"/>
  <c r="AF16" i="3"/>
  <c r="N16" i="3"/>
  <c r="M16" i="3"/>
  <c r="L16" i="3"/>
  <c r="J16" i="3"/>
  <c r="H16" i="3"/>
  <c r="G16" i="3"/>
  <c r="F16" i="3"/>
</calcChain>
</file>

<file path=xl/comments1.xml><?xml version="1.0" encoding="utf-8"?>
<comments xmlns="http://schemas.openxmlformats.org/spreadsheetml/2006/main">
  <authors>
    <author>Samylla</author>
  </authors>
  <commentList>
    <comment ref="AE3" authorId="0" shapeId="0">
      <text>
        <r>
          <rPr>
            <b/>
            <sz val="9"/>
            <color indexed="81"/>
            <rFont val="Segoe UI"/>
            <family val="2"/>
          </rPr>
          <t>Samylla:</t>
        </r>
        <r>
          <rPr>
            <sz val="9"/>
            <color indexed="81"/>
            <rFont val="Segoe UI"/>
            <family val="2"/>
          </rPr>
          <t xml:space="preserve">
Nesta data não foi realizada análise de integridade utilizando iodeto de propidio</t>
        </r>
      </text>
    </comment>
  </commentList>
</comments>
</file>

<file path=xl/sharedStrings.xml><?xml version="1.0" encoding="utf-8"?>
<sst xmlns="http://schemas.openxmlformats.org/spreadsheetml/2006/main" count="329" uniqueCount="46">
  <si>
    <t>Controle</t>
  </si>
  <si>
    <t>T = 0 hr (18/10/2019)</t>
  </si>
  <si>
    <t>72 hr após a aplicação (21/10/2019)</t>
  </si>
  <si>
    <t>Mesocosmos 3</t>
  </si>
  <si>
    <t>Mesocosmos 2</t>
  </si>
  <si>
    <t>Mesocosmos 1</t>
  </si>
  <si>
    <t>Mesocosmos 4</t>
  </si>
  <si>
    <t>Mesocosmos 5</t>
  </si>
  <si>
    <t>Mesocosmos 6</t>
  </si>
  <si>
    <t>Água Bruta</t>
  </si>
  <si>
    <r>
      <t>TiO</t>
    </r>
    <r>
      <rPr>
        <vertAlign val="sub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 [8 g/POD]</t>
    </r>
  </si>
  <si>
    <t xml:space="preserve">Verde </t>
  </si>
  <si>
    <t>Rosa</t>
  </si>
  <si>
    <t>Espécie</t>
  </si>
  <si>
    <t>168 hr após a aplicação (25/10/2019)</t>
  </si>
  <si>
    <t xml:space="preserve">Planktothrix agardhii </t>
  </si>
  <si>
    <t>Pseudanabaena sp.</t>
  </si>
  <si>
    <t>Vermelho</t>
  </si>
  <si>
    <t>Cylindrospermopis</t>
  </si>
  <si>
    <t>Dolichospermum sp.</t>
  </si>
  <si>
    <t>Microcystis sp.</t>
  </si>
  <si>
    <t>Geitlerinema sp.</t>
  </si>
  <si>
    <t>Fragilaria sp.</t>
  </si>
  <si>
    <t>Aulacoseira sp.</t>
  </si>
  <si>
    <t>Monoraphidium sp.</t>
  </si>
  <si>
    <t>Senedesmos sp.</t>
  </si>
  <si>
    <t>Coelomorom sp.</t>
  </si>
  <si>
    <t xml:space="preserve"> hr após a aplicação (01/11/2019)</t>
  </si>
  <si>
    <t xml:space="preserve"> hr após a aplicação (08/11/2019)</t>
  </si>
  <si>
    <t xml:space="preserve"> hr após a aplicação (18/11/2019)</t>
  </si>
  <si>
    <t xml:space="preserve"> hr após a aplicação (25/10/2019)</t>
  </si>
  <si>
    <t>Navícula sp.</t>
  </si>
  <si>
    <t>Comparar P. agrardhi com as demais cianos</t>
  </si>
  <si>
    <t xml:space="preserve">Compara ciano com as algas </t>
  </si>
  <si>
    <t xml:space="preserve">Algas </t>
  </si>
  <si>
    <t>ciano</t>
  </si>
  <si>
    <t xml:space="preserve">Species </t>
  </si>
  <si>
    <t>Cyano</t>
  </si>
  <si>
    <t>Algae</t>
  </si>
  <si>
    <t>Yes</t>
  </si>
  <si>
    <t>No</t>
  </si>
  <si>
    <t>Raw Water</t>
  </si>
  <si>
    <t>Day</t>
  </si>
  <si>
    <t>Concentration</t>
  </si>
  <si>
    <t>Sample</t>
  </si>
  <si>
    <t>Meso1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</si>
</sst>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1"/>
      <color theme="1"/>
      <name val="Times New Roman"/>
      <family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5" borderId="0" xfId="0" applyFill="1"/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0" fillId="2" borderId="0" xfId="0" applyFill="1"/>
    <xf numFmtId="0" fontId="0" fillId="2" borderId="4" xfId="0" applyFont="1" applyFill="1" applyBorder="1" applyAlignment="1">
      <alignment horizontal="center" vertical="center"/>
    </xf>
    <xf numFmtId="0" fontId="0" fillId="2" borderId="0" xfId="0" applyFill="1" applyBorder="1"/>
    <xf numFmtId="0" fontId="0" fillId="2" borderId="0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I28"/>
  <sheetViews>
    <sheetView topLeftCell="B10" zoomScale="82" zoomScaleNormal="82" workbookViewId="0">
      <pane xSplit="2" topLeftCell="D1" activePane="topRight" state="frozen"/>
      <selection activeCell="B1" sqref="B1"/>
      <selection pane="topRight" activeCell="C27" sqref="C27:CI28"/>
    </sheetView>
  </sheetViews>
  <sheetFormatPr defaultRowHeight="14.4" x14ac:dyDescent="0.3"/>
  <cols>
    <col min="3" max="3" width="20.109375" style="8" bestFit="1" customWidth="1"/>
    <col min="7" max="7" width="10.109375" customWidth="1"/>
    <col min="8" max="8" width="12" customWidth="1"/>
    <col min="9" max="9" width="12.6640625" customWidth="1"/>
    <col min="10" max="10" width="15.33203125" customWidth="1"/>
  </cols>
  <sheetData>
    <row r="2" spans="3:87" x14ac:dyDescent="0.3">
      <c r="C2" t="s">
        <v>32</v>
      </c>
    </row>
    <row r="3" spans="3:87" x14ac:dyDescent="0.3">
      <c r="C3" t="s">
        <v>32</v>
      </c>
    </row>
    <row r="4" spans="3:87" x14ac:dyDescent="0.3">
      <c r="C4" t="s">
        <v>33</v>
      </c>
    </row>
    <row r="9" spans="3:87" ht="15.6" x14ac:dyDescent="0.3">
      <c r="C9" s="1"/>
      <c r="D9" s="27" t="s">
        <v>1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9"/>
      <c r="R9" s="27" t="s">
        <v>2</v>
      </c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9"/>
      <c r="AF9" s="27" t="s">
        <v>14</v>
      </c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9"/>
      <c r="AT9" s="27" t="s">
        <v>27</v>
      </c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9"/>
      <c r="BH9" s="27" t="s">
        <v>28</v>
      </c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9"/>
      <c r="BV9" s="27" t="s">
        <v>29</v>
      </c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9"/>
    </row>
    <row r="10" spans="3:87" ht="18" x14ac:dyDescent="0.4">
      <c r="C10" s="22" t="s">
        <v>13</v>
      </c>
      <c r="D10" s="47" t="s">
        <v>9</v>
      </c>
      <c r="E10" s="48"/>
      <c r="F10" s="5"/>
      <c r="G10" s="28" t="s">
        <v>10</v>
      </c>
      <c r="H10" s="28"/>
      <c r="I10" s="28"/>
      <c r="J10" s="28"/>
      <c r="K10" s="29"/>
      <c r="L10" s="27" t="s">
        <v>0</v>
      </c>
      <c r="M10" s="28"/>
      <c r="N10" s="28"/>
      <c r="O10" s="28"/>
      <c r="P10" s="28"/>
      <c r="Q10" s="29"/>
      <c r="R10" s="31" t="s">
        <v>9</v>
      </c>
      <c r="S10" s="32"/>
      <c r="T10" s="19" t="s">
        <v>10</v>
      </c>
      <c r="U10" s="19"/>
      <c r="V10" s="19"/>
      <c r="W10" s="19"/>
      <c r="X10" s="19"/>
      <c r="Y10" s="19"/>
      <c r="Z10" s="27" t="s">
        <v>0</v>
      </c>
      <c r="AA10" s="28"/>
      <c r="AB10" s="28"/>
      <c r="AC10" s="28"/>
      <c r="AD10" s="28"/>
      <c r="AE10" s="29"/>
      <c r="AF10" s="35" t="s">
        <v>9</v>
      </c>
      <c r="AG10" s="36"/>
      <c r="AH10" s="19" t="s">
        <v>10</v>
      </c>
      <c r="AI10" s="19"/>
      <c r="AJ10" s="19"/>
      <c r="AK10" s="19"/>
      <c r="AL10" s="19"/>
      <c r="AM10" s="19"/>
      <c r="AN10" s="27" t="s">
        <v>0</v>
      </c>
      <c r="AO10" s="28"/>
      <c r="AP10" s="28"/>
      <c r="AQ10" s="28"/>
      <c r="AR10" s="28"/>
      <c r="AS10" s="29"/>
      <c r="AT10" s="35" t="s">
        <v>9</v>
      </c>
      <c r="AU10" s="36"/>
      <c r="AV10" s="19" t="s">
        <v>10</v>
      </c>
      <c r="AW10" s="19"/>
      <c r="AX10" s="19"/>
      <c r="AY10" s="19"/>
      <c r="AZ10" s="19"/>
      <c r="BA10" s="19"/>
      <c r="BB10" s="27" t="s">
        <v>0</v>
      </c>
      <c r="BC10" s="28"/>
      <c r="BD10" s="28"/>
      <c r="BE10" s="28"/>
      <c r="BF10" s="28"/>
      <c r="BG10" s="29"/>
      <c r="BH10" s="35" t="s">
        <v>9</v>
      </c>
      <c r="BI10" s="36"/>
      <c r="BJ10" s="19" t="s">
        <v>10</v>
      </c>
      <c r="BK10" s="19"/>
      <c r="BL10" s="19"/>
      <c r="BM10" s="19"/>
      <c r="BN10" s="19"/>
      <c r="BO10" s="19"/>
      <c r="BP10" s="27" t="s">
        <v>0</v>
      </c>
      <c r="BQ10" s="28"/>
      <c r="BR10" s="28"/>
      <c r="BS10" s="28"/>
      <c r="BT10" s="28"/>
      <c r="BU10" s="29"/>
      <c r="BV10" s="35" t="s">
        <v>9</v>
      </c>
      <c r="BW10" s="36"/>
      <c r="BX10" s="19" t="s">
        <v>10</v>
      </c>
      <c r="BY10" s="19"/>
      <c r="BZ10" s="19"/>
      <c r="CA10" s="19"/>
      <c r="CB10" s="19"/>
      <c r="CC10" s="19"/>
      <c r="CD10" s="27" t="s">
        <v>0</v>
      </c>
      <c r="CE10" s="28"/>
      <c r="CF10" s="28"/>
      <c r="CG10" s="28"/>
      <c r="CH10" s="28"/>
      <c r="CI10" s="29"/>
    </row>
    <row r="11" spans="3:87" ht="15.6" x14ac:dyDescent="0.3">
      <c r="C11" s="23"/>
      <c r="D11" s="49"/>
      <c r="E11" s="50"/>
      <c r="F11" s="25" t="s">
        <v>5</v>
      </c>
      <c r="G11" s="26"/>
      <c r="H11" s="25" t="s">
        <v>4</v>
      </c>
      <c r="I11" s="26"/>
      <c r="J11" s="25" t="s">
        <v>3</v>
      </c>
      <c r="K11" s="26"/>
      <c r="L11" s="25" t="s">
        <v>6</v>
      </c>
      <c r="M11" s="26"/>
      <c r="N11" s="25" t="s">
        <v>7</v>
      </c>
      <c r="O11" s="26"/>
      <c r="P11" s="25" t="s">
        <v>8</v>
      </c>
      <c r="Q11" s="26"/>
      <c r="R11" s="33"/>
      <c r="S11" s="34"/>
      <c r="T11" s="17" t="s">
        <v>5</v>
      </c>
      <c r="U11" s="18"/>
      <c r="V11" s="17" t="s">
        <v>4</v>
      </c>
      <c r="W11" s="18"/>
      <c r="X11" s="17" t="s">
        <v>3</v>
      </c>
      <c r="Y11" s="18"/>
      <c r="Z11" s="20" t="s">
        <v>6</v>
      </c>
      <c r="AA11" s="21"/>
      <c r="AB11" s="20" t="s">
        <v>7</v>
      </c>
      <c r="AC11" s="21"/>
      <c r="AD11" s="20" t="s">
        <v>8</v>
      </c>
      <c r="AE11" s="21"/>
      <c r="AF11" s="37"/>
      <c r="AG11" s="38"/>
      <c r="AH11" s="17" t="s">
        <v>5</v>
      </c>
      <c r="AI11" s="18"/>
      <c r="AJ11" s="17" t="s">
        <v>4</v>
      </c>
      <c r="AK11" s="18"/>
      <c r="AL11" s="17" t="s">
        <v>3</v>
      </c>
      <c r="AM11" s="18"/>
      <c r="AN11" s="20" t="s">
        <v>6</v>
      </c>
      <c r="AO11" s="21"/>
      <c r="AP11" s="20" t="s">
        <v>7</v>
      </c>
      <c r="AQ11" s="21"/>
      <c r="AR11" s="20" t="s">
        <v>8</v>
      </c>
      <c r="AS11" s="21"/>
      <c r="AT11" s="37"/>
      <c r="AU11" s="38"/>
      <c r="AV11" s="17" t="s">
        <v>5</v>
      </c>
      <c r="AW11" s="18"/>
      <c r="AX11" s="17" t="s">
        <v>4</v>
      </c>
      <c r="AY11" s="18"/>
      <c r="AZ11" s="17" t="s">
        <v>3</v>
      </c>
      <c r="BA11" s="18"/>
      <c r="BB11" s="20" t="s">
        <v>6</v>
      </c>
      <c r="BC11" s="21"/>
      <c r="BD11" s="20" t="s">
        <v>7</v>
      </c>
      <c r="BE11" s="21"/>
      <c r="BF11" s="20" t="s">
        <v>8</v>
      </c>
      <c r="BG11" s="21"/>
      <c r="BH11" s="37"/>
      <c r="BI11" s="38"/>
      <c r="BJ11" s="17" t="s">
        <v>5</v>
      </c>
      <c r="BK11" s="18"/>
      <c r="BL11" s="17" t="s">
        <v>4</v>
      </c>
      <c r="BM11" s="18"/>
      <c r="BN11" s="17" t="s">
        <v>3</v>
      </c>
      <c r="BO11" s="18"/>
      <c r="BP11" s="20" t="s">
        <v>6</v>
      </c>
      <c r="BQ11" s="21"/>
      <c r="BR11" s="20" t="s">
        <v>7</v>
      </c>
      <c r="BS11" s="21"/>
      <c r="BT11" s="20" t="s">
        <v>8</v>
      </c>
      <c r="BU11" s="21"/>
      <c r="BV11" s="37"/>
      <c r="BW11" s="38"/>
      <c r="BX11" s="17" t="s">
        <v>5</v>
      </c>
      <c r="BY11" s="18"/>
      <c r="BZ11" s="17" t="s">
        <v>4</v>
      </c>
      <c r="CA11" s="18"/>
      <c r="CB11" s="17" t="s">
        <v>3</v>
      </c>
      <c r="CC11" s="18"/>
      <c r="CD11" s="20" t="s">
        <v>6</v>
      </c>
      <c r="CE11" s="21"/>
      <c r="CF11" s="20" t="s">
        <v>7</v>
      </c>
      <c r="CG11" s="21"/>
      <c r="CH11" s="20" t="s">
        <v>8</v>
      </c>
      <c r="CI11" s="21"/>
    </row>
    <row r="12" spans="3:87" x14ac:dyDescent="0.3">
      <c r="C12" s="24"/>
      <c r="D12" s="6" t="s">
        <v>11</v>
      </c>
      <c r="E12" s="6" t="s">
        <v>12</v>
      </c>
      <c r="F12" s="6" t="s">
        <v>11</v>
      </c>
      <c r="G12" s="6" t="s">
        <v>12</v>
      </c>
      <c r="H12" s="6" t="s">
        <v>11</v>
      </c>
      <c r="I12" s="6" t="s">
        <v>12</v>
      </c>
      <c r="J12" s="6" t="s">
        <v>11</v>
      </c>
      <c r="K12" s="6" t="s">
        <v>12</v>
      </c>
      <c r="L12" s="6" t="s">
        <v>11</v>
      </c>
      <c r="M12" s="6" t="s">
        <v>12</v>
      </c>
      <c r="N12" s="6" t="s">
        <v>11</v>
      </c>
      <c r="O12" s="6" t="s">
        <v>12</v>
      </c>
      <c r="P12" s="6" t="s">
        <v>11</v>
      </c>
      <c r="Q12" s="6" t="s">
        <v>12</v>
      </c>
      <c r="R12" s="6" t="s">
        <v>11</v>
      </c>
      <c r="S12" s="6" t="s">
        <v>12</v>
      </c>
      <c r="T12" s="6" t="s">
        <v>11</v>
      </c>
      <c r="U12" s="6" t="s">
        <v>12</v>
      </c>
      <c r="V12" s="6" t="s">
        <v>11</v>
      </c>
      <c r="W12" s="6" t="s">
        <v>12</v>
      </c>
      <c r="X12" s="6" t="s">
        <v>11</v>
      </c>
      <c r="Y12" s="6" t="s">
        <v>12</v>
      </c>
      <c r="Z12" s="6" t="s">
        <v>11</v>
      </c>
      <c r="AA12" s="6" t="s">
        <v>12</v>
      </c>
      <c r="AB12" s="6" t="s">
        <v>11</v>
      </c>
      <c r="AC12" s="6" t="s">
        <v>12</v>
      </c>
      <c r="AD12" s="6" t="s">
        <v>11</v>
      </c>
      <c r="AE12" s="6" t="s">
        <v>12</v>
      </c>
      <c r="AF12" s="6" t="s">
        <v>11</v>
      </c>
      <c r="AG12" s="6" t="s">
        <v>12</v>
      </c>
      <c r="AH12" s="6" t="s">
        <v>11</v>
      </c>
      <c r="AI12" s="6" t="s">
        <v>12</v>
      </c>
      <c r="AJ12" s="6" t="s">
        <v>11</v>
      </c>
      <c r="AK12" s="6" t="s">
        <v>12</v>
      </c>
      <c r="AL12" s="6" t="s">
        <v>11</v>
      </c>
      <c r="AM12" s="6" t="s">
        <v>12</v>
      </c>
      <c r="AN12" s="6" t="s">
        <v>11</v>
      </c>
      <c r="AO12" s="6" t="s">
        <v>12</v>
      </c>
      <c r="AP12" s="6" t="s">
        <v>11</v>
      </c>
      <c r="AQ12" s="6" t="s">
        <v>12</v>
      </c>
      <c r="AR12" s="6" t="s">
        <v>11</v>
      </c>
      <c r="AS12" s="6" t="s">
        <v>12</v>
      </c>
      <c r="AT12" s="6" t="s">
        <v>11</v>
      </c>
      <c r="AU12" s="6" t="s">
        <v>12</v>
      </c>
      <c r="AV12" s="6" t="s">
        <v>11</v>
      </c>
      <c r="AW12" s="6" t="s">
        <v>12</v>
      </c>
      <c r="AX12" s="6" t="s">
        <v>11</v>
      </c>
      <c r="AY12" s="6" t="s">
        <v>12</v>
      </c>
      <c r="AZ12" s="6" t="s">
        <v>11</v>
      </c>
      <c r="BA12" s="6" t="s">
        <v>12</v>
      </c>
      <c r="BB12" s="6" t="s">
        <v>11</v>
      </c>
      <c r="BC12" s="6" t="s">
        <v>12</v>
      </c>
      <c r="BD12" s="6" t="s">
        <v>11</v>
      </c>
      <c r="BE12" s="6" t="s">
        <v>12</v>
      </c>
      <c r="BF12" s="6" t="s">
        <v>11</v>
      </c>
      <c r="BG12" s="6" t="s">
        <v>12</v>
      </c>
      <c r="BH12" s="6" t="s">
        <v>11</v>
      </c>
      <c r="BI12" s="6" t="s">
        <v>12</v>
      </c>
      <c r="BJ12" s="6" t="s">
        <v>11</v>
      </c>
      <c r="BK12" s="6" t="s">
        <v>12</v>
      </c>
      <c r="BL12" s="6" t="s">
        <v>11</v>
      </c>
      <c r="BM12" s="6" t="s">
        <v>12</v>
      </c>
      <c r="BN12" s="6" t="s">
        <v>11</v>
      </c>
      <c r="BO12" s="6" t="s">
        <v>12</v>
      </c>
      <c r="BP12" s="6" t="s">
        <v>11</v>
      </c>
      <c r="BQ12" s="6" t="s">
        <v>12</v>
      </c>
      <c r="BR12" s="6" t="s">
        <v>11</v>
      </c>
      <c r="BS12" s="6" t="s">
        <v>12</v>
      </c>
      <c r="BT12" s="6" t="s">
        <v>11</v>
      </c>
      <c r="BU12" s="6" t="s">
        <v>12</v>
      </c>
      <c r="BV12" s="6" t="s">
        <v>11</v>
      </c>
      <c r="BW12" s="6" t="s">
        <v>12</v>
      </c>
      <c r="BX12" s="6" t="s">
        <v>11</v>
      </c>
      <c r="BY12" s="6" t="s">
        <v>12</v>
      </c>
      <c r="BZ12" s="6" t="s">
        <v>11</v>
      </c>
      <c r="CA12" s="6" t="s">
        <v>12</v>
      </c>
      <c r="CB12" s="6" t="s">
        <v>11</v>
      </c>
      <c r="CC12" s="6" t="s">
        <v>12</v>
      </c>
      <c r="CD12" s="6" t="s">
        <v>11</v>
      </c>
      <c r="CE12" s="6" t="s">
        <v>12</v>
      </c>
      <c r="CF12" s="6" t="s">
        <v>11</v>
      </c>
      <c r="CG12" s="6" t="s">
        <v>12</v>
      </c>
      <c r="CH12" s="6" t="s">
        <v>11</v>
      </c>
      <c r="CI12" s="6" t="s">
        <v>12</v>
      </c>
    </row>
    <row r="13" spans="3:87" ht="15.6" x14ac:dyDescent="0.3">
      <c r="C13" s="1" t="s">
        <v>18</v>
      </c>
      <c r="D13" s="9">
        <v>21</v>
      </c>
      <c r="E13" s="9">
        <v>9</v>
      </c>
      <c r="F13" s="9">
        <v>24</v>
      </c>
      <c r="G13" s="9">
        <v>6</v>
      </c>
      <c r="H13" s="9">
        <v>23</v>
      </c>
      <c r="I13" s="9">
        <v>7</v>
      </c>
      <c r="J13" s="9">
        <v>26</v>
      </c>
      <c r="K13" s="9">
        <v>4</v>
      </c>
      <c r="L13" s="9">
        <v>20</v>
      </c>
      <c r="M13" s="9">
        <v>10</v>
      </c>
      <c r="N13" s="9">
        <v>21</v>
      </c>
      <c r="O13" s="9">
        <v>9</v>
      </c>
      <c r="P13" s="9">
        <v>21</v>
      </c>
      <c r="Q13" s="9">
        <v>9</v>
      </c>
      <c r="R13" s="9">
        <v>28</v>
      </c>
      <c r="S13" s="9">
        <v>2</v>
      </c>
      <c r="T13" s="9">
        <v>5</v>
      </c>
      <c r="U13" s="9">
        <v>8</v>
      </c>
      <c r="V13" s="9"/>
      <c r="W13" s="9">
        <v>1</v>
      </c>
      <c r="X13" s="9"/>
      <c r="Y13" s="9"/>
      <c r="Z13" s="9">
        <v>21</v>
      </c>
      <c r="AA13" s="9">
        <v>9</v>
      </c>
      <c r="AB13" s="9">
        <v>19</v>
      </c>
      <c r="AC13" s="9">
        <v>11</v>
      </c>
      <c r="AD13" s="9">
        <v>19</v>
      </c>
      <c r="AE13" s="9">
        <v>11</v>
      </c>
      <c r="AF13" s="9">
        <v>26</v>
      </c>
      <c r="AG13" s="9">
        <v>4</v>
      </c>
      <c r="AH13" s="9">
        <v>20</v>
      </c>
      <c r="AI13" s="9">
        <v>10</v>
      </c>
      <c r="AJ13" s="9">
        <v>21</v>
      </c>
      <c r="AK13" s="9">
        <v>9</v>
      </c>
      <c r="AL13" s="9">
        <v>20</v>
      </c>
      <c r="AM13" s="9">
        <v>10</v>
      </c>
      <c r="AN13" s="9">
        <v>27</v>
      </c>
      <c r="AO13" s="9">
        <v>3</v>
      </c>
      <c r="AP13" s="9">
        <v>25</v>
      </c>
      <c r="AQ13" s="9">
        <v>5</v>
      </c>
      <c r="AR13" s="9">
        <v>26</v>
      </c>
      <c r="AS13" s="9">
        <v>4</v>
      </c>
      <c r="AT13" s="14">
        <v>28</v>
      </c>
      <c r="AU13" s="14">
        <v>2</v>
      </c>
      <c r="AV13" s="14">
        <v>22</v>
      </c>
      <c r="AW13" s="14">
        <v>8</v>
      </c>
      <c r="AX13" s="14">
        <v>21</v>
      </c>
      <c r="AY13" s="14">
        <v>9</v>
      </c>
      <c r="AZ13" s="14">
        <v>23</v>
      </c>
      <c r="BA13" s="14">
        <v>7</v>
      </c>
      <c r="BB13" s="14">
        <v>26</v>
      </c>
      <c r="BC13" s="14">
        <v>4</v>
      </c>
      <c r="BD13" s="14">
        <v>29</v>
      </c>
      <c r="BE13" s="14">
        <v>1</v>
      </c>
      <c r="BF13" s="14">
        <v>25</v>
      </c>
      <c r="BG13" s="14">
        <v>5</v>
      </c>
      <c r="BH13" s="14">
        <v>27</v>
      </c>
      <c r="BI13" s="14">
        <v>3</v>
      </c>
      <c r="BJ13" s="14">
        <v>26</v>
      </c>
      <c r="BK13" s="14">
        <v>4</v>
      </c>
      <c r="BL13" s="14">
        <v>27</v>
      </c>
      <c r="BM13" s="14">
        <v>3</v>
      </c>
      <c r="BN13" s="14">
        <v>27</v>
      </c>
      <c r="BO13" s="14">
        <v>3</v>
      </c>
      <c r="BP13" s="14">
        <v>24</v>
      </c>
      <c r="BQ13" s="14">
        <v>6</v>
      </c>
      <c r="BR13" s="14">
        <v>28</v>
      </c>
      <c r="BS13" s="14">
        <v>2</v>
      </c>
      <c r="BT13" s="14">
        <v>25</v>
      </c>
      <c r="BU13" s="14">
        <v>5</v>
      </c>
      <c r="BV13" s="14">
        <v>28</v>
      </c>
      <c r="BW13" s="14">
        <v>2</v>
      </c>
      <c r="BX13" s="14">
        <v>25</v>
      </c>
      <c r="BY13" s="14">
        <v>5</v>
      </c>
      <c r="BZ13" s="14">
        <v>27</v>
      </c>
      <c r="CA13" s="14">
        <v>3</v>
      </c>
      <c r="CB13" s="14">
        <v>27</v>
      </c>
      <c r="CC13" s="14">
        <v>3</v>
      </c>
      <c r="CD13" s="14">
        <v>26</v>
      </c>
      <c r="CE13" s="14">
        <v>4</v>
      </c>
      <c r="CF13" s="14">
        <v>28</v>
      </c>
      <c r="CG13" s="14">
        <v>2</v>
      </c>
      <c r="CH13" s="14">
        <v>26</v>
      </c>
      <c r="CI13" s="14">
        <v>4</v>
      </c>
    </row>
    <row r="14" spans="3:87" x14ac:dyDescent="0.3">
      <c r="C14" s="9" t="s">
        <v>16</v>
      </c>
      <c r="D14" s="9">
        <v>27</v>
      </c>
      <c r="E14" s="9">
        <v>3</v>
      </c>
      <c r="F14" s="9">
        <v>29</v>
      </c>
      <c r="G14" s="9">
        <v>1</v>
      </c>
      <c r="H14" s="9">
        <v>27</v>
      </c>
      <c r="I14" s="9">
        <v>3</v>
      </c>
      <c r="J14" s="9">
        <v>28</v>
      </c>
      <c r="K14" s="9">
        <v>2</v>
      </c>
      <c r="L14" s="9">
        <v>29</v>
      </c>
      <c r="M14" s="9">
        <v>1</v>
      </c>
      <c r="N14" s="9">
        <v>29</v>
      </c>
      <c r="O14" s="9">
        <v>1</v>
      </c>
      <c r="P14" s="9">
        <v>29</v>
      </c>
      <c r="Q14" s="9">
        <v>1</v>
      </c>
      <c r="R14" s="9">
        <v>30</v>
      </c>
      <c r="S14" s="9"/>
      <c r="T14" s="9">
        <v>2</v>
      </c>
      <c r="U14" s="9">
        <v>11</v>
      </c>
      <c r="V14" s="9"/>
      <c r="W14" s="9">
        <v>1</v>
      </c>
      <c r="X14" s="9"/>
      <c r="Y14" s="9"/>
      <c r="Z14" s="9">
        <v>18</v>
      </c>
      <c r="AA14" s="9">
        <v>5</v>
      </c>
      <c r="AB14" s="9">
        <v>12</v>
      </c>
      <c r="AC14" s="9">
        <v>7</v>
      </c>
      <c r="AD14" s="9">
        <v>7</v>
      </c>
      <c r="AE14" s="9">
        <v>6</v>
      </c>
      <c r="AF14" s="9">
        <v>22</v>
      </c>
      <c r="AG14" s="12"/>
      <c r="AH14" s="9">
        <v>7</v>
      </c>
      <c r="AI14" s="9">
        <v>1</v>
      </c>
      <c r="AJ14" s="9">
        <v>2</v>
      </c>
      <c r="AK14" s="9">
        <v>3</v>
      </c>
      <c r="AL14" s="9"/>
      <c r="AM14" s="9">
        <v>3</v>
      </c>
      <c r="AN14" s="9">
        <v>11</v>
      </c>
      <c r="AO14" s="9">
        <v>3</v>
      </c>
      <c r="AP14" s="12">
        <v>23</v>
      </c>
      <c r="AQ14" s="9">
        <v>3</v>
      </c>
      <c r="AR14" s="12">
        <v>22</v>
      </c>
      <c r="AS14" s="9">
        <v>6</v>
      </c>
      <c r="AT14" s="14">
        <v>22</v>
      </c>
      <c r="AU14" s="15">
        <v>2</v>
      </c>
      <c r="AV14" s="14">
        <v>24</v>
      </c>
      <c r="AW14" s="14">
        <v>4</v>
      </c>
      <c r="AX14" s="14">
        <v>16</v>
      </c>
      <c r="AY14" s="14">
        <v>4</v>
      </c>
      <c r="AZ14" s="14">
        <v>25</v>
      </c>
      <c r="BA14" s="14">
        <v>5</v>
      </c>
      <c r="BB14" s="14">
        <v>29</v>
      </c>
      <c r="BC14" s="14">
        <v>1</v>
      </c>
      <c r="BD14" s="15">
        <v>30</v>
      </c>
      <c r="BE14" s="14">
        <v>0</v>
      </c>
      <c r="BF14" s="15">
        <v>26</v>
      </c>
      <c r="BG14" s="14">
        <v>4</v>
      </c>
      <c r="BH14" s="14">
        <v>17</v>
      </c>
      <c r="BI14" s="15">
        <v>11</v>
      </c>
      <c r="BJ14" s="14">
        <v>20</v>
      </c>
      <c r="BK14" s="14">
        <v>6</v>
      </c>
      <c r="BL14" s="14">
        <v>19</v>
      </c>
      <c r="BM14" s="14">
        <v>6</v>
      </c>
      <c r="BN14" s="14">
        <v>19</v>
      </c>
      <c r="BO14" s="14">
        <v>11</v>
      </c>
      <c r="BP14" s="14">
        <v>21</v>
      </c>
      <c r="BQ14" s="14">
        <v>6</v>
      </c>
      <c r="BR14" s="15">
        <v>22</v>
      </c>
      <c r="BS14" s="14">
        <v>5</v>
      </c>
      <c r="BT14" s="15">
        <v>19</v>
      </c>
      <c r="BU14" s="14">
        <v>10</v>
      </c>
      <c r="BV14" s="14">
        <v>24</v>
      </c>
      <c r="BW14" s="15">
        <v>3</v>
      </c>
      <c r="BX14" s="14">
        <v>16</v>
      </c>
      <c r="BY14" s="14">
        <v>10</v>
      </c>
      <c r="BZ14" s="14">
        <v>18</v>
      </c>
      <c r="CA14" s="14">
        <v>13</v>
      </c>
      <c r="CB14" s="14">
        <v>15</v>
      </c>
      <c r="CC14" s="14">
        <v>15</v>
      </c>
      <c r="CD14" s="14">
        <v>20</v>
      </c>
      <c r="CE14" s="14">
        <v>10</v>
      </c>
      <c r="CF14" s="15">
        <v>20</v>
      </c>
      <c r="CG14" s="14">
        <v>10</v>
      </c>
      <c r="CH14" s="15">
        <v>18</v>
      </c>
      <c r="CI14" s="14">
        <v>12</v>
      </c>
    </row>
    <row r="15" spans="3:87" s="46" customFormat="1" x14ac:dyDescent="0.3">
      <c r="C15" s="44" t="s">
        <v>15</v>
      </c>
      <c r="D15" s="45">
        <v>26</v>
      </c>
      <c r="E15" s="45">
        <v>4</v>
      </c>
      <c r="F15" s="45">
        <v>27</v>
      </c>
      <c r="G15" s="45">
        <v>3</v>
      </c>
      <c r="H15" s="45">
        <v>29</v>
      </c>
      <c r="I15" s="45">
        <v>1</v>
      </c>
      <c r="J15" s="45">
        <v>25</v>
      </c>
      <c r="K15" s="45">
        <v>5</v>
      </c>
      <c r="L15" s="45">
        <v>29</v>
      </c>
      <c r="M15" s="45">
        <v>1</v>
      </c>
      <c r="N15" s="45">
        <v>29</v>
      </c>
      <c r="O15" s="45">
        <v>1</v>
      </c>
      <c r="P15" s="45">
        <v>30</v>
      </c>
      <c r="Q15" s="45">
        <v>0</v>
      </c>
      <c r="R15" s="45">
        <v>30</v>
      </c>
      <c r="S15" s="45"/>
      <c r="T15" s="45">
        <v>18</v>
      </c>
      <c r="U15" s="45">
        <v>12</v>
      </c>
      <c r="V15" s="45">
        <v>17</v>
      </c>
      <c r="W15" s="45">
        <v>13</v>
      </c>
      <c r="X15" s="45">
        <v>20</v>
      </c>
      <c r="Y15" s="45">
        <v>10</v>
      </c>
      <c r="Z15" s="45">
        <v>25</v>
      </c>
      <c r="AA15" s="45">
        <v>5</v>
      </c>
      <c r="AB15" s="45">
        <v>26</v>
      </c>
      <c r="AC15" s="45">
        <v>4</v>
      </c>
      <c r="AD15" s="45">
        <v>29</v>
      </c>
      <c r="AE15" s="45">
        <v>1</v>
      </c>
      <c r="AF15" s="45">
        <v>29</v>
      </c>
      <c r="AG15" s="45">
        <v>1</v>
      </c>
      <c r="AH15" s="45">
        <v>19</v>
      </c>
      <c r="AI15" s="45">
        <v>10</v>
      </c>
      <c r="AJ15" s="45">
        <v>21</v>
      </c>
      <c r="AK15" s="45">
        <v>9</v>
      </c>
      <c r="AL15" s="45">
        <v>21</v>
      </c>
      <c r="AM15" s="45">
        <v>10</v>
      </c>
      <c r="AN15" s="45">
        <v>27</v>
      </c>
      <c r="AO15" s="45">
        <v>3</v>
      </c>
      <c r="AP15" s="45">
        <v>25</v>
      </c>
      <c r="AQ15" s="45">
        <v>5</v>
      </c>
      <c r="AR15" s="45">
        <v>26</v>
      </c>
      <c r="AS15" s="45">
        <v>4</v>
      </c>
      <c r="AT15" s="45">
        <v>29</v>
      </c>
      <c r="AU15" s="45">
        <v>1</v>
      </c>
      <c r="AV15" s="45">
        <v>21</v>
      </c>
      <c r="AW15" s="45">
        <v>9</v>
      </c>
      <c r="AX15" s="45">
        <v>24</v>
      </c>
      <c r="AY15" s="45">
        <v>6</v>
      </c>
      <c r="AZ15" s="45">
        <v>26</v>
      </c>
      <c r="BA15" s="45">
        <v>4</v>
      </c>
      <c r="BB15" s="45">
        <v>29</v>
      </c>
      <c r="BC15" s="45">
        <v>1</v>
      </c>
      <c r="BD15" s="45">
        <v>29</v>
      </c>
      <c r="BE15" s="45">
        <v>1</v>
      </c>
      <c r="BF15" s="45">
        <v>29</v>
      </c>
      <c r="BG15" s="45">
        <v>1</v>
      </c>
      <c r="BH15" s="45">
        <v>30</v>
      </c>
      <c r="BI15" s="45">
        <v>0</v>
      </c>
      <c r="BJ15" s="45">
        <v>30</v>
      </c>
      <c r="BK15" s="45">
        <v>0</v>
      </c>
      <c r="BL15" s="45">
        <v>27</v>
      </c>
      <c r="BM15" s="45">
        <v>3</v>
      </c>
      <c r="BN15" s="45">
        <v>28</v>
      </c>
      <c r="BO15" s="45">
        <v>2</v>
      </c>
      <c r="BP15" s="45">
        <v>28</v>
      </c>
      <c r="BQ15" s="45">
        <v>2</v>
      </c>
      <c r="BR15" s="45">
        <v>29</v>
      </c>
      <c r="BS15" s="45">
        <v>1</v>
      </c>
      <c r="BT15" s="45">
        <v>29</v>
      </c>
      <c r="BU15" s="45">
        <v>1</v>
      </c>
      <c r="BV15" s="45">
        <v>28</v>
      </c>
      <c r="BW15" s="45">
        <v>2</v>
      </c>
      <c r="BX15" s="45">
        <v>29</v>
      </c>
      <c r="BY15" s="45">
        <v>1</v>
      </c>
      <c r="BZ15" s="45">
        <v>25</v>
      </c>
      <c r="CA15" s="45">
        <v>5</v>
      </c>
      <c r="CB15" s="45">
        <v>29</v>
      </c>
      <c r="CC15" s="45">
        <v>1</v>
      </c>
      <c r="CD15" s="45">
        <v>28</v>
      </c>
      <c r="CE15" s="45">
        <v>2</v>
      </c>
      <c r="CF15" s="45">
        <v>29</v>
      </c>
      <c r="CG15" s="45">
        <v>1</v>
      </c>
      <c r="CH15" s="45">
        <v>27</v>
      </c>
      <c r="CI15" s="45">
        <v>3</v>
      </c>
    </row>
    <row r="16" spans="3:87" x14ac:dyDescent="0.3">
      <c r="C16" s="10" t="s">
        <v>19</v>
      </c>
      <c r="D16" s="11">
        <v>43</v>
      </c>
      <c r="E16" s="11">
        <v>13</v>
      </c>
      <c r="F16" s="11">
        <f>14+23+5</f>
        <v>42</v>
      </c>
      <c r="G16" s="11">
        <f>28+89</f>
        <v>117</v>
      </c>
      <c r="H16" s="11">
        <f>20+32+21+34</f>
        <v>107</v>
      </c>
      <c r="I16" s="11">
        <v>5</v>
      </c>
      <c r="J16" s="11">
        <f>79+27</f>
        <v>106</v>
      </c>
      <c r="K16" s="11">
        <v>37</v>
      </c>
      <c r="L16" s="11">
        <f>21+18</f>
        <v>39</v>
      </c>
      <c r="M16" s="11">
        <f>8+35+29</f>
        <v>72</v>
      </c>
      <c r="N16" s="11">
        <f>29+33+34</f>
        <v>96</v>
      </c>
      <c r="O16" s="11">
        <v>5</v>
      </c>
      <c r="P16" s="11">
        <v>83</v>
      </c>
      <c r="Q16" s="11">
        <v>16</v>
      </c>
      <c r="R16" s="11">
        <v>36</v>
      </c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>
        <v>18</v>
      </c>
      <c r="AD16" s="11">
        <v>7</v>
      </c>
      <c r="AE16" s="11">
        <v>15</v>
      </c>
      <c r="AF16" s="11">
        <f>6+16+9+38</f>
        <v>69</v>
      </c>
      <c r="AG16" s="11">
        <v>22</v>
      </c>
      <c r="AH16" s="11"/>
      <c r="AI16" s="11"/>
      <c r="AJ16" s="11"/>
      <c r="AK16" s="11">
        <v>12</v>
      </c>
      <c r="AL16" s="11"/>
      <c r="AM16" s="11">
        <v>5</v>
      </c>
      <c r="AN16" s="11"/>
      <c r="AO16" s="11">
        <v>18</v>
      </c>
      <c r="AP16" s="11"/>
      <c r="AQ16" s="11">
        <v>8</v>
      </c>
      <c r="AR16" s="11">
        <v>8</v>
      </c>
      <c r="AS16" s="11"/>
      <c r="AT16" s="11"/>
      <c r="AU16" s="11"/>
      <c r="AV16" s="11"/>
      <c r="AW16" s="11">
        <v>12</v>
      </c>
      <c r="AX16" s="11">
        <v>10</v>
      </c>
      <c r="AY16" s="11">
        <v>29</v>
      </c>
      <c r="AZ16" s="11">
        <v>5</v>
      </c>
      <c r="BA16" s="11">
        <v>61</v>
      </c>
      <c r="BB16" s="11"/>
      <c r="BC16" s="11">
        <v>6</v>
      </c>
      <c r="BD16" s="11">
        <v>12</v>
      </c>
      <c r="BE16" s="11"/>
      <c r="BF16" s="11">
        <v>6</v>
      </c>
      <c r="BG16" s="11"/>
      <c r="BH16" s="11">
        <v>21</v>
      </c>
      <c r="BI16" s="11">
        <v>165</v>
      </c>
      <c r="BJ16" s="11">
        <v>9</v>
      </c>
      <c r="BK16" s="11">
        <v>12</v>
      </c>
      <c r="BL16" s="11">
        <v>2</v>
      </c>
      <c r="BM16" s="11">
        <v>18</v>
      </c>
      <c r="BN16" s="11"/>
      <c r="BO16" s="11"/>
      <c r="BP16" s="11">
        <v>8</v>
      </c>
      <c r="BQ16" s="11">
        <v>12</v>
      </c>
      <c r="BR16" s="11">
        <v>20</v>
      </c>
      <c r="BS16" s="11">
        <v>13</v>
      </c>
      <c r="BT16" s="11">
        <v>30</v>
      </c>
      <c r="BU16" s="11">
        <v>31</v>
      </c>
      <c r="BV16" s="11">
        <v>3</v>
      </c>
      <c r="BW16" s="11">
        <v>6</v>
      </c>
      <c r="BX16" s="11">
        <f>22+16+21</f>
        <v>59</v>
      </c>
      <c r="BY16" s="11">
        <f>4+8+8</f>
        <v>20</v>
      </c>
      <c r="BZ16" s="11"/>
      <c r="CA16" s="11">
        <v>14</v>
      </c>
      <c r="CB16" s="11">
        <v>14</v>
      </c>
      <c r="CC16" s="11">
        <v>16</v>
      </c>
      <c r="CD16" s="11">
        <v>26</v>
      </c>
      <c r="CE16" s="11"/>
      <c r="CF16" s="11">
        <v>20</v>
      </c>
      <c r="CG16" s="11">
        <v>9</v>
      </c>
      <c r="CH16" s="11">
        <v>6</v>
      </c>
      <c r="CI16" s="11"/>
    </row>
    <row r="17" spans="3:87" x14ac:dyDescent="0.3">
      <c r="C17" s="10" t="s">
        <v>20</v>
      </c>
      <c r="D17" s="11">
        <f>30+19</f>
        <v>49</v>
      </c>
      <c r="E17" s="11">
        <v>0</v>
      </c>
      <c r="F17" s="11">
        <f>35+80</f>
        <v>115</v>
      </c>
      <c r="G17" s="11">
        <v>0</v>
      </c>
      <c r="H17" s="11">
        <v>103</v>
      </c>
      <c r="I17" s="11">
        <v>0</v>
      </c>
      <c r="J17" s="11">
        <f>49+7+6+46+18</f>
        <v>126</v>
      </c>
      <c r="K17" s="11">
        <v>0</v>
      </c>
      <c r="L17" s="11">
        <f>40+67</f>
        <v>107</v>
      </c>
      <c r="M17" s="11">
        <v>4</v>
      </c>
      <c r="N17" s="11">
        <f>27+23+46</f>
        <v>96</v>
      </c>
      <c r="O17" s="11">
        <v>0</v>
      </c>
      <c r="P17" s="11">
        <f>12+86</f>
        <v>98</v>
      </c>
      <c r="Q17" s="11">
        <v>2</v>
      </c>
      <c r="R17" s="11">
        <v>5</v>
      </c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>
        <v>5</v>
      </c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>
        <v>42</v>
      </c>
      <c r="AS17" s="11"/>
      <c r="AT17" s="11">
        <v>59</v>
      </c>
      <c r="AU17" s="11"/>
      <c r="AV17" s="11">
        <v>39</v>
      </c>
      <c r="AW17" s="11"/>
      <c r="AX17" s="11">
        <v>34</v>
      </c>
      <c r="AY17" s="11"/>
      <c r="AZ17" s="11">
        <v>42</v>
      </c>
      <c r="BA17" s="11"/>
      <c r="BB17" s="11">
        <v>45</v>
      </c>
      <c r="BC17" s="11"/>
      <c r="BD17" s="11">
        <v>6</v>
      </c>
      <c r="BE17" s="11"/>
      <c r="BF17" s="11">
        <v>32</v>
      </c>
      <c r="BG17" s="11"/>
      <c r="BH17" s="11">
        <v>153</v>
      </c>
      <c r="BI17" s="11">
        <v>1</v>
      </c>
      <c r="BJ17" s="11">
        <v>32</v>
      </c>
      <c r="BK17" s="11"/>
      <c r="BL17" s="11">
        <v>12</v>
      </c>
      <c r="BM17" s="11"/>
      <c r="BN17" s="11">
        <v>18</v>
      </c>
      <c r="BO17" s="11"/>
      <c r="BP17" s="11"/>
      <c r="BQ17" s="11"/>
      <c r="BR17" s="11">
        <v>29</v>
      </c>
      <c r="BS17" s="11"/>
      <c r="BT17" s="11">
        <v>229</v>
      </c>
      <c r="BU17" s="11"/>
      <c r="BV17" s="11">
        <v>8</v>
      </c>
      <c r="BW17" s="11"/>
      <c r="BX17" s="11">
        <v>38</v>
      </c>
      <c r="BY17" s="11"/>
      <c r="BZ17" s="11">
        <v>38</v>
      </c>
      <c r="CA17" s="11"/>
      <c r="CB17" s="11">
        <v>5</v>
      </c>
      <c r="CC17" s="11"/>
      <c r="CD17" s="11">
        <v>6</v>
      </c>
      <c r="CE17" s="11"/>
      <c r="CF17" s="11">
        <v>17</v>
      </c>
      <c r="CG17" s="11"/>
      <c r="CH17" s="11"/>
      <c r="CI17" s="11"/>
    </row>
    <row r="18" spans="3:87" x14ac:dyDescent="0.3">
      <c r="C18" s="9" t="s">
        <v>21</v>
      </c>
      <c r="D18" s="11">
        <v>9</v>
      </c>
      <c r="E18" s="11">
        <v>0</v>
      </c>
      <c r="F18" s="11">
        <v>5</v>
      </c>
      <c r="G18" s="11">
        <v>0</v>
      </c>
      <c r="H18" s="11">
        <v>20</v>
      </c>
      <c r="I18" s="11">
        <v>0</v>
      </c>
      <c r="J18" s="11">
        <v>14</v>
      </c>
      <c r="K18" s="11">
        <v>0</v>
      </c>
      <c r="L18" s="11">
        <v>19</v>
      </c>
      <c r="M18" s="11">
        <v>1</v>
      </c>
      <c r="N18" s="11">
        <v>18</v>
      </c>
      <c r="O18" s="11">
        <v>0</v>
      </c>
      <c r="P18" s="11">
        <v>3</v>
      </c>
      <c r="Q18" s="11">
        <v>0</v>
      </c>
      <c r="R18" s="11">
        <v>3</v>
      </c>
      <c r="S18" s="11"/>
      <c r="T18" s="11">
        <v>1</v>
      </c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>
        <v>6</v>
      </c>
      <c r="AG18" s="11"/>
      <c r="AH18" s="11">
        <v>4</v>
      </c>
      <c r="AI18" s="11"/>
      <c r="AJ18" s="11"/>
      <c r="AK18" s="11"/>
      <c r="AL18" s="11"/>
      <c r="AM18" s="11"/>
      <c r="AN18" s="11">
        <v>1</v>
      </c>
      <c r="AO18" s="11"/>
      <c r="AP18" s="11">
        <v>4</v>
      </c>
      <c r="AQ18" s="11"/>
      <c r="AR18" s="11">
        <v>1</v>
      </c>
      <c r="AS18" s="11">
        <v>1</v>
      </c>
      <c r="AT18" s="11">
        <v>8</v>
      </c>
      <c r="AU18" s="11"/>
      <c r="AV18" s="11">
        <v>5</v>
      </c>
      <c r="AW18" s="11"/>
      <c r="AX18" s="11">
        <v>4</v>
      </c>
      <c r="AY18" s="11">
        <v>1</v>
      </c>
      <c r="AZ18" s="11">
        <v>5</v>
      </c>
      <c r="BA18" s="11">
        <v>1</v>
      </c>
      <c r="BB18" s="11">
        <v>1</v>
      </c>
      <c r="BC18" s="11"/>
      <c r="BD18" s="11">
        <v>1</v>
      </c>
      <c r="BE18" s="11"/>
      <c r="BF18" s="11">
        <v>2</v>
      </c>
      <c r="BG18" s="11"/>
      <c r="BH18" s="11">
        <v>7</v>
      </c>
      <c r="BI18" s="11"/>
      <c r="BJ18" s="11">
        <v>8</v>
      </c>
      <c r="BK18" s="11">
        <v>1</v>
      </c>
      <c r="BL18" s="11">
        <v>8</v>
      </c>
      <c r="BM18" s="11">
        <v>1</v>
      </c>
      <c r="BN18" s="11">
        <v>4</v>
      </c>
      <c r="BO18" s="11">
        <v>1</v>
      </c>
      <c r="BP18" s="11">
        <v>7</v>
      </c>
      <c r="BQ18" s="11"/>
      <c r="BR18" s="11">
        <v>3</v>
      </c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</row>
    <row r="19" spans="3:87" x14ac:dyDescent="0.3">
      <c r="C19" s="9" t="s">
        <v>22</v>
      </c>
      <c r="D19" s="11">
        <v>4</v>
      </c>
      <c r="E19" s="11">
        <v>0</v>
      </c>
      <c r="F19" s="11">
        <v>18</v>
      </c>
      <c r="G19" s="11">
        <v>3</v>
      </c>
      <c r="H19" s="11">
        <v>16</v>
      </c>
      <c r="I19" s="11">
        <v>1</v>
      </c>
      <c r="J19" s="11">
        <v>25</v>
      </c>
      <c r="K19" s="11">
        <v>1</v>
      </c>
      <c r="L19" s="11">
        <v>24</v>
      </c>
      <c r="M19" s="11">
        <v>2</v>
      </c>
      <c r="N19" s="11">
        <v>27</v>
      </c>
      <c r="O19" s="11">
        <v>3</v>
      </c>
      <c r="P19" s="11">
        <v>28</v>
      </c>
      <c r="Q19" s="11">
        <v>2</v>
      </c>
      <c r="R19" s="11">
        <v>12</v>
      </c>
      <c r="S19" s="11">
        <v>1</v>
      </c>
      <c r="T19" s="11">
        <v>4</v>
      </c>
      <c r="U19" s="11">
        <v>3</v>
      </c>
      <c r="V19" s="11"/>
      <c r="W19" s="11">
        <v>3</v>
      </c>
      <c r="X19" s="11"/>
      <c r="Y19" s="11">
        <v>1</v>
      </c>
      <c r="Z19" s="11">
        <v>6</v>
      </c>
      <c r="AA19" s="11">
        <v>1</v>
      </c>
      <c r="AB19" s="11">
        <v>4</v>
      </c>
      <c r="AC19" s="11">
        <v>3</v>
      </c>
      <c r="AD19" s="11">
        <v>3</v>
      </c>
      <c r="AE19" s="11">
        <v>1</v>
      </c>
      <c r="AF19" s="11">
        <v>30</v>
      </c>
      <c r="AG19" s="11"/>
      <c r="AH19" s="11">
        <v>23</v>
      </c>
      <c r="AI19" s="11">
        <v>7</v>
      </c>
      <c r="AJ19" s="11">
        <v>21</v>
      </c>
      <c r="AK19" s="11">
        <v>9</v>
      </c>
      <c r="AL19" s="11">
        <v>23</v>
      </c>
      <c r="AM19" s="11">
        <v>7</v>
      </c>
      <c r="AN19" s="11">
        <v>27</v>
      </c>
      <c r="AO19" s="11">
        <v>3</v>
      </c>
      <c r="AP19" s="11">
        <v>27</v>
      </c>
      <c r="AQ19" s="11">
        <v>3</v>
      </c>
      <c r="AR19" s="11">
        <v>28</v>
      </c>
      <c r="AS19" s="11">
        <v>2</v>
      </c>
      <c r="AT19" s="11">
        <v>12</v>
      </c>
      <c r="AU19" s="11"/>
      <c r="AV19" s="11">
        <v>25</v>
      </c>
      <c r="AW19" s="11">
        <v>5</v>
      </c>
      <c r="AX19" s="11">
        <v>15</v>
      </c>
      <c r="AY19" s="11">
        <v>3</v>
      </c>
      <c r="AZ19" s="11">
        <v>25</v>
      </c>
      <c r="BA19" s="11">
        <v>5</v>
      </c>
      <c r="BB19" s="11">
        <v>27</v>
      </c>
      <c r="BC19" s="11">
        <v>3</v>
      </c>
      <c r="BD19" s="11">
        <v>26</v>
      </c>
      <c r="BE19" s="11">
        <v>4</v>
      </c>
      <c r="BF19" s="11">
        <v>28</v>
      </c>
      <c r="BG19" s="11">
        <v>2</v>
      </c>
      <c r="BH19" s="11">
        <v>29</v>
      </c>
      <c r="BI19" s="11">
        <v>1</v>
      </c>
      <c r="BJ19" s="11">
        <v>27</v>
      </c>
      <c r="BK19" s="11">
        <v>3</v>
      </c>
      <c r="BL19" s="11">
        <v>27</v>
      </c>
      <c r="BM19" s="11">
        <v>3</v>
      </c>
      <c r="BN19" s="11">
        <v>27</v>
      </c>
      <c r="BO19" s="11">
        <v>3</v>
      </c>
      <c r="BP19" s="11">
        <v>27</v>
      </c>
      <c r="BQ19" s="11">
        <v>3</v>
      </c>
      <c r="BR19" s="11">
        <v>27</v>
      </c>
      <c r="BS19" s="11">
        <v>3</v>
      </c>
      <c r="BT19" s="11">
        <v>27</v>
      </c>
      <c r="BU19" s="11">
        <v>3</v>
      </c>
      <c r="BV19" s="11">
        <v>28</v>
      </c>
      <c r="BW19" s="11">
        <v>2</v>
      </c>
      <c r="BX19" s="11">
        <v>26</v>
      </c>
      <c r="BY19" s="11">
        <v>4</v>
      </c>
      <c r="BZ19" s="11">
        <v>27</v>
      </c>
      <c r="CA19" s="11">
        <v>3</v>
      </c>
      <c r="CB19" s="11">
        <v>26</v>
      </c>
      <c r="CC19" s="11">
        <v>4</v>
      </c>
      <c r="CD19" s="11">
        <v>26</v>
      </c>
      <c r="CE19" s="11">
        <v>4</v>
      </c>
      <c r="CF19" s="11">
        <v>25</v>
      </c>
      <c r="CG19" s="11">
        <v>5</v>
      </c>
      <c r="CH19" s="11">
        <v>26</v>
      </c>
      <c r="CI19" s="11">
        <v>4</v>
      </c>
    </row>
    <row r="20" spans="3:87" x14ac:dyDescent="0.3">
      <c r="C20" s="9" t="s">
        <v>23</v>
      </c>
      <c r="D20" s="11"/>
      <c r="E20" s="11"/>
      <c r="F20" s="11">
        <v>3</v>
      </c>
      <c r="G20" s="11">
        <v>0</v>
      </c>
      <c r="H20" s="11">
        <v>2</v>
      </c>
      <c r="I20" s="11">
        <v>0</v>
      </c>
      <c r="J20" s="11">
        <v>1</v>
      </c>
      <c r="K20" s="11">
        <v>0</v>
      </c>
      <c r="L20" s="11">
        <v>1</v>
      </c>
      <c r="M20" s="11"/>
      <c r="N20" s="11">
        <v>3</v>
      </c>
      <c r="O20" s="11"/>
      <c r="P20" s="11">
        <v>1</v>
      </c>
      <c r="Q20" s="11"/>
      <c r="R20" s="11">
        <v>1</v>
      </c>
      <c r="S20" s="11">
        <v>1</v>
      </c>
      <c r="T20" s="11"/>
      <c r="U20" s="11">
        <v>2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v>6</v>
      </c>
      <c r="AG20" s="11"/>
      <c r="AH20" s="11">
        <v>2</v>
      </c>
      <c r="AI20" s="11">
        <v>4</v>
      </c>
      <c r="AJ20" s="11">
        <v>2</v>
      </c>
      <c r="AK20" s="11">
        <v>3</v>
      </c>
      <c r="AL20" s="11">
        <v>5</v>
      </c>
      <c r="AM20" s="11">
        <v>1</v>
      </c>
      <c r="AN20" s="11">
        <v>2</v>
      </c>
      <c r="AO20" s="11"/>
      <c r="AP20" s="11">
        <v>3</v>
      </c>
      <c r="AQ20" s="11"/>
      <c r="AR20" s="11">
        <v>1</v>
      </c>
      <c r="AS20" s="11"/>
      <c r="AT20" s="11">
        <v>1</v>
      </c>
      <c r="AU20" s="11"/>
      <c r="AV20" s="11">
        <v>5</v>
      </c>
      <c r="AW20" s="11">
        <v>1</v>
      </c>
      <c r="AX20" s="11">
        <v>5</v>
      </c>
      <c r="AY20" s="11">
        <v>3</v>
      </c>
      <c r="AZ20" s="11">
        <v>5</v>
      </c>
      <c r="BA20" s="11"/>
      <c r="BB20" s="11">
        <v>4</v>
      </c>
      <c r="BC20" s="11"/>
      <c r="BD20" s="11">
        <v>3</v>
      </c>
      <c r="BE20" s="11"/>
      <c r="BF20" s="11"/>
      <c r="BG20" s="11">
        <v>1</v>
      </c>
      <c r="BH20" s="11">
        <v>8</v>
      </c>
      <c r="BI20" s="11"/>
      <c r="BJ20" s="11">
        <v>5</v>
      </c>
      <c r="BK20" s="11">
        <v>1</v>
      </c>
      <c r="BL20" s="11">
        <v>6</v>
      </c>
      <c r="BM20" s="11">
        <v>1</v>
      </c>
      <c r="BN20" s="11">
        <v>5</v>
      </c>
      <c r="BO20" s="11">
        <v>2</v>
      </c>
      <c r="BP20" s="11">
        <v>4</v>
      </c>
      <c r="BQ20" s="11">
        <v>1</v>
      </c>
      <c r="BR20" s="11">
        <v>1</v>
      </c>
      <c r="BS20" s="11"/>
      <c r="BT20" s="11">
        <v>2</v>
      </c>
      <c r="BU20" s="11"/>
      <c r="BV20" s="11">
        <v>29</v>
      </c>
      <c r="BW20" s="11">
        <v>1</v>
      </c>
      <c r="BX20" s="11">
        <v>5</v>
      </c>
      <c r="BY20" s="11"/>
      <c r="BZ20" s="11">
        <v>5</v>
      </c>
      <c r="CA20" s="11"/>
      <c r="CB20" s="11">
        <v>8</v>
      </c>
      <c r="CC20" s="11"/>
      <c r="CD20" s="11">
        <v>3</v>
      </c>
      <c r="CE20" s="11"/>
      <c r="CF20" s="11">
        <v>7</v>
      </c>
      <c r="CG20" s="11">
        <v>2</v>
      </c>
      <c r="CH20" s="11">
        <v>1</v>
      </c>
      <c r="CI20" s="11">
        <v>3</v>
      </c>
    </row>
    <row r="21" spans="3:87" x14ac:dyDescent="0.3">
      <c r="C21" s="9" t="s">
        <v>24</v>
      </c>
      <c r="D21" s="11">
        <v>1</v>
      </c>
      <c r="E21" s="11"/>
      <c r="F21" s="11">
        <v>2</v>
      </c>
      <c r="G21" s="11"/>
      <c r="H21" s="11">
        <v>2</v>
      </c>
      <c r="I21" s="11"/>
      <c r="J21" s="11">
        <v>7</v>
      </c>
      <c r="K21" s="11"/>
      <c r="L21" s="11">
        <v>3</v>
      </c>
      <c r="M21" s="11"/>
      <c r="N21" s="11">
        <v>8</v>
      </c>
      <c r="O21" s="11">
        <v>2</v>
      </c>
      <c r="P21" s="11">
        <v>8</v>
      </c>
      <c r="Q21" s="11">
        <v>1</v>
      </c>
      <c r="R21" s="11">
        <v>8</v>
      </c>
      <c r="S21" s="11"/>
      <c r="T21" s="11">
        <v>3</v>
      </c>
      <c r="U21" s="11"/>
      <c r="V21" s="11"/>
      <c r="W21" s="11"/>
      <c r="X21" s="11"/>
      <c r="Y21" s="11"/>
      <c r="Z21" s="11"/>
      <c r="AA21" s="11"/>
      <c r="AB21" s="11">
        <v>1</v>
      </c>
      <c r="AC21" s="11">
        <v>1</v>
      </c>
      <c r="AD21" s="11"/>
      <c r="AE21" s="11"/>
      <c r="AF21" s="11">
        <v>14</v>
      </c>
      <c r="AG21" s="11"/>
      <c r="AH21" s="11">
        <v>4</v>
      </c>
      <c r="AI21" s="11">
        <v>1</v>
      </c>
      <c r="AJ21" s="11"/>
      <c r="AK21" s="11"/>
      <c r="AL21" s="11">
        <v>4</v>
      </c>
      <c r="AM21" s="11"/>
      <c r="AN21" s="11"/>
      <c r="AO21" s="11"/>
      <c r="AP21" s="11">
        <v>1</v>
      </c>
      <c r="AQ21" s="11">
        <v>1</v>
      </c>
      <c r="AR21" s="11"/>
      <c r="AS21" s="11"/>
      <c r="AT21" s="11">
        <v>2</v>
      </c>
      <c r="AU21" s="11"/>
      <c r="AV21" s="11">
        <v>12</v>
      </c>
      <c r="AW21" s="11"/>
      <c r="AX21" s="11">
        <v>6</v>
      </c>
      <c r="AY21" s="11">
        <v>2</v>
      </c>
      <c r="AZ21" s="11">
        <v>5</v>
      </c>
      <c r="BA21" s="11">
        <v>1</v>
      </c>
      <c r="BB21" s="11">
        <v>11</v>
      </c>
      <c r="BC21" s="11"/>
      <c r="BD21" s="11">
        <v>6</v>
      </c>
      <c r="BE21" s="11"/>
      <c r="BF21" s="11">
        <v>16</v>
      </c>
      <c r="BG21" s="11"/>
      <c r="BH21" s="11">
        <v>3</v>
      </c>
      <c r="BI21" s="11"/>
      <c r="BJ21" s="11">
        <v>3</v>
      </c>
      <c r="BK21" s="11"/>
      <c r="BL21" s="11"/>
      <c r="BM21" s="11"/>
      <c r="BN21" s="11"/>
      <c r="BO21" s="11"/>
      <c r="BP21" s="11">
        <v>1</v>
      </c>
      <c r="BQ21" s="11"/>
      <c r="BR21" s="11"/>
      <c r="BS21" s="11"/>
      <c r="BT21" s="11">
        <v>2</v>
      </c>
      <c r="BU21" s="11"/>
      <c r="BV21" s="11"/>
      <c r="BW21" s="11"/>
      <c r="BX21" s="11">
        <v>1</v>
      </c>
      <c r="BY21" s="11"/>
      <c r="BZ21" s="11">
        <v>1</v>
      </c>
      <c r="CA21" s="11"/>
      <c r="CB21" s="11"/>
      <c r="CC21" s="11"/>
      <c r="CD21" s="11"/>
      <c r="CE21" s="11"/>
      <c r="CF21" s="11">
        <v>1</v>
      </c>
      <c r="CG21" s="11"/>
      <c r="CH21" s="11">
        <v>1</v>
      </c>
      <c r="CI21" s="11"/>
    </row>
    <row r="22" spans="3:87" x14ac:dyDescent="0.3">
      <c r="C22" s="9" t="s">
        <v>25</v>
      </c>
      <c r="D22" s="11"/>
      <c r="E22" s="11"/>
      <c r="F22" s="11"/>
      <c r="G22" s="11"/>
      <c r="H22" s="11">
        <v>2</v>
      </c>
      <c r="I22" s="11"/>
      <c r="J22" s="11">
        <v>3</v>
      </c>
      <c r="K22" s="11">
        <v>1</v>
      </c>
      <c r="L22" s="11"/>
      <c r="M22" s="11"/>
      <c r="N22" s="11"/>
      <c r="O22" s="11"/>
      <c r="P22" s="11">
        <v>1</v>
      </c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>
        <v>7</v>
      </c>
      <c r="AU22" s="11"/>
      <c r="AV22" s="11">
        <v>11</v>
      </c>
      <c r="AW22" s="11"/>
      <c r="AX22" s="11">
        <v>8</v>
      </c>
      <c r="AY22" s="11"/>
      <c r="AZ22" s="11">
        <v>3</v>
      </c>
      <c r="BA22" s="11"/>
      <c r="BB22" s="11">
        <v>8</v>
      </c>
      <c r="BC22" s="11"/>
      <c r="BD22" s="11">
        <v>1</v>
      </c>
      <c r="BE22" s="11"/>
      <c r="BF22" s="11">
        <v>8</v>
      </c>
      <c r="BG22" s="11"/>
      <c r="BH22" s="11"/>
      <c r="BI22" s="11"/>
      <c r="BJ22" s="11"/>
      <c r="BK22" s="11"/>
      <c r="BL22" s="11">
        <v>2</v>
      </c>
      <c r="BM22" s="11"/>
      <c r="BN22" s="11">
        <v>3</v>
      </c>
      <c r="BO22" s="11"/>
      <c r="BP22" s="11">
        <v>4</v>
      </c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</row>
    <row r="23" spans="3:87" x14ac:dyDescent="0.3">
      <c r="C23" s="9" t="s">
        <v>26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>
        <f>30</f>
        <v>30</v>
      </c>
      <c r="S23" s="11"/>
      <c r="T23" s="11">
        <f>7+8+15+7</f>
        <v>37</v>
      </c>
      <c r="U23" s="11"/>
      <c r="V23" s="11">
        <v>4</v>
      </c>
      <c r="W23" s="11"/>
      <c r="X23" s="11"/>
      <c r="Y23" s="11"/>
      <c r="Z23" s="11">
        <f>9+4</f>
        <v>13</v>
      </c>
      <c r="AA23" s="11"/>
      <c r="AB23" s="11">
        <f>6</f>
        <v>6</v>
      </c>
      <c r="AC23" s="11">
        <f>6</f>
        <v>6</v>
      </c>
      <c r="AD23" s="11">
        <f>5+7</f>
        <v>12</v>
      </c>
      <c r="AE23" s="11"/>
      <c r="AF23" s="11">
        <v>41</v>
      </c>
      <c r="AG23" s="11"/>
      <c r="AH23" s="11">
        <f>7+7+8+15</f>
        <v>37</v>
      </c>
      <c r="AI23" s="11">
        <v>10</v>
      </c>
      <c r="AJ23" s="11">
        <v>23</v>
      </c>
      <c r="AK23" s="11"/>
      <c r="AL23" s="11"/>
      <c r="AM23" s="11"/>
      <c r="AN23" s="11">
        <v>5</v>
      </c>
      <c r="AO23" s="11"/>
      <c r="AP23" s="11">
        <v>27</v>
      </c>
      <c r="AQ23" s="11">
        <v>6</v>
      </c>
      <c r="AR23" s="11">
        <v>28</v>
      </c>
      <c r="AS23" s="11"/>
      <c r="AT23" s="11">
        <v>65</v>
      </c>
      <c r="AU23" s="11"/>
      <c r="AV23" s="11">
        <v>61</v>
      </c>
      <c r="AW23" s="11"/>
      <c r="AX23" s="11">
        <v>39</v>
      </c>
      <c r="AY23" s="11"/>
      <c r="AZ23" s="11">
        <v>53</v>
      </c>
      <c r="BA23" s="11"/>
      <c r="BB23" s="11">
        <v>14</v>
      </c>
      <c r="BC23" s="11"/>
      <c r="BD23" s="11">
        <v>91</v>
      </c>
      <c r="BE23" s="11"/>
      <c r="BF23" s="11">
        <v>13</v>
      </c>
      <c r="BG23" s="11"/>
      <c r="BH23" s="11">
        <v>25</v>
      </c>
      <c r="BI23" s="11"/>
      <c r="BJ23" s="11"/>
      <c r="BK23" s="11"/>
      <c r="BL23" s="11">
        <v>100</v>
      </c>
      <c r="BM23" s="11"/>
      <c r="BN23" s="11"/>
      <c r="BO23" s="11"/>
      <c r="BP23" s="11">
        <v>116</v>
      </c>
      <c r="BQ23" s="11"/>
      <c r="BR23" s="11">
        <v>42</v>
      </c>
      <c r="BS23" s="11"/>
      <c r="BT23" s="11">
        <v>53</v>
      </c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</row>
    <row r="24" spans="3:87" x14ac:dyDescent="0.3">
      <c r="C24" s="14" t="s">
        <v>31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>
        <v>10</v>
      </c>
      <c r="BI24" s="3"/>
      <c r="BJ24" s="3">
        <v>3</v>
      </c>
      <c r="BK24" s="3"/>
      <c r="BL24" s="3">
        <v>7</v>
      </c>
      <c r="BM24" s="3"/>
      <c r="BN24" s="3">
        <v>4</v>
      </c>
      <c r="BO24" s="3">
        <v>1</v>
      </c>
      <c r="BP24" s="3">
        <v>15</v>
      </c>
      <c r="BQ24" s="3"/>
      <c r="BR24" s="3">
        <v>4</v>
      </c>
      <c r="BS24" s="3"/>
      <c r="BT24" s="3">
        <v>7</v>
      </c>
      <c r="BU24" s="3"/>
      <c r="BV24" s="3">
        <v>5</v>
      </c>
      <c r="BW24" s="3"/>
      <c r="BX24" s="3">
        <v>6</v>
      </c>
      <c r="BY24" s="3"/>
      <c r="BZ24" s="3">
        <v>2</v>
      </c>
      <c r="CA24" s="3"/>
      <c r="CB24" s="3">
        <v>10</v>
      </c>
      <c r="CC24" s="3"/>
      <c r="CD24" s="3">
        <v>11</v>
      </c>
      <c r="CE24" s="3"/>
      <c r="CF24" s="3">
        <v>11</v>
      </c>
      <c r="CG24" s="3"/>
      <c r="CH24" s="3">
        <v>10</v>
      </c>
      <c r="CI24" s="3">
        <v>1</v>
      </c>
    </row>
    <row r="27" spans="3:87" s="46" customFormat="1" x14ac:dyDescent="0.3">
      <c r="C27" s="44" t="s">
        <v>35</v>
      </c>
      <c r="D27" s="45">
        <f>SUM(D13:D18)</f>
        <v>175</v>
      </c>
      <c r="E27" s="45">
        <f t="shared" ref="E27:BP27" si="0">SUM(E13:E18)</f>
        <v>29</v>
      </c>
      <c r="F27" s="45">
        <f t="shared" si="0"/>
        <v>242</v>
      </c>
      <c r="G27" s="45">
        <f t="shared" si="0"/>
        <v>127</v>
      </c>
      <c r="H27" s="45">
        <f t="shared" si="0"/>
        <v>309</v>
      </c>
      <c r="I27" s="45">
        <f t="shared" si="0"/>
        <v>16</v>
      </c>
      <c r="J27" s="45">
        <f t="shared" si="0"/>
        <v>325</v>
      </c>
      <c r="K27" s="45">
        <f t="shared" si="0"/>
        <v>48</v>
      </c>
      <c r="L27" s="45">
        <f t="shared" si="0"/>
        <v>243</v>
      </c>
      <c r="M27" s="45">
        <f t="shared" si="0"/>
        <v>89</v>
      </c>
      <c r="N27" s="45">
        <f t="shared" si="0"/>
        <v>289</v>
      </c>
      <c r="O27" s="45">
        <f t="shared" si="0"/>
        <v>16</v>
      </c>
      <c r="P27" s="45">
        <f t="shared" si="0"/>
        <v>264</v>
      </c>
      <c r="Q27" s="45">
        <f t="shared" si="0"/>
        <v>28</v>
      </c>
      <c r="R27" s="45">
        <f t="shared" si="0"/>
        <v>132</v>
      </c>
      <c r="S27" s="45">
        <f t="shared" si="0"/>
        <v>2</v>
      </c>
      <c r="T27" s="45">
        <f t="shared" si="0"/>
        <v>26</v>
      </c>
      <c r="U27" s="45">
        <f t="shared" si="0"/>
        <v>31</v>
      </c>
      <c r="V27" s="45">
        <f t="shared" si="0"/>
        <v>17</v>
      </c>
      <c r="W27" s="45">
        <f t="shared" si="0"/>
        <v>15</v>
      </c>
      <c r="X27" s="45">
        <f t="shared" si="0"/>
        <v>20</v>
      </c>
      <c r="Y27" s="45">
        <f t="shared" si="0"/>
        <v>10</v>
      </c>
      <c r="Z27" s="45">
        <f t="shared" si="0"/>
        <v>64</v>
      </c>
      <c r="AA27" s="45">
        <f t="shared" si="0"/>
        <v>19</v>
      </c>
      <c r="AB27" s="45">
        <f t="shared" si="0"/>
        <v>57</v>
      </c>
      <c r="AC27" s="45">
        <f t="shared" si="0"/>
        <v>40</v>
      </c>
      <c r="AD27" s="45">
        <f t="shared" si="0"/>
        <v>62</v>
      </c>
      <c r="AE27" s="45">
        <f t="shared" si="0"/>
        <v>33</v>
      </c>
      <c r="AF27" s="45">
        <f t="shared" si="0"/>
        <v>157</v>
      </c>
      <c r="AG27" s="45">
        <f t="shared" si="0"/>
        <v>27</v>
      </c>
      <c r="AH27" s="45">
        <f t="shared" si="0"/>
        <v>50</v>
      </c>
      <c r="AI27" s="45">
        <f t="shared" si="0"/>
        <v>21</v>
      </c>
      <c r="AJ27" s="45">
        <f t="shared" si="0"/>
        <v>44</v>
      </c>
      <c r="AK27" s="45">
        <f t="shared" si="0"/>
        <v>33</v>
      </c>
      <c r="AL27" s="45">
        <f t="shared" si="0"/>
        <v>41</v>
      </c>
      <c r="AM27" s="45">
        <f t="shared" si="0"/>
        <v>28</v>
      </c>
      <c r="AN27" s="45">
        <f t="shared" si="0"/>
        <v>66</v>
      </c>
      <c r="AO27" s="45">
        <f t="shared" si="0"/>
        <v>27</v>
      </c>
      <c r="AP27" s="45">
        <f t="shared" si="0"/>
        <v>77</v>
      </c>
      <c r="AQ27" s="45">
        <f t="shared" si="0"/>
        <v>21</v>
      </c>
      <c r="AR27" s="45">
        <f t="shared" si="0"/>
        <v>125</v>
      </c>
      <c r="AS27" s="45">
        <f t="shared" si="0"/>
        <v>15</v>
      </c>
      <c r="AT27" s="45">
        <f t="shared" si="0"/>
        <v>146</v>
      </c>
      <c r="AU27" s="45">
        <f t="shared" si="0"/>
        <v>5</v>
      </c>
      <c r="AV27" s="45">
        <f t="shared" si="0"/>
        <v>111</v>
      </c>
      <c r="AW27" s="45">
        <f t="shared" si="0"/>
        <v>33</v>
      </c>
      <c r="AX27" s="45">
        <f t="shared" si="0"/>
        <v>109</v>
      </c>
      <c r="AY27" s="45">
        <f t="shared" si="0"/>
        <v>49</v>
      </c>
      <c r="AZ27" s="45">
        <f t="shared" si="0"/>
        <v>126</v>
      </c>
      <c r="BA27" s="45">
        <f t="shared" si="0"/>
        <v>78</v>
      </c>
      <c r="BB27" s="45">
        <f t="shared" si="0"/>
        <v>130</v>
      </c>
      <c r="BC27" s="45">
        <f t="shared" si="0"/>
        <v>12</v>
      </c>
      <c r="BD27" s="45">
        <f t="shared" si="0"/>
        <v>107</v>
      </c>
      <c r="BE27" s="45">
        <f t="shared" si="0"/>
        <v>2</v>
      </c>
      <c r="BF27" s="45">
        <f t="shared" si="0"/>
        <v>120</v>
      </c>
      <c r="BG27" s="45">
        <f t="shared" si="0"/>
        <v>10</v>
      </c>
      <c r="BH27" s="45">
        <f t="shared" si="0"/>
        <v>255</v>
      </c>
      <c r="BI27" s="45">
        <f t="shared" si="0"/>
        <v>180</v>
      </c>
      <c r="BJ27" s="45">
        <f t="shared" si="0"/>
        <v>125</v>
      </c>
      <c r="BK27" s="45">
        <f t="shared" si="0"/>
        <v>23</v>
      </c>
      <c r="BL27" s="45">
        <f t="shared" si="0"/>
        <v>95</v>
      </c>
      <c r="BM27" s="45">
        <f t="shared" si="0"/>
        <v>31</v>
      </c>
      <c r="BN27" s="45">
        <f t="shared" si="0"/>
        <v>96</v>
      </c>
      <c r="BO27" s="45">
        <f t="shared" si="0"/>
        <v>17</v>
      </c>
      <c r="BP27" s="45">
        <f t="shared" si="0"/>
        <v>88</v>
      </c>
      <c r="BQ27" s="45">
        <f t="shared" ref="BQ27:CI27" si="1">SUM(BQ13:BQ18)</f>
        <v>26</v>
      </c>
      <c r="BR27" s="45">
        <f t="shared" si="1"/>
        <v>131</v>
      </c>
      <c r="BS27" s="45">
        <f t="shared" si="1"/>
        <v>21</v>
      </c>
      <c r="BT27" s="45">
        <f t="shared" si="1"/>
        <v>332</v>
      </c>
      <c r="BU27" s="45">
        <f t="shared" si="1"/>
        <v>47</v>
      </c>
      <c r="BV27" s="45">
        <f t="shared" si="1"/>
        <v>91</v>
      </c>
      <c r="BW27" s="45">
        <f t="shared" si="1"/>
        <v>13</v>
      </c>
      <c r="BX27" s="45">
        <f t="shared" si="1"/>
        <v>167</v>
      </c>
      <c r="BY27" s="45">
        <f t="shared" si="1"/>
        <v>36</v>
      </c>
      <c r="BZ27" s="45">
        <f t="shared" si="1"/>
        <v>108</v>
      </c>
      <c r="CA27" s="45">
        <f t="shared" si="1"/>
        <v>35</v>
      </c>
      <c r="CB27" s="45">
        <f t="shared" si="1"/>
        <v>90</v>
      </c>
      <c r="CC27" s="45">
        <f t="shared" si="1"/>
        <v>35</v>
      </c>
      <c r="CD27" s="45">
        <f t="shared" si="1"/>
        <v>106</v>
      </c>
      <c r="CE27" s="45">
        <f t="shared" si="1"/>
        <v>16</v>
      </c>
      <c r="CF27" s="45">
        <f t="shared" si="1"/>
        <v>114</v>
      </c>
      <c r="CG27" s="45">
        <f t="shared" si="1"/>
        <v>22</v>
      </c>
      <c r="CH27" s="45">
        <f t="shared" si="1"/>
        <v>77</v>
      </c>
      <c r="CI27" s="45">
        <f t="shared" si="1"/>
        <v>19</v>
      </c>
    </row>
    <row r="28" spans="3:87" x14ac:dyDescent="0.3">
      <c r="C28" s="8" t="s">
        <v>34</v>
      </c>
      <c r="D28">
        <f>SUM(D19:D24)</f>
        <v>5</v>
      </c>
      <c r="E28">
        <f t="shared" ref="E28:BP28" si="2">SUM(E19:E24)</f>
        <v>0</v>
      </c>
      <c r="F28">
        <f t="shared" si="2"/>
        <v>23</v>
      </c>
      <c r="G28">
        <f t="shared" si="2"/>
        <v>3</v>
      </c>
      <c r="H28">
        <f t="shared" si="2"/>
        <v>22</v>
      </c>
      <c r="I28">
        <f t="shared" si="2"/>
        <v>1</v>
      </c>
      <c r="J28">
        <f t="shared" si="2"/>
        <v>36</v>
      </c>
      <c r="K28">
        <f t="shared" si="2"/>
        <v>2</v>
      </c>
      <c r="L28">
        <f t="shared" si="2"/>
        <v>28</v>
      </c>
      <c r="M28">
        <f t="shared" si="2"/>
        <v>2</v>
      </c>
      <c r="N28">
        <f t="shared" si="2"/>
        <v>38</v>
      </c>
      <c r="O28">
        <f t="shared" si="2"/>
        <v>5</v>
      </c>
      <c r="P28">
        <f t="shared" si="2"/>
        <v>38</v>
      </c>
      <c r="Q28">
        <f t="shared" si="2"/>
        <v>3</v>
      </c>
      <c r="R28">
        <f t="shared" si="2"/>
        <v>51</v>
      </c>
      <c r="S28">
        <f t="shared" si="2"/>
        <v>2</v>
      </c>
      <c r="T28">
        <f t="shared" si="2"/>
        <v>44</v>
      </c>
      <c r="U28">
        <f t="shared" si="2"/>
        <v>5</v>
      </c>
      <c r="V28">
        <f t="shared" si="2"/>
        <v>4</v>
      </c>
      <c r="W28">
        <f t="shared" si="2"/>
        <v>3</v>
      </c>
      <c r="X28">
        <f t="shared" si="2"/>
        <v>0</v>
      </c>
      <c r="Y28">
        <f t="shared" si="2"/>
        <v>1</v>
      </c>
      <c r="Z28">
        <f t="shared" si="2"/>
        <v>19</v>
      </c>
      <c r="AA28">
        <f t="shared" si="2"/>
        <v>1</v>
      </c>
      <c r="AB28">
        <f t="shared" si="2"/>
        <v>11</v>
      </c>
      <c r="AC28">
        <f t="shared" si="2"/>
        <v>10</v>
      </c>
      <c r="AD28">
        <f t="shared" si="2"/>
        <v>15</v>
      </c>
      <c r="AE28">
        <f t="shared" si="2"/>
        <v>1</v>
      </c>
      <c r="AF28">
        <f t="shared" si="2"/>
        <v>91</v>
      </c>
      <c r="AG28">
        <f t="shared" si="2"/>
        <v>0</v>
      </c>
      <c r="AH28">
        <f t="shared" si="2"/>
        <v>66</v>
      </c>
      <c r="AI28">
        <f t="shared" si="2"/>
        <v>22</v>
      </c>
      <c r="AJ28">
        <f t="shared" si="2"/>
        <v>46</v>
      </c>
      <c r="AK28">
        <f t="shared" si="2"/>
        <v>12</v>
      </c>
      <c r="AL28">
        <f t="shared" si="2"/>
        <v>32</v>
      </c>
      <c r="AM28">
        <f t="shared" si="2"/>
        <v>8</v>
      </c>
      <c r="AN28">
        <f t="shared" si="2"/>
        <v>34</v>
      </c>
      <c r="AO28">
        <f t="shared" si="2"/>
        <v>3</v>
      </c>
      <c r="AP28">
        <f t="shared" si="2"/>
        <v>58</v>
      </c>
      <c r="AQ28">
        <f t="shared" si="2"/>
        <v>10</v>
      </c>
      <c r="AR28">
        <f t="shared" si="2"/>
        <v>57</v>
      </c>
      <c r="AS28">
        <f t="shared" si="2"/>
        <v>2</v>
      </c>
      <c r="AT28">
        <f t="shared" si="2"/>
        <v>87</v>
      </c>
      <c r="AU28">
        <f t="shared" si="2"/>
        <v>0</v>
      </c>
      <c r="AV28">
        <f t="shared" si="2"/>
        <v>114</v>
      </c>
      <c r="AW28">
        <f t="shared" si="2"/>
        <v>6</v>
      </c>
      <c r="AX28">
        <f t="shared" si="2"/>
        <v>73</v>
      </c>
      <c r="AY28">
        <f t="shared" si="2"/>
        <v>8</v>
      </c>
      <c r="AZ28">
        <f t="shared" si="2"/>
        <v>91</v>
      </c>
      <c r="BA28">
        <f t="shared" si="2"/>
        <v>6</v>
      </c>
      <c r="BB28">
        <f t="shared" si="2"/>
        <v>64</v>
      </c>
      <c r="BC28">
        <f t="shared" si="2"/>
        <v>3</v>
      </c>
      <c r="BD28">
        <f t="shared" si="2"/>
        <v>127</v>
      </c>
      <c r="BE28">
        <f t="shared" si="2"/>
        <v>4</v>
      </c>
      <c r="BF28">
        <f t="shared" si="2"/>
        <v>65</v>
      </c>
      <c r="BG28">
        <f t="shared" si="2"/>
        <v>3</v>
      </c>
      <c r="BH28">
        <f t="shared" si="2"/>
        <v>75</v>
      </c>
      <c r="BI28">
        <f t="shared" si="2"/>
        <v>1</v>
      </c>
      <c r="BJ28">
        <f t="shared" si="2"/>
        <v>38</v>
      </c>
      <c r="BK28">
        <f t="shared" si="2"/>
        <v>4</v>
      </c>
      <c r="BL28">
        <f t="shared" si="2"/>
        <v>142</v>
      </c>
      <c r="BM28">
        <f t="shared" si="2"/>
        <v>4</v>
      </c>
      <c r="BN28">
        <f t="shared" si="2"/>
        <v>39</v>
      </c>
      <c r="BO28">
        <f t="shared" si="2"/>
        <v>6</v>
      </c>
      <c r="BP28">
        <f t="shared" si="2"/>
        <v>167</v>
      </c>
      <c r="BQ28">
        <f t="shared" ref="BQ28:CI28" si="3">SUM(BQ19:BQ24)</f>
        <v>4</v>
      </c>
      <c r="BR28">
        <f t="shared" si="3"/>
        <v>74</v>
      </c>
      <c r="BS28">
        <f t="shared" si="3"/>
        <v>3</v>
      </c>
      <c r="BT28">
        <f t="shared" si="3"/>
        <v>91</v>
      </c>
      <c r="BU28">
        <f t="shared" si="3"/>
        <v>3</v>
      </c>
      <c r="BV28">
        <f t="shared" si="3"/>
        <v>62</v>
      </c>
      <c r="BW28">
        <f t="shared" si="3"/>
        <v>3</v>
      </c>
      <c r="BX28">
        <f t="shared" si="3"/>
        <v>38</v>
      </c>
      <c r="BY28">
        <f t="shared" si="3"/>
        <v>4</v>
      </c>
      <c r="BZ28">
        <f t="shared" si="3"/>
        <v>35</v>
      </c>
      <c r="CA28">
        <f t="shared" si="3"/>
        <v>3</v>
      </c>
      <c r="CB28">
        <f t="shared" si="3"/>
        <v>44</v>
      </c>
      <c r="CC28">
        <f t="shared" si="3"/>
        <v>4</v>
      </c>
      <c r="CD28">
        <f t="shared" si="3"/>
        <v>40</v>
      </c>
      <c r="CE28">
        <f t="shared" si="3"/>
        <v>4</v>
      </c>
      <c r="CF28">
        <f t="shared" si="3"/>
        <v>44</v>
      </c>
      <c r="CG28">
        <f t="shared" si="3"/>
        <v>7</v>
      </c>
      <c r="CH28">
        <f t="shared" si="3"/>
        <v>38</v>
      </c>
      <c r="CI28">
        <f t="shared" si="3"/>
        <v>8</v>
      </c>
    </row>
  </sheetData>
  <mergeCells count="61">
    <mergeCell ref="BV9:CI9"/>
    <mergeCell ref="BV10:BW11"/>
    <mergeCell ref="BX10:CC10"/>
    <mergeCell ref="CD10:CI10"/>
    <mergeCell ref="BX11:BY11"/>
    <mergeCell ref="BZ11:CA11"/>
    <mergeCell ref="CB11:CC11"/>
    <mergeCell ref="CD11:CE11"/>
    <mergeCell ref="CF11:CG11"/>
    <mergeCell ref="CH11:CI11"/>
    <mergeCell ref="BH9:BU9"/>
    <mergeCell ref="BH10:BI11"/>
    <mergeCell ref="BJ10:BO10"/>
    <mergeCell ref="BP10:BU10"/>
    <mergeCell ref="BJ11:BK11"/>
    <mergeCell ref="BL11:BM11"/>
    <mergeCell ref="BN11:BO11"/>
    <mergeCell ref="BP11:BQ11"/>
    <mergeCell ref="BR11:BS11"/>
    <mergeCell ref="BT11:BU11"/>
    <mergeCell ref="AT9:BG9"/>
    <mergeCell ref="AT10:AU11"/>
    <mergeCell ref="AV10:BA10"/>
    <mergeCell ref="BB10:BG10"/>
    <mergeCell ref="AV11:AW11"/>
    <mergeCell ref="AX11:AY11"/>
    <mergeCell ref="AZ11:BA11"/>
    <mergeCell ref="BB11:BC11"/>
    <mergeCell ref="BD11:BE11"/>
    <mergeCell ref="BF11:BG11"/>
    <mergeCell ref="D9:Q9"/>
    <mergeCell ref="R9:AE9"/>
    <mergeCell ref="Z10:AE10"/>
    <mergeCell ref="AN10:AS10"/>
    <mergeCell ref="AF10:AG11"/>
    <mergeCell ref="AF9:AS9"/>
    <mergeCell ref="AD11:AE11"/>
    <mergeCell ref="AH10:AM10"/>
    <mergeCell ref="AH11:AI11"/>
    <mergeCell ref="AJ11:AK11"/>
    <mergeCell ref="AL11:AM11"/>
    <mergeCell ref="AN11:AO11"/>
    <mergeCell ref="AP11:AQ11"/>
    <mergeCell ref="AR11:AS11"/>
    <mergeCell ref="T11:U11"/>
    <mergeCell ref="V11:W11"/>
    <mergeCell ref="X11:Y11"/>
    <mergeCell ref="T10:Y10"/>
    <mergeCell ref="Z11:AA11"/>
    <mergeCell ref="AB11:AC11"/>
    <mergeCell ref="C10:C12"/>
    <mergeCell ref="F11:G11"/>
    <mergeCell ref="H11:I11"/>
    <mergeCell ref="J11:K11"/>
    <mergeCell ref="L11:M11"/>
    <mergeCell ref="L10:Q10"/>
    <mergeCell ref="N11:O11"/>
    <mergeCell ref="P11:Q11"/>
    <mergeCell ref="G10:K10"/>
    <mergeCell ref="D10:E11"/>
    <mergeCell ref="R10:S1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CP5"/>
  <sheetViews>
    <sheetView tabSelected="1" workbookViewId="0">
      <selection activeCell="H19" sqref="H19"/>
    </sheetView>
  </sheetViews>
  <sheetFormatPr defaultRowHeight="14.4" x14ac:dyDescent="0.3"/>
  <cols>
    <col min="1" max="5" width="8.88671875" style="51"/>
    <col min="6" max="6" width="12.6640625" style="51" bestFit="1" customWidth="1"/>
    <col min="7" max="7" width="8.88671875" style="51"/>
    <col min="8" max="8" width="10.109375" style="51" bestFit="1" customWidth="1"/>
    <col min="9" max="11" width="8.88671875" style="51"/>
    <col min="12" max="12" width="8.88671875" style="53"/>
    <col min="13" max="16384" width="8.88671875" style="51"/>
  </cols>
  <sheetData>
    <row r="2" spans="6:94" x14ac:dyDescent="0.3">
      <c r="F2" s="51" t="s">
        <v>43</v>
      </c>
      <c r="G2" s="51" t="s">
        <v>42</v>
      </c>
      <c r="H2" s="51" t="s">
        <v>44</v>
      </c>
      <c r="I2" s="51" t="s">
        <v>36</v>
      </c>
      <c r="J2" s="51" t="s">
        <v>39</v>
      </c>
      <c r="K2" s="51" t="s">
        <v>40</v>
      </c>
    </row>
    <row r="3" spans="6:94" x14ac:dyDescent="0.3">
      <c r="F3" s="51">
        <v>0</v>
      </c>
      <c r="G3" s="51">
        <v>0</v>
      </c>
      <c r="H3" s="51" t="s">
        <v>41</v>
      </c>
      <c r="I3" s="16" t="s">
        <v>37</v>
      </c>
      <c r="J3" s="52">
        <v>175</v>
      </c>
      <c r="K3" s="55">
        <v>29</v>
      </c>
      <c r="L3" s="54"/>
      <c r="M3" s="56">
        <v>242</v>
      </c>
      <c r="N3" s="52">
        <v>127</v>
      </c>
      <c r="O3" s="52">
        <v>309</v>
      </c>
      <c r="P3" s="52">
        <v>16</v>
      </c>
      <c r="Q3" s="52">
        <v>325</v>
      </c>
      <c r="R3" s="52">
        <v>48</v>
      </c>
      <c r="S3" s="52">
        <v>243</v>
      </c>
      <c r="T3" s="52">
        <v>89</v>
      </c>
      <c r="U3" s="52">
        <v>289</v>
      </c>
      <c r="V3" s="52">
        <v>16</v>
      </c>
      <c r="W3" s="52">
        <v>264</v>
      </c>
      <c r="X3" s="52">
        <v>28</v>
      </c>
      <c r="Y3" s="52">
        <v>132</v>
      </c>
      <c r="Z3" s="52">
        <v>2</v>
      </c>
      <c r="AA3" s="52">
        <v>26</v>
      </c>
      <c r="AB3" s="52">
        <v>31</v>
      </c>
      <c r="AC3" s="52">
        <v>17</v>
      </c>
      <c r="AD3" s="52">
        <v>15</v>
      </c>
      <c r="AE3" s="52">
        <v>20</v>
      </c>
      <c r="AF3" s="52">
        <v>10</v>
      </c>
      <c r="AG3" s="52">
        <v>64</v>
      </c>
      <c r="AH3" s="52">
        <v>19</v>
      </c>
      <c r="AI3" s="52">
        <v>57</v>
      </c>
      <c r="AJ3" s="52">
        <v>40</v>
      </c>
      <c r="AK3" s="52">
        <v>62</v>
      </c>
      <c r="AL3" s="52">
        <v>33</v>
      </c>
      <c r="AM3" s="52">
        <v>157</v>
      </c>
      <c r="AN3" s="52">
        <v>27</v>
      </c>
      <c r="AO3" s="52">
        <v>50</v>
      </c>
      <c r="AP3" s="52">
        <v>21</v>
      </c>
      <c r="AQ3" s="52">
        <v>44</v>
      </c>
      <c r="AR3" s="52">
        <v>33</v>
      </c>
      <c r="AS3" s="52">
        <v>41</v>
      </c>
      <c r="AT3" s="52">
        <v>28</v>
      </c>
      <c r="AU3" s="52">
        <v>66</v>
      </c>
      <c r="AV3" s="52">
        <v>27</v>
      </c>
      <c r="AW3" s="52">
        <v>77</v>
      </c>
      <c r="AX3" s="52">
        <v>21</v>
      </c>
      <c r="AY3" s="52">
        <v>125</v>
      </c>
      <c r="AZ3" s="52">
        <v>15</v>
      </c>
      <c r="BA3" s="52">
        <v>146</v>
      </c>
      <c r="BB3" s="52">
        <v>5</v>
      </c>
      <c r="BC3" s="52">
        <v>111</v>
      </c>
      <c r="BD3" s="52">
        <v>33</v>
      </c>
      <c r="BE3" s="52">
        <v>109</v>
      </c>
      <c r="BF3" s="52">
        <v>49</v>
      </c>
      <c r="BG3" s="52">
        <v>126</v>
      </c>
      <c r="BH3" s="52">
        <v>78</v>
      </c>
      <c r="BI3" s="52">
        <v>130</v>
      </c>
      <c r="BJ3" s="52">
        <v>12</v>
      </c>
      <c r="BK3" s="52">
        <v>107</v>
      </c>
      <c r="BL3" s="52">
        <v>2</v>
      </c>
      <c r="BM3" s="52">
        <v>120</v>
      </c>
      <c r="BN3" s="52">
        <v>10</v>
      </c>
      <c r="BO3" s="52">
        <v>255</v>
      </c>
      <c r="BP3" s="52">
        <v>180</v>
      </c>
      <c r="BQ3" s="52">
        <v>125</v>
      </c>
      <c r="BR3" s="52">
        <v>23</v>
      </c>
      <c r="BS3" s="52">
        <v>95</v>
      </c>
      <c r="BT3" s="52">
        <v>31</v>
      </c>
      <c r="BU3" s="52">
        <v>96</v>
      </c>
      <c r="BV3" s="52">
        <v>17</v>
      </c>
      <c r="BW3" s="52">
        <v>88</v>
      </c>
      <c r="BX3" s="52">
        <v>26</v>
      </c>
      <c r="BY3" s="52">
        <v>131</v>
      </c>
      <c r="BZ3" s="52">
        <v>21</v>
      </c>
      <c r="CA3" s="52">
        <v>332</v>
      </c>
      <c r="CB3" s="52">
        <v>47</v>
      </c>
      <c r="CC3" s="52">
        <v>91</v>
      </c>
      <c r="CD3" s="52">
        <v>13</v>
      </c>
      <c r="CE3" s="52">
        <v>167</v>
      </c>
      <c r="CF3" s="52">
        <v>36</v>
      </c>
      <c r="CG3" s="52">
        <v>108</v>
      </c>
      <c r="CH3" s="52">
        <v>35</v>
      </c>
      <c r="CI3" s="52">
        <v>90</v>
      </c>
      <c r="CJ3" s="52">
        <v>35</v>
      </c>
      <c r="CK3" s="52">
        <v>106</v>
      </c>
      <c r="CL3" s="52">
        <v>16</v>
      </c>
      <c r="CM3" s="52">
        <v>114</v>
      </c>
      <c r="CN3" s="52">
        <v>22</v>
      </c>
      <c r="CO3" s="52">
        <v>77</v>
      </c>
      <c r="CP3" s="52">
        <v>19</v>
      </c>
    </row>
    <row r="4" spans="6:94" x14ac:dyDescent="0.3">
      <c r="F4" s="51">
        <v>0</v>
      </c>
      <c r="G4" s="51">
        <v>0</v>
      </c>
      <c r="H4" s="51" t="s">
        <v>41</v>
      </c>
      <c r="I4" s="57" t="s">
        <v>38</v>
      </c>
      <c r="J4" s="51">
        <v>5</v>
      </c>
      <c r="K4" s="51">
        <v>0</v>
      </c>
      <c r="M4" s="51">
        <v>23</v>
      </c>
      <c r="N4" s="51">
        <v>3</v>
      </c>
      <c r="O4" s="51">
        <v>22</v>
      </c>
      <c r="P4" s="51">
        <v>1</v>
      </c>
      <c r="Q4" s="51">
        <v>36</v>
      </c>
      <c r="R4" s="51">
        <v>2</v>
      </c>
      <c r="S4" s="51">
        <v>28</v>
      </c>
      <c r="T4" s="51">
        <v>2</v>
      </c>
      <c r="U4" s="51">
        <v>38</v>
      </c>
      <c r="V4" s="51">
        <v>5</v>
      </c>
      <c r="W4" s="51">
        <v>38</v>
      </c>
      <c r="X4" s="51">
        <v>3</v>
      </c>
      <c r="Y4" s="51">
        <v>51</v>
      </c>
      <c r="Z4" s="51">
        <v>2</v>
      </c>
      <c r="AA4" s="51">
        <v>44</v>
      </c>
      <c r="AB4" s="51">
        <v>5</v>
      </c>
      <c r="AC4" s="51">
        <v>4</v>
      </c>
      <c r="AD4" s="51">
        <v>3</v>
      </c>
      <c r="AE4" s="51">
        <v>0</v>
      </c>
      <c r="AF4" s="51">
        <v>1</v>
      </c>
      <c r="AG4" s="51">
        <v>19</v>
      </c>
      <c r="AH4" s="51">
        <v>1</v>
      </c>
      <c r="AI4" s="51">
        <v>11</v>
      </c>
      <c r="AJ4" s="51">
        <v>10</v>
      </c>
      <c r="AK4" s="51">
        <v>15</v>
      </c>
      <c r="AL4" s="51">
        <v>1</v>
      </c>
      <c r="AM4" s="51">
        <v>91</v>
      </c>
      <c r="AN4" s="51">
        <v>0</v>
      </c>
      <c r="AO4" s="51">
        <v>66</v>
      </c>
      <c r="AP4" s="51">
        <v>22</v>
      </c>
      <c r="AQ4" s="51">
        <v>46</v>
      </c>
      <c r="AR4" s="51">
        <v>12</v>
      </c>
      <c r="AS4" s="51">
        <v>32</v>
      </c>
      <c r="AT4" s="51">
        <v>8</v>
      </c>
      <c r="AU4" s="51">
        <v>34</v>
      </c>
      <c r="AV4" s="51">
        <v>3</v>
      </c>
      <c r="AW4" s="51">
        <v>58</v>
      </c>
      <c r="AX4" s="51">
        <v>10</v>
      </c>
      <c r="AY4" s="51">
        <v>57</v>
      </c>
      <c r="AZ4" s="51">
        <v>2</v>
      </c>
      <c r="BA4" s="51">
        <v>87</v>
      </c>
      <c r="BB4" s="51">
        <v>0</v>
      </c>
      <c r="BC4" s="51">
        <v>114</v>
      </c>
      <c r="BD4" s="51">
        <v>6</v>
      </c>
      <c r="BE4" s="51">
        <v>73</v>
      </c>
      <c r="BF4" s="51">
        <v>8</v>
      </c>
      <c r="BG4" s="51">
        <v>91</v>
      </c>
      <c r="BH4" s="51">
        <v>6</v>
      </c>
      <c r="BI4" s="51">
        <v>64</v>
      </c>
      <c r="BJ4" s="51">
        <v>3</v>
      </c>
      <c r="BK4" s="51">
        <v>127</v>
      </c>
      <c r="BL4" s="51">
        <v>4</v>
      </c>
      <c r="BM4" s="51">
        <v>65</v>
      </c>
      <c r="BN4" s="51">
        <v>3</v>
      </c>
      <c r="BO4" s="51">
        <v>75</v>
      </c>
      <c r="BP4" s="51">
        <v>1</v>
      </c>
      <c r="BQ4" s="51">
        <v>38</v>
      </c>
      <c r="BR4" s="51">
        <v>4</v>
      </c>
      <c r="BS4" s="51">
        <v>142</v>
      </c>
      <c r="BT4" s="51">
        <v>4</v>
      </c>
      <c r="BU4" s="51">
        <v>39</v>
      </c>
      <c r="BV4" s="51">
        <v>6</v>
      </c>
      <c r="BW4" s="51">
        <v>167</v>
      </c>
      <c r="BX4" s="51">
        <v>4</v>
      </c>
      <c r="BY4" s="51">
        <v>74</v>
      </c>
      <c r="BZ4" s="51">
        <v>3</v>
      </c>
      <c r="CA4" s="51">
        <v>91</v>
      </c>
      <c r="CB4" s="51">
        <v>3</v>
      </c>
      <c r="CC4" s="51">
        <v>62</v>
      </c>
      <c r="CD4" s="51">
        <v>3</v>
      </c>
      <c r="CE4" s="51">
        <v>38</v>
      </c>
      <c r="CF4" s="51">
        <v>4</v>
      </c>
      <c r="CG4" s="51">
        <v>35</v>
      </c>
      <c r="CH4" s="51">
        <v>3</v>
      </c>
      <c r="CI4" s="51">
        <v>44</v>
      </c>
      <c r="CJ4" s="51">
        <v>4</v>
      </c>
      <c r="CK4" s="51">
        <v>40</v>
      </c>
      <c r="CL4" s="51">
        <v>4</v>
      </c>
      <c r="CM4" s="51">
        <v>44</v>
      </c>
      <c r="CN4" s="51">
        <v>7</v>
      </c>
      <c r="CO4" s="51">
        <v>38</v>
      </c>
      <c r="CP4" s="51">
        <v>8</v>
      </c>
    </row>
    <row r="5" spans="6:94" x14ac:dyDescent="0.3">
      <c r="H5" s="51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CH17"/>
  <sheetViews>
    <sheetView topLeftCell="BL1" workbookViewId="0">
      <selection activeCell="CB8" sqref="CB8:CB15"/>
    </sheetView>
  </sheetViews>
  <sheetFormatPr defaultRowHeight="14.4" x14ac:dyDescent="0.3"/>
  <cols>
    <col min="1" max="1" width="38.88671875" style="2" customWidth="1"/>
    <col min="2" max="2" width="14.109375" style="2" customWidth="1"/>
  </cols>
  <sheetData>
    <row r="3" spans="1:86" ht="15.6" x14ac:dyDescent="0.3">
      <c r="B3" s="7"/>
      <c r="C3" s="19" t="s">
        <v>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 t="s">
        <v>2</v>
      </c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 t="s">
        <v>30</v>
      </c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 t="s">
        <v>27</v>
      </c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 t="s">
        <v>28</v>
      </c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 t="s">
        <v>29</v>
      </c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</row>
    <row r="4" spans="1:86" ht="18" x14ac:dyDescent="0.4">
      <c r="A4" s="39" t="s">
        <v>13</v>
      </c>
      <c r="B4" s="39"/>
      <c r="C4" s="30" t="s">
        <v>9</v>
      </c>
      <c r="D4" s="30"/>
      <c r="E4" s="5"/>
      <c r="F4" s="28" t="s">
        <v>10</v>
      </c>
      <c r="G4" s="28"/>
      <c r="H4" s="28"/>
      <c r="I4" s="28"/>
      <c r="J4" s="29"/>
      <c r="K4" s="27" t="s">
        <v>0</v>
      </c>
      <c r="L4" s="28"/>
      <c r="M4" s="28"/>
      <c r="N4" s="28"/>
      <c r="O4" s="28"/>
      <c r="P4" s="29"/>
      <c r="Q4" s="31" t="s">
        <v>9</v>
      </c>
      <c r="R4" s="32"/>
      <c r="S4" s="19" t="s">
        <v>10</v>
      </c>
      <c r="T4" s="19"/>
      <c r="U4" s="19"/>
      <c r="V4" s="19"/>
      <c r="W4" s="19"/>
      <c r="X4" s="19"/>
      <c r="Y4" s="27" t="s">
        <v>0</v>
      </c>
      <c r="Z4" s="28"/>
      <c r="AA4" s="28"/>
      <c r="AB4" s="28"/>
      <c r="AC4" s="28"/>
      <c r="AD4" s="29"/>
      <c r="AE4" s="31" t="s">
        <v>9</v>
      </c>
      <c r="AF4" s="32"/>
      <c r="AG4" s="19" t="s">
        <v>10</v>
      </c>
      <c r="AH4" s="19"/>
      <c r="AI4" s="19"/>
      <c r="AJ4" s="19"/>
      <c r="AK4" s="19"/>
      <c r="AL4" s="19"/>
      <c r="AM4" s="27" t="s">
        <v>0</v>
      </c>
      <c r="AN4" s="28"/>
      <c r="AO4" s="28"/>
      <c r="AP4" s="28"/>
      <c r="AQ4" s="28"/>
      <c r="AR4" s="29"/>
      <c r="AS4" s="31" t="s">
        <v>9</v>
      </c>
      <c r="AT4" s="32"/>
      <c r="AU4" s="19" t="s">
        <v>10</v>
      </c>
      <c r="AV4" s="19"/>
      <c r="AW4" s="19"/>
      <c r="AX4" s="19"/>
      <c r="AY4" s="19"/>
      <c r="AZ4" s="19"/>
      <c r="BA4" s="27" t="s">
        <v>0</v>
      </c>
      <c r="BB4" s="28"/>
      <c r="BC4" s="28"/>
      <c r="BD4" s="28"/>
      <c r="BE4" s="28"/>
      <c r="BF4" s="29"/>
      <c r="BG4" s="31" t="s">
        <v>9</v>
      </c>
      <c r="BH4" s="32"/>
      <c r="BI4" s="19" t="s">
        <v>10</v>
      </c>
      <c r="BJ4" s="19"/>
      <c r="BK4" s="19"/>
      <c r="BL4" s="19"/>
      <c r="BM4" s="19"/>
      <c r="BN4" s="19"/>
      <c r="BO4" s="27" t="s">
        <v>0</v>
      </c>
      <c r="BP4" s="28"/>
      <c r="BQ4" s="28"/>
      <c r="BR4" s="28"/>
      <c r="BS4" s="28"/>
      <c r="BT4" s="29"/>
      <c r="BU4" s="31" t="s">
        <v>9</v>
      </c>
      <c r="BV4" s="32"/>
      <c r="BW4" s="19" t="s">
        <v>10</v>
      </c>
      <c r="BX4" s="19"/>
      <c r="BY4" s="19"/>
      <c r="BZ4" s="19"/>
      <c r="CA4" s="19"/>
      <c r="CB4" s="19"/>
      <c r="CC4" s="27" t="s">
        <v>0</v>
      </c>
      <c r="CD4" s="28"/>
      <c r="CE4" s="28"/>
      <c r="CF4" s="28"/>
      <c r="CG4" s="28"/>
      <c r="CH4" s="29"/>
    </row>
    <row r="5" spans="1:86" ht="15.6" x14ac:dyDescent="0.3">
      <c r="A5" s="39"/>
      <c r="B5" s="39"/>
      <c r="C5" s="30"/>
      <c r="D5" s="30"/>
      <c r="E5" s="25" t="s">
        <v>5</v>
      </c>
      <c r="F5" s="26"/>
      <c r="G5" s="25" t="s">
        <v>4</v>
      </c>
      <c r="H5" s="26"/>
      <c r="I5" s="25" t="s">
        <v>3</v>
      </c>
      <c r="J5" s="26"/>
      <c r="K5" s="25" t="s">
        <v>6</v>
      </c>
      <c r="L5" s="26"/>
      <c r="M5" s="25" t="s">
        <v>7</v>
      </c>
      <c r="N5" s="26"/>
      <c r="O5" s="25" t="s">
        <v>8</v>
      </c>
      <c r="P5" s="26"/>
      <c r="Q5" s="33"/>
      <c r="R5" s="34"/>
      <c r="S5" s="17" t="s">
        <v>5</v>
      </c>
      <c r="T5" s="18"/>
      <c r="U5" s="17" t="s">
        <v>4</v>
      </c>
      <c r="V5" s="18"/>
      <c r="W5" s="17" t="s">
        <v>3</v>
      </c>
      <c r="X5" s="18"/>
      <c r="Y5" s="20" t="s">
        <v>6</v>
      </c>
      <c r="Z5" s="21"/>
      <c r="AA5" s="20" t="s">
        <v>7</v>
      </c>
      <c r="AB5" s="21"/>
      <c r="AC5" s="20" t="s">
        <v>8</v>
      </c>
      <c r="AD5" s="21"/>
      <c r="AE5" s="33"/>
      <c r="AF5" s="34"/>
      <c r="AG5" s="17" t="s">
        <v>5</v>
      </c>
      <c r="AH5" s="18"/>
      <c r="AI5" s="17" t="s">
        <v>4</v>
      </c>
      <c r="AJ5" s="18"/>
      <c r="AK5" s="17" t="s">
        <v>3</v>
      </c>
      <c r="AL5" s="18"/>
      <c r="AM5" s="20" t="s">
        <v>6</v>
      </c>
      <c r="AN5" s="21"/>
      <c r="AO5" s="20" t="s">
        <v>7</v>
      </c>
      <c r="AP5" s="21"/>
      <c r="AQ5" s="20" t="s">
        <v>8</v>
      </c>
      <c r="AR5" s="21"/>
      <c r="AS5" s="33"/>
      <c r="AT5" s="34"/>
      <c r="AU5" s="17" t="s">
        <v>5</v>
      </c>
      <c r="AV5" s="18"/>
      <c r="AW5" s="17" t="s">
        <v>4</v>
      </c>
      <c r="AX5" s="18"/>
      <c r="AY5" s="17" t="s">
        <v>3</v>
      </c>
      <c r="AZ5" s="18"/>
      <c r="BA5" s="20" t="s">
        <v>6</v>
      </c>
      <c r="BB5" s="21"/>
      <c r="BC5" s="20" t="s">
        <v>7</v>
      </c>
      <c r="BD5" s="21"/>
      <c r="BE5" s="20" t="s">
        <v>8</v>
      </c>
      <c r="BF5" s="21"/>
      <c r="BG5" s="33"/>
      <c r="BH5" s="34"/>
      <c r="BI5" s="17" t="s">
        <v>5</v>
      </c>
      <c r="BJ5" s="18"/>
      <c r="BK5" s="17" t="s">
        <v>4</v>
      </c>
      <c r="BL5" s="18"/>
      <c r="BM5" s="17" t="s">
        <v>3</v>
      </c>
      <c r="BN5" s="18"/>
      <c r="BO5" s="20" t="s">
        <v>6</v>
      </c>
      <c r="BP5" s="21"/>
      <c r="BQ5" s="20" t="s">
        <v>7</v>
      </c>
      <c r="BR5" s="21"/>
      <c r="BS5" s="20" t="s">
        <v>8</v>
      </c>
      <c r="BT5" s="21"/>
      <c r="BU5" s="33"/>
      <c r="BV5" s="34"/>
      <c r="BW5" s="17" t="s">
        <v>5</v>
      </c>
      <c r="BX5" s="18"/>
      <c r="BY5" s="17" t="s">
        <v>4</v>
      </c>
      <c r="BZ5" s="18"/>
      <c r="CA5" s="17" t="s">
        <v>3</v>
      </c>
      <c r="CB5" s="18"/>
      <c r="CC5" s="20" t="s">
        <v>6</v>
      </c>
      <c r="CD5" s="21"/>
      <c r="CE5" s="20" t="s">
        <v>7</v>
      </c>
      <c r="CF5" s="21"/>
      <c r="CG5" s="20" t="s">
        <v>8</v>
      </c>
      <c r="CH5" s="21"/>
    </row>
    <row r="6" spans="1:86" ht="15" customHeight="1" x14ac:dyDescent="0.3">
      <c r="A6" s="39"/>
      <c r="B6" s="39"/>
      <c r="C6" s="6" t="s">
        <v>11</v>
      </c>
      <c r="D6" s="6" t="s">
        <v>17</v>
      </c>
      <c r="E6" s="6" t="s">
        <v>11</v>
      </c>
      <c r="F6" s="6" t="s">
        <v>17</v>
      </c>
      <c r="G6" s="6" t="s">
        <v>11</v>
      </c>
      <c r="H6" s="6" t="s">
        <v>17</v>
      </c>
      <c r="I6" s="6" t="s">
        <v>11</v>
      </c>
      <c r="J6" s="6" t="s">
        <v>17</v>
      </c>
      <c r="K6" s="6" t="s">
        <v>11</v>
      </c>
      <c r="L6" s="6" t="s">
        <v>17</v>
      </c>
      <c r="M6" s="6" t="s">
        <v>11</v>
      </c>
      <c r="N6" s="6" t="s">
        <v>17</v>
      </c>
      <c r="O6" s="6" t="s">
        <v>11</v>
      </c>
      <c r="P6" s="6" t="s">
        <v>17</v>
      </c>
      <c r="Q6" s="6" t="s">
        <v>11</v>
      </c>
      <c r="R6" s="6" t="s">
        <v>17</v>
      </c>
      <c r="S6" s="6" t="s">
        <v>11</v>
      </c>
      <c r="T6" s="6" t="s">
        <v>17</v>
      </c>
      <c r="U6" s="6" t="s">
        <v>11</v>
      </c>
      <c r="V6" s="6" t="s">
        <v>17</v>
      </c>
      <c r="W6" s="6" t="s">
        <v>11</v>
      </c>
      <c r="X6" s="6" t="s">
        <v>17</v>
      </c>
      <c r="Y6" s="6" t="s">
        <v>11</v>
      </c>
      <c r="Z6" s="6" t="s">
        <v>17</v>
      </c>
      <c r="AA6" s="6" t="s">
        <v>11</v>
      </c>
      <c r="AB6" s="6" t="s">
        <v>17</v>
      </c>
      <c r="AC6" s="6" t="s">
        <v>11</v>
      </c>
      <c r="AD6" s="6" t="s">
        <v>17</v>
      </c>
      <c r="AE6" s="6" t="s">
        <v>11</v>
      </c>
      <c r="AF6" s="6" t="s">
        <v>17</v>
      </c>
      <c r="AG6" s="6" t="s">
        <v>11</v>
      </c>
      <c r="AH6" s="6" t="s">
        <v>17</v>
      </c>
      <c r="AI6" s="6" t="s">
        <v>11</v>
      </c>
      <c r="AJ6" s="6" t="s">
        <v>17</v>
      </c>
      <c r="AK6" s="6" t="s">
        <v>11</v>
      </c>
      <c r="AL6" s="6" t="s">
        <v>17</v>
      </c>
      <c r="AM6" s="6" t="s">
        <v>11</v>
      </c>
      <c r="AN6" s="6" t="s">
        <v>17</v>
      </c>
      <c r="AO6" s="6" t="s">
        <v>11</v>
      </c>
      <c r="AP6" s="6" t="s">
        <v>17</v>
      </c>
      <c r="AQ6" s="6" t="s">
        <v>11</v>
      </c>
      <c r="AR6" s="6" t="s">
        <v>17</v>
      </c>
      <c r="AS6" s="6" t="s">
        <v>11</v>
      </c>
      <c r="AT6" s="6" t="s">
        <v>17</v>
      </c>
      <c r="AU6" s="6" t="s">
        <v>11</v>
      </c>
      <c r="AV6" s="6" t="s">
        <v>17</v>
      </c>
      <c r="AW6" s="6" t="s">
        <v>11</v>
      </c>
      <c r="AX6" s="6" t="s">
        <v>17</v>
      </c>
      <c r="AY6" s="6" t="s">
        <v>11</v>
      </c>
      <c r="AZ6" s="6" t="s">
        <v>17</v>
      </c>
      <c r="BA6" s="6" t="s">
        <v>11</v>
      </c>
      <c r="BB6" s="6" t="s">
        <v>17</v>
      </c>
      <c r="BC6" s="6" t="s">
        <v>11</v>
      </c>
      <c r="BD6" s="6" t="s">
        <v>17</v>
      </c>
      <c r="BE6" s="6" t="s">
        <v>11</v>
      </c>
      <c r="BF6" s="6" t="s">
        <v>17</v>
      </c>
      <c r="BG6" s="6" t="s">
        <v>11</v>
      </c>
      <c r="BH6" s="6" t="s">
        <v>17</v>
      </c>
      <c r="BI6" s="6" t="s">
        <v>11</v>
      </c>
      <c r="BJ6" s="6" t="s">
        <v>17</v>
      </c>
      <c r="BK6" s="6" t="s">
        <v>11</v>
      </c>
      <c r="BL6" s="6" t="s">
        <v>17</v>
      </c>
      <c r="BM6" s="6" t="s">
        <v>11</v>
      </c>
      <c r="BN6" s="6" t="s">
        <v>17</v>
      </c>
      <c r="BO6" s="6" t="s">
        <v>11</v>
      </c>
      <c r="BP6" s="6" t="s">
        <v>17</v>
      </c>
      <c r="BQ6" s="6" t="s">
        <v>11</v>
      </c>
      <c r="BR6" s="6" t="s">
        <v>17</v>
      </c>
      <c r="BS6" s="6" t="s">
        <v>11</v>
      </c>
      <c r="BT6" s="6" t="s">
        <v>17</v>
      </c>
      <c r="BU6" s="6" t="s">
        <v>11</v>
      </c>
      <c r="BV6" s="6" t="s">
        <v>17</v>
      </c>
      <c r="BW6" s="6" t="s">
        <v>11</v>
      </c>
      <c r="BX6" s="6" t="s">
        <v>17</v>
      </c>
      <c r="BY6" s="6" t="s">
        <v>11</v>
      </c>
      <c r="BZ6" s="6" t="s">
        <v>17</v>
      </c>
      <c r="CA6" s="6" t="s">
        <v>11</v>
      </c>
      <c r="CB6" s="6" t="s">
        <v>17</v>
      </c>
      <c r="CC6" s="6" t="s">
        <v>11</v>
      </c>
      <c r="CD6" s="6" t="s">
        <v>17</v>
      </c>
      <c r="CE6" s="6" t="s">
        <v>11</v>
      </c>
      <c r="CF6" s="6" t="s">
        <v>17</v>
      </c>
      <c r="CG6" s="6" t="s">
        <v>11</v>
      </c>
      <c r="CH6" s="6" t="s">
        <v>17</v>
      </c>
    </row>
    <row r="7" spans="1:86" ht="15.6" x14ac:dyDescent="0.3">
      <c r="A7" s="42" t="s">
        <v>18</v>
      </c>
      <c r="B7" s="43"/>
      <c r="C7" s="6">
        <v>30</v>
      </c>
      <c r="D7" s="6"/>
      <c r="E7" s="6">
        <v>30</v>
      </c>
      <c r="F7" s="6"/>
      <c r="G7" s="6">
        <v>30</v>
      </c>
      <c r="H7" s="6"/>
      <c r="I7" s="6">
        <v>30</v>
      </c>
      <c r="J7" s="6"/>
      <c r="K7" s="6">
        <v>30</v>
      </c>
      <c r="L7" s="6"/>
      <c r="M7" s="6">
        <v>30</v>
      </c>
      <c r="N7" s="6"/>
      <c r="O7" s="6">
        <v>30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>
        <v>30</v>
      </c>
      <c r="AT7" s="6"/>
      <c r="AU7" s="6">
        <v>10</v>
      </c>
      <c r="AV7" s="6"/>
      <c r="AW7" s="6">
        <v>12</v>
      </c>
      <c r="AX7" s="6"/>
      <c r="AY7" s="6">
        <v>11</v>
      </c>
      <c r="AZ7" s="6"/>
      <c r="BA7" s="6">
        <v>23</v>
      </c>
      <c r="BB7" s="6"/>
      <c r="BC7" s="6">
        <v>25</v>
      </c>
      <c r="BD7" s="6"/>
      <c r="BE7" s="6">
        <v>26</v>
      </c>
      <c r="BF7" s="6"/>
      <c r="BG7" s="6">
        <v>30</v>
      </c>
      <c r="BH7" s="6"/>
      <c r="BI7" s="6">
        <v>10</v>
      </c>
      <c r="BJ7" s="6"/>
      <c r="BK7" s="6">
        <v>13</v>
      </c>
      <c r="BL7" s="6"/>
      <c r="BM7" s="6">
        <v>11</v>
      </c>
      <c r="BN7" s="6"/>
      <c r="BO7" s="6">
        <v>15</v>
      </c>
      <c r="BP7" s="6"/>
      <c r="BQ7" s="6">
        <v>20</v>
      </c>
      <c r="BR7" s="6"/>
      <c r="BS7" s="6">
        <v>18</v>
      </c>
      <c r="BT7" s="6"/>
      <c r="BU7" s="6">
        <v>30</v>
      </c>
      <c r="BV7" s="6"/>
      <c r="BW7" s="6">
        <v>15</v>
      </c>
      <c r="BX7" s="6"/>
      <c r="BY7" s="6">
        <v>13</v>
      </c>
      <c r="BZ7" s="6"/>
      <c r="CA7" s="6">
        <v>15</v>
      </c>
      <c r="CB7" s="6"/>
      <c r="CC7" s="6">
        <v>20</v>
      </c>
      <c r="CD7" s="6"/>
      <c r="CE7" s="6">
        <v>21</v>
      </c>
      <c r="CF7" s="6"/>
      <c r="CG7" s="6">
        <v>20</v>
      </c>
      <c r="CH7" s="6"/>
    </row>
    <row r="8" spans="1:86" x14ac:dyDescent="0.3">
      <c r="A8" s="40" t="s">
        <v>16</v>
      </c>
      <c r="B8" s="41"/>
      <c r="C8" s="6">
        <v>30</v>
      </c>
      <c r="D8" s="6"/>
      <c r="E8" s="6">
        <v>30</v>
      </c>
      <c r="F8" s="6"/>
      <c r="G8" s="6">
        <v>30</v>
      </c>
      <c r="H8" s="6"/>
      <c r="I8" s="6">
        <v>30</v>
      </c>
      <c r="J8" s="6"/>
      <c r="K8" s="6">
        <v>30</v>
      </c>
      <c r="L8" s="6"/>
      <c r="M8" s="6">
        <v>30</v>
      </c>
      <c r="N8" s="6"/>
      <c r="O8" s="6">
        <v>30</v>
      </c>
      <c r="P8" s="6"/>
      <c r="Q8" s="6">
        <v>30</v>
      </c>
      <c r="R8" s="6"/>
      <c r="S8" s="6">
        <v>11</v>
      </c>
      <c r="T8" s="6"/>
      <c r="U8" s="6">
        <v>8</v>
      </c>
      <c r="V8" s="6"/>
      <c r="W8" s="6">
        <v>7</v>
      </c>
      <c r="X8" s="6"/>
      <c r="Y8" s="6">
        <v>16</v>
      </c>
      <c r="Z8" s="6"/>
      <c r="AA8" s="6">
        <v>10</v>
      </c>
      <c r="AB8" s="6"/>
      <c r="AC8" s="6">
        <v>13</v>
      </c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>
        <v>30</v>
      </c>
      <c r="AT8" s="6"/>
      <c r="AU8" s="6">
        <v>11</v>
      </c>
      <c r="AV8" s="6"/>
      <c r="AW8" s="6">
        <v>8</v>
      </c>
      <c r="AX8" s="6"/>
      <c r="AY8" s="6">
        <v>5</v>
      </c>
      <c r="AZ8" s="6"/>
      <c r="BA8" s="6">
        <v>16</v>
      </c>
      <c r="BB8" s="6"/>
      <c r="BC8" s="6">
        <v>8</v>
      </c>
      <c r="BD8" s="6"/>
      <c r="BE8" s="6">
        <v>10</v>
      </c>
      <c r="BF8" s="6"/>
      <c r="BG8" s="6">
        <v>30</v>
      </c>
      <c r="BH8" s="6"/>
      <c r="BI8" s="6">
        <v>13</v>
      </c>
      <c r="BJ8" s="6"/>
      <c r="BK8" s="6">
        <v>15</v>
      </c>
      <c r="BL8" s="6"/>
      <c r="BM8" s="6">
        <v>12</v>
      </c>
      <c r="BN8" s="6"/>
      <c r="BO8" s="6">
        <v>28</v>
      </c>
      <c r="BP8" s="6"/>
      <c r="BQ8" s="6">
        <v>27</v>
      </c>
      <c r="BR8" s="6"/>
      <c r="BS8" s="6">
        <v>26</v>
      </c>
      <c r="BT8" s="6"/>
      <c r="BU8" s="6">
        <v>30</v>
      </c>
      <c r="BV8" s="6"/>
      <c r="BW8" s="6">
        <v>21</v>
      </c>
      <c r="BX8" s="6"/>
      <c r="BY8" s="6">
        <v>20</v>
      </c>
      <c r="BZ8" s="6"/>
      <c r="CA8" s="6">
        <v>20</v>
      </c>
      <c r="CB8" s="6"/>
      <c r="CC8" s="6">
        <v>30</v>
      </c>
      <c r="CD8" s="6"/>
      <c r="CE8" s="6">
        <v>30</v>
      </c>
      <c r="CF8" s="6"/>
      <c r="CG8" s="6">
        <v>30</v>
      </c>
      <c r="CH8" s="6"/>
    </row>
    <row r="9" spans="1:86" x14ac:dyDescent="0.3">
      <c r="A9" s="40" t="s">
        <v>15</v>
      </c>
      <c r="B9" s="41"/>
      <c r="C9" s="6">
        <v>30</v>
      </c>
      <c r="D9" s="6"/>
      <c r="E9" s="6">
        <v>30</v>
      </c>
      <c r="F9" s="6"/>
      <c r="G9" s="6">
        <v>30</v>
      </c>
      <c r="H9" s="6"/>
      <c r="I9" s="6">
        <v>30</v>
      </c>
      <c r="J9" s="6"/>
      <c r="K9" s="6">
        <v>30</v>
      </c>
      <c r="L9" s="6"/>
      <c r="M9" s="6">
        <v>30</v>
      </c>
      <c r="N9" s="6"/>
      <c r="O9" s="6">
        <v>30</v>
      </c>
      <c r="P9" s="3"/>
      <c r="Q9" s="4">
        <v>30</v>
      </c>
      <c r="R9" s="4"/>
      <c r="S9" s="4">
        <v>30</v>
      </c>
      <c r="T9" s="4"/>
      <c r="U9" s="4">
        <v>30</v>
      </c>
      <c r="V9" s="4"/>
      <c r="W9" s="4">
        <v>30</v>
      </c>
      <c r="X9" s="4"/>
      <c r="Y9" s="4">
        <v>30</v>
      </c>
      <c r="Z9" s="4"/>
      <c r="AA9" s="4">
        <v>30</v>
      </c>
      <c r="AB9" s="4"/>
      <c r="AC9" s="4">
        <v>30</v>
      </c>
      <c r="AD9" s="4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>
        <v>30</v>
      </c>
      <c r="AT9" s="13"/>
      <c r="AU9" s="13">
        <v>30</v>
      </c>
      <c r="AV9" s="13"/>
      <c r="AW9" s="13">
        <v>30</v>
      </c>
      <c r="AX9" s="13"/>
      <c r="AY9" s="13">
        <v>30</v>
      </c>
      <c r="AZ9" s="13"/>
      <c r="BA9" s="13">
        <v>30</v>
      </c>
      <c r="BB9" s="13"/>
      <c r="BC9" s="13">
        <v>30</v>
      </c>
      <c r="BD9" s="13"/>
      <c r="BE9" s="13">
        <v>30</v>
      </c>
      <c r="BF9" s="13"/>
      <c r="BG9" s="13">
        <v>30</v>
      </c>
      <c r="BH9" s="13"/>
      <c r="BI9" s="13">
        <v>30</v>
      </c>
      <c r="BJ9" s="13"/>
      <c r="BK9" s="13">
        <v>30</v>
      </c>
      <c r="BL9" s="13"/>
      <c r="BM9" s="13">
        <v>30</v>
      </c>
      <c r="BN9" s="13"/>
      <c r="BO9" s="13">
        <v>30</v>
      </c>
      <c r="BP9" s="13"/>
      <c r="BQ9" s="13">
        <v>30</v>
      </c>
      <c r="BR9" s="13"/>
      <c r="BS9" s="13">
        <v>30</v>
      </c>
      <c r="BT9" s="13"/>
      <c r="BU9" s="13">
        <v>30</v>
      </c>
      <c r="BV9" s="13"/>
      <c r="BW9" s="13">
        <v>30</v>
      </c>
      <c r="BX9" s="13"/>
      <c r="BY9" s="13">
        <v>30</v>
      </c>
      <c r="BZ9" s="13"/>
      <c r="CA9" s="13">
        <v>30</v>
      </c>
      <c r="CB9" s="13"/>
      <c r="CC9" s="13">
        <v>30</v>
      </c>
      <c r="CD9" s="13"/>
      <c r="CE9" s="13">
        <v>30</v>
      </c>
      <c r="CF9" s="13"/>
      <c r="CG9" s="13">
        <v>30</v>
      </c>
      <c r="CH9" s="13"/>
    </row>
    <row r="10" spans="1:86" x14ac:dyDescent="0.3">
      <c r="A10" s="40" t="s">
        <v>19</v>
      </c>
      <c r="B10" s="41"/>
      <c r="C10" s="4">
        <v>140</v>
      </c>
      <c r="D10" s="4"/>
      <c r="E10" s="4">
        <f>4+40+15</f>
        <v>59</v>
      </c>
      <c r="F10" s="4"/>
      <c r="G10" s="4">
        <f>6+15+45</f>
        <v>66</v>
      </c>
      <c r="H10" s="4"/>
      <c r="I10" s="4">
        <f>10+18+30</f>
        <v>58</v>
      </c>
      <c r="J10" s="4"/>
      <c r="K10" s="4">
        <f>52+30+15</f>
        <v>97</v>
      </c>
      <c r="L10" s="4"/>
      <c r="M10" s="4">
        <f>60+15+38</f>
        <v>113</v>
      </c>
      <c r="N10" s="4"/>
      <c r="O10" s="4">
        <f>35+70+12</f>
        <v>117</v>
      </c>
      <c r="P10" s="4"/>
      <c r="Q10" s="4">
        <v>12</v>
      </c>
      <c r="R10" s="4"/>
      <c r="S10" s="4"/>
      <c r="T10" s="4"/>
      <c r="U10" s="4"/>
      <c r="V10" s="4"/>
      <c r="W10" s="4"/>
      <c r="X10" s="4"/>
      <c r="Y10" s="4">
        <v>3</v>
      </c>
      <c r="Z10" s="4"/>
      <c r="AA10" s="4">
        <v>5</v>
      </c>
      <c r="AB10" s="4"/>
      <c r="AC10" s="4">
        <v>3</v>
      </c>
      <c r="AD10" s="4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>
        <v>5</v>
      </c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>
        <f>5+8+7</f>
        <v>20</v>
      </c>
      <c r="BH10" s="13"/>
      <c r="BI10" s="13"/>
      <c r="BJ10" s="13"/>
      <c r="BK10" s="13"/>
      <c r="BL10" s="13"/>
      <c r="BM10" s="13"/>
      <c r="BN10" s="13"/>
      <c r="BO10" s="13">
        <v>20</v>
      </c>
      <c r="BP10" s="13"/>
      <c r="BQ10" s="13">
        <v>11</v>
      </c>
      <c r="BR10" s="13"/>
      <c r="BS10" s="13">
        <v>20</v>
      </c>
      <c r="BT10" s="13"/>
      <c r="BU10" s="13">
        <v>10</v>
      </c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</row>
    <row r="11" spans="1:86" x14ac:dyDescent="0.3">
      <c r="A11" s="40" t="s">
        <v>20</v>
      </c>
      <c r="B11" s="41"/>
      <c r="C11" s="4">
        <v>30</v>
      </c>
      <c r="D11" s="4"/>
      <c r="E11" s="4">
        <v>30</v>
      </c>
      <c r="F11" s="4"/>
      <c r="G11" s="4">
        <v>30</v>
      </c>
      <c r="H11" s="4"/>
      <c r="I11" s="4">
        <v>30</v>
      </c>
      <c r="J11" s="4"/>
      <c r="K11" s="4">
        <v>30</v>
      </c>
      <c r="L11" s="4"/>
      <c r="M11" s="4">
        <v>30</v>
      </c>
      <c r="N11" s="4"/>
      <c r="O11" s="4">
        <v>30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</row>
    <row r="12" spans="1:86" x14ac:dyDescent="0.3">
      <c r="A12" s="40" t="s">
        <v>21</v>
      </c>
      <c r="B12" s="41"/>
      <c r="C12" s="4"/>
      <c r="D12" s="4"/>
      <c r="E12" s="4"/>
      <c r="F12" s="4"/>
      <c r="G12" s="4"/>
      <c r="H12" s="4"/>
      <c r="I12" s="4"/>
      <c r="J12" s="4"/>
      <c r="K12" s="4">
        <v>13</v>
      </c>
      <c r="L12" s="4"/>
      <c r="M12" s="4">
        <v>15</v>
      </c>
      <c r="N12" s="4"/>
      <c r="O12" s="4">
        <v>17</v>
      </c>
      <c r="P12" s="4"/>
      <c r="Q12" s="4">
        <v>30</v>
      </c>
      <c r="R12" s="4"/>
      <c r="S12" s="4">
        <v>3</v>
      </c>
      <c r="T12" s="4"/>
      <c r="U12" s="4">
        <v>4</v>
      </c>
      <c r="V12" s="4"/>
      <c r="W12" s="4">
        <v>6</v>
      </c>
      <c r="X12" s="4"/>
      <c r="Y12" s="4">
        <v>11</v>
      </c>
      <c r="Z12" s="4"/>
      <c r="AA12" s="4">
        <v>12</v>
      </c>
      <c r="AB12" s="4"/>
      <c r="AC12" s="4">
        <v>9</v>
      </c>
      <c r="AD12" s="4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>
        <v>11</v>
      </c>
      <c r="AT12" s="13"/>
      <c r="AU12" s="13">
        <v>4</v>
      </c>
      <c r="AV12" s="13">
        <v>4</v>
      </c>
      <c r="AW12" s="13">
        <v>2</v>
      </c>
      <c r="AX12" s="13">
        <v>2</v>
      </c>
      <c r="AY12" s="13">
        <v>2</v>
      </c>
      <c r="AZ12" s="13">
        <v>1</v>
      </c>
      <c r="BA12" s="13">
        <v>5</v>
      </c>
      <c r="BB12" s="13"/>
      <c r="BC12" s="13">
        <v>6</v>
      </c>
      <c r="BD12" s="13"/>
      <c r="BE12" s="13">
        <v>5</v>
      </c>
      <c r="BF12" s="13"/>
      <c r="BG12" s="13">
        <v>7</v>
      </c>
      <c r="BH12" s="13"/>
      <c r="BI12" s="13">
        <v>3</v>
      </c>
      <c r="BJ12" s="13"/>
      <c r="BK12" s="13">
        <v>2</v>
      </c>
      <c r="BL12" s="13"/>
      <c r="BM12" s="13">
        <v>3</v>
      </c>
      <c r="BN12" s="13"/>
      <c r="BO12" s="13">
        <v>5</v>
      </c>
      <c r="BP12" s="13"/>
      <c r="BQ12" s="13">
        <v>7</v>
      </c>
      <c r="BR12" s="13"/>
      <c r="BS12" s="13">
        <v>7</v>
      </c>
      <c r="BT12" s="13"/>
      <c r="BU12" s="13">
        <v>16</v>
      </c>
      <c r="BV12" s="13"/>
      <c r="BW12" s="13">
        <v>6</v>
      </c>
      <c r="BX12" s="13"/>
      <c r="BY12" s="13">
        <v>6</v>
      </c>
      <c r="BZ12" s="13"/>
      <c r="CA12" s="13">
        <v>5</v>
      </c>
      <c r="CB12" s="13"/>
      <c r="CC12" s="13">
        <v>10</v>
      </c>
      <c r="CD12" s="13"/>
      <c r="CE12" s="13">
        <v>11</v>
      </c>
      <c r="CF12" s="13"/>
      <c r="CG12" s="13">
        <v>10</v>
      </c>
      <c r="CH12" s="13"/>
    </row>
    <row r="13" spans="1:86" x14ac:dyDescent="0.3">
      <c r="A13" s="40" t="s">
        <v>22</v>
      </c>
      <c r="B13" s="41"/>
      <c r="C13" s="4">
        <v>30</v>
      </c>
      <c r="D13" s="4"/>
      <c r="E13" s="4">
        <v>18</v>
      </c>
      <c r="F13" s="4"/>
      <c r="G13" s="4">
        <v>10</v>
      </c>
      <c r="H13" s="4"/>
      <c r="I13" s="4">
        <v>15</v>
      </c>
      <c r="J13" s="4"/>
      <c r="K13" s="4">
        <v>30</v>
      </c>
      <c r="L13" s="4"/>
      <c r="M13" s="4">
        <v>30</v>
      </c>
      <c r="N13" s="4"/>
      <c r="O13" s="4">
        <v>30</v>
      </c>
      <c r="P13" s="4"/>
      <c r="Q13" s="4">
        <v>25</v>
      </c>
      <c r="R13" s="4">
        <v>5</v>
      </c>
      <c r="S13" s="4">
        <v>3</v>
      </c>
      <c r="T13" s="4"/>
      <c r="U13" s="4">
        <v>3</v>
      </c>
      <c r="V13" s="4"/>
      <c r="W13" s="4">
        <v>4</v>
      </c>
      <c r="X13" s="4"/>
      <c r="Y13" s="4">
        <v>6</v>
      </c>
      <c r="Z13" s="4">
        <v>1</v>
      </c>
      <c r="AA13" s="4">
        <v>6</v>
      </c>
      <c r="AB13" s="4"/>
      <c r="AC13" s="4">
        <v>3</v>
      </c>
      <c r="AD13" s="4">
        <v>1</v>
      </c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>
        <v>30</v>
      </c>
      <c r="AT13" s="13"/>
      <c r="AU13" s="13">
        <v>16</v>
      </c>
      <c r="AV13" s="13"/>
      <c r="AW13" s="13">
        <v>16</v>
      </c>
      <c r="AX13" s="13">
        <v>1</v>
      </c>
      <c r="AY13" s="13">
        <v>12</v>
      </c>
      <c r="AZ13" s="13">
        <v>3</v>
      </c>
      <c r="BA13" s="13">
        <v>30</v>
      </c>
      <c r="BB13" s="13"/>
      <c r="BC13" s="13">
        <v>30</v>
      </c>
      <c r="BD13" s="13"/>
      <c r="BE13" s="13">
        <v>30</v>
      </c>
      <c r="BF13" s="13"/>
      <c r="BG13" s="13">
        <v>30</v>
      </c>
      <c r="BH13" s="13"/>
      <c r="BI13" s="13">
        <v>20</v>
      </c>
      <c r="BJ13" s="13"/>
      <c r="BK13" s="13">
        <v>19</v>
      </c>
      <c r="BL13" s="13"/>
      <c r="BM13" s="13">
        <v>21</v>
      </c>
      <c r="BN13" s="13"/>
      <c r="BO13" s="13">
        <v>30</v>
      </c>
      <c r="BP13" s="13"/>
      <c r="BQ13" s="13">
        <v>30</v>
      </c>
      <c r="BR13" s="13"/>
      <c r="BS13" s="13">
        <v>30</v>
      </c>
      <c r="BT13" s="13"/>
      <c r="BU13" s="13">
        <v>30</v>
      </c>
      <c r="BV13" s="13"/>
      <c r="BW13" s="13">
        <v>22</v>
      </c>
      <c r="BX13" s="13"/>
      <c r="BY13" s="13">
        <v>21</v>
      </c>
      <c r="BZ13" s="13"/>
      <c r="CA13" s="13">
        <v>24</v>
      </c>
      <c r="CB13" s="13"/>
      <c r="CC13" s="13">
        <v>30</v>
      </c>
      <c r="CD13" s="13"/>
      <c r="CE13" s="13">
        <v>30</v>
      </c>
      <c r="CF13" s="13"/>
      <c r="CG13" s="13">
        <v>30</v>
      </c>
      <c r="CH13" s="13"/>
    </row>
    <row r="14" spans="1:86" x14ac:dyDescent="0.3">
      <c r="A14" s="40" t="s">
        <v>23</v>
      </c>
      <c r="B14" s="41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</row>
    <row r="15" spans="1:86" x14ac:dyDescent="0.3">
      <c r="A15" s="40" t="s">
        <v>24</v>
      </c>
      <c r="B15" s="41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</row>
    <row r="16" spans="1:86" x14ac:dyDescent="0.3">
      <c r="A16" s="40" t="s">
        <v>25</v>
      </c>
      <c r="B16" s="41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</row>
    <row r="17" spans="1:86" x14ac:dyDescent="0.3">
      <c r="A17" s="40" t="s">
        <v>26</v>
      </c>
      <c r="B17" s="41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</row>
  </sheetData>
  <mergeCells count="72">
    <mergeCell ref="BU3:CH3"/>
    <mergeCell ref="BU4:BV5"/>
    <mergeCell ref="BW4:CB4"/>
    <mergeCell ref="CC4:CH4"/>
    <mergeCell ref="BW5:BX5"/>
    <mergeCell ref="BY5:BZ5"/>
    <mergeCell ref="CA5:CB5"/>
    <mergeCell ref="CC5:CD5"/>
    <mergeCell ref="CE5:CF5"/>
    <mergeCell ref="CG5:CH5"/>
    <mergeCell ref="BG3:BT3"/>
    <mergeCell ref="BG4:BH5"/>
    <mergeCell ref="BI4:BN4"/>
    <mergeCell ref="BO4:BT4"/>
    <mergeCell ref="BI5:BJ5"/>
    <mergeCell ref="BK5:BL5"/>
    <mergeCell ref="BM5:BN5"/>
    <mergeCell ref="BO5:BP5"/>
    <mergeCell ref="BQ5:BR5"/>
    <mergeCell ref="BS5:BT5"/>
    <mergeCell ref="Q3:AD3"/>
    <mergeCell ref="C3:P3"/>
    <mergeCell ref="AS3:BF3"/>
    <mergeCell ref="AS4:AT5"/>
    <mergeCell ref="AU4:AZ4"/>
    <mergeCell ref="BA4:BF4"/>
    <mergeCell ref="AU5:AV5"/>
    <mergeCell ref="AW5:AX5"/>
    <mergeCell ref="AY5:AZ5"/>
    <mergeCell ref="BA5:BB5"/>
    <mergeCell ref="BC5:BD5"/>
    <mergeCell ref="BE5:BF5"/>
    <mergeCell ref="AE4:AF5"/>
    <mergeCell ref="AG4:AL4"/>
    <mergeCell ref="AM4:AR4"/>
    <mergeCell ref="AQ5:AR5"/>
    <mergeCell ref="AE3:AR3"/>
    <mergeCell ref="A14:B14"/>
    <mergeCell ref="A15:B15"/>
    <mergeCell ref="A16:B16"/>
    <mergeCell ref="A17:B17"/>
    <mergeCell ref="A8:B8"/>
    <mergeCell ref="A9:B9"/>
    <mergeCell ref="A10:B10"/>
    <mergeCell ref="A11:B11"/>
    <mergeCell ref="A12:B12"/>
    <mergeCell ref="A13:B13"/>
    <mergeCell ref="Y4:AD4"/>
    <mergeCell ref="A7:B7"/>
    <mergeCell ref="W5:X5"/>
    <mergeCell ref="Y5:Z5"/>
    <mergeCell ref="AA5:AB5"/>
    <mergeCell ref="A4:B6"/>
    <mergeCell ref="C4:D5"/>
    <mergeCell ref="F4:J4"/>
    <mergeCell ref="K4:P4"/>
    <mergeCell ref="Q4:R5"/>
    <mergeCell ref="E5:F5"/>
    <mergeCell ref="G5:H5"/>
    <mergeCell ref="I5:J5"/>
    <mergeCell ref="K5:L5"/>
    <mergeCell ref="M5:N5"/>
    <mergeCell ref="O5:P5"/>
    <mergeCell ref="S4:X4"/>
    <mergeCell ref="AI5:AJ5"/>
    <mergeCell ref="AK5:AL5"/>
    <mergeCell ref="AM5:AN5"/>
    <mergeCell ref="AO5:AP5"/>
    <mergeCell ref="AG5:AH5"/>
    <mergeCell ref="AC5:AD5"/>
    <mergeCell ref="S5:T5"/>
    <mergeCell ref="U5:V5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Integridade - Eritrosina</vt:lpstr>
      <vt:lpstr>Planilha1</vt:lpstr>
      <vt:lpstr>Integridade - Iodeto de Prop.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Samylla</dc:creator>
  <cp:lastModifiedBy>Allan Clemente de Souza</cp:lastModifiedBy>
  <dcterms:created xsi:type="dcterms:W3CDTF">2019-10-22T13:27:26Z</dcterms:created>
  <dcterms:modified xsi:type="dcterms:W3CDTF">2020-02-04T12:55:37Z</dcterms:modified>
</cp:coreProperties>
</file>