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pivotCache/pivotCacheDefinition9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slicers/slicer2.xml" ContentType="application/vnd.ms-excel.slicer+xml"/>
  <Override PartName="/xl/timelines/timeline1.xml" ContentType="application/vnd.ms-excel.timelin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llura\Excel\Completos\"/>
    </mc:Choice>
  </mc:AlternateContent>
  <xr:revisionPtr revIDLastSave="0" documentId="13_ncr:1_{7826282B-7DE2-492A-B182-7451FD672286}" xr6:coauthVersionLast="47" xr6:coauthVersionMax="47" xr10:uidLastSave="{00000000-0000-0000-0000-000000000000}"/>
  <bookViews>
    <workbookView xWindow="-108" yWindow="-108" windowWidth="23256" windowHeight="12576" tabRatio="698" firstSheet="3" activeTab="12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state="hidden" r:id="rId6"/>
    <sheet name="DN_Produtos" sheetId="35" state="hidden" r:id="rId7"/>
    <sheet name="DN_Vendas" sheetId="37" state="hidden" r:id="rId8"/>
    <sheet name="Cadastros Auxiliares" sheetId="23" state="hidden" r:id="rId9"/>
    <sheet name="DN_Vendedores" sheetId="39" state="hidden" r:id="rId10"/>
    <sheet name="Planilha2" sheetId="44" r:id="rId11"/>
    <sheet name="Dashboard" sheetId="18" r:id="rId12"/>
    <sheet name="Dashboard Histórico" sheetId="40" r:id="rId13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FINALAULA5PARAFAZERDESAFIO.xlsxTB_Vendas_Hist1" hidden="1">TB_Vendas_Hist[]</definedName>
    <definedName name="_xlcn.WorksheetConnection_VendedoresA4D91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">#N/A</definedName>
    <definedName name="SegmentaçãodeDados_Categoria1">#N/A</definedName>
    <definedName name="TB_Vendas_Hist_2">TB_Vendas_Hist[#All]</definedName>
    <definedName name="TBDN_Percent_Categorias_Hist">Planilha2!$E$5:$F$9</definedName>
    <definedName name="TBDN_Ranking_Vendedores_Hist">Planilha2!$H$5:$I$11</definedName>
    <definedName name="TBDN_Vendas_Mensais_Hist">Planilha2!$A$5:$C$18</definedName>
    <definedName name="Timeline_Data">#N/A</definedName>
  </definedNames>
  <calcPr calcId="191029"/>
  <pivotCaches>
    <pivotCache cacheId="0" r:id="rId14"/>
    <pivotCache cacheId="292" r:id="rId15"/>
    <pivotCache cacheId="293" r:id="rId16"/>
    <pivotCache cacheId="294" r:id="rId17"/>
    <pivotCache cacheId="646" r:id="rId18"/>
    <pivotCache cacheId="649" r:id="rId19"/>
    <pivotCache cacheId="652" r:id="rId20"/>
  </pivotCaches>
  <extLst>
    <ext xmlns:x14="http://schemas.microsoft.com/office/spreadsheetml/2009/9/main" uri="{876F7934-8845-4945-9796-88D515C7AA90}">
      <x14:pivotCaches>
        <pivotCache cacheId="511" r:id="rId21"/>
      </x14:pivotCaches>
    </ext>
    <ext xmlns:x14="http://schemas.microsoft.com/office/spreadsheetml/2009/9/main" uri="{BBE1A952-AA13-448e-AADC-164F8A28A991}">
      <x14:slicerCaches>
        <x14:slicerCache r:id="rId22"/>
        <x14:slicerCache r:id="rId2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363" r:id="rId24"/>
      </x15:timelineCachePivotCaches>
    </ext>
    <ext xmlns:x15="http://schemas.microsoft.com/office/spreadsheetml/2010/11/main" uri="{D0CA8CA8-9F24-4464-BF8E-62219DCF47F9}">
      <x15:timelineCacheRefs>
        <x15:timelineCacheRef r:id="rId25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+Ecommerce+-+FINAL+AULA+5+-+PARA+FAZER+DESAFIO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TB_Vendas_Hist" fromColumn="Vendedor" toTable="Intervalo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Vendas_Hist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37" l="1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G2" i="44"/>
  <c r="F2" i="44"/>
  <c r="E2" i="44"/>
  <c r="J5" i="37"/>
  <c r="J6" i="37"/>
  <c r="K5" i="37"/>
  <c r="J4" i="37"/>
  <c r="BK4" i="18"/>
  <c r="AQ4" i="18"/>
  <c r="K4" i="37"/>
  <c r="K6" i="37"/>
  <c r="G3" i="44" l="1"/>
  <c r="E3" i="44"/>
  <c r="F3" i="44"/>
  <c r="C12" i="24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2554D6A-4395-410E-8AC5-554DBF546DD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4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5" xr16:uid="{E200305B-5A03-4A32-8049-4212D50A13FA}" name="WorksheetConnection_Meteora+Ecommerce+-+FINAL+AULA+5+-+PARA+FAZER+DESAFIO.xlsx!TB_Vendas_Hist" type="102" refreshedVersion="8" minRefreshableVersion="5">
    <extLst>
      <ext xmlns:x15="http://schemas.microsoft.com/office/spreadsheetml/2010/11/main" uri="{DE250136-89BD-433C-8126-D09CA5730AF9}">
        <x15:connection id="TB_Vendas_Hist" autoDelete="1">
          <x15:rangePr sourceName="_xlcn.WorksheetConnection_MeteoraEcommerceFINALAULA5PARAFAZERDESAFIO.xlsxTB_Vendas_Hist1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<sst xmlns="http://schemas.openxmlformats.org/spreadsheetml/2006/main" count="1318" uniqueCount="184">
  <si>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</si>
  <si>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</si>
  <si>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</si>
  <si>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</si>
  <si>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</si>
  <si>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</si>
  <si>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</si>
  <si>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</si>
  <si>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</si>
  <si>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</si>
  <si>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</si>
  <si>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</si>
  <si>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</si>
  <si>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</si>
  <si>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</si>
  <si>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</si>
  <si>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</si>
  <si>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</si>
  <si>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</si>
  <si>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</si>
  <si>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</si>
  <si>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</si>
  <si>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</si>
  <si>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</si>
  <si>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</si>
  <si>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</si>
  <si>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</si>
  <si>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</si>
  <si>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</si>
  <si>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</si>
  <si>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</si>
  <si>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</si>
  <si>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</si>
  <si>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</si>
  <si>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</si>
  <si>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</si>
  <si>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</si>
  <si>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</si>
  <si>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</si>
  <si>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</si>
  <si>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</si>
  <si>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</si>
  <si>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</si>
  <si>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</si>
  <si>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</si>
  <si>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</si>
  <si>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</si>
  <si>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</si>
  <si>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</si>
  <si>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</si>
  <si>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</si>
  <si>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</si>
  <si>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</si>
  <si>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</si>
  <si>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</si>
  <si>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</si>
  <si>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</si>
  <si>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</si>
  <si>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</si>
  <si>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</si>
  <si>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</si>
  <si>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</si>
  <si>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</si>
  <si>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</si>
  <si>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</si>
  <si>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</si>
  <si>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</si>
  <si>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</si>
  <si>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</si>
  <si>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</si>
  <si>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</si>
  <si>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</si>
  <si>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</si>
  <si>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</si>
  <si>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</si>
  <si>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</si>
  <si>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</si>
  <si>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</si>
  <si>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</si>
  <si>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</si>
  <si>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</si>
  <si>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</si>
  <si>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</si>
  <si>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</si>
  <si>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</si>
  <si>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</si>
  <si>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</si>
  <si>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</si>
  <si>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</si>
  <si>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</si>
  <si>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</si>
  <si>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</si>
  <si>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</si>
  <si>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</si>
  <si>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</si>
  <si>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</si>
  <si>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</si>
  <si>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</si>
  <si>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</si>
  <si>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</si>
  <si>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</si>
  <si>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</si>
  <si>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</si>
  <si>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</si>
  <si>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</si>
  <si>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</si>
  <si>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</si>
  <si>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</si>
  <si>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</si>
  <si>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</si>
  <si>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</si>
  <si>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</si>
  <si>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</si>
  <si>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</si>
  <si>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</si>
  <si>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</si>
  <si>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</si>
  <si>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</si>
  <si>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</si>
  <si>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</si>
  <si>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</si>
  <si>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</si>
  <si>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</si>
  <si>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</si>
  <si>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</si>
  <si>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</si>
  <si>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</si>
  <si>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</si>
  <si>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</si>
  <si>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</si>
  <si>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</si>
  <si>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</si>
  <si>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</si>
  <si>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</si>
  <si>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</si>
  <si>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</si>
  <si>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</si>
  <si>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</si>
  <si>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</si>
  <si>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</si>
  <si>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</si>
  <si>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</si>
  <si>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</si>
  <si>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</si>
  <si>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</si>
  <si>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</si>
  <si>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</si>
  <si>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</si>
  <si>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</si>
  <si>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</si>
  <si>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</si>
  <si>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</si>
  <si>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</si>
  <si>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</si>
  <si>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</si>
  <si>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</si>
  <si>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</si>
  <si>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</si>
  <si>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</si>
  <si>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</si>
  <si>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</si>
  <si>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</si>
  <si>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</si>
  <si>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</si>
  <si>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</si>
  <si>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</si>
  <si>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</si>
  <si>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</si>
  <si>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</si>
  <si>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</si>
  <si>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</si>
  <si>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</si>
  <si>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</si>
  <si>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</si>
  <si>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</si>
  <si>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</si>
  <si>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</si>
  <si>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set</t>
  </si>
  <si>
    <t>out</t>
  </si>
  <si>
    <t>nov</t>
  </si>
  <si>
    <t>dez</t>
  </si>
  <si>
    <t>%Acessórios</t>
  </si>
  <si>
    <t>%Calçados</t>
  </si>
  <si>
    <t>%Vestuário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</si>
</sst>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  <numFmt numFmtId="168" formatCode="&quot;R$&quot;\ #,##0.00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0" xfId="0" applyNumberFormat="1"/>
    <xf numFmtId="9" fontId="0" fillId="0" borderId="0" xfId="0" applyNumberFormat="1"/>
    <xf numFmtId="168" fontId="0" fillId="0" borderId="0" xfId="0" applyNumberFormat="1"/>
    <xf numFmtId="0" fontId="6" fillId="0" borderId="0" xfId="0" applyFont="1" applyBorder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83"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numFmt numFmtId="167" formatCode="#,##0.00_ ;\-#,##0.00\ "/>
    </dxf>
    <dxf>
      <numFmt numFmtId="168" formatCode="&quot;R$&quot;\ #,##0.00"/>
    </dxf>
    <dxf>
      <font>
        <color rgb="FF9C0006"/>
      </font>
      <fill>
        <patternFill>
          <bgColor rgb="FFFFC7CE"/>
        </patternFill>
      </fill>
    </dxf>
    <dxf>
      <numFmt numFmtId="168" formatCode="&quot;R$&quot;\ #,##0.00"/>
    </dxf>
    <dxf>
      <numFmt numFmtId="168" formatCode="&quot;R$&quot;\ #,##0.00"/>
    </dxf>
    <dxf>
      <numFmt numFmtId="167" formatCode="#,##0.00_ ;\-#,##0.00\ "/>
    </dxf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00"/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theme" Target="theme/theme1.xml"/><Relationship Id="rId39" Type="http://schemas.openxmlformats.org/officeDocument/2006/relationships/customXml" Target="../customXml/item7.xml"/><Relationship Id="rId21" Type="http://schemas.openxmlformats.org/officeDocument/2006/relationships/pivotCacheDefinition" Target="pivotCache/pivotCacheDefinition8.xml"/><Relationship Id="rId34" Type="http://schemas.openxmlformats.org/officeDocument/2006/relationships/customXml" Target="../customXml/item2.xml"/><Relationship Id="rId42" Type="http://schemas.openxmlformats.org/officeDocument/2006/relationships/customXml" Target="../customXml/item10.xml"/><Relationship Id="rId47" Type="http://schemas.openxmlformats.org/officeDocument/2006/relationships/customXml" Target="../customXml/item15.xml"/><Relationship Id="rId50" Type="http://schemas.openxmlformats.org/officeDocument/2006/relationships/customXml" Target="../customXml/item18.xml"/><Relationship Id="rId55" Type="http://schemas.openxmlformats.org/officeDocument/2006/relationships/customXml" Target="../customXml/item2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9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calcChain" Target="calcChain.xml"/><Relationship Id="rId37" Type="http://schemas.openxmlformats.org/officeDocument/2006/relationships/customXml" Target="../customXml/item5.xml"/><Relationship Id="rId40" Type="http://schemas.openxmlformats.org/officeDocument/2006/relationships/customXml" Target="../customXml/item8.xml"/><Relationship Id="rId45" Type="http://schemas.openxmlformats.org/officeDocument/2006/relationships/customXml" Target="../customXml/item13.xml"/><Relationship Id="rId53" Type="http://schemas.openxmlformats.org/officeDocument/2006/relationships/customXml" Target="../customXml/item21.xml"/><Relationship Id="rId58" Type="http://schemas.openxmlformats.org/officeDocument/2006/relationships/customXml" Target="../customXml/item26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1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Relationship Id="rId35" Type="http://schemas.openxmlformats.org/officeDocument/2006/relationships/customXml" Target="../customXml/item3.xml"/><Relationship Id="rId43" Type="http://schemas.openxmlformats.org/officeDocument/2006/relationships/customXml" Target="../customXml/item11.xml"/><Relationship Id="rId48" Type="http://schemas.openxmlformats.org/officeDocument/2006/relationships/customXml" Target="../customXml/item16.xml"/><Relationship Id="rId56" Type="http://schemas.openxmlformats.org/officeDocument/2006/relationships/customXml" Target="../customXml/item24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microsoft.com/office/2011/relationships/timelineCache" Target="timelineCaches/timelineCache1.xml"/><Relationship Id="rId33" Type="http://schemas.openxmlformats.org/officeDocument/2006/relationships/customXml" Target="../customXml/item1.xml"/><Relationship Id="rId38" Type="http://schemas.openxmlformats.org/officeDocument/2006/relationships/customXml" Target="../customXml/item6.xml"/><Relationship Id="rId46" Type="http://schemas.openxmlformats.org/officeDocument/2006/relationships/customXml" Target="../customXml/item14.xml"/><Relationship Id="rId59" Type="http://schemas.openxmlformats.org/officeDocument/2006/relationships/customXml" Target="../customXml/item27.xml"/><Relationship Id="rId20" Type="http://schemas.openxmlformats.org/officeDocument/2006/relationships/pivotCacheDefinition" Target="pivotCache/pivotCacheDefinition7.xml"/><Relationship Id="rId41" Type="http://schemas.openxmlformats.org/officeDocument/2006/relationships/customXml" Target="../customXml/item9.xml"/><Relationship Id="rId54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23" Type="http://schemas.microsoft.com/office/2007/relationships/slicerCache" Target="slicerCaches/slicerCache2.xml"/><Relationship Id="rId28" Type="http://schemas.openxmlformats.org/officeDocument/2006/relationships/styles" Target="styles.xml"/><Relationship Id="rId36" Type="http://schemas.openxmlformats.org/officeDocument/2006/relationships/customXml" Target="../customXml/item4.xml"/><Relationship Id="rId49" Type="http://schemas.openxmlformats.org/officeDocument/2006/relationships/customXml" Target="../customXml/item17.xml"/><Relationship Id="rId57" Type="http://schemas.openxmlformats.org/officeDocument/2006/relationships/customXml" Target="../customXml/item25.xml"/><Relationship Id="rId10" Type="http://schemas.openxmlformats.org/officeDocument/2006/relationships/worksheet" Target="worksheets/sheet10.xml"/><Relationship Id="rId31" Type="http://schemas.openxmlformats.org/officeDocument/2006/relationships/powerPivotData" Target="model/item.data"/><Relationship Id="rId44" Type="http://schemas.openxmlformats.org/officeDocument/2006/relationships/customXml" Target="../customXml/item12.xml"/><Relationship Id="rId52" Type="http://schemas.openxmlformats.org/officeDocument/2006/relationships/customXml" Target="../customXml/item2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[Curso11 - TabelaDinamica_PowerPivot.xlsx]DN_Vendas!TBDN_Vendas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[Curso11 - TabelaDinamica_PowerPivot.xlsx]DN_Vendedores!TBDN_Vendedores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[Curso11 - TabelaDinamica_PowerPivot.xlsx]Planilha2!Tabela dinâmica4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5835707502374168E-2"/>
              <c:y val="-0.1640566741237882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820987654321005E-2"/>
              <c:y val="-8.20283370618941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584045584045672E-2"/>
              <c:y val="-8.20283370618941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Planilha2!$B$5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1"/>
              <c:layout>
                <c:manualLayout>
                  <c:x val="-1.5835707502374168E-2"/>
                  <c:y val="-0.164056674123788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Planilha2!$A$6:$A$18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Planilha2!$B$6:$B$18</c:f>
              <c:numCache>
                <c:formatCode>"R$"\ #,##0.00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F-4525-9D90-03F4B9BA22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448171792"/>
        <c:axId val="1583365456"/>
      </c:barChart>
      <c:lineChart>
        <c:grouping val="standard"/>
        <c:varyColors val="0"/>
        <c:ser>
          <c:idx val="1"/>
          <c:order val="1"/>
          <c:tx>
            <c:strRef>
              <c:f>Planilha2!$C$5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5835707502374168E-2"/>
                  <c:y val="-0.1640566741237882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DF-4525-9D90-03F4B9BA22AF}"/>
                </c:ext>
              </c:extLst>
            </c:dLbl>
            <c:dLbl>
              <c:idx val="4"/>
              <c:layout>
                <c:manualLayout>
                  <c:x val="-1.820987654321005E-2"/>
                  <c:y val="-8.2028337061894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1DF-4525-9D90-03F4B9BA22AF}"/>
                </c:ext>
              </c:extLst>
            </c:dLbl>
            <c:dLbl>
              <c:idx val="7"/>
              <c:layout>
                <c:manualLayout>
                  <c:x val="-2.0584045584045672E-2"/>
                  <c:y val="-8.20283370618941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1DF-4525-9D90-03F4B9BA22AF}"/>
                </c:ext>
              </c:extLst>
            </c:dLbl>
            <c:dLbl>
              <c:idx val="11"/>
              <c:layout>
                <c:manualLayout>
                  <c:x val="-1.820987654321005E-2"/>
                  <c:y val="-8.2028337061894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1DF-4525-9D90-03F4B9BA22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Planilha2!$A$6:$A$18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Planilha2!$C$6:$C$18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DF-4525-9D90-03F4B9BA22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48173232"/>
        <c:axId val="1583364464"/>
      </c:lineChart>
      <c:catAx>
        <c:axId val="14481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3365456"/>
        <c:crosses val="autoZero"/>
        <c:auto val="1"/>
        <c:lblAlgn val="ctr"/>
        <c:lblOffset val="100"/>
        <c:noMultiLvlLbl val="0"/>
      </c:catAx>
      <c:valAx>
        <c:axId val="158336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8171792"/>
        <c:crosses val="autoZero"/>
        <c:crossBetween val="between"/>
      </c:valAx>
      <c:valAx>
        <c:axId val="15833644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8173232"/>
        <c:crosses val="max"/>
        <c:crossBetween val="between"/>
      </c:valAx>
      <c:catAx>
        <c:axId val="1448173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3364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Acessórios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FFFF00"/>
            </a:solidFill>
          </c:spPr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41-4502-ACB2-858B6C87DCA4}"/>
              </c:ext>
            </c:extLst>
          </c:dPt>
          <c:dPt>
            <c:idx val="1"/>
            <c:bubble3D val="0"/>
            <c:spPr>
              <a:solidFill>
                <a:srgbClr val="000000">
                  <a:alpha val="30196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41-4502-ACB2-858B6C87DCA4}"/>
              </c:ext>
            </c:extLst>
          </c:dPt>
          <c:val>
            <c:numRef>
              <c:f>Planilha2!$E$2:$E$3</c:f>
              <c:numCache>
                <c:formatCode>0%</c:formatCode>
                <c:ptCount val="2"/>
                <c:pt idx="0">
                  <c:v>0.15173704728715764</c:v>
                </c:pt>
                <c:pt idx="1">
                  <c:v>0.84826295271284236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41-4502-ACB2-858B6C87D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Vestuário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FFFF00"/>
            </a:solidFill>
          </c:spPr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D0-490F-BA86-B3CBF6E04EE9}"/>
              </c:ext>
            </c:extLst>
          </c:dPt>
          <c:dPt>
            <c:idx val="1"/>
            <c:bubble3D val="0"/>
            <c:spPr>
              <a:solidFill>
                <a:srgbClr val="000000">
                  <a:alpha val="30196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D0-490F-BA86-B3CBF6E04EE9}"/>
              </c:ext>
            </c:extLst>
          </c:dPt>
          <c:val>
            <c:numRef>
              <c:f>Planilha2!$G$2:$G$3</c:f>
              <c:numCache>
                <c:formatCode>0%</c:formatCode>
                <c:ptCount val="2"/>
                <c:pt idx="0">
                  <c:v>0.65129427100029846</c:v>
                </c:pt>
                <c:pt idx="1">
                  <c:v>0.34870572899970154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D0-490F-BA86-B3CBF6E04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Calçados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Planilha2!$F$1</c:f>
              <c:strCache>
                <c:ptCount val="1"/>
                <c:pt idx="0">
                  <c:v>%Calçados</c:v>
                </c:pt>
              </c:strCache>
            </c:strRef>
          </c:tx>
          <c:spPr>
            <a:solidFill>
              <a:srgbClr val="FFFF00"/>
            </a:solidFill>
          </c:spPr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D4-4FE4-BCA0-73148B5DB825}"/>
              </c:ext>
            </c:extLst>
          </c:dPt>
          <c:dPt>
            <c:idx val="1"/>
            <c:bubble3D val="0"/>
            <c:spPr>
              <a:solidFill>
                <a:srgbClr val="000000">
                  <a:alpha val="30196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D4-4FE4-BCA0-73148B5DB825}"/>
              </c:ext>
            </c:extLst>
          </c:dPt>
          <c:val>
            <c:numRef>
              <c:f>Planilha2!$F$2:$F$3</c:f>
              <c:numCache>
                <c:formatCode>0%</c:formatCode>
                <c:ptCount val="2"/>
                <c:pt idx="0">
                  <c:v>0.19696868171254395</c:v>
                </c:pt>
                <c:pt idx="1">
                  <c:v>0.803031318287456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D4-4FE4-BCA0-73148B5DB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[Curso11 - TabelaDinamica_PowerPivot.xlsx]Planilha2!Tabela dinâmica7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Planilha2!$I$5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Planilha2!$H$6:$H$11</c:f>
              <c:strCache>
                <c:ptCount val="5"/>
                <c:pt idx="0">
                  <c:v>Bruno</c:v>
                </c:pt>
                <c:pt idx="1">
                  <c:v>Sarah</c:v>
                </c:pt>
                <c:pt idx="2">
                  <c:v>Amanda</c:v>
                </c:pt>
                <c:pt idx="3">
                  <c:v>João</c:v>
                </c:pt>
                <c:pt idx="4">
                  <c:v>Clara</c:v>
                </c:pt>
              </c:strCache>
            </c:strRef>
          </c:cat>
          <c:val>
            <c:numRef>
              <c:f>Planilha2!$I$6:$I$11</c:f>
              <c:numCache>
                <c:formatCode>"R$"\ #,##0.00</c:formatCode>
                <c:ptCount val="5"/>
                <c:pt idx="0">
                  <c:v>49213.9</c:v>
                </c:pt>
                <c:pt idx="1">
                  <c:v>47690</c:v>
                </c:pt>
                <c:pt idx="2">
                  <c:v>37864</c:v>
                </c:pt>
                <c:pt idx="3">
                  <c:v>36468.6</c:v>
                </c:pt>
                <c:pt idx="4">
                  <c:v>36204.6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1-46C0-A36C-5B3A03D015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63858592"/>
        <c:axId val="1670012496"/>
      </c:barChart>
      <c:catAx>
        <c:axId val="1663858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0012496"/>
        <c:crosses val="autoZero"/>
        <c:auto val="1"/>
        <c:lblAlgn val="ctr"/>
        <c:lblOffset val="100"/>
        <c:noMultiLvlLbl val="0"/>
      </c:catAx>
      <c:valAx>
        <c:axId val="1670012496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66385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76200</xdr:rowOff>
    </xdr:from>
    <xdr:to>
      <xdr:col>22</xdr:col>
      <xdr:colOff>9525</xdr:colOff>
      <xdr:row>7</xdr:row>
      <xdr:rowOff>4269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441960"/>
          <a:ext cx="2752725" cy="41574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3810</xdr:rowOff>
    </xdr:from>
    <xdr:to>
      <xdr:col>80</xdr:col>
      <xdr:colOff>0</xdr:colOff>
      <xdr:row>26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054C49B-FD07-9DC1-9C45-337A3F674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7620</xdr:colOff>
      <xdr:row>28</xdr:row>
      <xdr:rowOff>118110</xdr:rowOff>
    </xdr:from>
    <xdr:to>
      <xdr:col>15</xdr:col>
      <xdr:colOff>24540</xdr:colOff>
      <xdr:row>47</xdr:row>
      <xdr:rowOff>105630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98A89DF-86F4-933B-B116-BAD5CF4F9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106680</xdr:colOff>
      <xdr:row>28</xdr:row>
      <xdr:rowOff>118110</xdr:rowOff>
    </xdr:from>
    <xdr:to>
      <xdr:col>39</xdr:col>
      <xdr:colOff>123600</xdr:colOff>
      <xdr:row>47</xdr:row>
      <xdr:rowOff>105630</xdr:rowOff>
    </xdr:to>
    <xdr:graphicFrame macro="">
      <xdr:nvGraphicFramePr>
        <xdr:cNvPr id="5" name="Gráfico 5">
          <a:extLst>
            <a:ext uri="{FF2B5EF4-FFF2-40B4-BE49-F238E27FC236}">
              <a16:creationId xmlns:a16="http://schemas.microsoft.com/office/drawing/2014/main" id="{52239242-1210-4B56-833B-AB6227EAF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57150</xdr:colOff>
      <xdr:row>28</xdr:row>
      <xdr:rowOff>118110</xdr:rowOff>
    </xdr:from>
    <xdr:to>
      <xdr:col>27</xdr:col>
      <xdr:colOff>74070</xdr:colOff>
      <xdr:row>47</xdr:row>
      <xdr:rowOff>105630</xdr:rowOff>
    </xdr:to>
    <xdr:graphicFrame macro="">
      <xdr:nvGraphicFramePr>
        <xdr:cNvPr id="6" name="Gráfico 4">
          <a:extLst>
            <a:ext uri="{FF2B5EF4-FFF2-40B4-BE49-F238E27FC236}">
              <a16:creationId xmlns:a16="http://schemas.microsoft.com/office/drawing/2014/main" id="{49A7DC2A-09A5-63C3-2183-06DEB1F03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0</xdr:colOff>
      <xdr:row>29</xdr:row>
      <xdr:rowOff>0</xdr:rowOff>
    </xdr:from>
    <xdr:to>
      <xdr:col>80</xdr:col>
      <xdr:colOff>0</xdr:colOff>
      <xdr:row>47</xdr:row>
      <xdr:rowOff>109440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5CC5E2E-CB48-2E13-CB62-E5EEE77C4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115201</xdr:colOff>
      <xdr:row>0</xdr:row>
      <xdr:rowOff>76200</xdr:rowOff>
    </xdr:from>
    <xdr:to>
      <xdr:col>54</xdr:col>
      <xdr:colOff>0</xdr:colOff>
      <xdr:row>9</xdr:row>
      <xdr:rowOff>45720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8" name="Data">
              <a:extLst>
                <a:ext uri="{FF2B5EF4-FFF2-40B4-BE49-F238E27FC236}">
                  <a16:creationId xmlns:a16="http://schemas.microsoft.com/office/drawing/2014/main" id="{006B56FB-4C8F-1C26-B138-307E5B6E0B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5561" y="76200"/>
              <a:ext cx="4411079" cy="1066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36</xdr:row>
      <xdr:rowOff>99060</xdr:rowOff>
    </xdr:from>
    <xdr:to>
      <xdr:col>11</xdr:col>
      <xdr:colOff>0</xdr:colOff>
      <xdr:row>42</xdr:row>
      <xdr:rowOff>99060</xdr:rowOff>
    </xdr:to>
    <xdr:sp macro="" textlink="Planilha2!E2">
      <xdr:nvSpPr>
        <xdr:cNvPr id="9" name="CaixaDeTexto 8">
          <a:extLst>
            <a:ext uri="{FF2B5EF4-FFF2-40B4-BE49-F238E27FC236}">
              <a16:creationId xmlns:a16="http://schemas.microsoft.com/office/drawing/2014/main" id="{B6EA6B14-AF49-8C9D-AA72-7C82890CCAFB}"/>
            </a:ext>
          </a:extLst>
        </xdr:cNvPr>
        <xdr:cNvSpPr txBox="1"/>
      </xdr:nvSpPr>
      <xdr:spPr>
        <a:xfrm>
          <a:off x="822960" y="4488180"/>
          <a:ext cx="68580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5E68542-FC3F-4B5D-949C-2089ED3AF610}" type="TxLink">
            <a:rPr lang="en-US" sz="20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15%</a:t>
          </a:fld>
          <a:endParaRPr lang="pt-BR" sz="20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68580</xdr:colOff>
      <xdr:row>36</xdr:row>
      <xdr:rowOff>99060</xdr:rowOff>
    </xdr:from>
    <xdr:to>
      <xdr:col>23</xdr:col>
      <xdr:colOff>68580</xdr:colOff>
      <xdr:row>42</xdr:row>
      <xdr:rowOff>99060</xdr:rowOff>
    </xdr:to>
    <xdr:sp macro="" textlink="Planilha2!F2">
      <xdr:nvSpPr>
        <xdr:cNvPr id="10" name="CaixaDeTexto 9">
          <a:extLst>
            <a:ext uri="{FF2B5EF4-FFF2-40B4-BE49-F238E27FC236}">
              <a16:creationId xmlns:a16="http://schemas.microsoft.com/office/drawing/2014/main" id="{92DEA6B3-FBEA-4919-9399-EE9E788828C5}"/>
            </a:ext>
          </a:extLst>
        </xdr:cNvPr>
        <xdr:cNvSpPr txBox="1"/>
      </xdr:nvSpPr>
      <xdr:spPr>
        <a:xfrm>
          <a:off x="2537460" y="4488180"/>
          <a:ext cx="685800" cy="731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B40445-46AA-41F9-9552-3381FA302C90}" type="TxLink">
            <a:rPr lang="en-US" sz="20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20%</a:t>
          </a:fld>
          <a:endParaRPr lang="pt-BR" sz="20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31</xdr:col>
      <xdr:colOff>0</xdr:colOff>
      <xdr:row>36</xdr:row>
      <xdr:rowOff>99060</xdr:rowOff>
    </xdr:from>
    <xdr:to>
      <xdr:col>36</xdr:col>
      <xdr:colOff>0</xdr:colOff>
      <xdr:row>42</xdr:row>
      <xdr:rowOff>99060</xdr:rowOff>
    </xdr:to>
    <xdr:sp macro="" textlink="Planilha2!G2">
      <xdr:nvSpPr>
        <xdr:cNvPr id="11" name="CaixaDeTexto 10">
          <a:extLst>
            <a:ext uri="{FF2B5EF4-FFF2-40B4-BE49-F238E27FC236}">
              <a16:creationId xmlns:a16="http://schemas.microsoft.com/office/drawing/2014/main" id="{6C961249-0B54-4301-97DB-48C1F25943E8}"/>
            </a:ext>
          </a:extLst>
        </xdr:cNvPr>
        <xdr:cNvSpPr txBox="1"/>
      </xdr:nvSpPr>
      <xdr:spPr>
        <a:xfrm>
          <a:off x="4251960" y="4488180"/>
          <a:ext cx="685800" cy="731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B7F3928-55D5-4146-AC78-35F62AACAA37}" type="TxLink">
            <a:rPr lang="en-US" sz="20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65%</a:t>
          </a:fld>
          <a:endParaRPr lang="pt-BR" sz="20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oneCell">
    <xdr:from>
      <xdr:col>54</xdr:col>
      <xdr:colOff>30480</xdr:colOff>
      <xdr:row>0</xdr:row>
      <xdr:rowOff>76200</xdr:rowOff>
    </xdr:from>
    <xdr:to>
      <xdr:col>80</xdr:col>
      <xdr:colOff>0</xdr:colOff>
      <xdr:row>9</xdr:row>
      <xdr:rowOff>60960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Categoria">
              <a:extLst>
                <a:ext uri="{FF2B5EF4-FFF2-40B4-BE49-F238E27FC236}">
                  <a16:creationId xmlns:a16="http://schemas.microsoft.com/office/drawing/2014/main" id="{A67C1444-A7EC-483F-B7C8-E514B2CB1A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7120" y="76200"/>
              <a:ext cx="3535680" cy="1082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t" refreshedDate="45344.838226388893" backgroundQuery="1" createdVersion="8" refreshedVersion="8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46" level="32767"/>
    <cacheField name="[Measures].[Soma de Total]" caption="Soma de Total" numFmtId="0" hierarchy="47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Produtos]" caption="Contagem de Produtos" measure="1" displayFolder="" measureGroup="TB_Produto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ódigo]" caption="Contagem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Total 2]" caption="Soma de Total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ntagem de Código 2]" caption="Contagem de Código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oma de Qtd 2]" caption="Soma de Qtd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t" refreshedDate="45344.838227314816" backgroundQuery="1" createdVersion="8" refreshedVersion="8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39" level="32767"/>
    <cacheField name="[Measures].[% Restante]" caption="% Restante" numFmtId="0" hierarchy="40" level="32767"/>
    <cacheField name="[Measures].[Soma de Total]" caption="Soma de Total" numFmtId="0" hierarchy="47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Produtos]" caption="Contagem de Produtos" measure="1" displayFolder="" measureGroup="TB_Produto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ódigo]" caption="Contagem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Total 2]" caption="Soma de Total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ntagem de Código 2]" caption="Contagem de Código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oma de Qtd 2]" caption="Soma de Qtd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t" refreshedDate="45344.838225462961" backgroundQuery="1" createdVersion="8" refreshedVersion="8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47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Produtos]" caption="Contagem de Produtos" measure="1" displayFolder="" measureGroup="TB_Produto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ódigo]" caption="Contagem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Total 2]" caption="Soma de Total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ntagem de Código 2]" caption="Contagem de Código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oma de Qtd 2]" caption="Soma de Qtd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t" refreshedDate="45344.90558136574" backgroundQuery="1" createdVersion="8" refreshedVersion="8" minRefreshableVersion="3" recordCount="0" supportSubquery="1" supportAdvancedDrill="1" xr:uid="{830C647E-3E47-4298-ADD9-8AF1E59EECCA}">
  <cacheSource type="external" connectionId="2"/>
  <cacheFields count="4">
    <cacheField name="[TB_Vendas_Hist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Qtd 2]" caption="Soma de Qtd 2" numFmtId="0" hierarchy="55" level="32767"/>
    <cacheField name="[Measures].[Soma de Total 2]" caption="Soma de Total 2" numFmtId="0" hierarchy="53" level="32767"/>
    <cacheField name="[TB_Vendas_Hist].[Categoria].[Categoria]" caption="Categoria" numFmtId="0" hierarchy="26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2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2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2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2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2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2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2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2" memberValueDatatype="5" unbalanced="0"/>
    <cacheHierarchy uniqueName="[TB_Vendas].[Nº]" caption="Nº" attribute="1" defaultMemberUniqueName="[TB_Vendas].[Nº].[All]" allUniqueName="[TB_Vendas].[Nº].[All]" dimensionUniqueName="[TB_Vendas]" displayFolder="" count="2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2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/>
    <cacheHierarchy uniqueName="[TB_Vendas].[Qtd]" caption="Qtd" attribute="1" defaultMemberUniqueName="[TB_Vendas].[Qtd].[All]" allUniqueName="[TB_Vendas].[Qtd].[All]" dimensionUniqueName="[TB_Vendas]" displayFolder="" count="2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2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2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2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2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2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2" memberValueDatatype="5" unbalanced="0"/>
    <cacheHierarchy uniqueName="[TB_Vendas].[Total]" caption="Total" attribute="1" defaultMemberUniqueName="[TB_Vendas].[Total].[All]" allUniqueName="[TB_Vendas].[Total].[All]" dimensionUniqueName="[TB_Vendas]" displayFolder="" count="2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2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2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2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2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2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2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2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2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2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2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2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Produtos]" caption="Contagem de Produtos" measure="1" displayFolder="" measureGroup="TB_Produto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ódigo]" caption="Contagem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Total 2]" caption="Soma de Total 2" measure="1" displayFolder="" measureGroup="TB_Vendas_Hist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ntagem de Código 2]" caption="Contagem de Código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oma de Qtd 2]" caption="Soma de Qtd 2" measure="1" displayFolder="" measureGroup="TB_Vendas_His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7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t" refreshedDate="45344.905581712963" createdVersion="5" refreshedVersion="8" minRefreshableVersion="3" recordCount="0" supportSubquery="1" supportAdvancedDrill="1" xr:uid="{8B82BC30-0487-48ED-8419-3A9460D77789}">
  <cacheSource type="external" connectionId="2"/>
  <cacheFields count="2">
    <cacheField name="[TB_Vendas_Hist].[Categoria].[Categoria]" caption="Categoria" numFmtId="0" hierarchy="26" level="1">
      <sharedItems count="3">
        <s v="Acessórios"/>
        <s v="Calçado"/>
        <s v="Vestuário"/>
      </sharedItems>
    </cacheField>
    <cacheField name="[Measures].[Soma de Total 2]" caption="Soma de Total 2" numFmtId="0" hierarchy="53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2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Produtos]" caption="Contagem de Produtos" measure="1" displayFolder="" measureGroup="TB_Produto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ódigo]" caption="Contagem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Total 2]" caption="Soma de Total 2" measure="1" displayFolder="" measureGroup="TB_Vendas_His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ntagem de Código 2]" caption="Contagem de Código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oma de Qtd 2]" caption="Soma de Qtd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7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t" refreshedDate="45344.905582060186" createdVersion="5" refreshedVersion="8" minRefreshableVersion="3" recordCount="0" supportSubquery="1" supportAdvancedDrill="1" xr:uid="{505B136A-2063-43AE-A604-98E76545A9CD}">
  <cacheSource type="external" connectionId="2"/>
  <cacheFields count="4">
    <cacheField name="[TB_Vendas_Hist].[Vendedor].[Vendedor]" caption="Vendedor" numFmtId="0" hierarchy="31" level="1">
      <sharedItems count="5">
        <s v="VD001"/>
        <s v="VD002"/>
        <s v="VD003"/>
        <s v="VD004"/>
        <s v="VD005"/>
      </sharedItems>
    </cacheField>
    <cacheField name="[Measures].[Soma de Total 2]" caption="Soma de Total 2" numFmtId="0" hierarchy="53" level="32767"/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TB_Vendas_Hist].[Categoria].[Categoria]" caption="Categoria" numFmtId="0" hierarchy="26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2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2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2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2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2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2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2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2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2" memberValueDatatype="5" unbalanced="0"/>
    <cacheHierarchy uniqueName="[TB_Vendas].[Nº]" caption="Nº" attribute="1" defaultMemberUniqueName="[TB_Vendas].[Nº].[All]" allUniqueName="[TB_Vendas].[Nº].[All]" dimensionUniqueName="[TB_Vendas]" displayFolder="" count="2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2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/>
    <cacheHierarchy uniqueName="[TB_Vendas].[Qtd]" caption="Qtd" attribute="1" defaultMemberUniqueName="[TB_Vendas].[Qtd].[All]" allUniqueName="[TB_Vendas].[Qtd].[All]" dimensionUniqueName="[TB_Vendas]" displayFolder="" count="2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2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2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2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2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2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2" memberValueDatatype="5" unbalanced="0"/>
    <cacheHierarchy uniqueName="[TB_Vendas].[Total]" caption="Total" attribute="1" defaultMemberUniqueName="[TB_Vendas].[Total].[All]" allUniqueName="[TB_Vendas].[Total].[All]" dimensionUniqueName="[TB_Vendas]" displayFolder="" count="2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2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2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2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2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2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2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2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2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2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2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Produtos]" caption="Contagem de Produtos" measure="1" displayFolder="" measureGroup="TB_Produto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ódigo]" caption="Contagem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Total 2]" caption="Soma de Total 2" measure="1" displayFolder="" measureGroup="TB_Vendas_His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ntagem de Código 2]" caption="Contagem de Código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oma de Qtd 2]" caption="Soma de Qtd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7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t" refreshedDate="45344.901836226854" backgroundQuery="1" createdVersion="3" refreshedVersion="8" minRefreshableVersion="3" recordCount="0" supportSubquery="1" supportAdvancedDrill="1" xr:uid="{0D977444-F725-4F51-B5F8-47E058E04DA4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Produtos]" caption="Contagem de Produtos" measure="1" displayFolder="" measureGroup="TB_Produto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ódigo]" caption="Contagem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Total 2]" caption="Soma de Total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ntagem de Código 2]" caption="Contagem de Código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oma de Qtd 2]" caption="Soma de Qtd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011474862"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t" refreshedDate="45344.877209259263" backgroundQuery="1" createdVersion="3" refreshedVersion="8" minRefreshableVersion="3" recordCount="0" supportSubquery="1" supportAdvancedDrill="1" xr:uid="{0D3A4E43-B267-4B2A-B3E9-059EC901AD88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2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Produtos]" caption="Contagem de Produtos" measure="1" displayFolder="" measureGroup="TB_Produto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ódigo]" caption="Contagem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Total 2]" caption="Soma de Total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ntagem de Código 2]" caption="Contagem de Código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oma de Qtd 2]" caption="Soma de Qtd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133906799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58">
      <pivotArea collapsedLevelsAreSubtotals="1" fieldPosition="0">
        <references count="1">
          <reference field="3" count="0"/>
        </references>
      </pivotArea>
    </format>
    <format dxfId="57">
      <pivotArea dataOnly="0" labelOnly="1" fieldPosition="0">
        <references count="1">
          <reference field="3" count="0"/>
        </references>
      </pivotArea>
    </format>
    <format dxfId="56">
      <pivotArea outline="0" fieldPosition="0">
        <references count="1">
          <reference field="4294967294" count="1">
            <x v="1"/>
          </reference>
        </references>
      </pivotArea>
    </format>
    <format dxfId="5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292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293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5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294" applyNumberFormats="0" applyBorderFormats="0" applyFontFormats="0" applyPatternFormats="0" applyAlignmentFormats="0" applyWidthHeightFormats="1" dataCaption="Valores" tag="dcf589ae-5672-4650-a21a-b4d454948888" updatedVersion="8" minRefreshableVersion="3" itemPrintTitles="1" createdVersion="8" indent="0" outline="1" outlineData="1" multipleFieldFilters="0" chartFormat="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BB1EC7-5567-43FE-B22C-A3AA21A5D895}" name="Tabela dinâmica7" cacheId="652" applyNumberFormats="0" applyBorderFormats="0" applyFontFormats="0" applyPatternFormats="0" applyAlignmentFormats="0" applyWidthHeightFormats="1" dataCaption="Valores" tag="f41bd112-2e5c-4af8-823a-0b7f181af93c" updatedVersion="8" minRefreshableVersion="5" useAutoFormatting="1" itemPrintTitles="1" createdVersion="5" indent="0" outline="1" outlineData="1" multipleFieldFilters="0" chartFormat="5">
  <location ref="H5:I11" firstHeaderRow="1" firstDataRow="1" firstDataCol="1"/>
  <pivotFields count="4">
    <pivotField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dataSourceSort="1" defaultSubtotal="0" defaultAttributeDrillState="1"/>
  </pivotFields>
  <rowFields count="1">
    <field x="2"/>
  </rowFields>
  <rowItems count="6">
    <i>
      <x v="1"/>
    </i>
    <i>
      <x v="4"/>
    </i>
    <i>
      <x/>
    </i>
    <i>
      <x v="3"/>
    </i>
    <i>
      <x v="2"/>
    </i>
    <i t="grand">
      <x/>
    </i>
  </rowItems>
  <colItems count="1">
    <i/>
  </colItems>
  <dataFields count="1">
    <dataField name="Soma de Total" fld="1" baseField="0" baseItem="0" numFmtId="168"/>
  </dataFields>
  <formats count="1">
    <format dxfId="50">
      <pivotArea outline="0" collapsedLevelsAreSubtotals="1" fieldPosition="0"/>
    </format>
  </format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88B108-2263-44F4-9447-AE5AE298D1B9}" name="Tabela dinâmica6" cacheId="649" applyNumberFormats="0" applyBorderFormats="0" applyFontFormats="0" applyPatternFormats="0" applyAlignmentFormats="0" applyWidthHeightFormats="1" dataCaption="Valores" tag="d9e096f6-dee7-47e1-ab2c-8fb21a875a0b" updatedVersion="8" minRefreshableVersion="5" useAutoFormatting="1" itemPrintTitles="1" createdVersion="5" indent="0" outline="1" outlineData="1" multipleFieldFilters="0" chartFormat="8">
  <location ref="E5:F9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Total" fld="1" showDataAs="percentOfTotal" baseField="0" baseItem="0" numFmtId="9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9CC0FC-C0DD-4D6B-887A-3AB5932A48A3}" name="Tabela dinâmica4" cacheId="646" applyNumberFormats="0" applyBorderFormats="0" applyFontFormats="0" applyPatternFormats="0" applyAlignmentFormats="0" applyWidthHeightFormats="1" dataCaption="Valores" tag="23d7beef-dda9-4267-a530-b03989622f01" updatedVersion="8" minRefreshableVersion="5" useAutoFormatting="1" itemPrintTitles="1" createdVersion="8" indent="0" outline="1" outlineData="1" multipleFieldFilters="0" chartFormat="7">
  <location ref="A5:C18" firstHeaderRow="0" firstDataRow="1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0" numFmtId="168"/>
    <dataField name="Soma de Qtd" fld="1" baseField="0" baseItem="0"/>
  </dataFields>
  <formats count="2">
    <format dxfId="52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5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7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47B5D98A-64CF-4677-9AB9-D4074E614951}" sourceName="[TB_Vendas_Hist].[Categoria]">
  <pivotTables>
    <pivotTable tabId="44" name="Tabela dinâmica4"/>
    <pivotTable tabId="44" name="Tabela dinâmica6"/>
    <pivotTable tabId="44" name="Tabela dinâmica7"/>
  </pivotTables>
  <data>
    <olap pivotCacheId="1011474862">
      <levels count="2">
        <level uniqueName="[TB_Vendas_Hist].[Categoria].[(All)]" sourceCaption="(All)" count="0"/>
        <level uniqueName="[TB_Vendas_Hist].[Categoria].[Categoria]" sourceCaption="Categoria" count="3">
          <ranges>
            <range startItem="0">
              <i n="[TB_Vendas_Hist].[Categoria].&amp;[Acessórios]" c="Acessórios"/>
              <i n="[TB_Vendas_Hist].[Categoria].&amp;[Calçado]" c="Calçado"/>
              <i n="[TB_Vendas_Hist].[Categoria].&amp;[Vestuário]" c="Vestuário"/>
            </range>
          </ranges>
        </level>
      </levels>
      <selections count="1">
        <selection n="[TB_Vendas_Hist].[Categoria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41B51F0E-4D6E-4E45-A50A-243634889BB0}" cache="SegmentaçãodeDados_Categoria" caption="Categoria" columnCount="2" level="1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82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81"/>
    <tableColumn id="2" xr3:uid="{E100D4E2-C3A0-43FF-A1D9-90A4BC2A9918}" name="Produtos"/>
    <tableColumn id="3" xr3:uid="{2EF7FEE0-6B6F-4534-86A0-46B6555B7BEF}" name="Tamanho" dataDxfId="80"/>
    <tableColumn id="4" xr3:uid="{4435A4B8-E7F0-4D66-A4F8-6A9FEAA36D5A}" name="Categoria"/>
    <tableColumn id="6" xr3:uid="{15F9CACC-A558-4A20-80CF-C2ADA2603221}" name="Estoque" dataDxfId="79"/>
    <tableColumn id="5" xr3:uid="{CA8AD0DE-58EC-4839-85FB-1DD75DA28087}" name="Preço Unitário" dataDxfId="7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77" dataDxfId="76" headerRowCellStyle="Cabeçalho Meteora">
  <autoFilter ref="A4:M86" xr:uid="{AD739091-30BD-4C30-BDDA-7504C0C4B6E2}"/>
  <tableColumns count="13">
    <tableColumn id="7" xr3:uid="{5E8DE7C3-CDB6-4314-A5CC-C44D3C21973F}" name="Nº" dataDxfId="75">
      <calculatedColumnFormula>MONTH(TB_Vendas[[#This Row],[Data]])</calculatedColumnFormula>
    </tableColumn>
    <tableColumn id="1" xr3:uid="{43632F1F-6978-4CE7-BB13-7CCE587D6821}" name="Data" dataDxfId="74"/>
    <tableColumn id="12" xr3:uid="{205A55AB-454E-4288-AE23-042C3C399E7A}" name="Código" dataDxfId="73"/>
    <tableColumn id="16" xr3:uid="{059789B1-50A2-47F3-849D-D1EE26B94731}" name="Categoria" dataDxfId="72">
      <calculatedColumnFormula>_xlfn.XLOOKUP(TB_Vendas[[#This Row],[Código]],TB_Produtos[Código],TB_Produtos[Categoria])</calculatedColumnFormula>
    </tableColumn>
    <tableColumn id="5" xr3:uid="{7DC2ADED-AF8A-4BC8-A38E-FEF676FE49C9}" name="Qtd" dataDxfId="71"/>
    <tableColumn id="9" xr3:uid="{05B7315B-2774-41BC-AFEC-4A19E452D6C7}" name="Preço Unitário" dataDxfId="70">
      <calculatedColumnFormula>VLOOKUP(TB_Vendas[[#This Row],[Código]],Produtos!$B$6:$G$66,6,0)</calculatedColumnFormula>
    </tableColumn>
    <tableColumn id="18" xr3:uid="{152BED38-8D5F-4FAA-8C38-58740E2353E5}" name="Indice" dataDxfId="69">
      <calculatedColumnFormula>_xlfn.XMATCH(TB_Vendas[[#This Row],[Categoria]],Desc_Categorias,0)</calculatedColumnFormula>
    </tableColumn>
    <tableColumn id="17" xr3:uid="{C4E78734-94D7-4D31-B07D-5609B855AC0F}" name="Desconto _x000a_(Passo a Passo)" dataDxfId="68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67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66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65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64">
      <calculatedColumnFormula>TB_Vendas[[#This Row],[Preço Unitário]]*TB_Vendas[[#This Row],[Qtd]]</calculatedColumnFormula>
    </tableColumn>
    <tableColumn id="8" xr3:uid="{192FEBCA-1287-48A6-9BE6-69528F71C305}" name="Vendedor" dataDxfId="6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TB_Vendas_Hist" displayName="TB_Vendas_Hist" ref="A1:H253" tableType="queryTable" totalsRowShown="0">
  <autoFilter ref="A1:H253" xr:uid="{04BC272A-6795-4A97-8888-DB78681264A5}"/>
  <tableColumns count="8">
    <tableColumn id="1" xr3:uid="{F51B9118-0A2E-490A-9F6A-B23D5A5DA636}" uniqueName="1" name="Data" queryTableFieldId="1" dataDxfId="62"/>
    <tableColumn id="2" xr3:uid="{8AEDD25B-97D5-4F29-9E05-99E0F581FFD0}" uniqueName="2" name="Código" queryTableFieldId="2" dataDxfId="61"/>
    <tableColumn id="3" xr3:uid="{709E2B07-FCC3-4092-AFD5-DD4C42111BA7}" uniqueName="3" name="Categoria" queryTableFieldId="3" dataDxfId="60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59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" xr10:uid="{2FC1F9C6-ACC8-4F45-86F7-903663F12114}" sourceName="[TB_Vendas_Hist].[Data]">
  <pivotTables>
    <pivotTable tabId="44" name="Tabela dinâmica7"/>
    <pivotTable tabId="44" name="Tabela dinâmica4"/>
    <pivotTable tabId="44" name="Tabela dinâmica6"/>
  </pivotTables>
  <state minimalRefreshVersion="6" lastRefreshVersion="6" pivotCacheId="1339067994" filterType="unknown">
    <bounds startDate="2021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04A40878-A3A1-4FDA-8DC0-1C15309340CA}" cache="Timeline_Data" caption="Data" showSelectionLabel="0" showTimeLevel="0" level="2" selectionLevel="2" scrollPosition="2021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2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1:12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1:12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</row>
    <row r="5" spans="1:12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</row>
    <row r="6" spans="1:12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59" activePane="bottomLeft" state="frozen"/>
      <selection pane="bottomLeft" activeCell="B7" sqref="B7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>
      <c r="A1" s="16"/>
      <c r="B1" s="76" t="s">
        <v>82</v>
      </c>
      <c r="C1" s="76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6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4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6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49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dimension ref="A1:H253"/>
  <sheetViews>
    <sheetView zoomScale="130" zoomScaleNormal="130" workbookViewId="0">
      <selection activeCell="C10" sqref="C10"/>
    </sheetView>
  </sheetViews>
  <sheetFormatPr defaultRowHeight="14.4"/>
  <cols>
    <col min="1" max="1" width="10.5546875" bestFit="1" customWidth="1"/>
    <col min="2" max="2" width="9.109375" bestFit="1" customWidth="1"/>
    <col min="3" max="3" width="11.21875" bestFit="1" customWidth="1"/>
    <col min="4" max="4" width="6.33203125" bestFit="1" customWidth="1"/>
    <col min="5" max="5" width="15.33203125" bestFit="1" customWidth="1"/>
    <col min="6" max="6" width="15.5546875" bestFit="1" customWidth="1"/>
    <col min="7" max="7" width="7.44140625" bestFit="1" customWidth="1"/>
    <col min="8" max="8" width="11.5546875" bestFit="1" customWidth="1"/>
  </cols>
  <sheetData>
    <row r="1" spans="1:8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>
      <c r="A2" s="74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>
      <c r="A3" s="74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>
      <c r="A4" s="74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>
      <c r="A5" s="74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>
      <c r="A6" s="74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>
      <c r="A7" s="74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>
      <c r="A8" s="74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>
      <c r="A9" s="74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>
      <c r="A10" s="74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>
      <c r="A11" s="74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>
      <c r="A12" s="74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>
      <c r="A13" s="74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>
      <c r="A14" s="74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>
      <c r="A15" s="74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>
      <c r="A16" s="74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>
      <c r="A17" s="74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>
      <c r="A18" s="74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>
      <c r="A19" s="74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>
      <c r="A20" s="74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>
      <c r="A21" s="74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>
      <c r="A22" s="74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>
      <c r="A23" s="74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>
      <c r="A24" s="74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>
      <c r="A25" s="74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>
      <c r="A26" s="74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>
      <c r="A27" s="74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>
      <c r="A28" s="74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>
      <c r="A29" s="74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>
      <c r="A30" s="74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>
      <c r="A31" s="74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>
      <c r="A32" s="74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>
      <c r="A33" s="74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>
      <c r="A34" s="74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>
      <c r="A35" s="74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>
      <c r="A36" s="74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>
      <c r="A37" s="74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>
      <c r="A38" s="74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>
      <c r="A39" s="74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>
      <c r="A40" s="74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>
      <c r="A41" s="74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>
      <c r="A42" s="74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>
      <c r="A43" s="74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>
      <c r="A44" s="74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>
      <c r="A45" s="74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>
      <c r="A46" s="74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>
      <c r="A47" s="74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>
      <c r="A48" s="74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>
      <c r="A49" s="74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>
      <c r="A50" s="74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>
      <c r="A51" s="74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>
      <c r="A52" s="74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>
      <c r="A53" s="74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>
      <c r="A54" s="74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>
      <c r="A55" s="74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>
      <c r="A56" s="74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>
      <c r="A57" s="74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>
      <c r="A58" s="74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>
      <c r="A59" s="74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>
      <c r="A60" s="74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>
      <c r="A61" s="74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>
      <c r="A62" s="74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>
      <c r="A63" s="74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>
      <c r="A64" s="74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>
      <c r="A65" s="74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>
      <c r="A66" s="74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>
      <c r="A67" s="74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>
      <c r="A68" s="74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>
      <c r="A69" s="74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>
      <c r="A70" s="74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>
      <c r="A71" s="74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>
      <c r="A72" s="74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>
      <c r="A73" s="74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>
      <c r="A74" s="74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>
      <c r="A75" s="74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>
      <c r="A76" s="74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>
      <c r="A77" s="74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>
      <c r="A78" s="74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>
      <c r="A79" s="74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>
      <c r="A80" s="74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>
      <c r="A81" s="74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>
      <c r="A82" s="74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>
      <c r="A83" s="74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>
      <c r="A84" s="74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>
      <c r="A85" s="74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>
      <c r="A86" s="74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>
      <c r="A87" s="74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>
      <c r="A88" s="74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>
      <c r="A89" s="74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>
      <c r="A90" s="74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>
      <c r="A91" s="74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>
      <c r="A92" s="74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>
      <c r="A93" s="74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>
      <c r="A94" s="74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>
      <c r="A95" s="74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>
      <c r="A96" s="74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>
      <c r="A97" s="74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>
      <c r="A98" s="74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>
      <c r="A99" s="74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>
      <c r="A100" s="74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>
      <c r="A101" s="74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>
      <c r="A102" s="74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>
      <c r="A103" s="74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>
      <c r="A104" s="74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>
      <c r="A105" s="74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>
      <c r="A106" s="74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>
      <c r="A107" s="74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>
      <c r="A108" s="74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>
      <c r="A109" s="74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>
      <c r="A110" s="74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>
      <c r="A111" s="74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>
      <c r="A112" s="74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>
      <c r="A113" s="74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>
      <c r="A114" s="74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>
      <c r="A115" s="74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>
      <c r="A116" s="74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>
      <c r="A117" s="74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>
      <c r="A118" s="74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>
      <c r="A119" s="74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>
      <c r="A120" s="74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>
      <c r="A121" s="74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>
      <c r="A122" s="74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>
      <c r="A123" s="74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>
      <c r="A124" s="74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>
      <c r="A125" s="74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>
      <c r="A126" s="74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>
      <c r="A127" s="74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>
      <c r="A128" s="74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>
      <c r="A129" s="74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>
      <c r="A130" s="74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>
      <c r="A131" s="74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>
      <c r="A132" s="74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>
      <c r="A133" s="74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>
      <c r="A134" s="74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>
      <c r="A135" s="74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>
      <c r="A136" s="74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>
      <c r="A137" s="74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>
      <c r="A138" s="74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>
      <c r="A139" s="74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>
      <c r="A140" s="74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>
      <c r="A141" s="74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>
      <c r="A142" s="74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>
      <c r="A143" s="74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>
      <c r="A144" s="74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>
      <c r="A145" s="74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>
      <c r="A146" s="74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>
      <c r="A147" s="74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>
      <c r="A148" s="74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>
      <c r="A149" s="74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>
      <c r="A150" s="74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>
      <c r="A151" s="74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>
      <c r="A152" s="74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>
      <c r="A153" s="74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>
      <c r="A154" s="74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>
      <c r="A155" s="74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>
      <c r="A156" s="74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>
      <c r="A157" s="74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>
      <c r="A158" s="74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>
      <c r="A159" s="74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>
      <c r="A160" s="74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>
      <c r="A161" s="74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>
      <c r="A162" s="74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>
      <c r="A163" s="74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>
      <c r="A164" s="74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>
      <c r="A165" s="74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>
      <c r="A166" s="74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>
      <c r="A167" s="74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>
      <c r="A168" s="74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>
      <c r="A169" s="74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>
      <c r="A170" s="74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>
      <c r="A171" s="74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>
      <c r="A172" s="74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>
      <c r="A173" s="74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>
      <c r="A174" s="74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>
      <c r="A175" s="74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>
      <c r="A176" s="74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>
      <c r="A177" s="74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>
      <c r="A178" s="74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>
      <c r="A179" s="74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>
      <c r="A180" s="74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>
      <c r="A181" s="74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>
      <c r="A182" s="74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>
      <c r="A183" s="74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>
      <c r="A184" s="74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>
      <c r="A185" s="74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>
      <c r="A186" s="74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>
      <c r="A187" s="74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>
      <c r="A188" s="74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>
      <c r="A189" s="74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>
      <c r="A190" s="74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>
      <c r="A191" s="74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>
      <c r="A192" s="74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>
      <c r="A193" s="74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>
      <c r="A194" s="74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>
      <c r="A195" s="74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>
      <c r="A196" s="74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>
      <c r="A197" s="74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>
      <c r="A198" s="74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>
      <c r="A199" s="74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>
      <c r="A200" s="74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>
      <c r="A201" s="74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>
      <c r="A202" s="74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>
      <c r="A203" s="74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>
      <c r="A204" s="74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>
      <c r="A205" s="74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>
      <c r="A206" s="74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>
      <c r="A207" s="74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>
      <c r="A208" s="74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>
      <c r="A209" s="74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>
      <c r="A210" s="74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>
      <c r="A211" s="74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>
      <c r="A212" s="74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>
      <c r="A213" s="74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>
      <c r="A214" s="74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>
      <c r="A215" s="74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>
      <c r="A216" s="74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>
      <c r="A217" s="74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>
      <c r="A218" s="74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>
      <c r="A219" s="74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>
      <c r="A220" s="74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>
      <c r="A221" s="74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>
      <c r="A222" s="74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>
      <c r="A223" s="74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>
      <c r="A224" s="74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>
      <c r="A225" s="74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>
      <c r="A226" s="74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>
      <c r="A227" s="74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>
      <c r="A228" s="74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>
      <c r="A229" s="74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>
      <c r="A230" s="74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>
      <c r="A231" s="74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>
      <c r="A232" s="74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>
      <c r="A233" s="74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>
      <c r="A234" s="74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>
      <c r="A235" s="74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>
      <c r="A236" s="74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>
      <c r="A237" s="74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>
      <c r="A238" s="74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>
      <c r="A239" s="74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>
      <c r="A240" s="74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>
      <c r="A241" s="74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>
      <c r="A242" s="74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>
      <c r="A243" s="74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>
      <c r="A244" s="74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>
      <c r="A245" s="74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>
      <c r="A246" s="74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>
      <c r="A247" s="74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>
      <c r="A248" s="74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>
      <c r="A249" s="74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>
      <c r="A250" s="74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>
      <c r="A251" s="74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>
      <c r="A252" s="74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>
      <c r="A253" s="74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7" t="s">
        <v>140</v>
      </c>
      <c r="C4" s="77"/>
      <c r="D4" s="15"/>
      <c r="E4" s="77" t="s">
        <v>147</v>
      </c>
      <c r="F4" s="77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69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68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F7" sqref="F7"/>
    </sheetView>
  </sheetViews>
  <sheetFormatPr defaultRowHeight="14.4"/>
  <cols>
    <col min="1" max="1" width="22.5546875" customWidth="1"/>
    <col min="2" max="2" width="25" customWidth="1"/>
    <col min="3" max="3" width="27.33203125" customWidth="1"/>
    <col min="4" max="4" width="3" customWidth="1"/>
    <col min="5" max="5" width="18" bestFit="1" customWidth="1"/>
    <col min="6" max="6" width="21.5546875" bestFit="1" customWidth="1"/>
    <col min="7" max="14" width="17.88671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6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6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6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workbookViewId="0">
      <selection activeCell="H4" sqref="H4"/>
    </sheetView>
  </sheetViews>
  <sheetFormatPr defaultRowHeight="14.4"/>
  <cols>
    <col min="1" max="1" width="17.21875" bestFit="1" customWidth="1"/>
    <col min="2" max="2" width="13.109375" bestFit="1" customWidth="1"/>
    <col min="3" max="3" width="11.88671875" bestFit="1" customWidth="1"/>
    <col min="4" max="4" width="4.88671875" customWidth="1"/>
    <col min="5" max="5" width="17.21875" bestFit="1" customWidth="1"/>
    <col min="6" max="6" width="10.88671875" style="1" bestFit="1" customWidth="1"/>
    <col min="7" max="7" width="10.21875" style="1" bestFit="1" customWidth="1"/>
    <col min="8" max="8" width="13.109375" bestFit="1" customWidth="1"/>
    <col min="9" max="9" width="13.33203125" bestFit="1" customWidth="1"/>
    <col min="10" max="77" width="19.5546875" bestFit="1" customWidth="1"/>
    <col min="78" max="78" width="10.664062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 s="111">
        <v>14</v>
      </c>
      <c r="E4" s="64" t="s">
        <v>13</v>
      </c>
      <c r="F4" s="70">
        <v>0.15879092503182729</v>
      </c>
      <c r="G4" s="70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 s="111">
        <v>15</v>
      </c>
      <c r="E5" s="64" t="s">
        <v>14</v>
      </c>
      <c r="F5" s="70">
        <v>0.10835675338089411</v>
      </c>
      <c r="G5" s="70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 s="111">
        <v>26</v>
      </c>
      <c r="E6" s="64" t="s">
        <v>12</v>
      </c>
      <c r="F6" s="70">
        <v>0.73285232158727887</v>
      </c>
      <c r="G6" s="70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169</v>
      </c>
      <c r="B7" s="2">
        <v>3651.0999999999995</v>
      </c>
      <c r="C7" s="111">
        <v>28</v>
      </c>
      <c r="E7" s="64" t="s">
        <v>161</v>
      </c>
      <c r="F7" s="70">
        <v>1</v>
      </c>
      <c r="G7" s="70">
        <v>0</v>
      </c>
      <c r="H7" s="2">
        <v>33304.799999999988</v>
      </c>
    </row>
    <row r="8" spans="1:11">
      <c r="A8" s="64" t="s">
        <v>170</v>
      </c>
      <c r="B8" s="2">
        <v>2776.2999999999997</v>
      </c>
      <c r="C8" s="111">
        <v>17</v>
      </c>
    </row>
    <row r="9" spans="1:11">
      <c r="A9" s="64" t="s">
        <v>171</v>
      </c>
      <c r="B9" s="2">
        <v>3477.7000000000007</v>
      </c>
      <c r="C9" s="111">
        <v>41</v>
      </c>
    </row>
    <row r="10" spans="1:11">
      <c r="A10" s="64" t="s">
        <v>172</v>
      </c>
      <c r="B10" s="2">
        <v>8602.0999999999985</v>
      </c>
      <c r="C10" s="111">
        <v>53</v>
      </c>
    </row>
    <row r="11" spans="1:11">
      <c r="A11" s="64" t="s">
        <v>173</v>
      </c>
      <c r="B11" s="2">
        <v>6373.7</v>
      </c>
      <c r="C11" s="111">
        <v>56</v>
      </c>
    </row>
    <row r="12" spans="1:11">
      <c r="A12" s="64" t="s">
        <v>161</v>
      </c>
      <c r="B12" s="2">
        <v>33304.799999999988</v>
      </c>
      <c r="C12" s="111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/>
    <row r="8" spans="2:10" ht="43.8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>
    <tabColor rgb="FFFF0000"/>
  </sheetPr>
  <dimension ref="A3:B9"/>
  <sheetViews>
    <sheetView zoomScale="160" zoomScaleNormal="160" workbookViewId="0">
      <selection activeCell="F7" sqref="F7"/>
    </sheetView>
  </sheetViews>
  <sheetFormatPr defaultRowHeight="14.4"/>
  <cols>
    <col min="1" max="1" width="18" bestFit="1" customWidth="1"/>
    <col min="2" max="2" width="21.6640625" customWidth="1"/>
  </cols>
  <sheetData>
    <row r="3" spans="1:2">
      <c r="A3" s="63" t="s">
        <v>160</v>
      </c>
      <c r="B3" t="s">
        <v>174</v>
      </c>
    </row>
    <row r="4" spans="1:2">
      <c r="A4" s="64" t="s">
        <v>70</v>
      </c>
      <c r="B4" s="2">
        <v>3259.7000000000003</v>
      </c>
    </row>
    <row r="5" spans="1:2">
      <c r="A5" s="64" t="s">
        <v>119</v>
      </c>
      <c r="B5" s="2">
        <v>6552.6</v>
      </c>
    </row>
    <row r="6" spans="1:2">
      <c r="A6" s="64" t="s">
        <v>118</v>
      </c>
      <c r="B6" s="2">
        <v>6811.2</v>
      </c>
    </row>
    <row r="7" spans="1:2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646A-BA6B-4FB0-9ECC-9325C6DE13A2}">
  <dimension ref="A1:I18"/>
  <sheetViews>
    <sheetView workbookViewId="0">
      <selection activeCell="G4" sqref="G4"/>
    </sheetView>
  </sheetViews>
  <sheetFormatPr defaultRowHeight="14.4"/>
  <cols>
    <col min="1" max="1" width="17.21875" bestFit="1" customWidth="1"/>
    <col min="2" max="2" width="13.109375" bestFit="1" customWidth="1"/>
    <col min="3" max="3" width="11.88671875" bestFit="1" customWidth="1"/>
    <col min="4" max="4" width="6.44140625" bestFit="1" customWidth="1"/>
    <col min="5" max="5" width="17.21875" bestFit="1" customWidth="1"/>
    <col min="6" max="6" width="13.109375" bestFit="1" customWidth="1"/>
    <col min="7" max="7" width="10.21875" bestFit="1" customWidth="1"/>
    <col min="8" max="8" width="17.21875" bestFit="1" customWidth="1"/>
    <col min="9" max="10" width="13.109375" bestFit="1" customWidth="1"/>
    <col min="11" max="11" width="18.77734375" bestFit="1" customWidth="1"/>
    <col min="12" max="12" width="17.88671875" bestFit="1" customWidth="1"/>
    <col min="13" max="13" width="23.5546875" bestFit="1" customWidth="1"/>
    <col min="14" max="24" width="18.5546875" bestFit="1" customWidth="1"/>
    <col min="25" max="25" width="10" bestFit="1" customWidth="1"/>
    <col min="26" max="242" width="18.5546875" bestFit="1" customWidth="1"/>
    <col min="243" max="243" width="10" bestFit="1" customWidth="1"/>
  </cols>
  <sheetData>
    <row r="1" spans="1:9">
      <c r="E1" t="s">
        <v>181</v>
      </c>
      <c r="F1" t="s">
        <v>182</v>
      </c>
      <c r="G1" t="s">
        <v>183</v>
      </c>
    </row>
    <row r="2" spans="1:9">
      <c r="E2" s="42">
        <f>IFERROR(GETPIVOTDATA("[Measures].[Soma de Total 2]",$E$5,"[TB_Vendas_Hist].[Categoria]","[TB_Vendas_Hist].[Categoria].&amp;[Acessórios]"),"")</f>
        <v>0.15173704728715764</v>
      </c>
      <c r="F2" s="42">
        <f>IFERROR(GETPIVOTDATA("[Measures].[Soma de Total 2]",$E$5,"[TB_Vendas_Hist].[Categoria]","[TB_Vendas_Hist].[Categoria].&amp;[Calçado]"),"")</f>
        <v>0.19696868171254395</v>
      </c>
      <c r="G2" s="42">
        <f>IFERROR(GETPIVOTDATA("[Measures].[Soma de Total 2]",$E$5,"[TB_Vendas_Hist].[Categoria]","[TB_Vendas_Hist].[Categoria].&amp;[Vestuário]"),"")</f>
        <v>0.65129427100029846</v>
      </c>
    </row>
    <row r="3" spans="1:9">
      <c r="E3" s="112">
        <f>IFERROR(1-E2,"")</f>
        <v>0.84826295271284236</v>
      </c>
      <c r="F3" s="112">
        <f>IFERROR(1-F2,"")</f>
        <v>0.803031318287456</v>
      </c>
      <c r="G3" s="112">
        <f>IFERROR(1-G2,"")</f>
        <v>0.34870572899970154</v>
      </c>
    </row>
    <row r="5" spans="1:9">
      <c r="A5" s="63" t="s">
        <v>160</v>
      </c>
      <c r="B5" t="s">
        <v>174</v>
      </c>
      <c r="C5" t="s">
        <v>164</v>
      </c>
      <c r="E5" s="63" t="s">
        <v>160</v>
      </c>
      <c r="F5" t="s">
        <v>174</v>
      </c>
      <c r="H5" s="63" t="s">
        <v>160</v>
      </c>
      <c r="I5" t="s">
        <v>174</v>
      </c>
    </row>
    <row r="6" spans="1:9">
      <c r="A6" s="64" t="s">
        <v>166</v>
      </c>
      <c r="B6" s="113">
        <v>27065.5</v>
      </c>
      <c r="C6" s="111">
        <v>154</v>
      </c>
      <c r="E6" s="64" t="s">
        <v>13</v>
      </c>
      <c r="F6" s="112">
        <v>0.15173704728715764</v>
      </c>
      <c r="H6" s="64" t="s">
        <v>119</v>
      </c>
      <c r="I6" s="113">
        <v>49213.9</v>
      </c>
    </row>
    <row r="7" spans="1:9">
      <c r="A7" s="64" t="s">
        <v>167</v>
      </c>
      <c r="B7" s="113">
        <v>7502.6</v>
      </c>
      <c r="C7" s="111">
        <v>83</v>
      </c>
      <c r="E7" s="64" t="s">
        <v>14</v>
      </c>
      <c r="F7" s="112">
        <v>0.19696868171254395</v>
      </c>
      <c r="H7" s="64" t="s">
        <v>73</v>
      </c>
      <c r="I7" s="113">
        <v>47690</v>
      </c>
    </row>
    <row r="8" spans="1:9">
      <c r="A8" s="64" t="s">
        <v>168</v>
      </c>
      <c r="B8" s="113">
        <v>7197.4</v>
      </c>
      <c r="C8" s="111">
        <v>114</v>
      </c>
      <c r="E8" s="64" t="s">
        <v>12</v>
      </c>
      <c r="F8" s="112">
        <v>0.65129427100029846</v>
      </c>
      <c r="H8" s="64" t="s">
        <v>118</v>
      </c>
      <c r="I8" s="113">
        <v>37864</v>
      </c>
    </row>
    <row r="9" spans="1:9">
      <c r="A9" s="64" t="s">
        <v>169</v>
      </c>
      <c r="B9" s="113">
        <v>17379.8</v>
      </c>
      <c r="C9" s="111">
        <v>146</v>
      </c>
      <c r="E9" s="64" t="s">
        <v>161</v>
      </c>
      <c r="F9" s="112">
        <v>1</v>
      </c>
      <c r="H9" s="64" t="s">
        <v>71</v>
      </c>
      <c r="I9" s="113">
        <v>36468.6</v>
      </c>
    </row>
    <row r="10" spans="1:9">
      <c r="A10" s="64" t="s">
        <v>170</v>
      </c>
      <c r="B10" s="113">
        <v>20685.5</v>
      </c>
      <c r="C10" s="111">
        <v>114</v>
      </c>
      <c r="H10" s="64" t="s">
        <v>70</v>
      </c>
      <c r="I10" s="113">
        <v>36204.6</v>
      </c>
    </row>
    <row r="11" spans="1:9">
      <c r="A11" s="64" t="s">
        <v>171</v>
      </c>
      <c r="B11" s="113">
        <v>22586.3</v>
      </c>
      <c r="C11" s="111">
        <v>185</v>
      </c>
      <c r="E11" s="64"/>
      <c r="H11" s="64" t="s">
        <v>161</v>
      </c>
      <c r="I11" s="113">
        <v>207441.1</v>
      </c>
    </row>
    <row r="12" spans="1:9">
      <c r="A12" s="64" t="s">
        <v>172</v>
      </c>
      <c r="B12" s="113">
        <v>18730.099999999999</v>
      </c>
      <c r="C12" s="111">
        <v>133</v>
      </c>
    </row>
    <row r="13" spans="1:9">
      <c r="A13" s="64" t="s">
        <v>173</v>
      </c>
      <c r="B13" s="113">
        <v>21585.8</v>
      </c>
      <c r="C13" s="111">
        <v>147</v>
      </c>
    </row>
    <row r="14" spans="1:9">
      <c r="A14" s="64" t="s">
        <v>177</v>
      </c>
      <c r="B14" s="113">
        <v>19851</v>
      </c>
      <c r="C14" s="111">
        <v>151</v>
      </c>
    </row>
    <row r="15" spans="1:9">
      <c r="A15" s="64" t="s">
        <v>178</v>
      </c>
      <c r="B15" s="113">
        <v>15659.4</v>
      </c>
      <c r="C15" s="111">
        <v>151</v>
      </c>
    </row>
    <row r="16" spans="1:9">
      <c r="A16" s="64" t="s">
        <v>179</v>
      </c>
      <c r="B16" s="113">
        <v>9455.2000000000007</v>
      </c>
      <c r="C16" s="111">
        <v>92</v>
      </c>
    </row>
    <row r="17" spans="1:3">
      <c r="A17" s="64" t="s">
        <v>180</v>
      </c>
      <c r="B17" s="113">
        <v>19742.5</v>
      </c>
      <c r="C17" s="111">
        <v>129</v>
      </c>
    </row>
    <row r="18" spans="1:3">
      <c r="A18" s="64" t="s">
        <v>161</v>
      </c>
      <c r="B18" s="113">
        <v>207441.1</v>
      </c>
      <c r="C18" s="111">
        <v>1599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4" sqref="W4:AN7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8" t="s">
        <v>76</v>
      </c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80"/>
      <c r="AQ2" s="78" t="s">
        <v>77</v>
      </c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80"/>
      <c r="BK2" s="78" t="s">
        <v>78</v>
      </c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80"/>
    </row>
    <row r="3" spans="3:80" ht="9.75" customHeight="1" thickBot="1">
      <c r="W3" s="81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  <c r="AQ3" s="81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3"/>
      <c r="BK3" s="81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3"/>
    </row>
    <row r="4" spans="3:80" ht="9.75" customHeight="1">
      <c r="W4" s="84">
        <f>GETPIVOTDATA("Produtos",DN_Produtos!$E$3)</f>
        <v>60</v>
      </c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6"/>
      <c r="AQ4" s="84">
        <f>GETPIVOTDATA("[Measures].[Soma de Qtd]",DN_Vendas!$A$3)</f>
        <v>250</v>
      </c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6"/>
      <c r="BK4" s="93">
        <f>GETPIVOTDATA("[Measures].[Soma de Total]",DN_Vendas!$A$3)</f>
        <v>33304.799999999988</v>
      </c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5"/>
    </row>
    <row r="5" spans="3:80" ht="9.75" customHeight="1">
      <c r="W5" s="87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9"/>
      <c r="AQ5" s="87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9"/>
      <c r="BK5" s="96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8"/>
    </row>
    <row r="6" spans="3:80" ht="9.75" customHeight="1">
      <c r="W6" s="87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9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9"/>
      <c r="BK6" s="96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8"/>
    </row>
    <row r="7" spans="3:80" ht="9.75" customHeight="1" thickBot="1">
      <c r="W7" s="90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2"/>
      <c r="AQ7" s="90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2"/>
      <c r="BK7" s="99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1"/>
    </row>
    <row r="8" spans="3:80" ht="9.75" customHeight="1" thickBot="1"/>
    <row r="9" spans="3:80" ht="9.75" customHeight="1">
      <c r="C9" s="78" t="s">
        <v>79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80"/>
    </row>
    <row r="10" spans="3:80" ht="9.75" customHeight="1" thickBot="1"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3"/>
    </row>
    <row r="11" spans="3:80" ht="9.75" customHeight="1">
      <c r="C11" s="102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4"/>
    </row>
    <row r="12" spans="3:80" ht="9.75" customHeight="1">
      <c r="C12" s="105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7"/>
    </row>
    <row r="13" spans="3:80" ht="9.75" customHeight="1">
      <c r="C13" s="105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7"/>
    </row>
    <row r="14" spans="3:80" ht="9.75" customHeight="1">
      <c r="C14" s="105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7"/>
    </row>
    <row r="15" spans="3:80" ht="9.75" customHeight="1">
      <c r="C15" s="105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7"/>
    </row>
    <row r="16" spans="3:80" ht="9.75" customHeight="1">
      <c r="C16" s="105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7"/>
    </row>
    <row r="17" spans="3:80" ht="9.75" customHeight="1">
      <c r="C17" s="105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7"/>
    </row>
    <row r="18" spans="3:80" ht="9.75" customHeight="1">
      <c r="C18" s="105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7"/>
    </row>
    <row r="19" spans="3:80" ht="9.75" customHeight="1">
      <c r="C19" s="105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7"/>
    </row>
    <row r="20" spans="3:80" ht="9.75" customHeight="1">
      <c r="C20" s="105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7"/>
    </row>
    <row r="21" spans="3:80" ht="9.75" customHeight="1">
      <c r="C21" s="105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7"/>
    </row>
    <row r="22" spans="3:80" ht="9.75" customHeight="1">
      <c r="C22" s="105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7"/>
    </row>
    <row r="23" spans="3:80" ht="9.75" customHeight="1">
      <c r="C23" s="105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7"/>
    </row>
    <row r="24" spans="3:80" ht="9.75" customHeight="1" thickBot="1">
      <c r="C24" s="108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10"/>
    </row>
    <row r="25" spans="3:80" ht="9.75" customHeight="1" thickBot="1"/>
    <row r="26" spans="3:80" ht="9.75" customHeight="1">
      <c r="C26" s="78" t="s">
        <v>80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80"/>
      <c r="AO26" s="6"/>
      <c r="AP26" s="6"/>
      <c r="AQ26" s="78" t="s">
        <v>81</v>
      </c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80"/>
    </row>
    <row r="27" spans="3:80" ht="9.75" customHeight="1" thickBot="1">
      <c r="C27" s="81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3"/>
      <c r="AO27" s="6"/>
      <c r="AP27" s="6"/>
      <c r="AQ27" s="81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3"/>
    </row>
    <row r="28" spans="3:80" ht="9.75" customHeight="1">
      <c r="C28" s="102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4"/>
      <c r="AQ28" s="102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4"/>
    </row>
    <row r="29" spans="3:80" ht="9.75" customHeight="1">
      <c r="C29" s="105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7"/>
      <c r="AQ29" s="105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7"/>
    </row>
    <row r="30" spans="3:80" ht="9.75" customHeight="1">
      <c r="C30" s="105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7"/>
      <c r="AQ30" s="105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7"/>
    </row>
    <row r="31" spans="3:80" ht="9.75" customHeight="1">
      <c r="C31" s="105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7"/>
      <c r="AQ31" s="105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7"/>
    </row>
    <row r="32" spans="3:80" ht="9.75" customHeight="1">
      <c r="C32" s="105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7"/>
      <c r="AQ32" s="105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7"/>
    </row>
    <row r="33" spans="3:80" ht="9.75" customHeight="1">
      <c r="C33" s="105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7"/>
      <c r="AQ33" s="105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7"/>
    </row>
    <row r="34" spans="3:80" ht="9.75" customHeight="1">
      <c r="C34" s="105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7"/>
      <c r="AQ34" s="105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7"/>
    </row>
    <row r="35" spans="3:80" ht="9.75" customHeight="1">
      <c r="C35" s="105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7"/>
      <c r="AQ35" s="105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7"/>
    </row>
    <row r="36" spans="3:80" ht="9.75" customHeight="1">
      <c r="C36" s="105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7"/>
      <c r="AQ36" s="105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7"/>
    </row>
    <row r="37" spans="3:80" ht="9.75" customHeight="1">
      <c r="C37" s="105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7"/>
      <c r="AQ37" s="105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7"/>
    </row>
    <row r="38" spans="3:80" ht="9.75" customHeight="1">
      <c r="C38" s="105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7"/>
      <c r="AQ38" s="105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7"/>
    </row>
    <row r="39" spans="3:80" ht="9.75" customHeight="1">
      <c r="C39" s="105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7"/>
      <c r="AQ39" s="105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7"/>
    </row>
    <row r="40" spans="3:80" ht="9.75" customHeight="1">
      <c r="C40" s="105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7"/>
      <c r="AQ40" s="105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7"/>
    </row>
    <row r="41" spans="3:80" ht="9.75" customHeight="1">
      <c r="C41" s="105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7"/>
      <c r="AQ41" s="105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7"/>
    </row>
    <row r="42" spans="3:80" ht="9.75" customHeight="1">
      <c r="C42" s="105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7"/>
      <c r="AQ42" s="105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7"/>
    </row>
    <row r="43" spans="3:80" ht="9.75" customHeight="1"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7"/>
      <c r="AQ43" s="105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7"/>
    </row>
    <row r="44" spans="3:80" ht="9.75" customHeight="1">
      <c r="C44" s="105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7"/>
      <c r="AQ44" s="105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7"/>
    </row>
    <row r="45" spans="3:80" ht="9.75" customHeight="1">
      <c r="C45" s="105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7"/>
      <c r="AQ45" s="105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7"/>
    </row>
    <row r="46" spans="3:80" ht="9.75" customHeight="1" thickBot="1">
      <c r="C46" s="108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10"/>
      <c r="AQ46" s="108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09"/>
      <c r="BY46" s="109"/>
      <c r="BZ46" s="109"/>
      <c r="CA46" s="109"/>
      <c r="CB46" s="110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dimension ref="C2:CS48"/>
  <sheetViews>
    <sheetView showGridLines="0" showRowColHeaders="0" tabSelected="1" topLeftCell="A13" zoomScaleNormal="100" workbookViewId="0">
      <selection activeCell="CB27" sqref="CB27"/>
    </sheetView>
  </sheetViews>
  <sheetFormatPr defaultColWidth="2" defaultRowHeight="9.75" customHeight="1"/>
  <cols>
    <col min="1" max="16384" width="2" style="5"/>
  </cols>
  <sheetData>
    <row r="2" spans="3:80" ht="9.75" customHeight="1"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</row>
    <row r="3" spans="3:80" ht="9.75" customHeight="1"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</row>
    <row r="4" spans="3:80" ht="9.75" customHeight="1"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</row>
    <row r="5" spans="3:80" ht="9.75" customHeight="1"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</row>
    <row r="6" spans="3:80" ht="9.75" customHeight="1"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</row>
    <row r="7" spans="3:80" ht="9.75" customHeight="1"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</row>
    <row r="8" spans="3:80" ht="9.75" customHeight="1"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</row>
    <row r="9" spans="3:80" ht="9.75" customHeight="1"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</row>
    <row r="10" spans="3:80" ht="9.75" customHeight="1" thickBot="1"/>
    <row r="11" spans="3:80" ht="9.75" customHeight="1">
      <c r="C11" s="78" t="s">
        <v>79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80"/>
    </row>
    <row r="12" spans="3:80" ht="9.75" customHeight="1" thickBot="1">
      <c r="C12" s="81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3"/>
    </row>
    <row r="13" spans="3:80" ht="9.75" customHeight="1">
      <c r="C13" s="102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4"/>
    </row>
    <row r="14" spans="3:80" ht="9.75" customHeight="1">
      <c r="C14" s="105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7"/>
    </row>
    <row r="15" spans="3:80" ht="9.75" customHeight="1">
      <c r="C15" s="105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7"/>
    </row>
    <row r="16" spans="3:80" ht="9.75" customHeight="1">
      <c r="C16" s="105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7"/>
    </row>
    <row r="17" spans="3:80" ht="9.75" customHeight="1">
      <c r="C17" s="105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7"/>
    </row>
    <row r="18" spans="3:80" ht="9.75" customHeight="1">
      <c r="C18" s="105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7"/>
    </row>
    <row r="19" spans="3:80" ht="9.75" customHeight="1">
      <c r="C19" s="105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7"/>
    </row>
    <row r="20" spans="3:80" ht="9.75" customHeight="1">
      <c r="C20" s="105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7"/>
    </row>
    <row r="21" spans="3:80" ht="9.75" customHeight="1">
      <c r="C21" s="105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7"/>
    </row>
    <row r="22" spans="3:80" ht="9.75" customHeight="1">
      <c r="C22" s="105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7"/>
    </row>
    <row r="23" spans="3:80" ht="9.75" customHeight="1">
      <c r="C23" s="105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7"/>
    </row>
    <row r="24" spans="3:80" ht="9.75" customHeight="1">
      <c r="C24" s="105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06"/>
      <c r="BX24" s="106"/>
      <c r="BY24" s="106"/>
      <c r="BZ24" s="106"/>
      <c r="CA24" s="106"/>
      <c r="CB24" s="107"/>
    </row>
    <row r="25" spans="3:80" ht="9.75" customHeight="1">
      <c r="C25" s="105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7"/>
    </row>
    <row r="26" spans="3:80" ht="9.75" customHeight="1" thickBot="1">
      <c r="C26" s="108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10"/>
    </row>
    <row r="27" spans="3:80" ht="9.75" customHeight="1" thickBot="1"/>
    <row r="28" spans="3:80" ht="9.75" customHeight="1">
      <c r="C28" s="78" t="s">
        <v>80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80"/>
      <c r="AO28" s="6"/>
      <c r="AP28" s="6"/>
      <c r="AQ28" s="78" t="s">
        <v>81</v>
      </c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80"/>
    </row>
    <row r="29" spans="3:80" ht="9.75" customHeight="1" thickBot="1">
      <c r="C29" s="81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3"/>
      <c r="AO29" s="6"/>
      <c r="AP29" s="6"/>
      <c r="AQ29" s="81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3"/>
    </row>
    <row r="30" spans="3:80" ht="9.75" customHeight="1">
      <c r="C30" s="102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4"/>
      <c r="AQ30" s="102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4"/>
    </row>
    <row r="31" spans="3:80" ht="9.75" customHeight="1">
      <c r="C31" s="105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7"/>
      <c r="AQ31" s="105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7"/>
    </row>
    <row r="32" spans="3:80" ht="9.75" customHeight="1">
      <c r="C32" s="105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7"/>
      <c r="AQ32" s="105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7"/>
    </row>
    <row r="33" spans="3:97" ht="9.75" customHeight="1">
      <c r="C33" s="105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7"/>
      <c r="AQ33" s="105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7"/>
    </row>
    <row r="34" spans="3:97" ht="9.75" customHeight="1">
      <c r="C34" s="105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7"/>
      <c r="AQ34" s="105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7"/>
    </row>
    <row r="35" spans="3:97" ht="9.75" customHeight="1">
      <c r="C35" s="105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7"/>
      <c r="AQ35" s="105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7"/>
    </row>
    <row r="36" spans="3:97" ht="9.75" customHeight="1">
      <c r="C36" s="105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7"/>
      <c r="AQ36" s="105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7"/>
      <c r="CS36" s="114"/>
    </row>
    <row r="37" spans="3:97" ht="9.75" customHeight="1">
      <c r="C37" s="105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7"/>
      <c r="AQ37" s="105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7"/>
    </row>
    <row r="38" spans="3:97" ht="9.75" customHeight="1">
      <c r="C38" s="105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7"/>
      <c r="AQ38" s="105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7"/>
      <c r="CJ38" s="114"/>
    </row>
    <row r="39" spans="3:97" ht="9.75" customHeight="1">
      <c r="C39" s="105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7"/>
      <c r="AQ39" s="105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7"/>
    </row>
    <row r="40" spans="3:97" ht="9.75" customHeight="1">
      <c r="C40" s="105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7"/>
      <c r="AQ40" s="105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7"/>
    </row>
    <row r="41" spans="3:97" ht="9.75" customHeight="1">
      <c r="C41" s="105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7"/>
      <c r="AQ41" s="105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7"/>
    </row>
    <row r="42" spans="3:97" ht="9.75" customHeight="1">
      <c r="C42" s="105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7"/>
      <c r="AQ42" s="105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7"/>
    </row>
    <row r="43" spans="3:97" ht="9.75" customHeight="1"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7"/>
      <c r="AQ43" s="105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7"/>
    </row>
    <row r="44" spans="3:97" ht="9.75" customHeight="1">
      <c r="C44" s="105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7"/>
      <c r="AQ44" s="105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7"/>
    </row>
    <row r="45" spans="3:97" ht="9.75" customHeight="1">
      <c r="C45" s="105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7"/>
      <c r="AQ45" s="105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7"/>
    </row>
    <row r="46" spans="3:97" ht="9.75" customHeight="1">
      <c r="C46" s="105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7"/>
      <c r="AQ46" s="105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6"/>
      <c r="CA46" s="106"/>
      <c r="CB46" s="107"/>
    </row>
    <row r="47" spans="3:97" ht="9.75" customHeight="1">
      <c r="C47" s="105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7"/>
      <c r="AQ47" s="105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06"/>
      <c r="BT47" s="106"/>
      <c r="BU47" s="106"/>
      <c r="BV47" s="106"/>
      <c r="BW47" s="106"/>
      <c r="BX47" s="106"/>
      <c r="BY47" s="106"/>
      <c r="BZ47" s="106"/>
      <c r="CA47" s="106"/>
      <c r="CB47" s="107"/>
    </row>
    <row r="48" spans="3:97" ht="9.75" customHeight="1" thickBot="1">
      <c r="C48" s="108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10"/>
      <c r="AQ48" s="108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09"/>
      <c r="BT48" s="109"/>
      <c r="BU48" s="109"/>
      <c r="BV48" s="109"/>
      <c r="BW48" s="109"/>
      <c r="BX48" s="109"/>
      <c r="BY48" s="109"/>
      <c r="BZ48" s="109"/>
      <c r="CA48" s="109"/>
      <c r="CB48" s="110"/>
    </row>
  </sheetData>
  <mergeCells count="6">
    <mergeCell ref="C11:CB12"/>
    <mergeCell ref="C13:CB26"/>
    <mergeCell ref="C28:AN29"/>
    <mergeCell ref="AQ28:CB29"/>
    <mergeCell ref="C30:AN48"/>
    <mergeCell ref="AQ30:CB48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AB524BF0-2866-4F2E-B9D9-B7538D8EA4BC}">
  <ds:schemaRefs/>
</ds:datastoreItem>
</file>

<file path=customXml/itemProps2.xml><?xml version="1.0" encoding="utf-8"?>
<ds:datastoreItem xmlns:ds="http://schemas.openxmlformats.org/officeDocument/2006/customXml" ds:itemID="{6E87F8A6-5B3C-4ADE-98DB-48C175F0A2B0}">
  <ds:schemaRefs/>
</ds:datastoreItem>
</file>

<file path=customXml/itemProps3.xml><?xml version="1.0" encoding="utf-8"?>
<ds:datastoreItem xmlns:ds="http://schemas.openxmlformats.org/officeDocument/2006/customXml" ds:itemID="{7E0C7BAF-40DC-4B74-98A7-8D734812F189}">
  <ds:schemaRefs/>
</ds:datastoreItem>
</file>

<file path=customXml/itemProps4.xml><?xml version="1.0" encoding="utf-8"?>
<ds:datastoreItem xmlns:ds="http://schemas.openxmlformats.org/officeDocument/2006/customXml" ds:itemID="{4A8E958C-7F93-4889-B450-DBCB563BE705}">
  <ds:schemaRefs/>
</ds:datastoreItem>
</file>

<file path=customXml/itemProps5.xml><?xml version="1.0" encoding="utf-8"?>
<ds:datastoreItem xmlns:ds="http://schemas.openxmlformats.org/officeDocument/2006/customXml" ds:itemID="{B21C3F93-5E73-42A5-930D-80E9914997CC}">
  <ds:schemaRefs/>
</ds:datastoreItem>
</file>

<file path=customXml/itemProps6.xml><?xml version="1.0" encoding="utf-8"?>
<ds:datastoreItem xmlns:ds="http://schemas.openxmlformats.org/officeDocument/2006/customXml" ds:itemID="{976831BA-0CE6-4B82-881B-24FD45E1155C}">
  <ds:schemaRefs/>
</ds:datastoreItem>
</file>

<file path=customXml/itemProps7.xml><?xml version="1.0" encoding="utf-8"?>
<ds:datastoreItem xmlns:ds="http://schemas.openxmlformats.org/officeDocument/2006/customXml" ds:itemID="{14F30766-877F-4CEE-8B61-99D4DA6E0404}">
  <ds:schemaRefs/>
</ds:datastoreItem>
</file>

<file path=customXml/itemProps8.xml><?xml version="1.0" encoding="utf-8"?>
<ds:datastoreItem xmlns:ds="http://schemas.openxmlformats.org/officeDocument/2006/customXml" ds:itemID="{77072F31-D762-4318-BD47-917AC6BCF19A}">
  <ds:schemaRefs/>
</ds:datastoreItem>
</file>

<file path=customXml/itemProps9.xml><?xml version="1.0" encoding="utf-8"?>
<ds:datastoreItem xmlns:ds="http://schemas.openxmlformats.org/officeDocument/2006/customXml" ds:itemID="{8467EB31-1629-4343-9314-56544F2D7367}">
  <ds:schemaRefs/>
</ds:datastoreItem>
</file>

<file path=customXml/itemProps10.xml><?xml version="1.0" encoding="utf-8"?>
<ds:datastoreItem xmlns:ds="http://schemas.openxmlformats.org/officeDocument/2006/customXml" ds:itemID="{E137AB40-1728-4643-B64A-5DFE56A4798E}">
  <ds:schemaRefs/>
</ds:datastoreItem>
</file>

<file path=customXml/itemProps11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26184B80-4E3F-4541-8885-CC0D143B6F9A}">
  <ds:schemaRefs/>
</ds:datastoreItem>
</file>

<file path=customXml/itemProps13.xml><?xml version="1.0" encoding="utf-8"?>
<ds:datastoreItem xmlns:ds="http://schemas.openxmlformats.org/officeDocument/2006/customXml" ds:itemID="{C9C8BF97-B04B-4C93-9476-A87E84FE493E}">
  <ds:schemaRefs/>
</ds:datastoreItem>
</file>

<file path=customXml/itemProps14.xml><?xml version="1.0" encoding="utf-8"?>
<ds:datastoreItem xmlns:ds="http://schemas.openxmlformats.org/officeDocument/2006/customXml" ds:itemID="{E505F31B-B317-4A2A-94A2-E80407927A8F}">
  <ds:schemaRefs/>
</ds:datastoreItem>
</file>

<file path=customXml/itemProps15.xml><?xml version="1.0" encoding="utf-8"?>
<ds:datastoreItem xmlns:ds="http://schemas.openxmlformats.org/officeDocument/2006/customXml" ds:itemID="{2465EFF9-7E58-4870-8882-832978730F73}">
  <ds:schemaRefs/>
</ds:datastoreItem>
</file>

<file path=customXml/itemProps16.xml><?xml version="1.0" encoding="utf-8"?>
<ds:datastoreItem xmlns:ds="http://schemas.openxmlformats.org/officeDocument/2006/customXml" ds:itemID="{312E1013-0748-4D3C-8334-7859D17B7381}">
  <ds:schemaRefs/>
</ds:datastoreItem>
</file>

<file path=customXml/itemProps17.xml><?xml version="1.0" encoding="utf-8"?>
<ds:datastoreItem xmlns:ds="http://schemas.openxmlformats.org/officeDocument/2006/customXml" ds:itemID="{6B8E2C11-E503-4B85-8B1B-F260CDD50D3D}">
  <ds:schemaRefs/>
</ds:datastoreItem>
</file>

<file path=customXml/itemProps18.xml><?xml version="1.0" encoding="utf-8"?>
<ds:datastoreItem xmlns:ds="http://schemas.openxmlformats.org/officeDocument/2006/customXml" ds:itemID="{546ACF9D-FD6B-44FE-BE4D-277F7E0316F1}">
  <ds:schemaRefs/>
</ds:datastoreItem>
</file>

<file path=customXml/itemProps19.xml><?xml version="1.0" encoding="utf-8"?>
<ds:datastoreItem xmlns:ds="http://schemas.openxmlformats.org/officeDocument/2006/customXml" ds:itemID="{846E8179-65BE-4667-B372-12D645103832}">
  <ds:schemaRefs/>
</ds:datastoreItem>
</file>

<file path=customXml/itemProps20.xml><?xml version="1.0" encoding="utf-8"?>
<ds:datastoreItem xmlns:ds="http://schemas.openxmlformats.org/officeDocument/2006/customXml" ds:itemID="{43D48F4B-433C-48F1-9E44-947B970A8D09}">
  <ds:schemaRefs/>
</ds:datastoreItem>
</file>

<file path=customXml/itemProps21.xml><?xml version="1.0" encoding="utf-8"?>
<ds:datastoreItem xmlns:ds="http://schemas.openxmlformats.org/officeDocument/2006/customXml" ds:itemID="{653FE950-5B92-4758-94F8-EE81B9B9A83B}">
  <ds:schemaRefs/>
</ds:datastoreItem>
</file>

<file path=customXml/itemProps22.xml><?xml version="1.0" encoding="utf-8"?>
<ds:datastoreItem xmlns:ds="http://schemas.openxmlformats.org/officeDocument/2006/customXml" ds:itemID="{C47FD914-8FF1-49C2-8946-22DA8FEF453C}">
  <ds:schemaRefs/>
</ds:datastoreItem>
</file>

<file path=customXml/itemProps23.xml><?xml version="1.0" encoding="utf-8"?>
<ds:datastoreItem xmlns:ds="http://schemas.openxmlformats.org/officeDocument/2006/customXml" ds:itemID="{7CC68199-560E-4767-8E52-F4E0B1F7E9DA}">
  <ds:schemaRefs/>
</ds:datastoreItem>
</file>

<file path=customXml/itemProps24.xml><?xml version="1.0" encoding="utf-8"?>
<ds:datastoreItem xmlns:ds="http://schemas.openxmlformats.org/officeDocument/2006/customXml" ds:itemID="{E14486AB-0CFF-4CBA-856C-E4176DD7EA47}">
  <ds:schemaRefs/>
</ds:datastoreItem>
</file>

<file path=customXml/itemProps25.xml><?xml version="1.0" encoding="utf-8"?>
<ds:datastoreItem xmlns:ds="http://schemas.openxmlformats.org/officeDocument/2006/customXml" ds:itemID="{1F0FD215-C28B-46B3-BFE9-3E177C5855E4}">
  <ds:schemaRefs/>
</ds:datastoreItem>
</file>

<file path=customXml/itemProps26.xml><?xml version="1.0" encoding="utf-8"?>
<ds:datastoreItem xmlns:ds="http://schemas.openxmlformats.org/officeDocument/2006/customXml" ds:itemID="{B41DBCE4-7640-42AB-80F1-2CC79CAED6E1}">
  <ds:schemaRefs/>
</ds:datastoreItem>
</file>

<file path=customXml/itemProps27.xml><?xml version="1.0" encoding="utf-8"?>
<ds:datastoreItem xmlns:ds="http://schemas.openxmlformats.org/officeDocument/2006/customXml" ds:itemID="{A8E25C68-EEFE-4EEB-BE7C-053B3EFB854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7</vt:i4>
      </vt:variant>
    </vt:vector>
  </HeadingPairs>
  <TitlesOfParts>
    <vt:vector size="20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DN_Vendas</vt:lpstr>
      <vt:lpstr>Cadastros Auxiliares</vt:lpstr>
      <vt:lpstr>DN_Vendedores</vt:lpstr>
      <vt:lpstr>Planilha2</vt:lpstr>
      <vt:lpstr>Dashboard</vt:lpstr>
      <vt:lpstr>Dashboard Histórico</vt:lpstr>
      <vt:lpstr>Desc_Categorias</vt:lpstr>
      <vt:lpstr>Desc_Quantidades</vt:lpstr>
      <vt:lpstr>Desc_TabelaToda</vt:lpstr>
      <vt:lpstr>TB_Vendas_Hist_2</vt:lpstr>
      <vt:lpstr>TBDN_Percent_Categorias_Hist</vt:lpstr>
      <vt:lpstr>TBDN_Ranking_Vendedores_Hist</vt:lpstr>
      <vt:lpstr>TBDN_Vendas_Mensais_Hist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Gustavo Carneiro</cp:lastModifiedBy>
  <cp:lastPrinted>2023-06-07T14:57:58Z</cp:lastPrinted>
  <dcterms:created xsi:type="dcterms:W3CDTF">2023-06-02T17:54:12Z</dcterms:created>
  <dcterms:modified xsi:type="dcterms:W3CDTF">2024-02-23T00:50:54Z</dcterms:modified>
</cp:coreProperties>
</file>