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Python\accim\"/>
    </mc:Choice>
  </mc:AlternateContent>
  <xr:revisionPtr revIDLastSave="0" documentId="13_ncr:1_{A3FB5DD3-E159-41F5-ABF3-311ED142FAA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H3" i="1" l="1"/>
  <c r="CT3" i="1"/>
  <c r="AI3" i="1"/>
  <c r="EB3" i="1"/>
  <c r="DV3" i="1"/>
  <c r="DT3" i="1"/>
  <c r="CF3" i="1"/>
  <c r="CN3" i="1"/>
  <c r="CH3" i="1"/>
  <c r="BF5" i="1"/>
  <c r="BF4" i="1"/>
  <c r="BC3" i="1"/>
  <c r="BD3" i="1"/>
  <c r="BE3" i="1"/>
  <c r="BF3" i="1"/>
  <c r="BB3" i="1"/>
  <c r="AV3" i="1"/>
  <c r="AW3" i="1"/>
  <c r="AX3" i="1"/>
  <c r="AY3" i="1"/>
  <c r="AU3" i="1"/>
  <c r="AY4" i="1"/>
  <c r="AT4" i="1"/>
</calcChain>
</file>

<file path=xl/sharedStrings.xml><?xml version="1.0" encoding="utf-8"?>
<sst xmlns="http://schemas.openxmlformats.org/spreadsheetml/2006/main" count="150" uniqueCount="147">
  <si>
    <t>Date/Time</t>
  </si>
  <si>
    <t>Source</t>
  </si>
  <si>
    <t>Month/Day</t>
  </si>
  <si>
    <t>Month</t>
  </si>
  <si>
    <t>Day</t>
  </si>
  <si>
    <t>Hour</t>
  </si>
  <si>
    <t>Minute</t>
  </si>
  <si>
    <t>Second</t>
  </si>
  <si>
    <t>Environment:Site Outdoor Air Drybulb Temperature [C](Hourly)</t>
  </si>
  <si>
    <t>Environment:Site Wind Speed [m/s](Hourly)</t>
  </si>
  <si>
    <t>BLOCK1:ZONE1:Zone Operative Temperature [C](Hourly:ON)</t>
  </si>
  <si>
    <t>BLOCK1:ZONE3:Zone Operative Temperature [C](Hourly:ON)</t>
  </si>
  <si>
    <t>BLOCK1:ZONE5:Zone Operative Temperature [C](Hourly:ON)</t>
  </si>
  <si>
    <t>BLOCK1:ZONE2:Zone Operative Temperature [C](Hourly:ON)</t>
  </si>
  <si>
    <t>BLOCK1:ZONE4:Zone Operative Temperature [C](Hourly:ON)</t>
  </si>
  <si>
    <t>PEOPLE BLOCK1:ZONE1:Zone Thermal Comfort Fanger Model PMV [](Hourly:ON)</t>
  </si>
  <si>
    <t>PEOPLE BLOCK1:ZONE1:Zone Thermal Comfort Fanger Model PPD [%](Hourly:ON)</t>
  </si>
  <si>
    <t>PEOPLE BLOCK1:ZONE3:Zone Thermal Comfort Fanger Model PMV [](Hourly:ON)</t>
  </si>
  <si>
    <t>PEOPLE BLOCK1:ZONE3:Zone Thermal Comfort Fanger Model PPD [%](Hourly:ON)</t>
  </si>
  <si>
    <t>PEOPLE BLOCK1:ZONE5:Zone Thermal Comfort Fanger Model PMV [](Hourly:ON)</t>
  </si>
  <si>
    <t>PEOPLE BLOCK1:ZONE5:Zone Thermal Comfort Fanger Model PPD [%](Hourly:ON)</t>
  </si>
  <si>
    <t>PEOPLE BLOCK1:ZONE2:Zone Thermal Comfort Fanger Model PMV [](Hourly:ON)</t>
  </si>
  <si>
    <t>PEOPLE BLOCK1:ZONE2:Zone Thermal Comfort Fanger Model PPD [%](Hourly:ON)</t>
  </si>
  <si>
    <t>PEOPLE BLOCK1:ZONE4:Zone Thermal Comfort Fanger Model PMV [](Hourly:ON)</t>
  </si>
  <si>
    <t>PEOPLE BLOCK1:ZONE4:Zone Thermal Comfort Fanger Model PPD [%](Hourly:ON)</t>
  </si>
  <si>
    <t>EMS:Zone Floor Area_BLOCK1:ZONE1 [m2](Hourly)</t>
  </si>
  <si>
    <t>EMS:Zone Air Volume_BLOCK1:ZONE1 [m3](Hourly)</t>
  </si>
  <si>
    <t>EMS:Zone Floor Area_BLOCK1:ZONE3 [m2](Hourly)</t>
  </si>
  <si>
    <t>EMS:Zone Air Volume_BLOCK1:ZONE3 [m3](Hourly)</t>
  </si>
  <si>
    <t>EMS:Zone Floor Area_BLOCK1:ZONE5 [m2](Hourly)</t>
  </si>
  <si>
    <t>EMS:Zone Air Volume_BLOCK1:ZONE5 [m3](Hourly)</t>
  </si>
  <si>
    <t>EMS:Zone Floor Area_BLOCK1:ZONE2 [m2](Hourly)</t>
  </si>
  <si>
    <t>EMS:Zone Air Volume_BLOCK1:ZONE2 [m3](Hourly)</t>
  </si>
  <si>
    <t>EMS:Zone Floor Area_BLOCK1:ZONE4 [m2](Hourly)</t>
  </si>
  <si>
    <t>EMS:Zone Air Volume_BLOCK1:ZONE4 [m3](Hourly)</t>
  </si>
  <si>
    <t>BLOCK1:ZONE1:AFN Zone Infiltration Air Change Rate [ach](Hourly)</t>
  </si>
  <si>
    <t>BLOCK1:ZONE3:AFN Zone Infiltration Air Change Rate [ach](Hourly)</t>
  </si>
  <si>
    <t>BLOCK1:ZONE5:AFN Zone Infiltration Air Change Rate [ach](Hourly)</t>
  </si>
  <si>
    <t>BLOCK1:ZONE2:AFN Zone Infiltration Air Change Rate [ach](Hourly)</t>
  </si>
  <si>
    <t>BLOCK1:ZONE4:AFN Zone Infiltration Air Change Rate [ach](Hourly)</t>
  </si>
  <si>
    <t>BLOCK1:ZONE1 VRF INDOOR UNIT DX COOLING COIL:Cooling Coil Total Cooling Rate [W](Hourly)</t>
  </si>
  <si>
    <t>BLOCK1:ZONE3 VRF INDOOR UNIT DX COOLING COIL:Cooling Coil Total Cooling Rate [W](Hourly)</t>
  </si>
  <si>
    <t>BLOCK1:ZONE5 VRF INDOOR UNIT DX COOLING COIL:Cooling Coil Total Cooling Rate [W](Hourly)</t>
  </si>
  <si>
    <t>BLOCK1:ZONE2 VRF INDOOR UNIT DX COOLING COIL:Cooling Coil Total Cooling Rate [W](Hourly)</t>
  </si>
  <si>
    <t>BLOCK1:ZONE4 VRF INDOOR UNIT DX COOLING COIL:Cooling Coil Total Cooling Rate [W](Hourly)</t>
  </si>
  <si>
    <t>BLOCK1:ZONE1 VRF INDOOR UNIT DX HEATING COIL:Heating Coil Heating Rate [W](Hourly)</t>
  </si>
  <si>
    <t>BLOCK1:ZONE3 VRF INDOOR UNIT DX HEATING COIL:Heating Coil Heating Rate [W](Hourly)</t>
  </si>
  <si>
    <t>BLOCK1:ZONE5 VRF INDOOR UNIT DX HEATING COIL:Heating Coil Heating Rate [W](Hourly)</t>
  </si>
  <si>
    <t>BLOCK1:ZONE2 VRF INDOOR UNIT DX HEATING COIL:Heating Coil Heating Rate [W](Hourly)</t>
  </si>
  <si>
    <t>BLOCK1:ZONE4 VRF INDOOR UNIT DX HEATING COIL:Heating Coil Heating Rate [W](Hourly)</t>
  </si>
  <si>
    <t>VRF OUTDOOR UNIT_BLOCK1:ZONE1:VRF Heat Pump Cooling Electricity Rate [W](Hourly)</t>
  </si>
  <si>
    <t>VRF OUTDOOR UNIT_BLOCK1:ZONE1:VRF Heat Pump Heating Electricity Rate [W](Hourly)</t>
  </si>
  <si>
    <t>BLOCK1:ZONE1_Total Energy Demand (Wh) [summed]_pymod</t>
  </si>
  <si>
    <t>BLOCK1:ZONE3_Total Energy Demand (Wh) [summed]_pymod</t>
  </si>
  <si>
    <t>BLOCK1:ZONE5_Total Energy Demand (Wh) [summed]_pymod</t>
  </si>
  <si>
    <t>BLOCK1:ZONE2_Total Energy Demand (Wh) [summed]_pymod</t>
  </si>
  <si>
    <t>BLOCK1:ZONE4_Total Energy Demand (Wh) [summed]_pymod</t>
  </si>
  <si>
    <t>BLOCK1:ZONE1_Total Energy Consumption (Wh) [summed]_pymod</t>
  </si>
  <si>
    <t>BLOCK1:ZONE3_Total Energy Consumption (Wh) [summed]_pymod</t>
  </si>
  <si>
    <t>BLOCK1:ZONE5_Total Energy Consumption (Wh) [summed]_pymod</t>
  </si>
  <si>
    <t>BLOCK1:ZONE2_Total Energy Consumption (Wh) [summed]_pymod</t>
  </si>
  <si>
    <t>BLOCK1:ZONE4_Total Energy Consumption (Wh) [summed]_pymod</t>
  </si>
  <si>
    <t>BLOCK1_Total_Zone Operative Temperature (°C) [summed]_pymod</t>
  </si>
  <si>
    <t>BLOCK1_Total_Zone Operative Temperature (°C) [mean]_pymod</t>
  </si>
  <si>
    <t>BLOCK1_Total_Comfortable Hours_No Applicability (h) [summed]_pymod</t>
  </si>
  <si>
    <t>BLOCK1_Total_Comfortable Hours_No Applicability (h) [mean]_pymod</t>
  </si>
  <si>
    <t>BLOCK1_Total_Comfortable Hours_Applicability (h) [summed]_pymod</t>
  </si>
  <si>
    <t>BLOCK1_Total_Comfortable Hours_Applicability (h) [mean]_pymod</t>
  </si>
  <si>
    <t>BLOCK1_Total_Discomfortable Applicable Hot Hours (h) [summed]_pymod</t>
  </si>
  <si>
    <t>BLOCK1_Total_Discomfortable Applicable Hot Hours (h) [mean]_pymod</t>
  </si>
  <si>
    <t>BLOCK1_Total_Discomfortable Applicable Cold Hours (h) [summed]_pymod</t>
  </si>
  <si>
    <t>BLOCK1_Total_Discomfortable Applicable Cold Hours (h) [mean]_pymod</t>
  </si>
  <si>
    <t>BLOCK1_Total_Discomfortable Non Applicable Hot Hours (h) [summed]_pymod</t>
  </si>
  <si>
    <t>BLOCK1_Total_Discomfortable Non Applicable Hot Hours (h) [mean]_pymod</t>
  </si>
  <si>
    <t>BLOCK1_Total_Discomfortable Non Applicable Cold Hours (h) [summed]_pymod</t>
  </si>
  <si>
    <t>BLOCK1_Total_Discomfortable Non Applicable Cold Hours (h) [mean]_pymod</t>
  </si>
  <si>
    <t>BLOCK1_Total_Ventilation Hours (h) [summed]_pymod</t>
  </si>
  <si>
    <t>BLOCK1_Total_Ventilation Hours (h) [mean]_pymod</t>
  </si>
  <si>
    <t>BLOCK1_Total_AFN Zone Infiltration Volume (m3) [summed]_pymod</t>
  </si>
  <si>
    <t>BLOCK1_Total_AFN Zone Infiltration Volume (m3) [mean]_pymod</t>
  </si>
  <si>
    <t>BLOCK1_Total_AFN Zone Infiltration Air Change Rate (ach) [summed]_pymod</t>
  </si>
  <si>
    <t>BLOCK1_Total_AFN Zone Infiltration Air Change Rate (ach) [mean]_pymod</t>
  </si>
  <si>
    <t>BLOCK1_Total_Cooling Coil Total Cooling Rate (Wh) [summed]_pymod</t>
  </si>
  <si>
    <t>BLOCK1_Total_Cooling Coil Total Cooling Rate (Wh) [mean]_pymod</t>
  </si>
  <si>
    <t>BLOCK1_Total_Heating Coil Heating Rate (Wh) [summed]_pymod</t>
  </si>
  <si>
    <t>BLOCK1_Total_Heating Coil Heating Rate (Wh) [mean]_pymod</t>
  </si>
  <si>
    <t>BLOCK1_Total_VRF Heat Pump Cooling Electricity Energy (Wh) [summed]_pymod</t>
  </si>
  <si>
    <t>BLOCK1_Total_VRF Heat Pump Cooling Electricity Energy (Wh) [mean]_pymod</t>
  </si>
  <si>
    <t>BLOCK1_Total_VRF Heat Pump Heating Electricity Energy (Wh) [summed]_pymod</t>
  </si>
  <si>
    <t>BLOCK1_Total_VRF Heat Pump Heating Electricity Energy (Wh) [mean]_pymod</t>
  </si>
  <si>
    <t>BLOCK1_Total_Total Energy Demand (Wh) [summed]_pymod</t>
  </si>
  <si>
    <t>BLOCK1_Total_Total Energy Demand (Wh) [mean]_pymod</t>
  </si>
  <si>
    <t>BLOCK1_Total_Total Energy Consumption (Wh) [summed]_pymod</t>
  </si>
  <si>
    <t>BLOCK1_Total_Total Energy Consumption (Wh) [mean]_pymod</t>
  </si>
  <si>
    <t>BLOCK1_Total_Zone Air Volume (m3) [summed]_pymod</t>
  </si>
  <si>
    <t>BLOCK1_Total_Zone Air Volume (m3) [mean]_pymod</t>
  </si>
  <si>
    <t>BLOCK1_Total_Zone Floor Area (m2) [summed]_pymod</t>
  </si>
  <si>
    <t>BLOCK1_Total_Zone Floor Area (m2) [mean]_pymod</t>
  </si>
  <si>
    <t>BLOCK1_Total_PMV [summed]_pymod</t>
  </si>
  <si>
    <t>BLOCK1_Total_PMV [mean]_pymod</t>
  </si>
  <si>
    <t>BLOCK1_Total_PPD (%) [summed]_pymod</t>
  </si>
  <si>
    <t>BLOCK1_Total_PPD (%) [mean]_pymod</t>
  </si>
  <si>
    <t>Building_Total_Zone Operative Temperature (°C) [summed]_pymod</t>
  </si>
  <si>
    <t>Building_Total_Zone Operative Temperature (°C) [mean]_pymod</t>
  </si>
  <si>
    <t>Building_Total_Comfortable Hours_No Applicability (h) [summed]_pymod</t>
  </si>
  <si>
    <t>Building_Total_Comfortable Hours_No Applicability (h) [mean]_pymod</t>
  </si>
  <si>
    <t>Building_Total_Comfortable Hours_Applicability (h) [summed]_pymod</t>
  </si>
  <si>
    <t>Building_Total_Comfortable Hours_Applicability (h) [mean]_pymod</t>
  </si>
  <si>
    <t>Building_Total_Discomfortable Applicable Hot Hours (h) [summed]_pymod</t>
  </si>
  <si>
    <t>Building_Total_Discomfortable Applicable Hot Hours (h) [mean]_pymod</t>
  </si>
  <si>
    <t>Building_Total_Discomfortable Applicable Cold Hours (h) [summed]_pymod</t>
  </si>
  <si>
    <t>Building_Total_Discomfortable Applicable Cold Hours (h) [mean]_pymod</t>
  </si>
  <si>
    <t>Building_Total_Discomfortable Non Applicable Hot Hours (h) [summed]_pymod</t>
  </si>
  <si>
    <t>Building_Total_Discomfortable Non Applicable Hot Hours (h) [mean]_pymod</t>
  </si>
  <si>
    <t>Building_Total_Discomfortable Non Applicable Cold Hours (h) [summed]_pymod</t>
  </si>
  <si>
    <t>Building_Total_Discomfortable Non Applicable Cold Hours (h) [mean]_pymod</t>
  </si>
  <si>
    <t>Building_Total_Ventilation Hours (h) [summed]_pymod</t>
  </si>
  <si>
    <t>Building_Total_Ventilation Hours (h) [mean]_pymod</t>
  </si>
  <si>
    <t>Building_Total_AFN Zone Infiltration Volume (m3) [summed]_pymod</t>
  </si>
  <si>
    <t>Building_Total_AFN Zone Infiltration Volume (m3) [mean]_pymod</t>
  </si>
  <si>
    <t>Building_Total_AFN Zone Infiltration Air Change Rate (ach) [summed]_pymod</t>
  </si>
  <si>
    <t>Building_Total_AFN Zone Infiltration Air Change Rate (ach) [mean]_pymod</t>
  </si>
  <si>
    <t>Building_Total_Cooling Coil Total Cooling Rate (Wh) [summed]_pymod</t>
  </si>
  <si>
    <t>Building_Total_Cooling Coil Total Cooling Rate (Wh) [mean]_pymod</t>
  </si>
  <si>
    <t>Building_Total_Heating Coil Heating Rate (Wh) [summed]_pymod</t>
  </si>
  <si>
    <t>Building_Total_Heating Coil Heating Rate (Wh) [mean]_pymod</t>
  </si>
  <si>
    <t>Building_Total_VRF Heat Pump Cooling Electricity Energy (Wh) [summed]_pymod</t>
  </si>
  <si>
    <t>Building_Total_VRF Heat Pump Cooling Electricity Energy (Wh) [mean]_pymod</t>
  </si>
  <si>
    <t>Building_Total_VRF Heat Pump Heating Electricity Energy (Wh) [summed]_pymod</t>
  </si>
  <si>
    <t>Building_Total_VRF Heat Pump Heating Electricity Energy (Wh) [mean]_pymod</t>
  </si>
  <si>
    <t>Building_Total_Total Energy Demand (Wh) [summed]_pymod</t>
  </si>
  <si>
    <t>Building_Total_Total Energy Demand (Wh) [mean]_pymod</t>
  </si>
  <si>
    <t>Building_Total_Total Energy Consumption (Wh) [summed]_pymod</t>
  </si>
  <si>
    <t>Building_Total_Total Energy Consumption (Wh) [mean]_pymod</t>
  </si>
  <si>
    <t>Building_Total_Zone Air Volume (m3) [summed]_pymod</t>
  </si>
  <si>
    <t>Building_Total_Zone Air Volume (m3) [mean]_pymod</t>
  </si>
  <si>
    <t>Building_Total_Zone Floor Area (m2) [summed]_pymod</t>
  </si>
  <si>
    <t>Building_Total_Zone Floor Area (m2) [mean]_pymod</t>
  </si>
  <si>
    <t>Building_Total_PMV [summed]_pymod</t>
  </si>
  <si>
    <t>Building_Total_PMV [mean]_pymod</t>
  </si>
  <si>
    <t>Building_Total_PPD (%) [summed]_pymod</t>
  </si>
  <si>
    <t>Building_Total_PPD (%) [mean]_pymod</t>
  </si>
  <si>
    <t xml:space="preserve"> 01/01  01:00:00</t>
  </si>
  <si>
    <t>JapaneseApartment_v04_Adiabatic_PMV_SCRIPT[AS_PMV[CA_X[CM_X[HM_0[VC_X[VO_X[MT_X[MW_X[AT_X[NS_X[Japan_Asahikawa_Present.csv</t>
  </si>
  <si>
    <t>01/01</t>
  </si>
  <si>
    <t>01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</si>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</sst>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textRotation="90"/>
    </xf>
    <xf numFmtId="0" fontId="1" fillId="0" borderId="1" xfId="0" applyFont="1" applyBorder="1" applyAlignment="1">
      <alignment horizontal="center" vertical="top" textRotation="90"/>
    </xf>
    <xf numFmtId="0" fontId="1" fillId="2" borderId="1" xfId="0" applyFont="1" applyFill="1" applyBorder="1" applyAlignment="1">
      <alignment horizontal="center" vertical="top" textRotation="90"/>
    </xf>
    <xf numFmtId="0" fontId="0" fillId="2" borderId="0" xfId="0" applyFill="1"/>
    <xf numFmtId="0" fontId="1" fillId="3" borderId="1" xfId="0" applyFont="1" applyFill="1" applyBorder="1" applyAlignment="1">
      <alignment horizontal="center" vertical="top" textRotation="90"/>
    </xf>
    <xf numFmtId="0" fontId="0" fillId="3" borderId="0" xfId="0" applyFill="1"/>
    <xf numFmtId="0" fontId="1" fillId="4" borderId="1" xfId="0" applyFont="1" applyFill="1" applyBorder="1" applyAlignment="1">
      <alignment horizontal="center" vertical="top" textRotation="90"/>
    </xf>
    <xf numFmtId="0" fontId="0" fillId="4" borderId="0" xfId="0" applyFill="1"/>
    <xf numFmtId="0" fontId="1" fillId="5" borderId="1" xfId="0" applyFont="1" applyFill="1" applyBorder="1" applyAlignment="1">
      <alignment horizontal="center" vertical="top" textRotation="90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5"/>
  <sheetViews>
    <sheetView tabSelected="1" topLeftCell="P1" zoomScale="85" zoomScaleNormal="85" workbookViewId="0">
      <selection activeCell="EH3" sqref="EH3"/>
    </sheetView>
  </sheetViews>
  <sheetFormatPr defaultRowHeight="14.3" x14ac:dyDescent="0.25"/>
  <cols>
    <col min="27" max="27" width="9" style="11"/>
    <col min="29" max="29" width="9" style="11"/>
    <col min="31" max="31" width="9" style="11"/>
    <col min="33" max="33" width="9" style="11"/>
    <col min="35" max="35" width="9" style="11"/>
    <col min="36" max="41" width="0" hidden="1" customWidth="1"/>
    <col min="42" max="46" width="0" style="7" hidden="1" customWidth="1"/>
    <col min="47" max="51" width="0" style="5" hidden="1" customWidth="1"/>
    <col min="52" max="53" width="9" hidden="1" customWidth="1"/>
    <col min="54" max="58" width="0" style="9" hidden="1" customWidth="1"/>
    <col min="59" max="83" width="9" hidden="1" customWidth="1"/>
    <col min="84" max="84" width="0" style="7" hidden="1" customWidth="1"/>
    <col min="85" max="85" width="0" hidden="1" customWidth="1"/>
    <col min="86" max="86" width="0" style="5" hidden="1" customWidth="1"/>
    <col min="87" max="91" width="9" hidden="1" customWidth="1"/>
    <col min="92" max="92" width="0" style="9" hidden="1" customWidth="1"/>
    <col min="93" max="97" width="9" hidden="1" customWidth="1"/>
    <col min="98" max="99" width="9" style="11" customWidth="1"/>
    <col min="100" max="123" width="9" hidden="1" customWidth="1"/>
    <col min="124" max="124" width="0" style="7" hidden="1" customWidth="1"/>
    <col min="125" max="125" width="0" hidden="1" customWidth="1"/>
    <col min="126" max="126" width="0" style="5" hidden="1" customWidth="1"/>
    <col min="127" max="131" width="0" hidden="1" customWidth="1"/>
    <col min="132" max="132" width="0" style="9" hidden="1" customWidth="1"/>
    <col min="133" max="137" width="0" hidden="1" customWidth="1"/>
    <col min="138" max="139" width="9" style="11"/>
  </cols>
  <sheetData>
    <row r="1" spans="1:143" s="2" customFormat="1" ht="409.6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10" t="s">
        <v>25</v>
      </c>
      <c r="AB1" s="3" t="s">
        <v>26</v>
      </c>
      <c r="AC1" s="10" t="s">
        <v>27</v>
      </c>
      <c r="AD1" s="3" t="s">
        <v>28</v>
      </c>
      <c r="AE1" s="10" t="s">
        <v>29</v>
      </c>
      <c r="AF1" s="3" t="s">
        <v>30</v>
      </c>
      <c r="AG1" s="10" t="s">
        <v>31</v>
      </c>
      <c r="AH1" s="3" t="s">
        <v>32</v>
      </c>
      <c r="AI1" s="10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3" t="s">
        <v>50</v>
      </c>
      <c r="BA1" s="3" t="s">
        <v>51</v>
      </c>
      <c r="BB1" s="8" t="s">
        <v>52</v>
      </c>
      <c r="BC1" s="8" t="s">
        <v>53</v>
      </c>
      <c r="BD1" s="8" t="s">
        <v>54</v>
      </c>
      <c r="BE1" s="8" t="s">
        <v>55</v>
      </c>
      <c r="BF1" s="8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6" t="s">
        <v>82</v>
      </c>
      <c r="CG1" s="3" t="s">
        <v>83</v>
      </c>
      <c r="CH1" s="4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8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10" t="s">
        <v>96</v>
      </c>
      <c r="CU1" s="10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6" t="s">
        <v>122</v>
      </c>
      <c r="DU1" s="3" t="s">
        <v>123</v>
      </c>
      <c r="DV1" s="4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8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10" t="s">
        <v>136</v>
      </c>
      <c r="EI1" s="10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</row>
    <row r="2" spans="1:143" ht="24.45" customHeight="1" x14ac:dyDescent="0.25">
      <c r="A2" s="1">
        <v>0</v>
      </c>
      <c r="B2" t="s">
        <v>142</v>
      </c>
      <c r="C2" t="s">
        <v>143</v>
      </c>
      <c r="D2" t="s">
        <v>144</v>
      </c>
      <c r="E2" t="s">
        <v>145</v>
      </c>
      <c r="F2" t="s">
        <v>145</v>
      </c>
      <c r="G2" t="s">
        <v>145</v>
      </c>
      <c r="H2" t="s">
        <v>146</v>
      </c>
      <c r="I2" t="s">
        <v>146</v>
      </c>
      <c r="J2">
        <v>7.1532277397260273</v>
      </c>
      <c r="K2">
        <v>2.7377625570776249</v>
      </c>
      <c r="L2">
        <v>22.614515348337989</v>
      </c>
      <c r="M2">
        <v>22.498369761498768</v>
      </c>
      <c r="N2">
        <v>22.657826767731201</v>
      </c>
      <c r="O2">
        <v>22.788383571983321</v>
      </c>
      <c r="P2">
        <v>22.536171451851249</v>
      </c>
      <c r="Q2">
        <v>-0.34222605280489438</v>
      </c>
      <c r="R2">
        <v>9.7044183191794549</v>
      </c>
      <c r="S2">
        <v>-0.38900476644821941</v>
      </c>
      <c r="T2">
        <v>9.8688367297453485</v>
      </c>
      <c r="U2">
        <v>-0.38353110836222221</v>
      </c>
      <c r="V2">
        <v>10.23424179665839</v>
      </c>
      <c r="W2">
        <v>-0.30933187096149212</v>
      </c>
      <c r="X2">
        <v>9.3719241895184346</v>
      </c>
      <c r="Y2">
        <v>-0.40242446501756252</v>
      </c>
      <c r="Z2">
        <v>9.8832562931283814</v>
      </c>
      <c r="AA2" s="11">
        <v>15.786300000000001</v>
      </c>
      <c r="AB2">
        <v>41.044199999999996</v>
      </c>
      <c r="AC2" s="11">
        <v>3.3443000000000001</v>
      </c>
      <c r="AD2">
        <v>8.6951999999999998</v>
      </c>
      <c r="AE2" s="11">
        <v>15.029299999999999</v>
      </c>
      <c r="AF2">
        <v>39.0762</v>
      </c>
      <c r="AG2" s="11">
        <v>12.758800000000001</v>
      </c>
      <c r="AH2">
        <v>33.172800000000002</v>
      </c>
      <c r="AI2" s="11">
        <v>1.3033999999999999</v>
      </c>
      <c r="AJ2">
        <v>3.3887999999999998</v>
      </c>
      <c r="AK2">
        <v>472.96499314543172</v>
      </c>
      <c r="AL2">
        <v>1846.7577546159901</v>
      </c>
      <c r="AM2">
        <v>505.67688415347988</v>
      </c>
      <c r="AN2">
        <v>386.74155078613438</v>
      </c>
      <c r="AO2">
        <v>1212.1286365136209</v>
      </c>
      <c r="AP2" s="7">
        <v>68709.240905781146</v>
      </c>
      <c r="AQ2" s="7">
        <v>25120.613046469251</v>
      </c>
      <c r="AR2" s="7">
        <v>65037.9874206514</v>
      </c>
      <c r="AS2" s="7">
        <v>78669.180605383342</v>
      </c>
      <c r="AT2" s="7">
        <v>3796.204930280654</v>
      </c>
      <c r="AU2" s="5">
        <v>3119072.8949726848</v>
      </c>
      <c r="AV2" s="5">
        <v>3056707.305812296</v>
      </c>
      <c r="AW2" s="5">
        <v>5368575.8603615426</v>
      </c>
      <c r="AX2" s="5">
        <v>2093095.2228828031</v>
      </c>
      <c r="AY2" s="5">
        <v>947544.52520522394</v>
      </c>
      <c r="AZ2">
        <v>31.302646962625531</v>
      </c>
      <c r="BA2">
        <v>1521.9297267464101</v>
      </c>
      <c r="BB2" s="9">
        <v>3187782.1358784661</v>
      </c>
      <c r="BC2" s="9">
        <v>3081827.9188587661</v>
      </c>
      <c r="BD2" s="9">
        <v>5433613.8477821946</v>
      </c>
      <c r="BE2" s="9">
        <v>2171764.4034881862</v>
      </c>
      <c r="BF2" s="9">
        <v>951340.73013550462</v>
      </c>
      <c r="BG2">
        <v>1553.2323737090351</v>
      </c>
      <c r="BH2">
        <v>0</v>
      </c>
      <c r="BI2">
        <v>0</v>
      </c>
      <c r="BJ2">
        <v>0</v>
      </c>
      <c r="BK2">
        <v>0</v>
      </c>
      <c r="BL2">
        <v>113.0952669014025</v>
      </c>
      <c r="BM2">
        <v>22.619053380280501</v>
      </c>
      <c r="BN2">
        <v>0</v>
      </c>
      <c r="BP2">
        <v>0</v>
      </c>
      <c r="BR2">
        <v>0</v>
      </c>
      <c r="BT2">
        <v>0</v>
      </c>
      <c r="BV2">
        <v>0</v>
      </c>
      <c r="BX2">
        <v>0</v>
      </c>
      <c r="BZ2">
        <v>0</v>
      </c>
      <c r="CB2">
        <v>0</v>
      </c>
      <c r="CD2">
        <v>4424.2698192146563</v>
      </c>
      <c r="CE2">
        <v>884.85396384293131</v>
      </c>
      <c r="CF2" s="7">
        <v>241333.22690856579</v>
      </c>
      <c r="CG2">
        <v>48266.645381713162</v>
      </c>
      <c r="CH2" s="5">
        <v>14584995.80923455</v>
      </c>
      <c r="CI2">
        <v>2916999.1618469111</v>
      </c>
      <c r="CJ2">
        <v>0</v>
      </c>
      <c r="CL2">
        <v>0</v>
      </c>
      <c r="CN2" s="9">
        <v>14826329.03614312</v>
      </c>
      <c r="CO2">
        <v>1482632.9036143119</v>
      </c>
      <c r="CP2">
        <v>1553.2323737090351</v>
      </c>
      <c r="CQ2">
        <v>776.61618685451754</v>
      </c>
      <c r="CR2">
        <v>125.3772</v>
      </c>
      <c r="CS2">
        <v>25.07544</v>
      </c>
      <c r="CT2" s="11">
        <v>48.222099999999998</v>
      </c>
      <c r="CU2" s="11">
        <v>9.6444200000000002</v>
      </c>
      <c r="CV2">
        <v>-1.82651826359439</v>
      </c>
      <c r="CW2">
        <v>-0.3653036527188781</v>
      </c>
      <c r="CX2">
        <v>49.062677328230009</v>
      </c>
      <c r="CY2">
        <v>9.8125354656460022</v>
      </c>
      <c r="CZ2">
        <v>113.0952669014025</v>
      </c>
      <c r="DA2">
        <v>22.619053380280501</v>
      </c>
      <c r="DB2">
        <v>0</v>
      </c>
      <c r="DD2">
        <v>0</v>
      </c>
      <c r="DF2">
        <v>0</v>
      </c>
      <c r="DH2">
        <v>0</v>
      </c>
      <c r="DJ2">
        <v>0</v>
      </c>
      <c r="DL2">
        <v>0</v>
      </c>
      <c r="DN2">
        <v>0</v>
      </c>
      <c r="DP2">
        <v>0</v>
      </c>
      <c r="DR2">
        <v>4424.2698192146563</v>
      </c>
      <c r="DS2">
        <v>884.85396384293131</v>
      </c>
      <c r="DT2" s="7">
        <v>241333.22690856579</v>
      </c>
      <c r="DU2">
        <v>48266.645381713162</v>
      </c>
      <c r="DV2" s="5">
        <v>14584995.80923455</v>
      </c>
      <c r="DW2">
        <v>2916999.1618469111</v>
      </c>
      <c r="DX2">
        <v>0</v>
      </c>
      <c r="DZ2">
        <v>0</v>
      </c>
      <c r="EB2" s="9">
        <v>14826329.03614312</v>
      </c>
      <c r="EC2">
        <v>1482632.9036143119</v>
      </c>
      <c r="ED2">
        <v>1553.2323737090351</v>
      </c>
      <c r="EE2">
        <v>776.61618685451754</v>
      </c>
      <c r="EF2">
        <v>125.3772</v>
      </c>
      <c r="EG2">
        <v>25.07544</v>
      </c>
      <c r="EH2" s="11">
        <v>48.222099999999998</v>
      </c>
      <c r="EI2" s="11">
        <v>9.6444200000000002</v>
      </c>
      <c r="EJ2">
        <v>-1.82651826359439</v>
      </c>
      <c r="EK2">
        <v>-0.3653036527188781</v>
      </c>
      <c r="EL2">
        <v>49.062677328230009</v>
      </c>
      <c r="EM2">
        <v>9.8125354656460022</v>
      </c>
    </row>
    <row r="3" spans="1:143" x14ac:dyDescent="0.25">
      <c r="AI3" s="11">
        <f>+SUM(AA2,AC2,AE2,AG2,AI2)</f>
        <v>48.222099999999998</v>
      </c>
      <c r="AU3" s="5">
        <f>AP2+AU2</f>
        <v>3187782.1358784661</v>
      </c>
      <c r="AV3" s="5">
        <f t="shared" ref="AV3:AY3" si="0">AQ2+AV2</f>
        <v>3081827.9188587652</v>
      </c>
      <c r="AW3" s="5">
        <f t="shared" si="0"/>
        <v>5433613.8477821937</v>
      </c>
      <c r="AX3" s="5">
        <f t="shared" si="0"/>
        <v>2171764.4034881862</v>
      </c>
      <c r="AY3" s="5">
        <f t="shared" si="0"/>
        <v>951340.73013550462</v>
      </c>
      <c r="BB3" s="9" t="str">
        <f>+IF(AU3=BB2,"OK","NOT OK")</f>
        <v>OK</v>
      </c>
      <c r="BC3" s="9" t="str">
        <f t="shared" ref="BC3:BF3" si="1">+IF(AV3=BC2,"OK","NOT OK")</f>
        <v>OK</v>
      </c>
      <c r="BD3" s="9" t="str">
        <f t="shared" si="1"/>
        <v>OK</v>
      </c>
      <c r="BE3" s="9" t="str">
        <f t="shared" si="1"/>
        <v>OK</v>
      </c>
      <c r="BF3" s="9" t="str">
        <f t="shared" si="1"/>
        <v>OK</v>
      </c>
      <c r="CF3" s="7" t="str">
        <f>+IF(CF2=AT4,"OK","")</f>
        <v>OK</v>
      </c>
      <c r="CH3" s="5" t="str">
        <f>+IF(AY4=CH2,"OK","")</f>
        <v>OK</v>
      </c>
      <c r="CN3" s="9" t="str">
        <f>+IF(BF4=CN2,"OK","")</f>
        <v>OK</v>
      </c>
      <c r="CT3" s="11" t="str">
        <f>+IF(CT2=AI3,"OK","")</f>
        <v>OK</v>
      </c>
      <c r="DT3" s="7" t="str">
        <f>+IF(CF2=DT2,"OK","")</f>
        <v>OK</v>
      </c>
      <c r="DV3" s="5" t="str">
        <f>+IF(CH2=DV2,"OK","")</f>
        <v>OK</v>
      </c>
      <c r="EB3" s="9" t="str">
        <f>+IF(CN2=EB2,"OK","")</f>
        <v>OK</v>
      </c>
      <c r="EH3" s="11" t="str">
        <f>+IF(EH2=AI3,"OK","")</f>
        <v>OK</v>
      </c>
    </row>
    <row r="4" spans="1:143" x14ac:dyDescent="0.25">
      <c r="AT4" s="7">
        <f>SUM(AP2:AT2)</f>
        <v>241333.22690856582</v>
      </c>
      <c r="AY4" s="5">
        <f>SUM(AU2:AY2)</f>
        <v>14584995.809234552</v>
      </c>
      <c r="BF4" s="9">
        <f>+SUM(BB2:BF2)</f>
        <v>14826329.036143117</v>
      </c>
    </row>
    <row r="5" spans="1:143" x14ac:dyDescent="0.25">
      <c r="BF5" s="9" t="str">
        <f>+IF(AT4+AY4=BF4,"OK","NOT")</f>
        <v>OK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Daniel Sánchez-García</cp:lastModifiedBy>
  <dcterms:created xsi:type="dcterms:W3CDTF">2022-04-22T14:55:25Z</dcterms:created>
  <dcterms:modified xsi:type="dcterms:W3CDTF">2022-04-23T05:52:29Z</dcterms:modified>
</cp:coreProperties>
</file>