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ynmawr-my.sharepoint.com/personal/jmcarlson_brynmawr_edu/Documents/Documents/1. Josh Documents/Graduate School - Bryn Mawr College/Plasma Lab (BMX) Research/Analysis/Data/2022/"/>
    </mc:Choice>
  </mc:AlternateContent>
  <xr:revisionPtr revIDLastSave="59" documentId="13_ncr:1_{B28C889A-66EC-4075-8B87-EDD7BC80B043}" xr6:coauthVersionLast="47" xr6:coauthVersionMax="47" xr10:uidLastSave="{84F4D782-4381-429B-AF66-7C35F7DD0B54}"/>
  <bookViews>
    <workbookView xWindow="-120" yWindow="-120" windowWidth="29040" windowHeight="15720" xr2:uid="{5D1E930A-1D76-4B9E-B22A-CA73674DF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60" i="1" l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3" i="1" a="1"/>
  <c r="AB3" i="1" s="1"/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" i="1"/>
  <c r="L2" i="1" a="1"/>
  <c r="L2" i="1" s="1"/>
  <c r="L20" i="1" s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3" i="1"/>
  <c r="V4" i="1"/>
  <c r="V5" i="1"/>
  <c r="V2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3" i="1"/>
  <c r="AK4" i="1"/>
  <c r="AK5" i="1"/>
  <c r="AK6" i="1"/>
  <c r="AK7" i="1"/>
  <c r="AK2" i="1"/>
  <c r="Q10" i="1"/>
  <c r="Q11" i="1"/>
  <c r="Q12" i="1"/>
  <c r="Q13" i="1"/>
  <c r="Q14" i="1"/>
  <c r="Q15" i="1"/>
  <c r="Q16" i="1"/>
  <c r="Q17" i="1"/>
  <c r="Q18" i="1"/>
  <c r="Q19" i="1"/>
  <c r="Q3" i="1"/>
  <c r="Q4" i="1"/>
  <c r="Q5" i="1"/>
  <c r="Q6" i="1"/>
  <c r="Q7" i="1"/>
  <c r="Q8" i="1"/>
  <c r="Q9" i="1"/>
  <c r="Q2" i="1"/>
  <c r="AO7" i="1"/>
  <c r="AO6" i="1"/>
  <c r="AO5" i="1"/>
  <c r="AO4" i="1"/>
  <c r="AO3" i="1"/>
  <c r="AO2" i="1"/>
  <c r="AH5" i="1"/>
  <c r="AH2" i="1"/>
  <c r="AH3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5" i="1"/>
  <c r="AH14" i="1"/>
  <c r="AH13" i="1"/>
  <c r="AH12" i="1"/>
  <c r="AH11" i="1"/>
  <c r="AH10" i="1"/>
  <c r="AH9" i="1"/>
  <c r="AH8" i="1"/>
  <c r="AH7" i="1"/>
  <c r="AH6" i="1"/>
  <c r="AH4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L21" i="1" l="1"/>
  <c r="V20" i="1"/>
  <c r="Q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<sst xmlns="http://schemas.openxmlformats.org/spreadsheetml/2006/main" count="61" uniqueCount="32">
  <si>
    <t>Shot #</t>
  </si>
  <si>
    <t>Delay</t>
  </si>
  <si>
    <t>3.0kV Discharge</t>
  </si>
  <si>
    <t>3.5kV Discharge</t>
  </si>
  <si>
    <t>3.0kV</t>
  </si>
  <si>
    <t>3.5kV</t>
  </si>
  <si>
    <t>Shot 11 (confirmed)</t>
  </si>
  <si>
    <t>15(1)</t>
  </si>
  <si>
    <t>15(2)</t>
  </si>
  <si>
    <t>Shot 26?</t>
  </si>
  <si>
    <t>Shot 30 - Yes</t>
  </si>
  <si>
    <t>Only 20 Shots!</t>
  </si>
  <si>
    <t>21 Shots, 1 misfire, 20 Delays</t>
  </si>
  <si>
    <t>Shot 31 On 3.5kV side!</t>
  </si>
  <si>
    <t>4.0kV Discharge</t>
  </si>
  <si>
    <t>Pico1 Crashed</t>
  </si>
  <si>
    <t>4.0kV</t>
  </si>
  <si>
    <t>Shot#</t>
  </si>
  <si>
    <t>Time-Avg'd Vel</t>
  </si>
  <si>
    <t>110mT Nozzle</t>
  </si>
  <si>
    <t>Avg V:</t>
  </si>
  <si>
    <t>Pos5 / Pos7</t>
  </si>
  <si>
    <t>Avg:</t>
  </si>
  <si>
    <t>Pos19 / Pos21</t>
  </si>
  <si>
    <t>Delay (Initial V)</t>
  </si>
  <si>
    <t>Delay 2</t>
  </si>
  <si>
    <t>Tavg Vel 2</t>
  </si>
  <si>
    <t>Velocity</t>
  </si>
  <si>
    <t>Nozzle</t>
  </si>
  <si>
    <t>Discharge V</t>
  </si>
  <si>
    <t>Pos5/Pos7</t>
  </si>
  <si>
    <t>Pos19/Pos21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</si>
</sst>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45B8-C24E-4041-8C4B-D20B0EE80056}">
  <dimension ref="A1:AR81"/>
  <sheetViews>
    <sheetView tabSelected="1" topLeftCell="M1" zoomScale="70" zoomScaleNormal="70" workbookViewId="0">
      <selection activeCell="V21" sqref="V21"/>
    </sheetView>
  </sheetViews>
  <sheetFormatPr defaultRowHeight="15" x14ac:dyDescent="0.25"/>
  <cols>
    <col min="1" max="2" width="12" bestFit="1" customWidth="1"/>
    <col min="3" max="3" width="12.5703125" customWidth="1"/>
    <col min="4" max="4" width="12" bestFit="1" customWidth="1"/>
    <col min="5" max="5" width="9.85546875" customWidth="1"/>
    <col min="7" max="7" width="14.28515625" customWidth="1"/>
    <col min="8" max="8" width="13" customWidth="1"/>
    <col min="9" max="9" width="11.140625" customWidth="1"/>
    <col min="10" max="10" width="9.140625" customWidth="1"/>
    <col min="11" max="11" width="13" customWidth="1"/>
    <col min="12" max="12" width="14.140625" customWidth="1"/>
    <col min="13" max="13" width="10.28515625" customWidth="1"/>
    <col min="14" max="14" width="10.85546875" customWidth="1"/>
    <col min="15" max="15" width="9.7109375" customWidth="1"/>
    <col min="16" max="16" width="9.42578125" customWidth="1"/>
    <col min="17" max="19" width="15.7109375" customWidth="1"/>
    <col min="20" max="20" width="8.7109375" customWidth="1"/>
    <col min="21" max="25" width="15.7109375" customWidth="1"/>
    <col min="26" max="26" width="8.5703125" bestFit="1" customWidth="1"/>
    <col min="27" max="28" width="15.7109375" customWidth="1"/>
    <col min="29" max="29" width="11.85546875" customWidth="1"/>
    <col min="30" max="30" width="15.42578125" bestFit="1" customWidth="1"/>
    <col min="31" max="31" width="13" customWidth="1"/>
    <col min="32" max="32" width="9.7109375" customWidth="1"/>
    <col min="34" max="34" width="14.85546875" customWidth="1"/>
    <col min="37" max="37" width="14.7109375" customWidth="1"/>
    <col min="39" max="39" width="10.85546875" customWidth="1"/>
    <col min="41" max="41" width="12.85546875" customWidth="1"/>
    <col min="42" max="42" width="13.42578125" bestFit="1" customWidth="1"/>
  </cols>
  <sheetData>
    <row r="1" spans="1:44" x14ac:dyDescent="0.25">
      <c r="A1" s="1" t="s">
        <v>4</v>
      </c>
      <c r="C1" s="1" t="s">
        <v>5</v>
      </c>
      <c r="E1" s="9" t="s">
        <v>2</v>
      </c>
      <c r="F1" t="s">
        <v>0</v>
      </c>
      <c r="G1" t="s">
        <v>24</v>
      </c>
      <c r="I1" s="9" t="s">
        <v>2</v>
      </c>
      <c r="J1" t="s">
        <v>17</v>
      </c>
      <c r="K1" t="s">
        <v>1</v>
      </c>
      <c r="L1" t="s">
        <v>18</v>
      </c>
      <c r="N1" s="9" t="s">
        <v>2</v>
      </c>
      <c r="O1" t="s">
        <v>17</v>
      </c>
      <c r="P1" t="s">
        <v>1</v>
      </c>
      <c r="Q1" t="s">
        <v>18</v>
      </c>
      <c r="S1" s="9" t="s">
        <v>3</v>
      </c>
      <c r="T1" s="8" t="s">
        <v>0</v>
      </c>
      <c r="U1" s="8" t="s">
        <v>1</v>
      </c>
      <c r="V1" s="8" t="s">
        <v>18</v>
      </c>
      <c r="W1" s="8" t="s">
        <v>25</v>
      </c>
      <c r="X1" s="8" t="s">
        <v>26</v>
      </c>
      <c r="Y1" s="8"/>
      <c r="Z1" s="15" t="s">
        <v>30</v>
      </c>
      <c r="AA1" s="15"/>
      <c r="AB1" s="15"/>
      <c r="AC1" s="15"/>
      <c r="AD1" s="15"/>
      <c r="AF1" s="9" t="s">
        <v>3</v>
      </c>
      <c r="AG1" t="s">
        <v>0</v>
      </c>
      <c r="AH1" t="s">
        <v>1</v>
      </c>
      <c r="AI1" t="s">
        <v>0</v>
      </c>
      <c r="AJ1" t="s">
        <v>1</v>
      </c>
      <c r="AK1" t="s">
        <v>18</v>
      </c>
      <c r="AM1" s="9" t="s">
        <v>14</v>
      </c>
      <c r="AN1" t="s">
        <v>0</v>
      </c>
      <c r="AO1" t="s">
        <v>1</v>
      </c>
      <c r="AR1" t="s">
        <v>16</v>
      </c>
    </row>
    <row r="2" spans="1:44" x14ac:dyDescent="0.25">
      <c r="A2" s="2">
        <v>21.9993015064525</v>
      </c>
      <c r="C2">
        <v>18.624390720312601</v>
      </c>
      <c r="E2" s="9"/>
      <c r="F2">
        <v>11</v>
      </c>
      <c r="G2">
        <f>A3-A2</f>
        <v>0.16724257672819931</v>
      </c>
      <c r="I2" s="9"/>
      <c r="J2">
        <v>11</v>
      </c>
      <c r="K2">
        <v>0.63212107611604795</v>
      </c>
      <c r="L2" cm="1">
        <f t="array" ref="L2:L19">(0.026/K2:K19)*1000</f>
        <v>41.131360719298002</v>
      </c>
      <c r="N2" s="9"/>
      <c r="O2">
        <v>11</v>
      </c>
      <c r="P2">
        <v>0.31224154583760999</v>
      </c>
      <c r="Q2">
        <f>(0.026/P2)*1000</f>
        <v>83.268867793531967</v>
      </c>
      <c r="S2" s="9"/>
      <c r="T2" s="3">
        <v>31</v>
      </c>
      <c r="U2">
        <v>0.22416726560021699</v>
      </c>
      <c r="V2" s="3">
        <f>(0.026/U2)*1000</f>
        <v>115.98482022066842</v>
      </c>
      <c r="W2">
        <v>0.22389112274693199</v>
      </c>
      <c r="X2" s="3">
        <f>(0.026/W2)*1000</f>
        <v>116.12787358875434</v>
      </c>
      <c r="Y2" s="3"/>
      <c r="Z2" s="16" t="s">
        <v>17</v>
      </c>
      <c r="AA2" s="16" t="s">
        <v>1</v>
      </c>
      <c r="AB2" s="16" t="s">
        <v>27</v>
      </c>
      <c r="AC2" s="16" t="s">
        <v>28</v>
      </c>
      <c r="AD2" s="16" t="s">
        <v>29</v>
      </c>
      <c r="AF2" s="9"/>
      <c r="AG2" s="5">
        <v>31</v>
      </c>
      <c r="AH2" s="5">
        <f>A79-A78</f>
        <v>0.11545288566239975</v>
      </c>
      <c r="AI2">
        <v>31</v>
      </c>
      <c r="AJ2">
        <v>0.49604534854770599</v>
      </c>
      <c r="AK2">
        <f>(0.026/AJ2)*1000</f>
        <v>52.414562652631162</v>
      </c>
      <c r="AM2" s="9"/>
      <c r="AN2">
        <v>52</v>
      </c>
      <c r="AO2">
        <f>AR3-AR2</f>
        <v>0.19796227719919912</v>
      </c>
      <c r="AP2" t="s">
        <v>15</v>
      </c>
      <c r="AR2">
        <v>17.916600143590699</v>
      </c>
    </row>
    <row r="3" spans="1:44" x14ac:dyDescent="0.25">
      <c r="A3" s="2">
        <v>22.1665440831807</v>
      </c>
      <c r="B3" s="11" t="s">
        <v>6</v>
      </c>
      <c r="C3">
        <v>18.793513139985102</v>
      </c>
      <c r="E3" s="9"/>
      <c r="F3">
        <v>11</v>
      </c>
      <c r="G3">
        <f>A5-A4</f>
        <v>0.18814789876559956</v>
      </c>
      <c r="I3" s="9"/>
      <c r="J3">
        <v>12</v>
      </c>
      <c r="K3">
        <v>0.19279103415431101</v>
      </c>
      <c r="L3">
        <v>134.86104327439548</v>
      </c>
      <c r="N3" s="9"/>
      <c r="O3">
        <v>12</v>
      </c>
      <c r="P3">
        <v>0.37581002060950403</v>
      </c>
      <c r="Q3">
        <f t="shared" ref="Q3:Q19" si="0">(0.026/P3)*1000</f>
        <v>69.183892323659009</v>
      </c>
      <c r="S3" s="9"/>
      <c r="T3" s="3">
        <v>32</v>
      </c>
      <c r="U3">
        <v>0.41591887214898798</v>
      </c>
      <c r="V3" s="3">
        <f t="shared" ref="V3:V19" si="1">(0.026/U3)*1000</f>
        <v>62.512191057025255</v>
      </c>
      <c r="W3">
        <v>0.41471691702429597</v>
      </c>
      <c r="X3" s="3">
        <f t="shared" ref="X3:X20" si="2">(0.026/W3)*1000</f>
        <v>62.693367289082161</v>
      </c>
      <c r="Y3" s="3"/>
      <c r="Z3" s="17">
        <v>11</v>
      </c>
      <c r="AA3" s="17">
        <v>0.63212107611604795</v>
      </c>
      <c r="AB3" s="17" cm="1">
        <f t="array" ref="AB3:AB20">(0.026/AA3:AA20)*1000</f>
        <v>41.131360719298002</v>
      </c>
      <c r="AC3" s="18">
        <v>110</v>
      </c>
      <c r="AD3" s="18">
        <v>3</v>
      </c>
      <c r="AF3" s="9"/>
      <c r="AG3" s="5">
        <v>31</v>
      </c>
      <c r="AH3" s="5">
        <f>A81-A80</f>
        <v>8.3965735027202726E-2</v>
      </c>
      <c r="AI3">
        <v>32</v>
      </c>
      <c r="AJ3">
        <v>0.39200301289811001</v>
      </c>
      <c r="AK3">
        <f t="shared" ref="AK3:AK20" si="3">(0.026/AJ3)*1000</f>
        <v>66.326020832798946</v>
      </c>
      <c r="AM3" s="9"/>
      <c r="AN3">
        <v>52</v>
      </c>
      <c r="AO3">
        <f>AR5-AR4</f>
        <v>0.46191198013149659</v>
      </c>
      <c r="AR3">
        <v>18.114562420789898</v>
      </c>
    </row>
    <row r="4" spans="1:44" x14ac:dyDescent="0.25">
      <c r="A4" s="2">
        <v>22.257133812216001</v>
      </c>
      <c r="B4" s="11"/>
      <c r="C4">
        <v>21.454972126456902</v>
      </c>
      <c r="E4" s="9" t="s">
        <v>11</v>
      </c>
      <c r="F4">
        <v>12</v>
      </c>
      <c r="G4">
        <f>A7-A6</f>
        <v>0.31999381793839987</v>
      </c>
      <c r="I4" s="13" t="s">
        <v>21</v>
      </c>
      <c r="J4">
        <v>13</v>
      </c>
      <c r="K4">
        <v>0.56036443384511603</v>
      </c>
      <c r="L4">
        <v>46.39837653791276</v>
      </c>
      <c r="N4" s="13" t="s">
        <v>23</v>
      </c>
      <c r="O4">
        <v>13</v>
      </c>
      <c r="P4">
        <v>0.38447050081982498</v>
      </c>
      <c r="Q4">
        <f t="shared" si="0"/>
        <v>67.625474372049212</v>
      </c>
      <c r="S4" s="10" t="s">
        <v>21</v>
      </c>
      <c r="T4" s="3">
        <v>33</v>
      </c>
      <c r="U4">
        <v>0.29911660224004</v>
      </c>
      <c r="V4" s="3">
        <f t="shared" si="1"/>
        <v>86.922624171610153</v>
      </c>
      <c r="W4">
        <v>0.29580500875582899</v>
      </c>
      <c r="X4" s="3">
        <f t="shared" si="2"/>
        <v>87.895739525700833</v>
      </c>
      <c r="Y4" s="3"/>
      <c r="Z4" s="17">
        <v>12</v>
      </c>
      <c r="AA4" s="17">
        <v>0.19279103415431101</v>
      </c>
      <c r="AB4" s="17">
        <v>134.86104327439548</v>
      </c>
      <c r="AC4" s="18">
        <v>110</v>
      </c>
      <c r="AD4" s="18">
        <v>3</v>
      </c>
      <c r="AF4" s="9" t="s">
        <v>12</v>
      </c>
      <c r="AG4">
        <v>32</v>
      </c>
      <c r="AH4">
        <f>C3-C2</f>
        <v>0.16912241967250097</v>
      </c>
      <c r="AI4">
        <v>33</v>
      </c>
      <c r="AJ4">
        <v>0.39191613034548201</v>
      </c>
      <c r="AK4">
        <f t="shared" si="3"/>
        <v>66.340724422545392</v>
      </c>
      <c r="AN4">
        <v>53</v>
      </c>
      <c r="AO4">
        <f>AR7-AR6</f>
        <v>0.23728355143740032</v>
      </c>
      <c r="AR4">
        <v>16.882797140439202</v>
      </c>
    </row>
    <row r="5" spans="1:44" x14ac:dyDescent="0.25">
      <c r="A5" s="2">
        <v>22.4452817109816</v>
      </c>
      <c r="C5">
        <v>21.552885333317199</v>
      </c>
      <c r="E5" s="9"/>
      <c r="F5">
        <v>12</v>
      </c>
      <c r="G5">
        <f>A9-A8</f>
        <v>8.2961360206198265E-2</v>
      </c>
      <c r="I5" s="13"/>
      <c r="J5">
        <v>14</v>
      </c>
      <c r="K5">
        <v>0.27258260225666298</v>
      </c>
      <c r="L5">
        <v>95.383930539772578</v>
      </c>
      <c r="N5" s="13"/>
      <c r="O5">
        <v>14</v>
      </c>
      <c r="P5">
        <v>0.35177574112350601</v>
      </c>
      <c r="Q5">
        <f t="shared" si="0"/>
        <v>73.910724818490479</v>
      </c>
      <c r="S5" s="10"/>
      <c r="T5" s="3">
        <v>34</v>
      </c>
      <c r="U5">
        <v>0.21601289336180601</v>
      </c>
      <c r="V5" s="3">
        <f t="shared" si="1"/>
        <v>120.36318571249298</v>
      </c>
      <c r="W5">
        <v>0.21567333308624601</v>
      </c>
      <c r="X5" s="3">
        <f t="shared" si="2"/>
        <v>120.55268784482878</v>
      </c>
      <c r="Y5" s="3"/>
      <c r="Z5" s="17">
        <v>13</v>
      </c>
      <c r="AA5" s="17">
        <v>0.56036443384511603</v>
      </c>
      <c r="AB5" s="17">
        <v>46.39837653791276</v>
      </c>
      <c r="AC5" s="18">
        <v>110</v>
      </c>
      <c r="AD5" s="18">
        <v>3</v>
      </c>
      <c r="AF5" s="9"/>
      <c r="AG5">
        <v>32</v>
      </c>
      <c r="AH5">
        <f>C5-C4</f>
        <v>9.7913206860297919E-2</v>
      </c>
      <c r="AI5">
        <v>34</v>
      </c>
      <c r="AJ5">
        <v>0.33580943020351001</v>
      </c>
      <c r="AK5">
        <f t="shared" si="3"/>
        <v>77.424865597857888</v>
      </c>
      <c r="AN5">
        <v>53</v>
      </c>
      <c r="AO5">
        <f>AR9-AR8</f>
        <v>4.7456710287502091E-2</v>
      </c>
      <c r="AR5">
        <v>17.344709120570698</v>
      </c>
    </row>
    <row r="6" spans="1:44" x14ac:dyDescent="0.25">
      <c r="A6">
        <v>28.0788316253993</v>
      </c>
      <c r="C6">
        <v>19.328829608557701</v>
      </c>
      <c r="E6" s="9"/>
      <c r="F6">
        <v>13</v>
      </c>
      <c r="G6">
        <f>A11-A10</f>
        <v>0.32481481707879922</v>
      </c>
      <c r="I6" s="13"/>
      <c r="J6">
        <v>15</v>
      </c>
      <c r="K6">
        <v>0.18417570550677301</v>
      </c>
      <c r="L6" s="2">
        <v>141.16954203302268</v>
      </c>
      <c r="N6" s="13"/>
      <c r="O6">
        <v>16</v>
      </c>
      <c r="P6">
        <v>0.352157169211822</v>
      </c>
      <c r="Q6">
        <f t="shared" si="0"/>
        <v>73.830670714987022</v>
      </c>
      <c r="S6" s="9" t="s">
        <v>19</v>
      </c>
      <c r="T6" s="3">
        <v>35</v>
      </c>
      <c r="U6">
        <v>0.27031654109668501</v>
      </c>
      <c r="V6" s="3">
        <f t="shared" si="1"/>
        <v>96.183533181199195</v>
      </c>
      <c r="W6">
        <v>0.26942811568748998</v>
      </c>
      <c r="X6" s="3">
        <f t="shared" si="2"/>
        <v>96.500693454566687</v>
      </c>
      <c r="Y6" s="3"/>
      <c r="Z6" s="17">
        <v>14</v>
      </c>
      <c r="AA6" s="17">
        <v>0.27258260225666298</v>
      </c>
      <c r="AB6" s="17">
        <v>95.383930539772578</v>
      </c>
      <c r="AC6" s="18">
        <v>110</v>
      </c>
      <c r="AD6" s="18">
        <v>3</v>
      </c>
      <c r="AF6" s="9"/>
      <c r="AG6">
        <v>33</v>
      </c>
      <c r="AH6">
        <f>C7-C6</f>
        <v>0.11073232400419997</v>
      </c>
      <c r="AI6">
        <v>35</v>
      </c>
      <c r="AJ6">
        <v>0.31196725009371301</v>
      </c>
      <c r="AK6">
        <f t="shared" si="3"/>
        <v>83.34208155564329</v>
      </c>
      <c r="AN6">
        <v>54</v>
      </c>
      <c r="AO6">
        <f>AR11-AR10</f>
        <v>3.2240431750800269E-2</v>
      </c>
      <c r="AR6">
        <v>16.6604254164208</v>
      </c>
    </row>
    <row r="7" spans="1:44" x14ac:dyDescent="0.25">
      <c r="A7">
        <v>28.398825443337699</v>
      </c>
      <c r="C7">
        <v>19.439561932561901</v>
      </c>
      <c r="E7" s="9"/>
      <c r="F7">
        <v>13</v>
      </c>
      <c r="G7">
        <f>A13-A12</f>
        <v>0.10827160569289873</v>
      </c>
      <c r="I7" s="13"/>
      <c r="J7">
        <v>16</v>
      </c>
      <c r="K7">
        <v>0.26411326366212101</v>
      </c>
      <c r="L7">
        <v>98.442613746433011</v>
      </c>
      <c r="N7" s="13"/>
      <c r="O7">
        <v>17</v>
      </c>
      <c r="P7">
        <v>0.29756277277721599</v>
      </c>
      <c r="Q7">
        <f t="shared" si="0"/>
        <v>87.376521455747053</v>
      </c>
      <c r="S7" s="9"/>
      <c r="T7" s="3">
        <v>37</v>
      </c>
      <c r="U7">
        <v>0.369552834945438</v>
      </c>
      <c r="V7" s="3">
        <f t="shared" si="1"/>
        <v>70.355298461825427</v>
      </c>
      <c r="W7">
        <v>0.36773637389243402</v>
      </c>
      <c r="X7" s="3">
        <f t="shared" si="2"/>
        <v>70.702823669015714</v>
      </c>
      <c r="Y7" s="3"/>
      <c r="Z7" s="17">
        <v>15</v>
      </c>
      <c r="AA7" s="17">
        <v>0.18417570550677301</v>
      </c>
      <c r="AB7" s="17">
        <v>141.16954203302268</v>
      </c>
      <c r="AC7" s="18">
        <v>110</v>
      </c>
      <c r="AD7" s="18">
        <v>3</v>
      </c>
      <c r="AF7" s="9"/>
      <c r="AG7">
        <v>33</v>
      </c>
      <c r="AH7">
        <f>C9-C8</f>
        <v>0.11073232400410049</v>
      </c>
      <c r="AI7">
        <v>37</v>
      </c>
      <c r="AJ7">
        <v>0.40182313574588202</v>
      </c>
      <c r="AK7">
        <f t="shared" si="3"/>
        <v>64.705084618230444</v>
      </c>
      <c r="AN7">
        <v>54</v>
      </c>
      <c r="AO7">
        <f>AR13-AR12</f>
        <v>0.18806918521330118</v>
      </c>
      <c r="AR7">
        <v>16.8977089678582</v>
      </c>
    </row>
    <row r="8" spans="1:44" x14ac:dyDescent="0.25">
      <c r="A8">
        <v>30.152865630556001</v>
      </c>
      <c r="C8">
        <v>20.849553524881099</v>
      </c>
      <c r="E8" s="14" t="s">
        <v>19</v>
      </c>
      <c r="F8">
        <v>14</v>
      </c>
      <c r="G8">
        <f>A15-A14</f>
        <v>0.19123296589920002</v>
      </c>
      <c r="I8" s="14" t="s">
        <v>19</v>
      </c>
      <c r="J8">
        <v>17</v>
      </c>
      <c r="K8">
        <v>0.26389653616077402</v>
      </c>
      <c r="L8">
        <v>98.523460664750772</v>
      </c>
      <c r="N8" s="14" t="s">
        <v>19</v>
      </c>
      <c r="O8">
        <v>18</v>
      </c>
      <c r="P8">
        <v>0.42413245450495801</v>
      </c>
      <c r="Q8">
        <f t="shared" si="0"/>
        <v>61.301604543200703</v>
      </c>
      <c r="T8" s="3">
        <v>39</v>
      </c>
      <c r="U8">
        <v>0.32808994960843701</v>
      </c>
      <c r="V8" s="3">
        <f t="shared" si="1"/>
        <v>79.246560374769231</v>
      </c>
      <c r="W8">
        <v>0.201662905772206</v>
      </c>
      <c r="X8" s="3">
        <f t="shared" si="2"/>
        <v>128.92802422161381</v>
      </c>
      <c r="Y8" s="3"/>
      <c r="Z8" s="17">
        <v>16</v>
      </c>
      <c r="AA8" s="17">
        <v>0.26411326366212101</v>
      </c>
      <c r="AB8" s="17">
        <v>98.442613746433011</v>
      </c>
      <c r="AC8" s="18">
        <v>110</v>
      </c>
      <c r="AD8" s="18">
        <v>3</v>
      </c>
      <c r="AF8" s="9" t="s">
        <v>19</v>
      </c>
      <c r="AG8">
        <v>34</v>
      </c>
      <c r="AH8">
        <f>C11-C10</f>
        <v>6.3633362462400811E-2</v>
      </c>
      <c r="AI8">
        <v>39</v>
      </c>
      <c r="AJ8">
        <v>0.28895955295788001</v>
      </c>
      <c r="AK8">
        <f t="shared" si="3"/>
        <v>89.977990808249459</v>
      </c>
      <c r="AR8">
        <v>17.2163468797885</v>
      </c>
    </row>
    <row r="9" spans="1:44" x14ac:dyDescent="0.25">
      <c r="A9">
        <v>30.235826990762199</v>
      </c>
      <c r="C9">
        <v>20.960285848885199</v>
      </c>
      <c r="E9" s="14"/>
      <c r="F9">
        <v>14</v>
      </c>
      <c r="G9">
        <f>A17-A16</f>
        <v>0.19123296589920002</v>
      </c>
      <c r="I9" s="14"/>
      <c r="J9">
        <v>18</v>
      </c>
      <c r="K9">
        <v>0.24786167695908701</v>
      </c>
      <c r="L9">
        <v>104.89721654022239</v>
      </c>
      <c r="N9" s="14"/>
      <c r="O9">
        <v>19</v>
      </c>
      <c r="P9">
        <v>0.40858841331416001</v>
      </c>
      <c r="Q9">
        <f t="shared" si="0"/>
        <v>63.633718315964167</v>
      </c>
      <c r="T9" s="3">
        <v>40</v>
      </c>
      <c r="U9">
        <v>0.2588810184732</v>
      </c>
      <c r="V9" s="3">
        <f t="shared" si="1"/>
        <v>100.43223776443688</v>
      </c>
      <c r="W9">
        <v>0.32798774288905003</v>
      </c>
      <c r="X9" s="3">
        <f t="shared" si="2"/>
        <v>79.271254989535223</v>
      </c>
      <c r="Y9" s="3"/>
      <c r="Z9" s="17">
        <v>17</v>
      </c>
      <c r="AA9" s="17">
        <v>0.26389653616077402</v>
      </c>
      <c r="AB9" s="17">
        <v>98.523460664750772</v>
      </c>
      <c r="AC9" s="18">
        <v>110</v>
      </c>
      <c r="AD9" s="18">
        <v>3</v>
      </c>
      <c r="AF9" s="9"/>
      <c r="AG9">
        <v>34</v>
      </c>
      <c r="AH9">
        <f>C13-C12</f>
        <v>8.9086707447400215E-2</v>
      </c>
      <c r="AI9">
        <v>40</v>
      </c>
      <c r="AJ9">
        <v>0.30398181995270801</v>
      </c>
      <c r="AK9">
        <f t="shared" si="3"/>
        <v>85.531430807424442</v>
      </c>
      <c r="AR9">
        <v>17.263803590076002</v>
      </c>
    </row>
    <row r="10" spans="1:44" x14ac:dyDescent="0.25">
      <c r="A10">
        <v>20.010312048558699</v>
      </c>
      <c r="C10">
        <v>18.574488396931699</v>
      </c>
      <c r="F10">
        <v>15</v>
      </c>
      <c r="G10">
        <f>A19-A18</f>
        <v>0.26033395357709921</v>
      </c>
      <c r="J10">
        <v>19</v>
      </c>
      <c r="K10">
        <v>0.30418507039668502</v>
      </c>
      <c r="L10">
        <v>85.474280398093285</v>
      </c>
      <c r="O10">
        <v>21</v>
      </c>
      <c r="P10">
        <v>0.36025458891081602</v>
      </c>
      <c r="Q10">
        <f t="shared" si="0"/>
        <v>72.171183380641153</v>
      </c>
      <c r="T10" s="3">
        <v>41</v>
      </c>
      <c r="U10">
        <v>0.30042476615446201</v>
      </c>
      <c r="V10" s="3">
        <f t="shared" si="1"/>
        <v>86.544129942443618</v>
      </c>
      <c r="W10">
        <v>0.25637387533254402</v>
      </c>
      <c r="X10" s="3">
        <f t="shared" si="2"/>
        <v>101.41438930263564</v>
      </c>
      <c r="Y10" s="3"/>
      <c r="Z10" s="17">
        <v>18</v>
      </c>
      <c r="AA10" s="17">
        <v>0.24786167695908701</v>
      </c>
      <c r="AB10" s="17">
        <v>104.89721654022239</v>
      </c>
      <c r="AC10" s="18">
        <v>110</v>
      </c>
      <c r="AD10" s="18">
        <v>3</v>
      </c>
      <c r="AG10">
        <v>35</v>
      </c>
      <c r="AH10">
        <f>C15-C14</f>
        <v>5.4989521444198886E-2</v>
      </c>
      <c r="AI10">
        <v>41</v>
      </c>
      <c r="AJ10">
        <v>0.34379592072211901</v>
      </c>
      <c r="AK10">
        <f t="shared" si="3"/>
        <v>75.626260909055688</v>
      </c>
      <c r="AR10">
        <v>16.027446433590999</v>
      </c>
    </row>
    <row r="11" spans="1:44" x14ac:dyDescent="0.25">
      <c r="A11">
        <v>20.335126865637498</v>
      </c>
      <c r="C11">
        <v>18.6381217593941</v>
      </c>
      <c r="F11">
        <v>15</v>
      </c>
      <c r="G11">
        <f>A21-A20</f>
        <v>0.21212396217389795</v>
      </c>
      <c r="J11">
        <v>21</v>
      </c>
      <c r="K11">
        <v>0.487938590684589</v>
      </c>
      <c r="L11">
        <v>53.285393892541691</v>
      </c>
      <c r="O11">
        <v>22</v>
      </c>
      <c r="P11">
        <v>0.415895714870196</v>
      </c>
      <c r="Q11">
        <f t="shared" si="0"/>
        <v>62.515671766694645</v>
      </c>
      <c r="T11" s="3">
        <v>42</v>
      </c>
      <c r="U11">
        <v>0.30878221780819698</v>
      </c>
      <c r="V11" s="3">
        <f t="shared" si="1"/>
        <v>84.201739933580455</v>
      </c>
      <c r="W11">
        <v>0.29933969200706401</v>
      </c>
      <c r="X11" s="3">
        <f t="shared" si="2"/>
        <v>86.857843093479346</v>
      </c>
      <c r="Y11" s="3"/>
      <c r="Z11" s="17">
        <v>19</v>
      </c>
      <c r="AA11" s="17">
        <v>0.30418507039668502</v>
      </c>
      <c r="AB11" s="17">
        <v>85.474280398093285</v>
      </c>
      <c r="AC11" s="18">
        <v>110</v>
      </c>
      <c r="AD11" s="18">
        <v>3</v>
      </c>
      <c r="AG11">
        <v>35</v>
      </c>
      <c r="AH11">
        <f>C17-C16</f>
        <v>0.15397066004380022</v>
      </c>
      <c r="AI11">
        <v>42</v>
      </c>
      <c r="AJ11">
        <v>0.42396587260287999</v>
      </c>
      <c r="AK11">
        <f t="shared" si="3"/>
        <v>61.325690769345627</v>
      </c>
      <c r="AR11">
        <v>16.059686865341799</v>
      </c>
    </row>
    <row r="12" spans="1:44" x14ac:dyDescent="0.25">
      <c r="A12">
        <v>21.5029134698969</v>
      </c>
      <c r="C12">
        <v>25.5741582677929</v>
      </c>
      <c r="F12">
        <v>16</v>
      </c>
      <c r="G12">
        <f>A23-A22</f>
        <v>9.857938867130045E-2</v>
      </c>
      <c r="J12">
        <v>22</v>
      </c>
      <c r="K12">
        <v>0.27760947624638799</v>
      </c>
      <c r="L12">
        <v>93.656745265151187</v>
      </c>
      <c r="O12">
        <v>23</v>
      </c>
      <c r="P12">
        <v>0.399833935759496</v>
      </c>
      <c r="Q12">
        <f t="shared" si="0"/>
        <v>65.02699664702611</v>
      </c>
      <c r="T12" s="3">
        <v>43</v>
      </c>
      <c r="U12">
        <v>0.38380047899272501</v>
      </c>
      <c r="V12" s="3">
        <f t="shared" si="1"/>
        <v>67.743531921159558</v>
      </c>
      <c r="W12">
        <v>0.30772310580940199</v>
      </c>
      <c r="X12" s="3">
        <f t="shared" si="2"/>
        <v>84.49154291359558</v>
      </c>
      <c r="Y12" s="3"/>
      <c r="Z12" s="17">
        <v>21</v>
      </c>
      <c r="AA12" s="17">
        <v>0.487938590684589</v>
      </c>
      <c r="AB12" s="17">
        <v>53.285393892541691</v>
      </c>
      <c r="AC12" s="18">
        <v>110</v>
      </c>
      <c r="AD12" s="18">
        <v>3</v>
      </c>
      <c r="AG12">
        <v>36</v>
      </c>
      <c r="AH12">
        <f>C19-C18</f>
        <v>5.5742802559901605E-2</v>
      </c>
      <c r="AI12">
        <v>43</v>
      </c>
      <c r="AJ12">
        <v>0.44389310436791901</v>
      </c>
      <c r="AK12">
        <f t="shared" si="3"/>
        <v>58.572660273744653</v>
      </c>
      <c r="AR12">
        <v>17.5911073735078</v>
      </c>
    </row>
    <row r="13" spans="1:44" x14ac:dyDescent="0.25">
      <c r="A13">
        <v>21.611185075589798</v>
      </c>
      <c r="C13">
        <v>25.6632449752403</v>
      </c>
      <c r="F13">
        <v>16</v>
      </c>
      <c r="G13">
        <f>A25-A24</f>
        <v>9.0996358773502095E-2</v>
      </c>
      <c r="J13">
        <v>23</v>
      </c>
      <c r="K13">
        <v>0.35992022790613498</v>
      </c>
      <c r="L13">
        <v>72.23822943005203</v>
      </c>
      <c r="O13">
        <v>24</v>
      </c>
      <c r="P13">
        <v>0.328032278748702</v>
      </c>
      <c r="Q13">
        <f t="shared" si="0"/>
        <v>79.260492592919491</v>
      </c>
      <c r="T13" s="3">
        <v>44</v>
      </c>
      <c r="U13">
        <v>0.183915057848896</v>
      </c>
      <c r="V13" s="3">
        <f t="shared" si="1"/>
        <v>141.36960999333459</v>
      </c>
      <c r="W13">
        <v>0.379682382821179</v>
      </c>
      <c r="X13" s="3">
        <f t="shared" si="2"/>
        <v>68.478289160562284</v>
      </c>
      <c r="Y13" s="3"/>
      <c r="Z13" s="17">
        <v>22</v>
      </c>
      <c r="AA13" s="17">
        <v>0.27760947624638799</v>
      </c>
      <c r="AB13" s="17">
        <v>93.656745265151187</v>
      </c>
      <c r="AC13" s="18">
        <v>110</v>
      </c>
      <c r="AD13" s="18">
        <v>3</v>
      </c>
      <c r="AG13">
        <v>36</v>
      </c>
      <c r="AH13">
        <f>C21-C20</f>
        <v>0.49053666252720163</v>
      </c>
      <c r="AI13">
        <v>44</v>
      </c>
      <c r="AJ13">
        <v>0.344571911898848</v>
      </c>
      <c r="AK13">
        <f t="shared" si="3"/>
        <v>75.455947226576384</v>
      </c>
      <c r="AR13">
        <v>17.779176558721101</v>
      </c>
    </row>
    <row r="14" spans="1:44" x14ac:dyDescent="0.25">
      <c r="A14">
        <v>21.622412102884699</v>
      </c>
      <c r="C14">
        <v>18.691784477038901</v>
      </c>
      <c r="F14">
        <v>17</v>
      </c>
      <c r="G14">
        <f>A27-A26</f>
        <v>0.1103305740757996</v>
      </c>
      <c r="J14">
        <v>24</v>
      </c>
      <c r="K14">
        <v>0.12007485276280599</v>
      </c>
      <c r="L14" s="2">
        <v>216.53160009581688</v>
      </c>
      <c r="O14">
        <v>25</v>
      </c>
      <c r="P14">
        <v>1.3482613935560599</v>
      </c>
      <c r="Q14">
        <f t="shared" si="0"/>
        <v>19.284094408002446</v>
      </c>
      <c r="T14" s="3">
        <v>46</v>
      </c>
      <c r="U14">
        <v>0.240114352900305</v>
      </c>
      <c r="V14" s="3">
        <f t="shared" si="1"/>
        <v>108.28174028728364</v>
      </c>
      <c r="W14">
        <v>0.183879689124717</v>
      </c>
      <c r="X14" s="3">
        <f t="shared" si="2"/>
        <v>141.39680202725063</v>
      </c>
      <c r="Y14" s="3"/>
      <c r="Z14" s="17">
        <v>23</v>
      </c>
      <c r="AA14" s="17">
        <v>0.35992022790613498</v>
      </c>
      <c r="AB14" s="17">
        <v>72.23822943005203</v>
      </c>
      <c r="AC14" s="18">
        <v>110</v>
      </c>
      <c r="AD14" s="18">
        <v>3</v>
      </c>
      <c r="AG14">
        <v>37</v>
      </c>
      <c r="AH14">
        <f>C23-C22</f>
        <v>8.3413328875700188E-2</v>
      </c>
      <c r="AI14">
        <v>45</v>
      </c>
      <c r="AJ14">
        <v>0.33511204379290499</v>
      </c>
      <c r="AK14">
        <f t="shared" si="3"/>
        <v>77.585990959094474</v>
      </c>
    </row>
    <row r="15" spans="1:44" x14ac:dyDescent="0.25">
      <c r="A15">
        <v>21.813645068783899</v>
      </c>
      <c r="C15">
        <v>18.7467739984831</v>
      </c>
      <c r="F15">
        <v>17</v>
      </c>
      <c r="G15">
        <f>A29-A28</f>
        <v>0.127304508548999</v>
      </c>
      <c r="J15">
        <v>26</v>
      </c>
      <c r="K15">
        <v>0.21629485118908601</v>
      </c>
      <c r="L15">
        <v>120.20628256782069</v>
      </c>
      <c r="O15">
        <v>26</v>
      </c>
      <c r="P15">
        <v>0.64154584914364399</v>
      </c>
      <c r="Q15">
        <f t="shared" si="0"/>
        <v>40.527111249656798</v>
      </c>
      <c r="T15" s="3">
        <v>47</v>
      </c>
      <c r="U15">
        <v>0.39213846758645299</v>
      </c>
      <c r="V15" s="3">
        <f t="shared" si="1"/>
        <v>66.303110123384911</v>
      </c>
      <c r="W15">
        <v>0.23984881382312301</v>
      </c>
      <c r="X15" s="3">
        <f t="shared" si="2"/>
        <v>108.40162011046573</v>
      </c>
      <c r="Y15" s="3"/>
      <c r="Z15" s="17">
        <v>24</v>
      </c>
      <c r="AA15" s="17">
        <v>0.12007485276280599</v>
      </c>
      <c r="AB15" s="17">
        <v>216.53160009581688</v>
      </c>
      <c r="AC15" s="18">
        <v>110</v>
      </c>
      <c r="AD15" s="18">
        <v>3</v>
      </c>
      <c r="AG15">
        <v>37</v>
      </c>
      <c r="AH15">
        <f>C25-C24</f>
        <v>4.5498179386697757E-2</v>
      </c>
      <c r="AI15">
        <v>46</v>
      </c>
      <c r="AJ15">
        <v>0.31998243921927799</v>
      </c>
      <c r="AK15">
        <f t="shared" si="3"/>
        <v>81.254459036680714</v>
      </c>
    </row>
    <row r="16" spans="1:44" x14ac:dyDescent="0.25">
      <c r="A16">
        <v>23.917207693675</v>
      </c>
      <c r="C16">
        <v>20.495440780409599</v>
      </c>
      <c r="F16">
        <v>18</v>
      </c>
      <c r="G16">
        <f>A31-A30</f>
        <v>0.16351222084239936</v>
      </c>
      <c r="J16">
        <v>27</v>
      </c>
      <c r="K16">
        <v>0.47992788250956597</v>
      </c>
      <c r="L16">
        <v>54.174806148050308</v>
      </c>
      <c r="O16">
        <v>27</v>
      </c>
      <c r="P16">
        <v>0.36812002535315802</v>
      </c>
      <c r="Q16">
        <f t="shared" si="0"/>
        <v>70.629137806498704</v>
      </c>
      <c r="T16" s="3">
        <v>48</v>
      </c>
      <c r="U16">
        <v>0.24295195759249899</v>
      </c>
      <c r="V16" s="3">
        <f t="shared" si="1"/>
        <v>107.01704261881089</v>
      </c>
      <c r="W16">
        <v>0.39183923586583702</v>
      </c>
      <c r="X16" s="3">
        <f t="shared" si="2"/>
        <v>66.353743117501935</v>
      </c>
      <c r="Y16" s="3"/>
      <c r="Z16" s="17">
        <v>26</v>
      </c>
      <c r="AA16" s="17">
        <v>0.21629485118908601</v>
      </c>
      <c r="AB16" s="17">
        <v>120.20628256782069</v>
      </c>
      <c r="AC16" s="18">
        <v>110</v>
      </c>
      <c r="AD16" s="18">
        <v>3</v>
      </c>
      <c r="AG16">
        <v>38</v>
      </c>
      <c r="AH16">
        <v>0</v>
      </c>
      <c r="AI16">
        <v>47</v>
      </c>
      <c r="AJ16">
        <v>0.29609801503369598</v>
      </c>
      <c r="AK16">
        <f t="shared" si="3"/>
        <v>87.808761558368417</v>
      </c>
    </row>
    <row r="17" spans="1:37" x14ac:dyDescent="0.25">
      <c r="A17">
        <v>24.1084406595742</v>
      </c>
      <c r="C17">
        <v>20.649411440453399</v>
      </c>
      <c r="F17">
        <v>18</v>
      </c>
      <c r="G17">
        <f>A33-A32</f>
        <v>6.689136307189969E-2</v>
      </c>
      <c r="J17">
        <v>28</v>
      </c>
      <c r="K17">
        <v>0.22051706960086101</v>
      </c>
      <c r="L17">
        <v>117.90470482425856</v>
      </c>
      <c r="O17">
        <v>28</v>
      </c>
      <c r="P17">
        <v>0.3596490448836</v>
      </c>
      <c r="Q17">
        <f t="shared" si="0"/>
        <v>72.292698590134918</v>
      </c>
      <c r="T17" s="3">
        <v>49</v>
      </c>
      <c r="U17">
        <v>0.25601622022615</v>
      </c>
      <c r="V17" s="3">
        <f t="shared" si="1"/>
        <v>101.5560653814555</v>
      </c>
      <c r="W17">
        <v>0.24266852891885499</v>
      </c>
      <c r="X17" s="3">
        <f t="shared" si="2"/>
        <v>107.14203492243546</v>
      </c>
      <c r="Y17" s="3"/>
      <c r="Z17" s="17">
        <v>27</v>
      </c>
      <c r="AA17" s="17">
        <v>0.47992788250956597</v>
      </c>
      <c r="AB17" s="17">
        <v>54.174806148050308</v>
      </c>
      <c r="AC17" s="18">
        <v>110</v>
      </c>
      <c r="AD17" s="18">
        <v>3</v>
      </c>
      <c r="AG17">
        <v>38</v>
      </c>
      <c r="AH17">
        <v>0</v>
      </c>
      <c r="AI17">
        <v>48</v>
      </c>
      <c r="AJ17">
        <v>0.368951498222929</v>
      </c>
      <c r="AK17">
        <f t="shared" si="3"/>
        <v>70.46996725919297</v>
      </c>
    </row>
    <row r="18" spans="1:37" x14ac:dyDescent="0.25">
      <c r="A18" s="2">
        <v>21.528674114717301</v>
      </c>
      <c r="B18" s="15" t="s">
        <v>7</v>
      </c>
      <c r="C18">
        <v>23.352749044329698</v>
      </c>
      <c r="F18">
        <v>19</v>
      </c>
      <c r="G18">
        <f>A35-A34</f>
        <v>0.15864100296100148</v>
      </c>
      <c r="J18">
        <v>29</v>
      </c>
      <c r="K18">
        <v>0.44887325333130401</v>
      </c>
      <c r="L18">
        <v>57.922809628422975</v>
      </c>
      <c r="O18">
        <v>29</v>
      </c>
      <c r="P18">
        <v>0.33580026306803401</v>
      </c>
      <c r="Q18">
        <f t="shared" si="0"/>
        <v>77.426979247876091</v>
      </c>
      <c r="S18" s="7"/>
      <c r="T18" s="3">
        <v>50</v>
      </c>
      <c r="U18">
        <v>0.27204126238349102</v>
      </c>
      <c r="V18" s="3">
        <f t="shared" si="1"/>
        <v>95.573736764051361</v>
      </c>
      <c r="W18">
        <v>0.25592632756933598</v>
      </c>
      <c r="X18" s="3">
        <f t="shared" si="2"/>
        <v>101.59173636778748</v>
      </c>
      <c r="Y18" s="3"/>
      <c r="Z18" s="17">
        <v>28</v>
      </c>
      <c r="AA18" s="17">
        <v>0.22051706960086101</v>
      </c>
      <c r="AB18" s="17">
        <v>117.90470482425856</v>
      </c>
      <c r="AC18" s="18">
        <v>110</v>
      </c>
      <c r="AD18" s="18">
        <v>3</v>
      </c>
      <c r="AG18">
        <v>39</v>
      </c>
      <c r="AH18">
        <f>C27-C26</f>
        <v>0.13498797592880152</v>
      </c>
      <c r="AI18">
        <v>49</v>
      </c>
      <c r="AJ18">
        <v>0.23252030471487101</v>
      </c>
      <c r="AK18">
        <f t="shared" si="3"/>
        <v>111.81819167097088</v>
      </c>
    </row>
    <row r="19" spans="1:37" x14ac:dyDescent="0.25">
      <c r="A19" s="2">
        <v>21.7890080682944</v>
      </c>
      <c r="B19" s="15"/>
      <c r="C19">
        <v>23.4084918468896</v>
      </c>
      <c r="F19">
        <v>19</v>
      </c>
      <c r="G19">
        <f>A37-A36</f>
        <v>0.11389610469000289</v>
      </c>
      <c r="J19">
        <v>30</v>
      </c>
      <c r="K19">
        <v>0.231676380959596</v>
      </c>
      <c r="L19">
        <v>112.22550996484341</v>
      </c>
      <c r="O19">
        <v>30</v>
      </c>
      <c r="P19">
        <v>0.415971925235258</v>
      </c>
      <c r="Q19">
        <f t="shared" si="0"/>
        <v>62.504218248131487</v>
      </c>
      <c r="T19" s="3">
        <v>51</v>
      </c>
      <c r="U19">
        <v>0.28817986756237901</v>
      </c>
      <c r="V19" s="3">
        <f t="shared" si="1"/>
        <v>90.221430872064914</v>
      </c>
      <c r="W19">
        <v>0.27211032375111399</v>
      </c>
      <c r="X19" s="3">
        <f t="shared" si="2"/>
        <v>95.54948023133781</v>
      </c>
      <c r="Y19" s="3"/>
      <c r="Z19" s="17">
        <v>29</v>
      </c>
      <c r="AA19" s="17">
        <v>0.44887325333130401</v>
      </c>
      <c r="AB19" s="17">
        <v>57.922809628422975</v>
      </c>
      <c r="AC19" s="18">
        <v>110</v>
      </c>
      <c r="AD19" s="18">
        <v>3</v>
      </c>
      <c r="AG19">
        <v>39</v>
      </c>
      <c r="AH19">
        <f>C29-C28</f>
        <v>6.7493987964400759E-2</v>
      </c>
      <c r="AI19">
        <v>50</v>
      </c>
      <c r="AJ19">
        <v>0.47264534590160101</v>
      </c>
      <c r="AK19">
        <f t="shared" si="3"/>
        <v>55.009533523287629</v>
      </c>
    </row>
    <row r="20" spans="1:37" x14ac:dyDescent="0.25">
      <c r="A20" s="2">
        <v>21.268340161140301</v>
      </c>
      <c r="B20" s="15" t="s">
        <v>8</v>
      </c>
      <c r="C20">
        <v>21.189928305005498</v>
      </c>
      <c r="F20">
        <v>21</v>
      </c>
      <c r="G20">
        <f>A39-A38</f>
        <v>7.9546485815200185E-2</v>
      </c>
      <c r="K20" s="6" t="s">
        <v>22</v>
      </c>
      <c r="L20" s="7">
        <f>AVERAGE(L2:L19)</f>
        <v>96.912661459492156</v>
      </c>
      <c r="P20" s="6" t="s">
        <v>20</v>
      </c>
      <c r="Q20" s="7">
        <f>AVERAGE(Q2:Q19)</f>
        <v>66.765003237511735</v>
      </c>
      <c r="U20" s="6" t="s">
        <v>22</v>
      </c>
      <c r="V20" s="8">
        <f>AVERAGE(V2:V19)</f>
        <v>93.378477154533158</v>
      </c>
      <c r="W20">
        <v>0.28807506120755699</v>
      </c>
      <c r="X20" s="3">
        <f t="shared" si="2"/>
        <v>90.254254884170962</v>
      </c>
      <c r="Y20" s="3"/>
      <c r="Z20" s="17">
        <v>30</v>
      </c>
      <c r="AA20" s="17">
        <v>0.231676380959596</v>
      </c>
      <c r="AB20" s="17">
        <v>112.22550996484341</v>
      </c>
      <c r="AC20" s="18">
        <v>110</v>
      </c>
      <c r="AD20" s="18">
        <v>3</v>
      </c>
      <c r="AG20">
        <v>40</v>
      </c>
      <c r="AH20">
        <f>C31-C30</f>
        <v>0.11084521203130038</v>
      </c>
      <c r="AI20">
        <v>51</v>
      </c>
      <c r="AJ20">
        <v>0.31980196979106501</v>
      </c>
      <c r="AK20">
        <f t="shared" si="3"/>
        <v>81.300312243187491</v>
      </c>
    </row>
    <row r="21" spans="1:37" x14ac:dyDescent="0.25">
      <c r="A21" s="2">
        <v>21.480464123314199</v>
      </c>
      <c r="B21" s="15"/>
      <c r="C21">
        <v>21.6804649675327</v>
      </c>
      <c r="F21">
        <v>21</v>
      </c>
      <c r="G21">
        <f>A41-A40</f>
        <v>0.38326943165520078</v>
      </c>
      <c r="L21">
        <f>STDEV(L2:L5,L7:L13,L15:L19)</f>
        <v>29.113542012794134</v>
      </c>
      <c r="Z21" s="18">
        <v>31</v>
      </c>
      <c r="AA21" s="17">
        <v>0.22416726560021699</v>
      </c>
      <c r="AB21" s="18">
        <f>(0.026/AA21)*1000</f>
        <v>115.98482022066842</v>
      </c>
      <c r="AC21" s="18">
        <v>110</v>
      </c>
      <c r="AD21" s="17">
        <v>3.5</v>
      </c>
      <c r="AG21">
        <v>40</v>
      </c>
      <c r="AH21">
        <f>C33-C32</f>
        <v>0.14548434079100048</v>
      </c>
    </row>
    <row r="22" spans="1:37" x14ac:dyDescent="0.25">
      <c r="A22">
        <v>19.319650564296101</v>
      </c>
      <c r="C22">
        <v>18.0246975530256</v>
      </c>
      <c r="F22">
        <v>22</v>
      </c>
      <c r="G22">
        <f>A43-A42</f>
        <v>0.10310543068500166</v>
      </c>
      <c r="R22" s="7"/>
      <c r="Z22" s="18">
        <v>32</v>
      </c>
      <c r="AA22" s="17">
        <v>0.41591887214898798</v>
      </c>
      <c r="AB22" s="18">
        <f t="shared" ref="AB22:AB38" si="4">(0.026/AA22)*1000</f>
        <v>62.512191057025255</v>
      </c>
      <c r="AC22" s="18">
        <v>110</v>
      </c>
      <c r="AD22" s="17">
        <v>3.5</v>
      </c>
      <c r="AG22">
        <v>41</v>
      </c>
      <c r="AH22">
        <f>C35-C34</f>
        <v>0.17681436974810083</v>
      </c>
    </row>
    <row r="23" spans="1:37" x14ac:dyDescent="0.25">
      <c r="A23">
        <v>19.418229952967401</v>
      </c>
      <c r="C23">
        <v>18.1081108819013</v>
      </c>
      <c r="F23">
        <v>22</v>
      </c>
      <c r="G23">
        <f>A45-A44</f>
        <v>0.15078722150930091</v>
      </c>
      <c r="Z23" s="18">
        <v>33</v>
      </c>
      <c r="AA23" s="17">
        <v>0.29911660224004</v>
      </c>
      <c r="AB23" s="18">
        <f t="shared" si="4"/>
        <v>86.922624171610153</v>
      </c>
      <c r="AC23" s="18">
        <v>110</v>
      </c>
      <c r="AD23" s="17">
        <v>3.5</v>
      </c>
      <c r="AG23">
        <v>41</v>
      </c>
      <c r="AH23">
        <f>C37-C36</f>
        <v>0.19542640866890082</v>
      </c>
    </row>
    <row r="24" spans="1:37" x14ac:dyDescent="0.25">
      <c r="A24">
        <v>21.8068843707707</v>
      </c>
      <c r="C24">
        <v>21.066396479377602</v>
      </c>
      <c r="F24">
        <v>23</v>
      </c>
      <c r="G24">
        <f>A47-A46</f>
        <v>0.12815822714679825</v>
      </c>
      <c r="Z24" s="18">
        <v>34</v>
      </c>
      <c r="AA24" s="17">
        <v>0.21601289336180601</v>
      </c>
      <c r="AB24" s="18">
        <f t="shared" si="4"/>
        <v>120.36318571249298</v>
      </c>
      <c r="AC24" s="18">
        <v>110</v>
      </c>
      <c r="AD24" s="17">
        <v>3.5</v>
      </c>
      <c r="AG24">
        <v>42</v>
      </c>
      <c r="AH24">
        <f>C39-C38</f>
        <v>8.2288400880699442E-2</v>
      </c>
    </row>
    <row r="25" spans="1:37" x14ac:dyDescent="0.25">
      <c r="A25">
        <v>21.897880729544202</v>
      </c>
      <c r="C25">
        <v>21.111894658764299</v>
      </c>
      <c r="F25">
        <v>23</v>
      </c>
      <c r="G25">
        <f>A49-A48</f>
        <v>6.9904487534500959E-2</v>
      </c>
      <c r="Z25" s="18">
        <v>35</v>
      </c>
      <c r="AA25" s="17">
        <v>0.27031654109668501</v>
      </c>
      <c r="AB25" s="18">
        <f t="shared" si="4"/>
        <v>96.183533181199195</v>
      </c>
      <c r="AC25" s="18">
        <v>110</v>
      </c>
      <c r="AD25" s="17">
        <v>3.5</v>
      </c>
      <c r="AG25">
        <v>42</v>
      </c>
      <c r="AH25">
        <f>C41-C40</f>
        <v>6.5830720704600054E-2</v>
      </c>
    </row>
    <row r="26" spans="1:37" x14ac:dyDescent="0.25">
      <c r="A26">
        <v>21.271034710464399</v>
      </c>
      <c r="C26">
        <v>19.091047008381199</v>
      </c>
      <c r="F26">
        <v>24</v>
      </c>
      <c r="G26">
        <f>A51-A50</f>
        <v>0.1313722265735997</v>
      </c>
      <c r="Z26" s="18">
        <v>37</v>
      </c>
      <c r="AA26" s="17">
        <v>0.369552834945438</v>
      </c>
      <c r="AB26" s="18">
        <f t="shared" si="4"/>
        <v>70.355298461825427</v>
      </c>
      <c r="AC26" s="18">
        <v>110</v>
      </c>
      <c r="AD26" s="17">
        <v>3.5</v>
      </c>
      <c r="AG26">
        <v>43</v>
      </c>
      <c r="AH26">
        <f>C43-C42</f>
        <v>0.19840647767910013</v>
      </c>
    </row>
    <row r="27" spans="1:37" x14ac:dyDescent="0.25">
      <c r="A27">
        <v>21.381365284540198</v>
      </c>
      <c r="C27">
        <v>19.226034984310001</v>
      </c>
      <c r="F27">
        <v>24</v>
      </c>
      <c r="G27">
        <f>A53-A52</f>
        <v>0.15326759766919906</v>
      </c>
      <c r="Z27" s="18">
        <v>39</v>
      </c>
      <c r="AA27" s="17">
        <v>0.32808994960843701</v>
      </c>
      <c r="AB27" s="18">
        <f t="shared" si="4"/>
        <v>79.246560374769231</v>
      </c>
      <c r="AC27" s="18">
        <v>110</v>
      </c>
      <c r="AD27" s="17">
        <v>3.5</v>
      </c>
      <c r="AG27">
        <v>43</v>
      </c>
      <c r="AH27">
        <f>C45-C44</f>
        <v>0.11337513010229827</v>
      </c>
    </row>
    <row r="28" spans="1:37" x14ac:dyDescent="0.25">
      <c r="A28">
        <v>22.1621662703072</v>
      </c>
      <c r="C28">
        <v>18.5703791012271</v>
      </c>
      <c r="F28">
        <v>25</v>
      </c>
      <c r="G28">
        <f>A55-A54</f>
        <v>0.17435946890800125</v>
      </c>
      <c r="Z28" s="18">
        <v>40</v>
      </c>
      <c r="AA28" s="17">
        <v>0.2588810184732</v>
      </c>
      <c r="AB28" s="18">
        <f t="shared" si="4"/>
        <v>100.43223776443688</v>
      </c>
      <c r="AC28" s="18">
        <v>110</v>
      </c>
      <c r="AD28" s="17">
        <v>3.5</v>
      </c>
      <c r="AG28">
        <v>44</v>
      </c>
      <c r="AH28">
        <f>C47-C46</f>
        <v>8.3682417390601671E-2</v>
      </c>
    </row>
    <row r="29" spans="1:37" x14ac:dyDescent="0.25">
      <c r="A29">
        <v>22.289470778856199</v>
      </c>
      <c r="C29">
        <v>18.637873089191501</v>
      </c>
      <c r="F29">
        <v>25</v>
      </c>
      <c r="G29">
        <f>A57-A56</f>
        <v>0.13076960168099916</v>
      </c>
      <c r="Z29" s="18">
        <v>41</v>
      </c>
      <c r="AA29" s="17">
        <v>0.30042476615446201</v>
      </c>
      <c r="AB29" s="18">
        <f t="shared" si="4"/>
        <v>86.544129942443618</v>
      </c>
      <c r="AC29" s="18">
        <v>110</v>
      </c>
      <c r="AD29" s="17">
        <v>3.5</v>
      </c>
      <c r="AG29">
        <v>44</v>
      </c>
      <c r="AH29">
        <f>C49-C48</f>
        <v>0.23012664782410042</v>
      </c>
    </row>
    <row r="30" spans="1:37" x14ac:dyDescent="0.25">
      <c r="A30">
        <v>20.858950706799099</v>
      </c>
      <c r="C30">
        <v>18.461673886283901</v>
      </c>
      <c r="D30" s="3">
        <v>40</v>
      </c>
      <c r="F30">
        <v>26</v>
      </c>
      <c r="G30">
        <f>A59-A58</f>
        <v>7.1734758952498368E-2</v>
      </c>
      <c r="Z30" s="18">
        <v>42</v>
      </c>
      <c r="AA30" s="17">
        <v>0.30878221780819698</v>
      </c>
      <c r="AB30" s="18">
        <f t="shared" si="4"/>
        <v>84.201739933580455</v>
      </c>
      <c r="AC30" s="18">
        <v>110</v>
      </c>
      <c r="AD30" s="17">
        <v>3.5</v>
      </c>
      <c r="AG30">
        <v>45</v>
      </c>
      <c r="AH30">
        <f>C51-C50</f>
        <v>5.2923387096800667E-2</v>
      </c>
    </row>
    <row r="31" spans="1:37" x14ac:dyDescent="0.25">
      <c r="A31">
        <v>21.022462927641499</v>
      </c>
      <c r="C31">
        <v>18.572519098315201</v>
      </c>
      <c r="D31" s="3"/>
      <c r="F31">
        <v>26</v>
      </c>
      <c r="G31">
        <f>A61-A60</f>
        <v>0.17423856783710079</v>
      </c>
      <c r="Z31" s="18">
        <v>43</v>
      </c>
      <c r="AA31" s="17">
        <v>0.38380047899272501</v>
      </c>
      <c r="AB31" s="18">
        <f t="shared" si="4"/>
        <v>67.743531921159558</v>
      </c>
      <c r="AC31" s="18">
        <v>110</v>
      </c>
      <c r="AD31" s="17">
        <v>3.5</v>
      </c>
      <c r="AG31">
        <v>45</v>
      </c>
      <c r="AH31">
        <f>C53-C52</f>
        <v>0.12701612903229886</v>
      </c>
    </row>
    <row r="32" spans="1:37" x14ac:dyDescent="0.25">
      <c r="A32">
        <v>21.520431963843301</v>
      </c>
      <c r="C32">
        <v>18.5655912725632</v>
      </c>
      <c r="D32" s="3"/>
      <c r="F32">
        <v>27</v>
      </c>
      <c r="G32">
        <f>A63-A62</f>
        <v>0.13076960168110219</v>
      </c>
      <c r="Z32" s="18">
        <v>44</v>
      </c>
      <c r="AA32" s="17">
        <v>0.183915057848896</v>
      </c>
      <c r="AB32" s="18">
        <f t="shared" si="4"/>
        <v>141.36960999333459</v>
      </c>
      <c r="AC32" s="18">
        <v>110</v>
      </c>
      <c r="AD32" s="17">
        <v>3.5</v>
      </c>
      <c r="AG32">
        <v>46</v>
      </c>
      <c r="AH32">
        <f>C55-C54</f>
        <v>9.9245577523401352E-2</v>
      </c>
    </row>
    <row r="33" spans="1:34" x14ac:dyDescent="0.25">
      <c r="A33">
        <v>21.5873233269152</v>
      </c>
      <c r="C33">
        <v>18.7110756133542</v>
      </c>
      <c r="D33" s="3"/>
      <c r="F33">
        <v>27</v>
      </c>
      <c r="G33">
        <f>A65-A64</f>
        <v>0.13076960168099916</v>
      </c>
      <c r="Z33" s="18">
        <v>46</v>
      </c>
      <c r="AA33" s="17">
        <v>0.240114352900305</v>
      </c>
      <c r="AB33" s="18">
        <f t="shared" si="4"/>
        <v>108.28174028728364</v>
      </c>
      <c r="AC33" s="18">
        <v>110</v>
      </c>
      <c r="AD33" s="17">
        <v>3.5</v>
      </c>
      <c r="AG33">
        <v>46</v>
      </c>
      <c r="AH33">
        <f>C57-C56</f>
        <v>7.4434183142599863E-2</v>
      </c>
    </row>
    <row r="34" spans="1:34" x14ac:dyDescent="0.25">
      <c r="A34">
        <v>21.991061603553099</v>
      </c>
      <c r="C34">
        <v>19.0910918421791</v>
      </c>
      <c r="F34">
        <v>28</v>
      </c>
      <c r="G34">
        <f>A67-A66</f>
        <v>0.17179831311480243</v>
      </c>
      <c r="Z34" s="18">
        <v>47</v>
      </c>
      <c r="AA34" s="17">
        <v>0.39213846758645299</v>
      </c>
      <c r="AB34" s="18">
        <f t="shared" si="4"/>
        <v>66.303110123384911</v>
      </c>
      <c r="AC34" s="18">
        <v>110</v>
      </c>
      <c r="AD34" s="17">
        <v>3.5</v>
      </c>
      <c r="AG34">
        <v>47</v>
      </c>
      <c r="AH34">
        <f>C59-C58</f>
        <v>0.10527770551509974</v>
      </c>
    </row>
    <row r="35" spans="1:34" x14ac:dyDescent="0.25">
      <c r="A35">
        <v>22.149702606514101</v>
      </c>
      <c r="C35">
        <v>19.267906211927201</v>
      </c>
      <c r="F35">
        <v>28</v>
      </c>
      <c r="G35">
        <f>A69-A68</f>
        <v>0.21865239850979989</v>
      </c>
      <c r="Z35" s="18">
        <v>48</v>
      </c>
      <c r="AA35" s="17">
        <v>0.24295195759249899</v>
      </c>
      <c r="AB35" s="18">
        <f t="shared" si="4"/>
        <v>107.01704261881089</v>
      </c>
      <c r="AC35" s="18">
        <v>110</v>
      </c>
      <c r="AD35" s="17">
        <v>3.5</v>
      </c>
      <c r="AG35">
        <v>47</v>
      </c>
      <c r="AH35">
        <f>C61-C60</f>
        <v>6.3166623309001579E-2</v>
      </c>
    </row>
    <row r="36" spans="1:34" x14ac:dyDescent="0.25">
      <c r="A36">
        <v>22.190379786760499</v>
      </c>
      <c r="C36">
        <v>18.560648732934901</v>
      </c>
      <c r="F36">
        <v>29</v>
      </c>
      <c r="G36">
        <f>A71-A70</f>
        <v>0.12725428980800046</v>
      </c>
      <c r="Z36" s="18">
        <v>49</v>
      </c>
      <c r="AA36" s="17">
        <v>0.25601622022615</v>
      </c>
      <c r="AB36" s="18">
        <f t="shared" si="4"/>
        <v>101.5560653814555</v>
      </c>
      <c r="AC36" s="18">
        <v>110</v>
      </c>
      <c r="AD36" s="17">
        <v>3.5</v>
      </c>
      <c r="AG36">
        <v>48</v>
      </c>
      <c r="AH36">
        <f>C63-C62</f>
        <v>9.4010145681600932E-2</v>
      </c>
    </row>
    <row r="37" spans="1:34" x14ac:dyDescent="0.25">
      <c r="A37">
        <v>22.304275891450501</v>
      </c>
      <c r="C37">
        <v>18.756075141603802</v>
      </c>
      <c r="F37">
        <v>29</v>
      </c>
      <c r="G37">
        <f>A73-A72</f>
        <v>0.15452306619529921</v>
      </c>
      <c r="Z37" s="18">
        <v>50</v>
      </c>
      <c r="AA37" s="17">
        <v>0.27204126238349102</v>
      </c>
      <c r="AB37" s="18">
        <f t="shared" si="4"/>
        <v>95.573736764051361</v>
      </c>
      <c r="AC37" s="18">
        <v>110</v>
      </c>
      <c r="AD37" s="17">
        <v>3.5</v>
      </c>
      <c r="AG37">
        <v>48</v>
      </c>
      <c r="AH37">
        <f>C65-C64</f>
        <v>0.13430020811649968</v>
      </c>
    </row>
    <row r="38" spans="1:34" x14ac:dyDescent="0.25">
      <c r="A38" s="2">
        <v>22.143087856717099</v>
      </c>
      <c r="C38">
        <v>18.3675869943708</v>
      </c>
      <c r="F38" s="5">
        <v>30</v>
      </c>
      <c r="G38" s="5">
        <f>A75-A74</f>
        <v>0.13122157035039805</v>
      </c>
      <c r="Z38" s="18">
        <v>51</v>
      </c>
      <c r="AA38" s="17">
        <v>0.28817986756237901</v>
      </c>
      <c r="AB38" s="18">
        <f t="shared" si="4"/>
        <v>90.221430872064914</v>
      </c>
      <c r="AC38" s="18">
        <v>110</v>
      </c>
      <c r="AD38" s="17">
        <v>3.5</v>
      </c>
      <c r="AG38">
        <v>49</v>
      </c>
      <c r="AH38">
        <f>C67-C66</f>
        <v>0.15569719042660068</v>
      </c>
    </row>
    <row r="39" spans="1:34" x14ac:dyDescent="0.25">
      <c r="A39" s="2">
        <v>22.222634342532299</v>
      </c>
      <c r="B39" s="12"/>
      <c r="C39">
        <v>18.4498753952515</v>
      </c>
      <c r="F39" s="5">
        <v>30</v>
      </c>
      <c r="G39" s="5">
        <f>A77-A76</f>
        <v>0.13122157035049753</v>
      </c>
      <c r="Z39" s="5"/>
      <c r="AA39" s="5"/>
      <c r="AB39" s="5"/>
      <c r="AC39" s="5"/>
      <c r="AD39" s="5"/>
      <c r="AG39">
        <v>49</v>
      </c>
      <c r="AH39">
        <f>C69-C68</f>
        <v>8.7579669614999744E-2</v>
      </c>
    </row>
    <row r="40" spans="1:34" x14ac:dyDescent="0.25">
      <c r="A40" s="2">
        <v>22.981941707131998</v>
      </c>
      <c r="B40" s="12"/>
      <c r="C40">
        <v>20.967900462201399</v>
      </c>
      <c r="Z40" s="5"/>
      <c r="AA40" s="5"/>
      <c r="AB40" s="5"/>
      <c r="AC40" s="5"/>
      <c r="AD40" s="5"/>
      <c r="AG40">
        <v>50</v>
      </c>
      <c r="AH40">
        <f>C71-C70</f>
        <v>0.11199271592089843</v>
      </c>
    </row>
    <row r="41" spans="1:34" x14ac:dyDescent="0.25">
      <c r="A41" s="2">
        <v>23.365211138787199</v>
      </c>
      <c r="C41">
        <v>21.033731182905999</v>
      </c>
      <c r="Z41" s="15" t="s">
        <v>31</v>
      </c>
      <c r="AA41" s="15"/>
      <c r="AB41" s="15"/>
      <c r="AC41" s="15"/>
      <c r="AD41" s="15"/>
      <c r="AG41">
        <v>50</v>
      </c>
      <c r="AH41">
        <f>C73-C72</f>
        <v>9.3327263267500626E-2</v>
      </c>
    </row>
    <row r="42" spans="1:34" x14ac:dyDescent="0.25">
      <c r="A42">
        <v>22.459711677420199</v>
      </c>
      <c r="C42">
        <v>21.491963286365898</v>
      </c>
      <c r="Z42" s="16" t="s">
        <v>17</v>
      </c>
      <c r="AA42" s="16" t="s">
        <v>1</v>
      </c>
      <c r="AB42" s="16" t="s">
        <v>27</v>
      </c>
      <c r="AC42" s="16" t="s">
        <v>28</v>
      </c>
      <c r="AD42" s="16" t="s">
        <v>29</v>
      </c>
      <c r="AG42">
        <v>51</v>
      </c>
      <c r="AH42">
        <f>C75-C74</f>
        <v>9.0823361082199128E-2</v>
      </c>
    </row>
    <row r="43" spans="1:34" x14ac:dyDescent="0.25">
      <c r="A43">
        <v>22.5628171081052</v>
      </c>
      <c r="C43">
        <v>21.690369764044998</v>
      </c>
      <c r="Z43" s="5">
        <v>11</v>
      </c>
      <c r="AA43" s="5">
        <v>0.31224154583760999</v>
      </c>
      <c r="AB43" s="5">
        <f>(0.026/AA43)*1000</f>
        <v>83.268867793531967</v>
      </c>
      <c r="AC43" s="5">
        <v>110</v>
      </c>
      <c r="AD43" s="5">
        <v>3</v>
      </c>
      <c r="AG43">
        <v>51</v>
      </c>
      <c r="AH43">
        <f>C77-C76</f>
        <v>9.0823361082197351E-2</v>
      </c>
    </row>
    <row r="44" spans="1:34" x14ac:dyDescent="0.25">
      <c r="A44">
        <v>23.7294340318408</v>
      </c>
      <c r="C44">
        <v>21.8037448941473</v>
      </c>
      <c r="Z44" s="5">
        <v>12</v>
      </c>
      <c r="AA44" s="5">
        <v>0.37581002060950403</v>
      </c>
      <c r="AB44" s="5">
        <f t="shared" ref="AB44:AB60" si="5">(0.026/AA44)*1000</f>
        <v>69.183892323659009</v>
      </c>
      <c r="AC44" s="5">
        <v>110</v>
      </c>
      <c r="AD44" s="5">
        <v>3</v>
      </c>
    </row>
    <row r="45" spans="1:34" x14ac:dyDescent="0.25">
      <c r="A45">
        <v>23.880221253350101</v>
      </c>
      <c r="C45">
        <v>21.917120024249598</v>
      </c>
      <c r="Z45" s="5">
        <v>13</v>
      </c>
      <c r="AA45" s="5">
        <v>0.38447050081982498</v>
      </c>
      <c r="AB45" s="5">
        <f t="shared" si="5"/>
        <v>67.625474372049212</v>
      </c>
      <c r="AC45" s="5">
        <v>110</v>
      </c>
      <c r="AD45" s="5">
        <v>3</v>
      </c>
    </row>
    <row r="46" spans="1:34" x14ac:dyDescent="0.25">
      <c r="A46">
        <v>20.9762962112646</v>
      </c>
      <c r="C46">
        <v>17.980771625168199</v>
      </c>
      <c r="Z46" s="5">
        <v>14</v>
      </c>
      <c r="AA46" s="5">
        <v>0.35177574112350601</v>
      </c>
      <c r="AB46" s="5">
        <f t="shared" si="5"/>
        <v>73.910724818490479</v>
      </c>
      <c r="AC46" s="5">
        <v>110</v>
      </c>
      <c r="AD46" s="5">
        <v>3</v>
      </c>
    </row>
    <row r="47" spans="1:34" x14ac:dyDescent="0.25">
      <c r="A47">
        <v>21.104454438411398</v>
      </c>
      <c r="C47">
        <v>18.0644540425588</v>
      </c>
      <c r="Z47" s="5">
        <v>16</v>
      </c>
      <c r="AA47" s="5">
        <v>0.352157169211822</v>
      </c>
      <c r="AB47" s="5">
        <f t="shared" si="5"/>
        <v>73.830670714987022</v>
      </c>
      <c r="AC47" s="5">
        <v>110</v>
      </c>
      <c r="AD47" s="5">
        <v>3</v>
      </c>
    </row>
    <row r="48" spans="1:34" x14ac:dyDescent="0.25">
      <c r="A48">
        <v>27.0696373746955</v>
      </c>
      <c r="C48">
        <v>17.3949947034342</v>
      </c>
      <c r="Z48" s="5">
        <v>17</v>
      </c>
      <c r="AA48" s="5">
        <v>0.29756277277721599</v>
      </c>
      <c r="AB48" s="5">
        <f t="shared" si="5"/>
        <v>87.376521455747053</v>
      </c>
      <c r="AC48" s="5">
        <v>110</v>
      </c>
      <c r="AD48" s="5">
        <v>3</v>
      </c>
    </row>
    <row r="49" spans="1:30" x14ac:dyDescent="0.25">
      <c r="A49">
        <v>27.139541862230001</v>
      </c>
      <c r="C49">
        <v>17.625121351258301</v>
      </c>
      <c r="Z49" s="5">
        <v>18</v>
      </c>
      <c r="AA49" s="5">
        <v>0.42413245450495801</v>
      </c>
      <c r="AB49" s="5">
        <f t="shared" si="5"/>
        <v>61.301604543200703</v>
      </c>
      <c r="AC49" s="5">
        <v>110</v>
      </c>
      <c r="AD49" s="5">
        <v>3</v>
      </c>
    </row>
    <row r="50" spans="1:30" x14ac:dyDescent="0.25">
      <c r="A50">
        <v>19.713367063424201</v>
      </c>
      <c r="C50" s="4">
        <v>17.995463709677399</v>
      </c>
      <c r="Z50" s="5">
        <v>19</v>
      </c>
      <c r="AA50" s="5">
        <v>0.40858841331416001</v>
      </c>
      <c r="AB50" s="5">
        <f t="shared" si="5"/>
        <v>63.633718315964167</v>
      </c>
      <c r="AC50" s="5">
        <v>110</v>
      </c>
      <c r="AD50" s="5">
        <v>3</v>
      </c>
    </row>
    <row r="51" spans="1:30" x14ac:dyDescent="0.25">
      <c r="A51">
        <v>19.844739289997801</v>
      </c>
      <c r="C51">
        <v>18.048387096774199</v>
      </c>
      <c r="Z51" s="5">
        <v>21</v>
      </c>
      <c r="AA51" s="5">
        <v>0.36025458891081602</v>
      </c>
      <c r="AB51" s="5">
        <f t="shared" si="5"/>
        <v>72.171183380641153</v>
      </c>
      <c r="AC51" s="5">
        <v>110</v>
      </c>
      <c r="AD51" s="5">
        <v>3</v>
      </c>
    </row>
    <row r="52" spans="1:30" x14ac:dyDescent="0.25">
      <c r="A52">
        <v>19.8666346610934</v>
      </c>
      <c r="C52">
        <v>21.287298387096701</v>
      </c>
      <c r="Z52" s="5">
        <v>22</v>
      </c>
      <c r="AA52" s="5">
        <v>0.415895714870196</v>
      </c>
      <c r="AB52" s="5">
        <f t="shared" si="5"/>
        <v>62.515671766694645</v>
      </c>
      <c r="AC52" s="5">
        <v>110</v>
      </c>
      <c r="AD52" s="5">
        <v>3</v>
      </c>
    </row>
    <row r="53" spans="1:30" x14ac:dyDescent="0.25">
      <c r="A53">
        <v>20.019902258762599</v>
      </c>
      <c r="C53">
        <v>21.414314516129</v>
      </c>
      <c r="Z53" s="5">
        <v>23</v>
      </c>
      <c r="AA53" s="5">
        <v>0.399833935759496</v>
      </c>
      <c r="AB53" s="5">
        <f t="shared" si="5"/>
        <v>65.02699664702611</v>
      </c>
      <c r="AC53" s="5">
        <v>110</v>
      </c>
      <c r="AD53" s="5">
        <v>3</v>
      </c>
    </row>
    <row r="54" spans="1:30" x14ac:dyDescent="0.25">
      <c r="A54">
        <v>21.867380691037699</v>
      </c>
      <c r="C54">
        <v>18.654900494276799</v>
      </c>
      <c r="Z54" s="5">
        <v>24</v>
      </c>
      <c r="AA54" s="5">
        <v>0.328032278748702</v>
      </c>
      <c r="AB54" s="5">
        <f t="shared" si="5"/>
        <v>79.260492592919491</v>
      </c>
      <c r="AC54" s="5">
        <v>110</v>
      </c>
      <c r="AD54" s="5">
        <v>3</v>
      </c>
    </row>
    <row r="55" spans="1:30" x14ac:dyDescent="0.25">
      <c r="A55">
        <v>22.0417401599457</v>
      </c>
      <c r="C55">
        <v>18.7541460718002</v>
      </c>
      <c r="Z55" s="5">
        <v>25</v>
      </c>
      <c r="AA55" s="5">
        <v>1.3482613935560599</v>
      </c>
      <c r="AB55" s="5">
        <f t="shared" si="5"/>
        <v>19.284094408002446</v>
      </c>
      <c r="AC55" s="5">
        <v>110</v>
      </c>
      <c r="AD55" s="5">
        <v>3</v>
      </c>
    </row>
    <row r="56" spans="1:30" x14ac:dyDescent="0.25">
      <c r="A56">
        <v>23.185974174655101</v>
      </c>
      <c r="C56">
        <v>26.743415062434899</v>
      </c>
      <c r="Z56" s="5">
        <v>26</v>
      </c>
      <c r="AA56" s="5">
        <v>0.64154584914364399</v>
      </c>
      <c r="AB56" s="5">
        <f t="shared" si="5"/>
        <v>40.527111249656798</v>
      </c>
      <c r="AC56" s="5">
        <v>110</v>
      </c>
      <c r="AD56" s="5">
        <v>3</v>
      </c>
    </row>
    <row r="57" spans="1:30" x14ac:dyDescent="0.25">
      <c r="A57">
        <v>23.3167437763361</v>
      </c>
      <c r="C57">
        <v>26.817849245577499</v>
      </c>
      <c r="Z57" s="5">
        <v>27</v>
      </c>
      <c r="AA57" s="5">
        <v>0.36812002535315802</v>
      </c>
      <c r="AB57" s="5">
        <f t="shared" si="5"/>
        <v>70.629137806498704</v>
      </c>
      <c r="AC57" s="5">
        <v>110</v>
      </c>
      <c r="AD57" s="5">
        <v>3</v>
      </c>
    </row>
    <row r="58" spans="1:30" x14ac:dyDescent="0.25">
      <c r="A58">
        <v>20.015048448646802</v>
      </c>
      <c r="C58">
        <v>18.295704344432799</v>
      </c>
      <c r="Z58" s="5">
        <v>28</v>
      </c>
      <c r="AA58" s="5">
        <v>0.3596490448836</v>
      </c>
      <c r="AB58" s="5">
        <f t="shared" si="5"/>
        <v>72.292698590134918</v>
      </c>
      <c r="AC58" s="5">
        <v>110</v>
      </c>
      <c r="AD58" s="5">
        <v>3</v>
      </c>
    </row>
    <row r="59" spans="1:30" x14ac:dyDescent="0.25">
      <c r="A59">
        <v>20.0867832075993</v>
      </c>
      <c r="C59">
        <v>18.400982049947899</v>
      </c>
      <c r="Z59" s="5">
        <v>29</v>
      </c>
      <c r="AA59" s="5">
        <v>0.33580026306803401</v>
      </c>
      <c r="AB59" s="5">
        <f t="shared" si="5"/>
        <v>77.426979247876091</v>
      </c>
      <c r="AC59" s="5">
        <v>110</v>
      </c>
      <c r="AD59" s="5">
        <v>3</v>
      </c>
    </row>
    <row r="60" spans="1:30" x14ac:dyDescent="0.25">
      <c r="A60">
        <v>21.7164262832029</v>
      </c>
      <c r="C60">
        <v>18.695759625390199</v>
      </c>
      <c r="Z60" s="5">
        <v>30</v>
      </c>
      <c r="AA60" s="5">
        <v>0.415971925235258</v>
      </c>
      <c r="AB60" s="5">
        <f t="shared" si="5"/>
        <v>62.504218248131487</v>
      </c>
      <c r="AC60" s="5">
        <v>110</v>
      </c>
      <c r="AD60" s="5">
        <v>3</v>
      </c>
    </row>
    <row r="61" spans="1:30" x14ac:dyDescent="0.25">
      <c r="A61">
        <v>21.89066485104</v>
      </c>
      <c r="C61">
        <v>18.758926248699201</v>
      </c>
    </row>
    <row r="62" spans="1:30" x14ac:dyDescent="0.25">
      <c r="A62" s="2">
        <v>20.999315226691099</v>
      </c>
      <c r="C62">
        <v>17.224603277835499</v>
      </c>
    </row>
    <row r="63" spans="1:30" x14ac:dyDescent="0.25">
      <c r="A63" s="2">
        <v>21.130084828372201</v>
      </c>
      <c r="B63" s="11" t="s">
        <v>9</v>
      </c>
      <c r="C63">
        <v>17.3186134235171</v>
      </c>
    </row>
    <row r="64" spans="1:30" x14ac:dyDescent="0.25">
      <c r="A64" s="2">
        <v>22.7460234777168</v>
      </c>
      <c r="B64" s="11"/>
      <c r="C64">
        <v>19.547996878251801</v>
      </c>
    </row>
    <row r="65" spans="1:3" x14ac:dyDescent="0.25">
      <c r="A65" s="2">
        <v>22.8767930793978</v>
      </c>
      <c r="C65">
        <v>19.682297086368301</v>
      </c>
    </row>
    <row r="66" spans="1:3" x14ac:dyDescent="0.25">
      <c r="A66">
        <v>22.306527888119199</v>
      </c>
      <c r="C66">
        <v>17.7235057882414</v>
      </c>
    </row>
    <row r="67" spans="1:3" x14ac:dyDescent="0.25">
      <c r="A67">
        <v>22.478326201234001</v>
      </c>
      <c r="C67">
        <v>17.879202978668001</v>
      </c>
    </row>
    <row r="68" spans="1:3" x14ac:dyDescent="0.25">
      <c r="A68">
        <v>24.0557470761971</v>
      </c>
      <c r="C68">
        <v>20.0784257934443</v>
      </c>
    </row>
    <row r="69" spans="1:3" x14ac:dyDescent="0.25">
      <c r="A69">
        <v>24.2743994747069</v>
      </c>
      <c r="C69">
        <v>20.1660054630593</v>
      </c>
    </row>
    <row r="70" spans="1:3" x14ac:dyDescent="0.25">
      <c r="A70">
        <v>21.5209498446103</v>
      </c>
      <c r="C70">
        <v>18.963677159209102</v>
      </c>
    </row>
    <row r="71" spans="1:3" x14ac:dyDescent="0.25">
      <c r="A71">
        <v>21.6482041344183</v>
      </c>
      <c r="C71">
        <v>19.07566987513</v>
      </c>
    </row>
    <row r="72" spans="1:3" x14ac:dyDescent="0.25">
      <c r="A72">
        <v>22.102683740875101</v>
      </c>
      <c r="C72">
        <v>22.332791363163299</v>
      </c>
    </row>
    <row r="73" spans="1:3" x14ac:dyDescent="0.25">
      <c r="A73">
        <v>22.2572068070704</v>
      </c>
      <c r="C73">
        <v>22.426118626430799</v>
      </c>
    </row>
    <row r="74" spans="1:3" x14ac:dyDescent="0.25">
      <c r="A74" s="2">
        <v>22.093601995424301</v>
      </c>
      <c r="C74">
        <v>15.2609748959417</v>
      </c>
    </row>
    <row r="75" spans="1:3" x14ac:dyDescent="0.25">
      <c r="A75" s="2">
        <v>22.224823565774699</v>
      </c>
      <c r="B75" s="15" t="s">
        <v>10</v>
      </c>
      <c r="C75">
        <v>15.3517982570239</v>
      </c>
    </row>
    <row r="76" spans="1:3" x14ac:dyDescent="0.25">
      <c r="A76" s="2">
        <v>26.060531006788501</v>
      </c>
      <c r="B76" s="15"/>
      <c r="C76">
        <v>18.409518080124801</v>
      </c>
    </row>
    <row r="77" spans="1:3" x14ac:dyDescent="0.25">
      <c r="A77" s="2">
        <v>26.191752577138999</v>
      </c>
      <c r="C77">
        <v>18.500341441206999</v>
      </c>
    </row>
    <row r="78" spans="1:3" x14ac:dyDescent="0.25">
      <c r="A78" s="5">
        <v>19.169284668257902</v>
      </c>
      <c r="B78" s="11" t="s">
        <v>13</v>
      </c>
    </row>
    <row r="79" spans="1:3" x14ac:dyDescent="0.25">
      <c r="A79" s="5">
        <v>19.284737553920301</v>
      </c>
      <c r="B79" s="11"/>
    </row>
    <row r="80" spans="1:3" x14ac:dyDescent="0.25">
      <c r="A80" s="5">
        <v>22.202546846114299</v>
      </c>
      <c r="B80" s="11"/>
    </row>
    <row r="81" spans="1:2" x14ac:dyDescent="0.25">
      <c r="A81" s="5">
        <v>22.286512581141501</v>
      </c>
      <c r="B81" s="11"/>
    </row>
  </sheetData>
  <mergeCells count="25">
    <mergeCell ref="Z1:AD1"/>
    <mergeCell ref="Z41:AD41"/>
    <mergeCell ref="AM1:AM3"/>
    <mergeCell ref="E1:E3"/>
    <mergeCell ref="AF1:AF3"/>
    <mergeCell ref="B75:B76"/>
    <mergeCell ref="B3:B4"/>
    <mergeCell ref="B18:B19"/>
    <mergeCell ref="B20:B21"/>
    <mergeCell ref="B63:B64"/>
    <mergeCell ref="E4:E7"/>
    <mergeCell ref="E8:E9"/>
    <mergeCell ref="AF8:AF9"/>
    <mergeCell ref="S1:S3"/>
    <mergeCell ref="N1:N3"/>
    <mergeCell ref="N4:N7"/>
    <mergeCell ref="N8:N9"/>
    <mergeCell ref="I1:I3"/>
    <mergeCell ref="S6:S7"/>
    <mergeCell ref="S4:S5"/>
    <mergeCell ref="AF4:AF7"/>
    <mergeCell ref="B78:B81"/>
    <mergeCell ref="B39:B40"/>
    <mergeCell ref="I4:I7"/>
    <mergeCell ref="I8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Carlson</dc:creator>
  <cp:lastModifiedBy>Joshua M Carlson</cp:lastModifiedBy>
  <dcterms:created xsi:type="dcterms:W3CDTF">2022-06-30T17:07:59Z</dcterms:created>
  <dcterms:modified xsi:type="dcterms:W3CDTF">2023-01-31T16:48:27Z</dcterms:modified>
</cp:coreProperties>
</file>