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omments2.xml" ContentType="application/vnd.openxmlformats-officedocument.spreadsheetml.comments+xml"/>
  <Override PartName="/xl/tables/table2.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0a075cc1da177693/Job Search/Projects/"/>
    </mc:Choice>
  </mc:AlternateContent>
  <xr:revisionPtr revIDLastSave="95" documentId="8_{DFB35F91-D5FA-4540-9CA3-07A0BA91FE0D}" xr6:coauthVersionLast="47" xr6:coauthVersionMax="47" xr10:uidLastSave="{1331B73F-4758-41AF-81F0-8FFF5300C1FC}"/>
  <bookViews>
    <workbookView xWindow="-108" yWindow="-108" windowWidth="23256" windowHeight="13896" xr2:uid="{38735238-0B5C-964C-A829-70AFED0819BF}"/>
  </bookViews>
  <sheets>
    <sheet name="Account Sales History" sheetId="11" r:id="rId1"/>
    <sheet name="PivotTable" sheetId="13" r:id="rId2"/>
    <sheet name="Sales Trends" sheetId="14" r:id="rId3"/>
    <sheet name="Scenario Summary" sheetId="16" r:id="rId4"/>
    <sheet name="Scenario Analysis" sheetId="15" r:id="rId5"/>
  </sheets>
  <definedNames>
    <definedName name="_xlnm._FilterDatabase" localSheetId="0" hidden="1">'Account Sales History'!$A$1:$M$2221</definedName>
    <definedName name="NativeTimeline_Sales_Month">#N/A</definedName>
    <definedName name="Slicer_Subscription_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4" l="1"/>
  <c r="P2" i="11"/>
  <c r="N2" i="11" a="1"/>
  <c r="N2" i="11"/>
  <c r="H10" i="16"/>
  <c r="C14" i="15" l="1"/>
  <c r="D14" i="15" s="1"/>
  <c r="A20" i="15" s="1"/>
  <c r="C15" i="15"/>
  <c r="D15" i="15" s="1"/>
  <c r="C16" i="15"/>
  <c r="D16" i="15" s="1"/>
  <c r="D17" i="15" l="1"/>
  <c r="A10" i="15"/>
  <c r="C10" i="15" s="1"/>
  <c r="J2" i="14" l="1"/>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3" i="14" l="1"/>
  <c r="D4" i="14"/>
  <c r="D5" i="14"/>
  <c r="D6" i="14"/>
  <c r="D7" i="14"/>
  <c r="D8" i="14"/>
  <c r="D9" i="14"/>
  <c r="D10" i="14"/>
  <c r="D11" i="14"/>
  <c r="D12" i="14"/>
  <c r="D13" i="14"/>
  <c r="C2" i="14"/>
  <c r="K2" i="14" s="1"/>
  <c r="C3" i="14"/>
  <c r="K3" i="14" s="1"/>
  <c r="C4" i="14"/>
  <c r="K4" i="14" s="1"/>
  <c r="C5" i="14"/>
  <c r="K5" i="14" s="1"/>
  <c r="C6" i="14"/>
  <c r="K6" i="14" s="1"/>
  <c r="C7" i="14"/>
  <c r="K7" i="14" s="1"/>
  <c r="C8" i="14"/>
  <c r="K8" i="14" s="1"/>
  <c r="C9" i="14"/>
  <c r="K9" i="14" s="1"/>
  <c r="C10" i="14"/>
  <c r="K10" i="14" s="1"/>
  <c r="C11" i="14"/>
  <c r="K11" i="14" s="1"/>
  <c r="C12" i="14"/>
  <c r="K12" i="14" s="1"/>
  <c r="C13" i="14"/>
  <c r="K13" i="14" s="1"/>
  <c r="B2" i="14"/>
  <c r="B3" i="14"/>
  <c r="B4" i="14"/>
  <c r="B5" i="14"/>
  <c r="B6" i="14"/>
  <c r="B7" i="14"/>
  <c r="B8" i="14"/>
  <c r="B9" i="14"/>
  <c r="B10" i="14"/>
  <c r="B11" i="14"/>
  <c r="B12" i="14"/>
  <c r="B13" i="14"/>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s="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s="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s="1"/>
  <c r="N2082" i="11" a="1"/>
  <c r="N2082" i="11" s="1"/>
  <c r="N2083" i="11" a="1"/>
  <c r="N2083" i="11" s="1"/>
  <c r="N2084" i="11" a="1"/>
  <c r="N2084" i="11" s="1"/>
  <c r="N2085" i="11" a="1"/>
  <c r="N2085" i="11" s="1"/>
  <c r="N2086" i="11" a="1"/>
  <c r="N2086" i="11" s="1"/>
  <c r="N2087" i="11" a="1"/>
  <c r="N2087" i="11" s="1"/>
  <c r="N2088" i="11" a="1"/>
  <c r="N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2088" i="11" l="1"/>
  <c r="P1872" i="11"/>
  <c r="P1664" i="11"/>
  <c r="P2054" i="11"/>
  <c r="P2078" i="11"/>
  <c r="Q2078" i="11" s="1" a="1"/>
  <c r="Q2078" i="11" s="1"/>
  <c r="R2078" i="11" s="1"/>
  <c r="P2006" i="11"/>
  <c r="Q2006" i="11" s="1" a="1"/>
  <c r="Q2006" i="11" s="1"/>
  <c r="R2006" i="11" s="1"/>
  <c r="P1750" i="11"/>
  <c r="Q1750" i="11" s="1" a="1"/>
  <c r="Q1750" i="11" s="1"/>
  <c r="R1750" i="11" s="1"/>
  <c r="P1734" i="11"/>
  <c r="Q1734" i="11" s="1" a="1"/>
  <c r="Q1734" i="11" s="1"/>
  <c r="R1734" i="11" s="1"/>
  <c r="P1942" i="11"/>
  <c r="Q1942" i="11" s="1" a="1"/>
  <c r="Q1942" i="11" s="1"/>
  <c r="R1942" i="11" s="1"/>
  <c r="P1886" i="11"/>
  <c r="Q1886" i="11" s="1" a="1"/>
  <c r="Q1886" i="11" s="1"/>
  <c r="R1886" i="11" s="1"/>
  <c r="P1910" i="11"/>
  <c r="Q1910" i="11" s="1" a="1"/>
  <c r="Q1910" i="11" s="1"/>
  <c r="R1910" i="11" s="1"/>
  <c r="P2174" i="11"/>
  <c r="Q2174" i="11" s="1" a="1"/>
  <c r="Q2174" i="11" s="1"/>
  <c r="R2174" i="11" s="1"/>
  <c r="P2046" i="11"/>
  <c r="Q2046" i="11" s="1" a="1"/>
  <c r="Q2046" i="11" s="1"/>
  <c r="R2046" i="11" s="1"/>
  <c r="P2199" i="11"/>
  <c r="Q2199" i="11" s="1" a="1"/>
  <c r="Q2199" i="11" s="1"/>
  <c r="R2199" i="11" s="1"/>
  <c r="P1950" i="11"/>
  <c r="Q1950" i="11" s="1" a="1"/>
  <c r="Q1950" i="11" s="1"/>
  <c r="P2126" i="11"/>
  <c r="P1397" i="11"/>
  <c r="P2207" i="11"/>
  <c r="P2037" i="11"/>
  <c r="Q2037" i="11" s="1" a="1"/>
  <c r="Q2037" i="11" s="1"/>
  <c r="R2037" i="11" s="1"/>
  <c r="P1902" i="11"/>
  <c r="P2215" i="11"/>
  <c r="Q2215" i="11" s="1" a="1"/>
  <c r="Q2215" i="11" s="1"/>
  <c r="R2215" i="11" s="1"/>
  <c r="P2191" i="11"/>
  <c r="Q2191" i="11" s="1" a="1"/>
  <c r="Q2191" i="11" s="1"/>
  <c r="R2191" i="11" s="1"/>
  <c r="P2167" i="11"/>
  <c r="Q2167" i="11" s="1" a="1"/>
  <c r="Q2167" i="11" s="1"/>
  <c r="R2167" i="11" s="1"/>
  <c r="P2158" i="11"/>
  <c r="Q2158" i="11" s="1" a="1"/>
  <c r="Q2158" i="11" s="1"/>
  <c r="R2158" i="11" s="1"/>
  <c r="P2031" i="11"/>
  <c r="Q2031" i="11" s="1" a="1"/>
  <c r="Q2031" i="11" s="1"/>
  <c r="R2031" i="11" s="1"/>
  <c r="P1775" i="11"/>
  <c r="P2206" i="11"/>
  <c r="P2118" i="11"/>
  <c r="P1437" i="11"/>
  <c r="Q1437" i="11" s="1" a="1"/>
  <c r="Q1437" i="11" s="1"/>
  <c r="R1437" i="11" s="1"/>
  <c r="P2155" i="11"/>
  <c r="Q2155" i="11" s="1" a="1"/>
  <c r="Q2155" i="11" s="1"/>
  <c r="R2155" i="11" s="1"/>
  <c r="P1710" i="11"/>
  <c r="Q1710" i="11" s="1" a="1"/>
  <c r="Q1710" i="11" s="1"/>
  <c r="R1710" i="11" s="1"/>
  <c r="P2110" i="11"/>
  <c r="Q2110" i="11" s="1" a="1"/>
  <c r="Q2110" i="11" s="1"/>
  <c r="R2110" i="11" s="1"/>
  <c r="P2086" i="11"/>
  <c r="Q2086" i="11" s="1" a="1"/>
  <c r="Q2086" i="11" s="1"/>
  <c r="R2086" i="11" s="1"/>
  <c r="P2150" i="11"/>
  <c r="Q2150" i="11" s="1" a="1"/>
  <c r="Q2150" i="11" s="1"/>
  <c r="R2150" i="11" s="1"/>
  <c r="P2217" i="11"/>
  <c r="Q2217" i="11" s="1" a="1"/>
  <c r="Q2217" i="11" s="1"/>
  <c r="P2193" i="11"/>
  <c r="Q2193" i="11" s="1" a="1"/>
  <c r="Q2193" i="11" s="1"/>
  <c r="R2193" i="11" s="1"/>
  <c r="P2025" i="11"/>
  <c r="Q2025" i="11" s="1" a="1"/>
  <c r="Q2025" i="11" s="1"/>
  <c r="R2025" i="11" s="1"/>
  <c r="P1985" i="11"/>
  <c r="P1825" i="11"/>
  <c r="P1513" i="11"/>
  <c r="P1177" i="11"/>
  <c r="P561" i="11"/>
  <c r="P105" i="11"/>
  <c r="Q105" i="11" s="1" a="1"/>
  <c r="Q105" i="11" s="1"/>
  <c r="R105" i="11" s="1"/>
  <c r="P2198" i="11"/>
  <c r="Q2198" i="11" s="1" a="1"/>
  <c r="Q2198" i="11" s="1"/>
  <c r="R2198" i="11" s="1"/>
  <c r="P1845" i="11"/>
  <c r="Q1845" i="11" s="1" a="1"/>
  <c r="Q1845" i="11" s="1"/>
  <c r="R1845" i="11" s="1"/>
  <c r="P2189" i="11"/>
  <c r="Q2189" i="11" s="1" a="1"/>
  <c r="Q2189" i="11" s="1"/>
  <c r="R2189" i="11" s="1"/>
  <c r="P2221" i="11"/>
  <c r="Q2221" i="11" s="1" a="1"/>
  <c r="Q2221" i="11" s="1"/>
  <c r="R2221" i="11" s="1"/>
  <c r="P1894" i="11"/>
  <c r="Q1894" i="11" s="1" a="1"/>
  <c r="Q1894" i="11" s="1"/>
  <c r="R1894" i="11" s="1"/>
  <c r="P2208" i="11"/>
  <c r="Q2208" i="11" s="1" a="1"/>
  <c r="Q2208" i="11" s="1"/>
  <c r="R2208" i="11" s="1"/>
  <c r="P2192" i="11"/>
  <c r="P2176" i="11"/>
  <c r="P2168" i="11"/>
  <c r="P2200" i="11"/>
  <c r="Q2200" i="11" s="1" a="1"/>
  <c r="Q2200" i="11" s="1"/>
  <c r="P2128" i="11"/>
  <c r="P2120" i="11"/>
  <c r="Q2120" i="11" s="1" a="1"/>
  <c r="Q2120" i="11" s="1"/>
  <c r="R2120" i="11" s="1"/>
  <c r="P2104" i="11"/>
  <c r="Q2104" i="11" s="1" a="1"/>
  <c r="Q2104" i="11" s="1"/>
  <c r="R2104" i="11" s="1"/>
  <c r="P2080" i="11"/>
  <c r="Q2080" i="11" s="1" a="1"/>
  <c r="Q2080" i="11" s="1"/>
  <c r="R2080" i="11" s="1"/>
  <c r="P2072" i="11"/>
  <c r="Q2072" i="11" s="1" a="1"/>
  <c r="Q2072" i="11" s="1"/>
  <c r="R2072" i="11" s="1"/>
  <c r="P2056" i="11"/>
  <c r="Q2056" i="11" s="1" a="1"/>
  <c r="Q2056" i="11" s="1"/>
  <c r="R2056" i="11" s="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1704" i="11" s="1" a="1"/>
  <c r="Q1704" i="11" s="1"/>
  <c r="R1704" i="11" s="1"/>
  <c r="Q1775" i="11" a="1"/>
  <c r="Q1775" i="11" s="1"/>
  <c r="R1775" i="11" s="1"/>
  <c r="Q2054" i="11" a="1"/>
  <c r="Q2054" i="11" s="1"/>
  <c r="R2054"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P2160" i="11"/>
  <c r="Q2118" i="11" a="1"/>
  <c r="Q2118" i="11" s="1"/>
  <c r="R2118"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1985" i="11" a="1"/>
  <c r="Q1985" i="11" s="1"/>
  <c r="R1985" i="11" s="1"/>
  <c r="Q1825" i="11" a="1"/>
  <c r="Q1825" i="11" s="1"/>
  <c r="R1825" i="11" s="1"/>
  <c r="Q1513" i="11" a="1"/>
  <c r="Q1513" i="11" s="1"/>
  <c r="R1513" i="11" s="1"/>
  <c r="Q1177" i="11" a="1"/>
  <c r="Q1177" i="11" s="1"/>
  <c r="R1177" i="11" s="1"/>
  <c r="Q561" i="11" a="1"/>
  <c r="Q561" i="11" s="1"/>
  <c r="R561" i="11" s="1"/>
  <c r="P241" i="1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81" i="11" a="1"/>
  <c r="Q2081" i="11" s="1"/>
  <c r="R2081" i="11"/>
  <c r="Q1972" i="11" a="1"/>
  <c r="Q1972" i="11" s="1"/>
  <c r="R1972" i="11"/>
  <c r="Q2206" i="11" a="1"/>
  <c r="Q2206" i="11" s="1"/>
  <c r="R2206"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51" i="11" a="1"/>
  <c r="Q2051" i="11" s="1"/>
  <c r="R2051" i="11"/>
  <c r="Q1961" i="11" a="1"/>
  <c r="Q1961" i="11" s="1"/>
  <c r="R1961" i="11"/>
  <c r="P2166" i="1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P2149" i="11"/>
  <c r="Q1920" i="11" a="1"/>
  <c r="Q1920" i="11" s="1"/>
  <c r="R1920" i="11" s="1"/>
  <c r="Q2113" i="11" a="1"/>
  <c r="Q2113" i="11" s="1"/>
  <c r="R2113" i="11"/>
  <c r="Q2017" i="11" a="1"/>
  <c r="Q2017" i="11" s="1"/>
  <c r="R2017" i="11"/>
  <c r="Q1933" i="11" a="1"/>
  <c r="Q1933" i="11" s="1"/>
  <c r="R1933" i="1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Q1397" i="11" a="1"/>
  <c r="Q1397" i="11" s="1"/>
  <c r="R1397" i="11" s="1"/>
  <c r="Q2192" i="11" a="1"/>
  <c r="Q2192" i="11" s="1"/>
  <c r="R2192" i="11" s="1"/>
  <c r="P2096" i="11"/>
  <c r="Q2127" i="11" a="1"/>
  <c r="Q2127" i="11" s="1"/>
  <c r="R2127" i="11"/>
  <c r="Q2029" i="11" a="1"/>
  <c r="Q2029" i="11" s="1"/>
  <c r="R2029" i="11"/>
  <c r="Q2007" i="11" a="1"/>
  <c r="Q2007" i="11" s="1"/>
  <c r="R2007" i="11"/>
  <c r="Q1913" i="11" a="1"/>
  <c r="Q1913" i="11" s="1"/>
  <c r="R1913" i="11"/>
  <c r="P2102" i="1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B2" i="15" l="1"/>
  <c r="D2" i="15" s="1"/>
  <c r="B3" i="15"/>
  <c r="D3" i="15" s="1"/>
  <c r="B4" i="15"/>
  <c r="D4" i="15" s="1"/>
  <c r="R2217" i="11"/>
  <c r="B5" i="15"/>
  <c r="D5" i="15" s="1"/>
  <c r="R2200" i="11"/>
  <c r="R1950" i="11"/>
  <c r="Q369" i="11" a="1"/>
  <c r="Q369" i="11" s="1"/>
  <c r="R369" i="11" s="1"/>
  <c r="Q716" i="11" a="1"/>
  <c r="Q716" i="11" s="1"/>
  <c r="R716" i="11" s="1"/>
  <c r="Q2068" i="11" a="1"/>
  <c r="Q2068" i="11" s="1"/>
  <c r="R2068" i="11" s="1"/>
  <c r="Q2164" i="11" a="1"/>
  <c r="Q2164" i="11" s="1"/>
  <c r="R2164" i="11" s="1"/>
  <c r="Q1867" i="11" a="1"/>
  <c r="Q1867" i="11" s="1"/>
  <c r="R1867" i="11" s="1"/>
  <c r="Q1755" i="11" a="1"/>
  <c r="Q1755" i="11" s="1"/>
  <c r="R1755" i="11" s="1"/>
  <c r="Q2173" i="11" a="1"/>
  <c r="Q2173" i="11" s="1"/>
  <c r="R2173" i="11" s="1"/>
  <c r="Q835" i="11" a="1"/>
  <c r="Q835" i="11" s="1"/>
  <c r="R835" i="11" s="1"/>
  <c r="Q1539" i="11" a="1"/>
  <c r="Q1539" i="11" s="1"/>
  <c r="R1539" i="11" s="1"/>
  <c r="Q2154" i="11" a="1"/>
  <c r="Q2154" i="11" s="1"/>
  <c r="R2154" i="11" s="1"/>
  <c r="Q2108" i="11" a="1"/>
  <c r="Q2108" i="11" s="1"/>
  <c r="R2108" i="11"/>
  <c r="Q1790" i="11" a="1"/>
  <c r="Q1790" i="11" s="1"/>
  <c r="R1790" i="11" s="1"/>
  <c r="Q2149" i="11" a="1"/>
  <c r="Q2149" i="11" s="1"/>
  <c r="R2149" i="11" s="1"/>
  <c r="Q509" i="11" a="1"/>
  <c r="Q509" i="11" s="1"/>
  <c r="R509" i="11" s="1"/>
  <c r="Q2151" i="11" a="1"/>
  <c r="Q2151" i="11" s="1"/>
  <c r="R2151" i="11" s="1"/>
  <c r="Q2216" i="11" a="1"/>
  <c r="Q2216" i="11" s="1"/>
  <c r="R2216" i="11" s="1"/>
  <c r="Q802" i="11" a="1"/>
  <c r="Q802" i="11" s="1"/>
  <c r="R802" i="11" s="1"/>
  <c r="Q1810" i="11" a="1"/>
  <c r="Q1810" i="11" s="1"/>
  <c r="R1810" i="11" s="1"/>
  <c r="Q2066" i="11" a="1"/>
  <c r="Q2066" i="11" s="1"/>
  <c r="R2066" i="11" s="1"/>
  <c r="Q2194" i="11" a="1"/>
  <c r="Q2194" i="11" s="1"/>
  <c r="R2194" i="11" s="1"/>
  <c r="Q2160" i="11" a="1"/>
  <c r="Q2160" i="11" s="1"/>
  <c r="R2160" i="11" s="1"/>
  <c r="Q2153" i="11" a="1"/>
  <c r="Q2153" i="11" s="1"/>
  <c r="R2153" i="11" s="1"/>
  <c r="Q1716" i="11" a="1"/>
  <c r="Q1716" i="11" s="1"/>
  <c r="R1716" i="11"/>
  <c r="Q944" i="11" a="1"/>
  <c r="Q944" i="11" s="1"/>
  <c r="R944" i="11" s="1"/>
  <c r="Q740" i="11" a="1"/>
  <c r="Q740" i="11" s="1"/>
  <c r="R740" i="11" s="1"/>
  <c r="Q2076" i="11" a="1"/>
  <c r="Q2076" i="11" s="1"/>
  <c r="R2076" i="11" s="1"/>
  <c r="Q1963" i="11" a="1"/>
  <c r="Q1963" i="11" s="1"/>
  <c r="R1963" i="11" s="1"/>
  <c r="Q1635" i="11" a="1"/>
  <c r="Q1635" i="11" s="1"/>
  <c r="R1635" i="11" s="1"/>
  <c r="Q2096" i="11" a="1"/>
  <c r="Q2096" i="11" s="1"/>
  <c r="R2096" i="11" s="1"/>
  <c r="Q2048" i="11" a="1"/>
  <c r="Q2048" i="11" s="1"/>
  <c r="R2048" i="11" s="1"/>
  <c r="Q1982" i="11" a="1"/>
  <c r="Q1982" i="11" s="1"/>
  <c r="R1982" i="11" s="1"/>
  <c r="Q933" i="11" a="1"/>
  <c r="Q933" i="11" s="1"/>
  <c r="R933" i="11" s="1"/>
  <c r="Q2197" i="11" a="1"/>
  <c r="Q2197" i="11" s="1"/>
  <c r="R2197" i="11" s="1"/>
  <c r="Q1926" i="11" a="1"/>
  <c r="Q1926" i="11" s="1"/>
  <c r="R1926" i="11" s="1"/>
  <c r="Q1346" i="11" a="1"/>
  <c r="Q1346" i="11" s="1"/>
  <c r="R1346" i="11" s="1"/>
  <c r="Q1882" i="11" a="1"/>
  <c r="Q1882" i="11" s="1"/>
  <c r="R1882" i="11" s="1"/>
  <c r="Q2090" i="11" a="1"/>
  <c r="Q2090" i="11" s="1"/>
  <c r="R2090" i="11" s="1"/>
  <c r="Q2218" i="11" a="1"/>
  <c r="Q2218" i="11" s="1"/>
  <c r="R2218" i="11" s="1"/>
  <c r="Q457" i="11" a="1"/>
  <c r="Q457" i="11" s="1"/>
  <c r="R457" i="11" s="1"/>
  <c r="Q2050" i="11" a="1"/>
  <c r="Q2050" i="11" s="1"/>
  <c r="R2050" i="11" s="1"/>
  <c r="Q2210" i="11" a="1"/>
  <c r="Q2210" i="11" s="1"/>
  <c r="R2210" i="11" s="1"/>
  <c r="Q2202" i="11" a="1"/>
  <c r="Q2202" i="11" s="1"/>
  <c r="R2202" i="11" s="1"/>
  <c r="Q1780" i="11" a="1"/>
  <c r="Q1780" i="11" s="1"/>
  <c r="R1780" i="11" s="1"/>
  <c r="Q2172" i="11" a="1"/>
  <c r="Q2172" i="11" s="1"/>
  <c r="R2172" i="11" s="1"/>
  <c r="Q2043" i="11" a="1"/>
  <c r="Q2043" i="11" s="1"/>
  <c r="R2043" i="11" s="1"/>
  <c r="Q1011" i="11" a="1"/>
  <c r="Q1011" i="11" s="1"/>
  <c r="R1011" i="11" s="1"/>
  <c r="Q2163" i="11" a="1"/>
  <c r="Q2163" i="11" s="1"/>
  <c r="R2163" i="11" s="1"/>
  <c r="Q2132" i="11" a="1"/>
  <c r="Q2132" i="11" s="1"/>
  <c r="R2132" i="11" s="1"/>
  <c r="Q2201" i="11" a="1"/>
  <c r="Q2201" i="11" s="1"/>
  <c r="R2201" i="11" s="1"/>
  <c r="Q814" i="11" a="1"/>
  <c r="Q814" i="11" s="1"/>
  <c r="R814" i="11" s="1"/>
  <c r="Q1257" i="11" a="1"/>
  <c r="Q1257" i="11" s="1"/>
  <c r="R1257" i="11" s="1"/>
  <c r="Q271" i="11" a="1"/>
  <c r="Q271" i="11" s="1"/>
  <c r="R271" i="11" s="1"/>
  <c r="Q1207" i="11" a="1"/>
  <c r="Q1207" i="11" s="1"/>
  <c r="R1207" i="11" s="1"/>
  <c r="Q1417" i="11" a="1"/>
  <c r="Q1417" i="11" s="1"/>
  <c r="R1417" i="11" s="1"/>
  <c r="Q256" i="11" a="1"/>
  <c r="Q256" i="11" s="1"/>
  <c r="R256" i="11" s="1"/>
  <c r="Q1280" i="11" a="1"/>
  <c r="Q1280" i="11" s="1"/>
  <c r="R1280" i="11"/>
  <c r="Q2185" i="11" a="1"/>
  <c r="Q2185" i="11" s="1"/>
  <c r="R2185" i="11" s="1"/>
  <c r="Q2186" i="11" a="1"/>
  <c r="Q2186" i="11" s="1"/>
  <c r="R2186" i="11" s="1"/>
  <c r="Q140" i="11" a="1"/>
  <c r="Q140" i="11" s="1"/>
  <c r="R140" i="11" s="1"/>
  <c r="Q900" i="11" a="1"/>
  <c r="Q900" i="11" s="1"/>
  <c r="R900" i="11"/>
  <c r="Q1820" i="11" a="1"/>
  <c r="Q1820" i="11" s="1"/>
  <c r="R1820" i="11" s="1"/>
  <c r="Q2092" i="11" a="1"/>
  <c r="Q2092" i="11" s="1"/>
  <c r="R2092" i="11" s="1"/>
  <c r="Q2188" i="11" a="1"/>
  <c r="Q2188" i="11" s="1"/>
  <c r="R2188" i="11" s="1"/>
  <c r="Q2171" i="11" a="1"/>
  <c r="Q2171" i="11" s="1"/>
  <c r="R2171" i="11" s="1"/>
  <c r="Q2195" i="11" a="1"/>
  <c r="Q2195" i="11" s="1"/>
  <c r="R2195" i="11" s="1"/>
  <c r="Q1147" i="11" a="1"/>
  <c r="Q1147" i="11" s="1"/>
  <c r="R1147" i="11" s="1"/>
  <c r="Q1795" i="11" a="1"/>
  <c r="Q1795" i="11" s="1"/>
  <c r="R1795" i="11" s="1"/>
  <c r="Q2179" i="11" a="1"/>
  <c r="Q2179" i="11" s="1"/>
  <c r="R2179" i="11" s="1"/>
  <c r="Q2159" i="11" a="1"/>
  <c r="Q2159" i="11" s="1"/>
  <c r="R2159" i="11" s="1"/>
  <c r="Q2070" i="11" a="1"/>
  <c r="Q2070" i="11" s="1"/>
  <c r="R2070" i="11" s="1"/>
  <c r="Q2094" i="11" a="1"/>
  <c r="Q2094" i="11" s="1"/>
  <c r="R2094" i="11" s="1"/>
  <c r="Q1157" i="11" a="1"/>
  <c r="Q1157" i="11" s="1"/>
  <c r="R1157" i="11" s="1"/>
  <c r="Q2213" i="11" a="1"/>
  <c r="Q2213" i="11" s="1"/>
  <c r="R2213" i="11" s="1"/>
  <c r="Q1482" i="11" a="1"/>
  <c r="Q1482" i="11" s="1"/>
  <c r="R1482" i="11" s="1"/>
  <c r="Q1898" i="11" a="1"/>
  <c r="Q1898" i="11" s="1"/>
  <c r="R1898" i="11" s="1"/>
  <c r="Q2106" i="11" a="1"/>
  <c r="Q2106" i="11" s="1"/>
  <c r="R2106" i="11" s="1"/>
  <c r="Q1680" i="11" a="1"/>
  <c r="Q1680" i="11" s="1"/>
  <c r="R1680" i="11" s="1"/>
  <c r="Q2082" i="11" a="1"/>
  <c r="Q2082" i="11" s="1"/>
  <c r="R2082" i="11" s="1"/>
  <c r="Q977" i="11" a="1"/>
  <c r="Q977" i="11" s="1"/>
  <c r="R977" i="11" s="1"/>
  <c r="Q1785" i="11" a="1"/>
  <c r="Q1785" i="11" s="1"/>
  <c r="R1785" i="11" s="1"/>
  <c r="Q2009" i="11" a="1"/>
  <c r="Q2009" i="11" s="1"/>
  <c r="R2009" i="11" s="1"/>
  <c r="Q496" i="11" a="1"/>
  <c r="Q496" i="11" s="1"/>
  <c r="R496" i="11" s="1"/>
  <c r="Q1336" i="11" a="1"/>
  <c r="Q1336" i="11" s="1"/>
  <c r="R1336" i="11" s="1"/>
  <c r="Q1290" i="11" a="1"/>
  <c r="Q1290" i="11" s="1"/>
  <c r="R1290" i="11" s="1"/>
  <c r="Q385" i="11" a="1"/>
  <c r="Q385" i="11" s="1"/>
  <c r="R385" i="11" s="1"/>
  <c r="Q164" i="11" a="1"/>
  <c r="Q164" i="11" s="1"/>
  <c r="R164" i="11" s="1"/>
  <c r="Q1116" i="11" a="1"/>
  <c r="Q1116" i="11" s="1"/>
  <c r="R1116" i="11" s="1"/>
  <c r="Q1852" i="11" a="1"/>
  <c r="Q1852" i="11" s="1"/>
  <c r="R1852" i="11" s="1"/>
  <c r="Q2100" i="11" a="1"/>
  <c r="Q2100" i="11" s="1"/>
  <c r="R2100" i="11" s="1"/>
  <c r="Q2196" i="11" a="1"/>
  <c r="Q2196" i="11" s="1"/>
  <c r="R2196" i="11" s="1"/>
  <c r="Q2203" i="11" a="1"/>
  <c r="Q2203" i="11" s="1"/>
  <c r="R2203" i="11" s="1"/>
  <c r="Q2022" i="11" a="1"/>
  <c r="Q2022" i="11" s="1"/>
  <c r="R2022" i="11" s="1"/>
  <c r="Q1187" i="11" a="1"/>
  <c r="Q1187" i="11" s="1"/>
  <c r="R1187" i="11" s="1"/>
  <c r="Q1835" i="11" a="1"/>
  <c r="Q1835" i="11" s="1"/>
  <c r="R1835" i="11" s="1"/>
  <c r="Q2187" i="11" a="1"/>
  <c r="Q2187" i="11" s="1"/>
  <c r="R2187" i="11" s="1"/>
  <c r="Q2180" i="11" a="1"/>
  <c r="Q2180" i="11" s="1"/>
  <c r="R2180" i="11" s="1"/>
  <c r="Q2112" i="11" a="1"/>
  <c r="Q2112" i="11" s="1"/>
  <c r="R2112" i="11" s="1"/>
  <c r="Q1967" i="11" a="1"/>
  <c r="Q1967" i="11" s="1"/>
  <c r="R1967" i="11" s="1"/>
  <c r="Q1237" i="11" a="1"/>
  <c r="Q1237" i="11" s="1"/>
  <c r="R1237" i="11" s="1"/>
  <c r="Q1800" i="11" a="1"/>
  <c r="Q1800" i="11" s="1"/>
  <c r="R1800" i="11" s="1"/>
  <c r="Q1522" i="11" a="1"/>
  <c r="Q1522" i="11" s="1"/>
  <c r="R1522" i="11"/>
  <c r="Q1906" i="11" a="1"/>
  <c r="Q1906" i="11" s="1"/>
  <c r="R1906" i="11" s="1"/>
  <c r="Q2122" i="11" a="1"/>
  <c r="Q2122" i="11" s="1"/>
  <c r="R2122" i="11" s="1"/>
  <c r="Q1991" i="11" a="1"/>
  <c r="Q1991" i="11" s="1"/>
  <c r="R1991" i="11" s="1"/>
  <c r="Q1975" i="11" a="1"/>
  <c r="Q1975" i="11" s="1"/>
  <c r="R1975" i="11" s="1"/>
  <c r="Q1127" i="11" a="1"/>
  <c r="Q1127" i="11" s="1"/>
  <c r="R1127" i="11" s="1"/>
  <c r="Q790" i="11" a="1"/>
  <c r="Q790" i="11" s="1"/>
  <c r="R790" i="11" s="1"/>
  <c r="Q2138" i="11" a="1"/>
  <c r="Q2138" i="11" s="1"/>
  <c r="R2138" i="11" s="1"/>
  <c r="Q998" i="11" a="1"/>
  <c r="Q998" i="11" s="1"/>
  <c r="R998" i="11" s="1"/>
  <c r="Q2161" i="11" a="1"/>
  <c r="Q2161" i="11" s="1"/>
  <c r="R2161" i="11" s="1"/>
  <c r="Q1217" i="11" a="1"/>
  <c r="Q1217" i="11" s="1"/>
  <c r="R1217" i="11" s="1"/>
  <c r="Q2116" i="11" a="1"/>
  <c r="Q2116" i="11" s="1"/>
  <c r="R2116" i="11" s="1"/>
  <c r="Q2175" i="11" a="1"/>
  <c r="Q2175" i="11" s="1"/>
  <c r="R2175" i="11" s="1"/>
  <c r="Q1914" i="11" a="1"/>
  <c r="Q1914" i="11" s="1"/>
  <c r="R1914" i="11" s="1"/>
  <c r="Q2130" i="11" a="1"/>
  <c r="Q2130" i="11" s="1"/>
  <c r="R2130" i="11" s="1"/>
  <c r="Q2136" i="11" a="1"/>
  <c r="Q2136" i="11" s="1"/>
  <c r="R2136" i="11" s="1"/>
  <c r="Q1649" i="11" a="1"/>
  <c r="Q1649" i="11" s="1"/>
  <c r="R1649" i="11" s="1"/>
  <c r="Q1167" i="11" a="1"/>
  <c r="Q1167" i="11" s="1"/>
  <c r="R1167" i="11" s="1"/>
  <c r="Q1602" i="11" a="1"/>
  <c r="Q1602" i="11" s="1"/>
  <c r="R1602" i="11" s="1"/>
  <c r="Q1247" i="11" a="1"/>
  <c r="Q1247" i="11" s="1"/>
  <c r="R1247" i="11" s="1"/>
  <c r="Q399" i="11" a="1"/>
  <c r="Q399" i="11" s="1"/>
  <c r="R399" i="11" s="1"/>
  <c r="Q1464" i="11" a="1"/>
  <c r="Q1464" i="11" s="1"/>
  <c r="R1464" i="11" s="1"/>
  <c r="Q1988" i="11" a="1"/>
  <c r="Q1988" i="11" s="1"/>
  <c r="R1988" i="11" s="1"/>
  <c r="Q2165" i="11" a="1"/>
  <c r="Q2165" i="11" s="1"/>
  <c r="R2165" i="11" s="1"/>
  <c r="Q2211" i="11" a="1"/>
  <c r="Q2211" i="11" s="1"/>
  <c r="R2211" i="11" s="1"/>
  <c r="Q1317" i="11" a="1"/>
  <c r="Q1317" i="11" s="1"/>
  <c r="R1317" i="11" s="1"/>
  <c r="Q1594" i="11" a="1"/>
  <c r="Q1594" i="11" s="1"/>
  <c r="R1594" i="11" s="1"/>
  <c r="Q286" i="11" a="1"/>
  <c r="Q286" i="11" s="1"/>
  <c r="R286" i="11" s="1"/>
  <c r="Q1270" i="11" a="1"/>
  <c r="Q1270" i="11" s="1"/>
  <c r="R1270" i="11" s="1"/>
  <c r="Q2209" i="11" a="1"/>
  <c r="Q2209" i="11" s="1"/>
  <c r="R2209" i="11" s="1"/>
  <c r="Q535" i="11" a="1"/>
  <c r="Q535" i="11" s="1"/>
  <c r="R535" i="11" s="1"/>
  <c r="Q1455" i="11" a="1"/>
  <c r="Q1455" i="11" s="1"/>
  <c r="R1455" i="11" s="1"/>
  <c r="Q2156" i="11" a="1"/>
  <c r="Q2156" i="11" s="1"/>
  <c r="R2156" i="11" s="1"/>
  <c r="Q680" i="11" a="1"/>
  <c r="Q680" i="11" s="1"/>
  <c r="R680" i="11" s="1"/>
  <c r="Q1584" i="11" a="1"/>
  <c r="Q1584" i="11" s="1"/>
  <c r="R1584" i="11" s="1"/>
  <c r="Q1722" i="11" a="1"/>
  <c r="Q1722" i="11" s="1"/>
  <c r="R1722" i="11" s="1"/>
  <c r="Q1857" i="11" a="1"/>
  <c r="Q1857" i="11" s="1"/>
  <c r="R1857" i="11" s="1"/>
  <c r="Q548" i="11" a="1"/>
  <c r="Q548" i="11" s="1"/>
  <c r="R548" i="11" s="1"/>
  <c r="Q1356" i="11" a="1"/>
  <c r="Q1356" i="11" s="1"/>
  <c r="R1356" i="11" s="1"/>
  <c r="Q2028" i="11" a="1"/>
  <c r="Q2028" i="11" s="1"/>
  <c r="R2028" i="11" s="1"/>
  <c r="Q2124" i="11" a="1"/>
  <c r="Q2124" i="11" s="1"/>
  <c r="R2124" i="11" s="1"/>
  <c r="Q2220" i="11" a="1"/>
  <c r="Q2220" i="11" s="1"/>
  <c r="R2220" i="11" s="1"/>
  <c r="Q2190" i="11" a="1"/>
  <c r="Q2190" i="11" s="1"/>
  <c r="R2190" i="11" s="1"/>
  <c r="Q1197" i="11" a="1"/>
  <c r="Q1197" i="11" s="1"/>
  <c r="R1197" i="11" s="1"/>
  <c r="Q123" i="11" a="1"/>
  <c r="Q123" i="11" s="1"/>
  <c r="R123" i="11" s="1"/>
  <c r="Q1379" i="11" a="1"/>
  <c r="Q1379" i="11" s="1"/>
  <c r="R1379" i="11" s="1"/>
  <c r="Q1979" i="11" a="1"/>
  <c r="Q1979" i="11" s="1"/>
  <c r="R1979" i="11" s="1"/>
  <c r="Q1934" i="11" a="1"/>
  <c r="Q1934" i="11" s="1"/>
  <c r="R1934" i="11" s="1"/>
  <c r="Q1815" i="11" a="1"/>
  <c r="Q1815" i="11" s="1"/>
  <c r="R1815" i="11" s="1"/>
  <c r="Q2183" i="11" a="1"/>
  <c r="Q2183" i="11" s="1"/>
  <c r="R2183" i="11" s="1"/>
  <c r="Q1765" i="11" a="1"/>
  <c r="Q1765" i="11" s="1"/>
  <c r="R1765" i="11" s="1"/>
  <c r="Q2000" i="11" a="1"/>
  <c r="Q2000" i="11" s="1"/>
  <c r="R2000" i="11" s="1"/>
  <c r="Q1618" i="11" a="1"/>
  <c r="Q1618" i="11" s="1"/>
  <c r="R1618" i="11" s="1"/>
  <c r="Q1930" i="11" a="1"/>
  <c r="Q1930" i="11" s="1"/>
  <c r="R1930" i="11" s="1"/>
  <c r="Q2146" i="11" a="1"/>
  <c r="Q2146" i="11" s="1"/>
  <c r="R2146" i="11" s="1"/>
  <c r="Q2144" i="11" a="1"/>
  <c r="Q2144" i="11" s="1"/>
  <c r="R2144" i="11" s="1"/>
  <c r="Q888" i="11" a="1"/>
  <c r="Q888" i="11" s="1"/>
  <c r="R888" i="11" s="1"/>
  <c r="Q2178" i="11" a="1"/>
  <c r="Q2178" i="11" s="1"/>
  <c r="R2178" i="11" s="1"/>
  <c r="Q2157" i="11" a="1"/>
  <c r="Q2157" i="11" s="1"/>
  <c r="R2157" i="11" s="1"/>
  <c r="Q327" i="11" a="1"/>
  <c r="Q327" i="11" s="1"/>
  <c r="R327" i="11" s="1"/>
  <c r="Q2169" i="11" a="1"/>
  <c r="Q2169" i="11" s="1"/>
  <c r="R2169" i="11" s="1"/>
  <c r="Q624" i="11" a="1"/>
  <c r="Q624" i="11" s="1"/>
  <c r="R624" i="11"/>
  <c r="Q180" i="11" a="1"/>
  <c r="Q180" i="11" s="1"/>
  <c r="R180" i="11" s="1"/>
  <c r="Q2204" i="11" a="1"/>
  <c r="Q2204" i="11" s="1"/>
  <c r="R2204" i="11" s="1"/>
  <c r="Q1971" i="11" a="1"/>
  <c r="Q1971" i="11" s="1"/>
  <c r="R1971" i="11" s="1"/>
  <c r="Q1959" i="11" a="1"/>
  <c r="Q1959" i="11" s="1"/>
  <c r="R1959" i="11" s="1"/>
  <c r="Q470" i="11" a="1"/>
  <c r="Q470" i="11" s="1"/>
  <c r="R470" i="11" s="1"/>
  <c r="Q1946" i="11" a="1"/>
  <c r="Q1946" i="11" s="1"/>
  <c r="R1946" i="11" s="1"/>
  <c r="Q1575" i="11" a="1"/>
  <c r="Q1575" i="11" s="1"/>
  <c r="R1575" i="11" s="1"/>
  <c r="Q704" i="11" a="1"/>
  <c r="Q704" i="11" s="1"/>
  <c r="R704" i="11" s="1"/>
  <c r="Q1994" i="11" a="1"/>
  <c r="Q1994" i="11" s="1"/>
  <c r="R1994" i="11"/>
  <c r="Q668" i="11" a="1"/>
  <c r="Q668" i="11" s="1"/>
  <c r="R668" i="11" s="1"/>
  <c r="Q1500" i="11" a="1"/>
  <c r="Q1500" i="11" s="1"/>
  <c r="R1500" i="11" s="1"/>
  <c r="Q2052" i="11" a="1"/>
  <c r="Q2052" i="11" s="1"/>
  <c r="R2052" i="11" s="1"/>
  <c r="Q2140" i="11" a="1"/>
  <c r="Q2140" i="11" s="1"/>
  <c r="R2140" i="11" s="1"/>
  <c r="Q1557" i="11" a="1"/>
  <c r="Q1557" i="11" s="1"/>
  <c r="R1557" i="11" s="1"/>
  <c r="Q483" i="11" a="1"/>
  <c r="Q483" i="11" s="1"/>
  <c r="R483" i="11" s="1"/>
  <c r="Q2214" i="11" a="1"/>
  <c r="Q2214" i="11" s="1"/>
  <c r="R2214" i="11" s="1"/>
  <c r="Q355" i="11" a="1"/>
  <c r="Q355" i="11" s="1"/>
  <c r="R355" i="11" s="1"/>
  <c r="Q1427" i="11" a="1"/>
  <c r="Q1427" i="11" s="1"/>
  <c r="R1427" i="11" s="1"/>
  <c r="Q2003" i="11" a="1"/>
  <c r="Q2003" i="11" s="1"/>
  <c r="R2003" i="11"/>
  <c r="Q2062" i="11" a="1"/>
  <c r="Q2062" i="11" s="1"/>
  <c r="R2062" i="11" s="1"/>
  <c r="Q1830" i="11" a="1"/>
  <c r="Q1830" i="11" s="1"/>
  <c r="R1830" i="11" s="1"/>
  <c r="Q2142" i="11" a="1"/>
  <c r="Q2142" i="11" s="1"/>
  <c r="R2142" i="11" s="1"/>
  <c r="Q1805" i="11" a="1"/>
  <c r="Q1805" i="11" s="1"/>
  <c r="R1805" i="11" s="1"/>
  <c r="Q2064" i="11" a="1"/>
  <c r="Q2064" i="11" s="1"/>
  <c r="R2064" i="11" s="1"/>
  <c r="Q1862" i="11" a="1"/>
  <c r="Q1862" i="11" s="1"/>
  <c r="R1862" i="11" s="1"/>
  <c r="Q226" i="11" a="1"/>
  <c r="Q226" i="11" s="1"/>
  <c r="R226" i="11" s="1"/>
  <c r="Q1642" i="11" a="1"/>
  <c r="Q1642" i="11" s="1"/>
  <c r="R1642" i="11"/>
  <c r="Q2034" i="11" a="1"/>
  <c r="Q2034" i="11" s="1"/>
  <c r="R2034" i="11" s="1"/>
  <c r="Q2162" i="11" a="1"/>
  <c r="Q2162" i="11" s="1"/>
  <c r="R2162" i="11" s="1"/>
  <c r="Q598" i="11" a="1"/>
  <c r="Q598" i="11" s="1"/>
  <c r="R598" i="11" s="1"/>
  <c r="Q2098" i="11" a="1"/>
  <c r="Q2098" i="11" s="1"/>
  <c r="R2098" i="11" s="1"/>
  <c r="Q1137" i="11" a="1"/>
  <c r="Q1137" i="11" s="1"/>
  <c r="R1137" i="11" s="1"/>
  <c r="Q966" i="11" a="1"/>
  <c r="Q966" i="11" s="1"/>
  <c r="R966" i="11" s="1"/>
  <c r="Q70" i="11" a="1"/>
  <c r="Q70" i="11" s="1"/>
  <c r="R70" i="11" s="1"/>
  <c r="Q1407" i="11" a="1"/>
  <c r="Q1407" i="11" s="1"/>
  <c r="R1407" i="11"/>
  <c r="Q1610" i="11" a="1"/>
  <c r="Q1610" i="11" s="1"/>
  <c r="R1610" i="11" s="1"/>
  <c r="Q1300" i="11" a="1"/>
  <c r="Q1300" i="11" s="1"/>
  <c r="R1300" i="11" s="1"/>
  <c r="Q2219" i="11" a="1"/>
  <c r="Q2219" i="11" s="1"/>
  <c r="R2219" i="11" s="1"/>
  <c r="Q1227" i="11" a="1"/>
  <c r="Q1227" i="11" s="1"/>
  <c r="R1227" i="11" s="1"/>
  <c r="Q2102" i="11" a="1"/>
  <c r="Q2102" i="11" s="1"/>
  <c r="R2102" i="11"/>
  <c r="Q2212" i="11" a="1"/>
  <c r="Q2212" i="11" s="1"/>
  <c r="R2212" i="11" s="1"/>
  <c r="Q2166" i="11" a="1"/>
  <c r="Q2166" i="11" s="1"/>
  <c r="R2166" i="11" s="1"/>
  <c r="Q1446" i="11" a="1"/>
  <c r="Q1446" i="11" s="1"/>
  <c r="R1446" i="11" s="1"/>
  <c r="Q847" i="11" a="1"/>
  <c r="Q847" i="11" s="1"/>
  <c r="R847" i="11" s="1"/>
  <c r="Q922" i="11" a="1"/>
  <c r="Q922" i="11" s="1"/>
  <c r="R922" i="11" s="1"/>
  <c r="Q2181" i="11" a="1"/>
  <c r="Q2181" i="11" s="1"/>
  <c r="R2181" i="11" s="1"/>
  <c r="Q2177" i="11" a="1"/>
  <c r="Q2177" i="11" s="1"/>
  <c r="R2177" i="11" s="1"/>
  <c r="Q574" i="11" a="1"/>
  <c r="Q574" i="11" s="1"/>
  <c r="R574" i="11" s="1"/>
  <c r="Q1566" i="11" a="1"/>
  <c r="Q1566" i="11" s="1"/>
  <c r="R1566" i="11" s="1"/>
  <c r="Q2114" i="11" a="1"/>
  <c r="Q2114" i="11" s="1"/>
  <c r="R2114" i="11"/>
  <c r="Q911" i="11" a="1"/>
  <c r="Q911" i="11" s="1"/>
  <c r="R911" i="11" s="1"/>
  <c r="Q1997" i="11" a="1"/>
  <c r="Q1997" i="11" s="1"/>
  <c r="R1997" i="11" s="1"/>
  <c r="Q1938" i="11" a="1"/>
  <c r="Q1938" i="11" s="1"/>
  <c r="R1938" i="11" s="1"/>
  <c r="Q728" i="11" a="1"/>
  <c r="Q728" i="11" s="1"/>
  <c r="R728" i="11" s="1"/>
  <c r="Q1473" i="11" a="1"/>
  <c r="Q1473" i="11" s="1"/>
  <c r="R1473" i="11" s="1"/>
  <c r="Q2074" i="11" a="1"/>
  <c r="Q2074" i="11" s="1"/>
  <c r="R2074" i="11" s="1"/>
  <c r="Q1890" i="11" a="1"/>
  <c r="Q1890" i="11" s="1"/>
  <c r="R1890" i="11" s="1"/>
  <c r="Q692" i="11" a="1"/>
  <c r="Q692" i="11" s="1"/>
  <c r="R692" i="11" s="1"/>
  <c r="Q1548" i="11" a="1"/>
  <c r="Q1548" i="11" s="1"/>
  <c r="R1548" i="11" s="1"/>
  <c r="Q2060" i="11" a="1"/>
  <c r="Q2060" i="11" s="1"/>
  <c r="R2060" i="11" s="1"/>
  <c r="Q2148" i="11" a="1"/>
  <c r="Q2148" i="11" s="1"/>
  <c r="R2148" i="11" s="1"/>
  <c r="Q2205" i="11" a="1"/>
  <c r="Q2205" i="11" s="1"/>
  <c r="R2205" i="11" s="1"/>
  <c r="Q955" i="11" a="1"/>
  <c r="Q955" i="11" s="1"/>
  <c r="R955" i="11" s="1"/>
  <c r="Q1053" i="11" a="1"/>
  <c r="Q1053" i="11" s="1"/>
  <c r="R1053" i="11" s="1"/>
  <c r="Q611" i="11" a="1"/>
  <c r="Q611" i="11" s="1"/>
  <c r="R611" i="11" s="1"/>
  <c r="Q1491" i="11" a="1"/>
  <c r="Q1491" i="11" s="1"/>
  <c r="R1491" i="11" s="1"/>
  <c r="Q2019" i="11" a="1"/>
  <c r="Q2019" i="11" s="1"/>
  <c r="R2019" i="11" s="1"/>
  <c r="Q2182" i="11" a="1"/>
  <c r="Q2182" i="11" s="1"/>
  <c r="R2182" i="11" s="1"/>
  <c r="Q2084" i="11" a="1"/>
  <c r="Q2084" i="11" s="1"/>
  <c r="R2084" i="11" s="1"/>
  <c r="Q2184" i="11" a="1"/>
  <c r="Q2184" i="11" s="1"/>
  <c r="R2184" i="11" s="1"/>
  <c r="Q341" i="11" a="1"/>
  <c r="Q341" i="11" s="1"/>
  <c r="R341" i="11" s="1"/>
  <c r="Q1877" i="11" a="1"/>
  <c r="Q1877" i="11" s="1"/>
  <c r="R1877" i="11" s="1"/>
  <c r="Q2134" i="11" a="1"/>
  <c r="Q2134" i="11" s="1"/>
  <c r="R2134" i="11" s="1"/>
  <c r="Q2152" i="11" a="1"/>
  <c r="Q2152" i="11" s="1"/>
  <c r="R2152" i="11" s="1"/>
  <c r="Q241" i="11" a="1"/>
  <c r="Q241" i="11" s="1"/>
  <c r="R241" i="11" s="1"/>
  <c r="Q522" i="11" a="1"/>
  <c r="Q522" i="11" s="1"/>
  <c r="R522" i="11" s="1"/>
  <c r="Q1770" i="11" a="1"/>
  <c r="Q1770" i="11" s="1"/>
  <c r="R1770" i="11"/>
  <c r="Q2058" i="11" a="1"/>
  <c r="Q2058" i="11" s="1"/>
  <c r="R2058" i="11" s="1"/>
  <c r="Q2170" i="11" a="1"/>
  <c r="Q2170" i="11" s="1"/>
  <c r="R2170" i="11" s="1"/>
  <c r="D6"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Diego Schola</author>
  </authors>
  <commentList>
    <comment ref="A2" authorId="0" shapeId="0" xr:uid="{3F3EE4EE-CBEF-4293-BF9A-DD234666A521}">
      <text>
        <r>
          <rPr>
            <b/>
            <sz val="9"/>
            <color indexed="81"/>
            <rFont val="Tahoma"/>
            <charset val="1"/>
          </rPr>
          <t>Diego Schola:</t>
        </r>
        <r>
          <rPr>
            <sz val="9"/>
            <color indexed="81"/>
            <rFont val="Tahoma"/>
            <charset val="1"/>
          </rPr>
          <t xml:space="preserve">
Data used for analysis of business opportunities within a SaaS subscription pricing model. Some fields, such as "Upsell $ per Non-Paying User" and "Upsell Account Detail", utilize functions to calculate results for further exploratory data analysis.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Diego Schola</author>
  </authors>
  <commentList>
    <comment ref="A3" authorId="0" shapeId="0" xr:uid="{6ECA5969-7CFC-4802-9B49-5CFDAA76AECF}">
      <text>
        <r>
          <rPr>
            <b/>
            <sz val="9"/>
            <color indexed="81"/>
            <rFont val="Tahoma"/>
            <charset val="1"/>
          </rPr>
          <t>Diego Schola:</t>
        </r>
        <r>
          <rPr>
            <sz val="9"/>
            <color indexed="81"/>
            <rFont val="Tahoma"/>
            <charset val="1"/>
          </rPr>
          <t xml:space="preserve">
A PivotTable was generated to identify total sales across Premium and Business subscription tiers for Q2 of 2021; slicer and timeline filters are provided to allow users to easily adjust this analysis.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Diego Schola</author>
  </authors>
  <commentList>
    <comment ref="A2" authorId="0" shapeId="0" xr:uid="{F5456305-4BD3-4CCB-A032-0B022EE53222}">
      <text>
        <r>
          <rPr>
            <b/>
            <sz val="9"/>
            <color indexed="81"/>
            <rFont val="Tahoma"/>
            <charset val="1"/>
          </rPr>
          <t>Diego Schola:</t>
        </r>
        <r>
          <rPr>
            <sz val="9"/>
            <color indexed="81"/>
            <rFont val="Tahoma"/>
            <charset val="1"/>
          </rPr>
          <t xml:space="preserve">
Some fields, such as "Avg Sales Per Customer" and "Basic to Paying Ratio", utilize functions to calculate results for further exploratory data analysis.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Diego Schola</author>
  </authors>
  <commentList>
    <comment ref="B2" authorId="0" shapeId="0" xr:uid="{CFEB7EAC-A2C3-486F-81CC-773A4731625C}">
      <text>
        <r>
          <rPr>
            <b/>
            <sz val="9"/>
            <color indexed="81"/>
            <rFont val="Tahoma"/>
            <charset val="1"/>
          </rPr>
          <t>Diego Schola:</t>
        </r>
        <r>
          <rPr>
            <sz val="9"/>
            <color indexed="81"/>
            <rFont val="Tahoma"/>
            <charset val="1"/>
          </rPr>
          <t xml:space="preserve">
Summary page generated from applying Scenario Manager to Table5 of the "Scenario Analysis" worksheet; it projected sales under the current scenario and one in which license prices increase across all paid subscription tiers.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Diego Schola</author>
  </authors>
  <commentList>
    <comment ref="D1" authorId="0" shapeId="0" xr:uid="{B46546FB-BD99-4450-A09D-6BC44141CA36}">
      <text>
        <r>
          <rPr>
            <b/>
            <sz val="9"/>
            <color indexed="81"/>
            <rFont val="Tahoma"/>
            <charset val="1"/>
          </rPr>
          <t>Diego Schola:</t>
        </r>
        <r>
          <rPr>
            <sz val="9"/>
            <color indexed="81"/>
            <rFont val="Tahoma"/>
            <charset val="1"/>
          </rPr>
          <t xml:space="preserve">
Calculations for each potential upsell opportunity for the latest sales month; adjusted for specific conversion rates. </t>
        </r>
      </text>
    </comment>
    <comment ref="B10" authorId="0" shapeId="0" xr:uid="{E97BC46F-AB64-45D8-9AC2-17197788E09C}">
      <text>
        <r>
          <rPr>
            <b/>
            <sz val="9"/>
            <color indexed="81"/>
            <rFont val="Tahoma"/>
            <charset val="1"/>
          </rPr>
          <t>Diego Schola:</t>
        </r>
        <r>
          <rPr>
            <sz val="9"/>
            <color indexed="81"/>
            <rFont val="Tahoma"/>
            <charset val="1"/>
          </rPr>
          <t xml:space="preserve">
Goal Seek was used to identify the growth rate necessary to reach the sales target (given last month's sales).</t>
        </r>
      </text>
    </comment>
    <comment ref="D13" authorId="0" shapeId="0" xr:uid="{1D726DFB-FA4D-4DBF-9668-96D046955C79}">
      <text>
        <r>
          <rPr>
            <b/>
            <sz val="9"/>
            <color indexed="81"/>
            <rFont val="Tahoma"/>
            <charset val="1"/>
          </rPr>
          <t>Diego Schola:</t>
        </r>
        <r>
          <rPr>
            <sz val="9"/>
            <color indexed="81"/>
            <rFont val="Tahoma"/>
            <charset val="1"/>
          </rPr>
          <t xml:space="preserve">
Projected Sales are adjusted to account for elasticity by using a growth/decay formula.</t>
        </r>
      </text>
    </comment>
    <comment ref="E13" authorId="0" shapeId="0" xr:uid="{05BD4BFF-C2E4-4788-AA60-D7D2EA8C9D95}">
      <text>
        <r>
          <rPr>
            <b/>
            <sz val="9"/>
            <color indexed="81"/>
            <rFont val="Tahoma"/>
            <charset val="1"/>
          </rPr>
          <t>Diego Schola:</t>
        </r>
        <r>
          <rPr>
            <sz val="9"/>
            <color indexed="81"/>
            <rFont val="Tahoma"/>
            <charset val="1"/>
          </rPr>
          <t xml:space="preserve">
Measure used to account for the elasticity of demand when prices increase.</t>
        </r>
      </text>
    </comment>
    <comment ref="A19" authorId="0" shapeId="0" xr:uid="{C4CD78F5-3F17-4FA6-AD24-7B7AFC6C1F45}">
      <text>
        <r>
          <rPr>
            <b/>
            <sz val="9"/>
            <color indexed="81"/>
            <rFont val="Tahoma"/>
            <charset val="1"/>
          </rPr>
          <t>Diego Schola:</t>
        </r>
        <r>
          <rPr>
            <sz val="9"/>
            <color indexed="81"/>
            <rFont val="Tahoma"/>
            <charset val="1"/>
          </rPr>
          <t xml:space="preserve">
The Data Table function is used to perform a two-variable sensitivity analysis that accounts for the effects of subscription pricing changes and the resulting elasticity of demand on projected sales.
Projected sales falling below the current projection (i.e. $21,014.00) for the Premium projected sales are highlighted in 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<sst xmlns="http://schemas.openxmlformats.org/spreadsheetml/2006/main" count="2300" uniqueCount="65">
  <si>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</si>
  <si>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</si>
  <si>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</si>
  <si>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</si>
  <si>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</si>
  <si>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</si>
  <si>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</si>
  <si>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</si>
  <si>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</si>
  <si>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</si>
  <si>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</si>
  <si>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</si>
  <si>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</si>
  <si>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</si>
  <si>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</si>
  <si>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</si>
  <si>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</si>
  <si>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</si>
  <si>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</si>
  <si>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</si>
  <si>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</si>
  <si>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</si>
  <si>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</si>
  <si>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</si>
  <si>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</si>
  <si>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</si>
  <si>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</si>
  <si>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</si>
  <si>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</si>
  <si>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</si>
  <si>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</si>
  <si>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</si>
  <si>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</si>
  <si>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</si>
  <si>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</si>
  <si>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</si>
  <si>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</si>
  <si>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</si>
  <si>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</si>
  <si>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</si>
  <si>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</si>
  <si>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</si>
  <si>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</si>
  <si>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</si>
  <si>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</si>
  <si>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</si>
  <si>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</si>
  <si>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</si>
  <si>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</si>
  <si>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</si>
  <si>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</si>
  <si>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</si>
  <si>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</si>
  <si>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</si>
  <si>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</si>
  <si>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</si>
  <si>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</si>
  <si>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</si>
  <si>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</si>
  <si>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</si>
  <si>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</si>
  <si>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</si>
  <si>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</si>
  <si>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Sensitivity Analysis for Premium Projected Sales</t>
  </si>
  <si>
    <t>Difference between High and Current Projected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</si>
</sst>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164" formatCode="&quot;$&quot;#,##0"/>
    <numFmt numFmtId="165" formatCode="_(&quot;$&quot;* #,##0_);_(&quot;$&quot;* \(#,##0\);_(&quot;$&quot;* &quot;-&quot;??_);_(@_)"/>
    <numFmt numFmtId="166" formatCode="_-[$$-409]* #,##0_ ;_-[$$-409]* \-#,##0\ ;_-[$$-409]* &quot;-&quot;_ ;_-@_ "/>
    <numFmt numFmtId="167" formatCode="_-[$$-409]* #,##0.00_ ;_-[$$-409]* \-#,##0.00\ ;_-[$$-409]* &quot;-&quot;_ ;_-@_ "/>
    <numFmt numFmtId="168" formatCode="&quot;$&quot;#,##0.00"/>
  </numFmts>
  <fonts count="10" x14ac:knownFonts="1">
    <font>
      <sz val="12"/>
      <color theme="1"/>
      <name val="Calibri"/>
      <family val="2"/>
      <scheme val="minor"/>
    </font>
    <font>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b/>
      <sz val="12"/>
      <color theme="1"/>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00"/>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7" fontId="0" fillId="0" borderId="0" xfId="0" applyNumberFormat="1"/>
    <xf numFmtId="44" fontId="0" fillId="0" borderId="0" xfId="1" applyFont="1"/>
    <xf numFmtId="44" fontId="0" fillId="0" borderId="0" xfId="0" applyNumberFormat="1"/>
    <xf numFmtId="44" fontId="0" fillId="0" borderId="2" xfId="0" applyNumberFormat="1" applyBorder="1"/>
    <xf numFmtId="0" fontId="2" fillId="2" borderId="3" xfId="0" applyFont="1" applyFill="1" applyBorder="1" applyAlignment="1">
      <alignment horizontal="left"/>
    </xf>
    <xf numFmtId="0" fontId="2" fillId="2" borderId="1" xfId="0" applyFont="1" applyFill="1" applyBorder="1" applyAlignment="1">
      <alignment horizontal="left"/>
    </xf>
    <xf numFmtId="0" fontId="0" fillId="0" borderId="4" xfId="0" applyBorder="1"/>
    <xf numFmtId="0" fontId="3" fillId="3" borderId="0" xfId="0" applyFont="1" applyFill="1" applyAlignment="1">
      <alignment horizontal="left"/>
    </xf>
    <xf numFmtId="0" fontId="4" fillId="3" borderId="4" xfId="0" applyFont="1" applyFill="1" applyBorder="1" applyAlignment="1">
      <alignment horizontal="left"/>
    </xf>
    <xf numFmtId="0" fontId="3" fillId="3" borderId="2" xfId="0" applyFont="1" applyFill="1" applyBorder="1" applyAlignment="1">
      <alignment horizontal="left"/>
    </xf>
    <xf numFmtId="0" fontId="5" fillId="2" borderId="1" xfId="0" applyFont="1" applyFill="1" applyBorder="1" applyAlignment="1">
      <alignment horizontal="right"/>
    </xf>
    <xf numFmtId="0" fontId="5" fillId="2" borderId="3" xfId="0" applyFont="1" applyFill="1" applyBorder="1" applyAlignment="1">
      <alignment horizontal="right"/>
    </xf>
    <xf numFmtId="44" fontId="0" fillId="4" borderId="0" xfId="0" applyNumberFormat="1" applyFill="1"/>
    <xf numFmtId="0" fontId="6" fillId="0" borderId="0" xfId="0" applyFont="1" applyAlignment="1">
      <alignment vertical="top" wrapText="1"/>
    </xf>
    <xf numFmtId="8" fontId="0" fillId="0" borderId="0" xfId="0" applyNumberFormat="1"/>
    <xf numFmtId="10" fontId="0" fillId="0" borderId="0" xfId="0" applyNumberFormat="1"/>
    <xf numFmtId="168" fontId="0" fillId="0" borderId="0" xfId="0" applyNumberFormat="1"/>
    <xf numFmtId="0" fontId="7" fillId="5" borderId="0" xfId="0" applyFont="1" applyFill="1" applyAlignment="1">
      <alignment horizontal="center"/>
    </xf>
  </cellXfs>
  <cellStyles count="3">
    <cellStyle name="Currency" xfId="1" builtinId="4"/>
    <cellStyle name="Normal" xfId="0" builtinId="0"/>
    <cellStyle name="Percent" xfId="2" builtinId="5"/>
  </cellStyles>
  <dxfs count="29">
    <dxf>
      <numFmt numFmtId="167" formatCode="_-[$$-409]* #,##0.00_ ;_-[$$-409]* \-#,##0.00\ ;_-[$$-409]* &quot;-&quot;_ ;_-@_ "/>
    </dxf>
    <dxf>
      <numFmt numFmtId="167" formatCode="_-[$$-409]* #,##0.00_ ;_-[$$-409]* \-#,##0.00\ ;_-[$$-409]* &quot;-&quot;_ ;_-@_ "/>
    </dxf>
    <dxf>
      <numFmt numFmtId="167" formatCode="_-[$$-409]* #,##0.00_ ;_-[$$-409]* \-#,##0.00\ ;_-[$$-409]* &quot;-&quot;_ ;_-@_ "/>
    </dxf>
    <dxf>
      <font>
        <color rgb="FF9C0006"/>
      </font>
      <fill>
        <patternFill>
          <bgColor rgb="FFFFC7CE"/>
        </patternFill>
      </fill>
    </dxf>
    <dxf>
      <numFmt numFmtId="14" formatCode="0.00%"/>
    </dxf>
    <dxf>
      <numFmt numFmtId="34" formatCode="_(&quot;$&quot;* #,##0.00_);_(&quot;$&quot;* \(#,##0.00\);_(&quot;$&quot;* &quot;-&quot;??_);_(@_)"/>
    </dxf>
    <dxf>
      <numFmt numFmtId="34" formatCode="_(&quot;$&quot;* #,##0.00_);_(&quot;$&quot;* \(#,##0.00\);_(&quot;$&quot;* &quot;-&quot;??_);_(@_)"/>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9" formatCode="dd/mm/yyyy"/>
    </dxf>
    <dxf>
      <numFmt numFmtId="169" formatCode="dd/mm/yyyy"/>
    </dxf>
    <dxf>
      <numFmt numFmtId="16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6</xdr:col>
      <xdr:colOff>11430</xdr:colOff>
      <xdr:row>1</xdr:row>
      <xdr:rowOff>192405</xdr:rowOff>
    </xdr:from>
    <xdr:to>
      <xdr:col>8</xdr:col>
      <xdr:colOff>264795</xdr:colOff>
      <xdr:row>15</xdr:row>
      <xdr:rowOff>60960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5444490" y="390525"/>
              <a:ext cx="1830705" cy="26422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11430</xdr:colOff>
      <xdr:row>2</xdr:row>
      <xdr:rowOff>1904</xdr:rowOff>
    </xdr:from>
    <xdr:to>
      <xdr:col>13</xdr:col>
      <xdr:colOff>661035</xdr:colOff>
      <xdr:row>11</xdr:row>
      <xdr:rowOff>30480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7677150" y="398144"/>
              <a:ext cx="3499485" cy="181165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8"/>
    <tableColumn id="9" xr3:uid="{5A0D49D3-AFC8-6648-8B2D-DF34C54E7AEF}" name="Last Active" dataDxfId="27"/>
    <tableColumn id="10" xr3:uid="{04DC4D48-DBED-CF43-89B1-CD5E4845D0E4}" name="Months Active"/>
    <tableColumn id="11" xr3:uid="{F768D0A4-6BAA-F14C-BA52-42EEECDB610D}" name="Months Since Last Active"/>
    <tableColumn id="12" xr3:uid="{42132D9C-A1A7-3043-899E-EA2812A1E8D6}" name="Sales Month" dataDxfId="26"/>
    <tableColumn id="13" xr3:uid="{944310C4-BD91-AF4B-9C2B-2F96EE915C88}" name="Sales Amount"/>
    <tableColumn id="14" xr3:uid="{65DECF70-C8D6-4145-8CF9-C78F1977AC35}" name="Upsell $ per Non-Paying User" dataDxfId="25">
      <calculatedColumnFormula array="1">_xlfn.SWITCH(Sales[[#This Row],[Subscription Type]],"Basic",10,"Premium",10,"Business",25,"Enterprise",27)</calculatedColumnFormula>
    </tableColumn>
    <tableColumn id="15" xr3:uid="{519FAB29-69E8-9A40-BA18-3ECC2F79B256}" name="Non-Paying Users" dataDxfId="24">
      <calculatedColumnFormula>IF(Sales[[#This Row],[Number of Users]]-Sales[[#This Row],[Licenses Bought]]&lt;0,0,Sales[[#This Row],[Number of Users]]-Sales[[#This Row],[Licenses Bought]])</calculatedColumnFormula>
    </tableColumn>
    <tableColumn id="16" xr3:uid="{DD28D43D-10C0-E746-973D-D8E4910129DD}" name="Current Upsell $" dataDxfId="23">
      <calculatedColumnFormula>IF(Sales[[#This Row],[Sales Month]]=MAX(Sales[Sales Month]),Sales[[#This Row],[Non-Paying Users]]*Sales[[#This Row],[Upsell $ per Non-Paying User]],0)</calculatedColumnFormula>
    </tableColumn>
    <tableColumn id="17" xr3:uid="{4CA831DD-0C68-B148-B9C7-02226A32CA72}" name="Upsell Priority" dataDxfId="22">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1">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0"/>
    <tableColumn id="2" xr3:uid="{BC11522F-0C1B-4816-88EB-4E66E5616E2F}" name="Number of Customers" dataDxfId="19">
      <calculatedColumnFormula>COUNTIF(Sales[Sales Month],Sales_Trends[[#This Row],[Sales Month]])</calculatedColumnFormula>
    </tableColumn>
    <tableColumn id="3" xr3:uid="{D3F2C104-BB2B-41B4-B019-6DF3A8AEF90E}" name="Total Sales" dataDxfId="18" dataCellStyle="Currency">
      <calculatedColumnFormula>SUMIF(Sales[Sales Month],Sales_Trends[[#This Row],[Sales Month]],Sales[Sales Amount])</calculatedColumnFormula>
    </tableColumn>
    <tableColumn id="4" xr3:uid="{F68F93F7-E4F6-4DDA-A5C7-77204E9A65DD}" name="Avg Sales Per Customer" dataDxfId="17" dataCellStyle="Currency">
      <calculatedColumnFormula>AVERAGEIF(Sales[Sales Month],Sales_Trends[[#This Row],[Sales Month]],Sales[Sales Amount])</calculatedColumnFormula>
    </tableColumn>
    <tableColumn id="6" xr3:uid="{E95B566D-8E62-49FB-AB2E-5F9E5C2261F6}" name="Non-Paying Customers" dataDxfId="16">
      <calculatedColumnFormula>COUNTIFS(Sales[Sales Month],Sales_Trends[[#This Row],[Sales Month]],Sales[Subscription Type],"Basic")</calculatedColumnFormula>
    </tableColumn>
    <tableColumn id="7" xr3:uid="{D2232185-CA97-4BAA-84C8-83F50C9D60A7}" name="Paying Customers" dataDxfId="15">
      <calculatedColumnFormula>COUNTIFS(Sales[Sales Month],Sales_Trends[[#This Row],[Sales Month]],Sales[Subscription Type],"&lt;&gt;Basic")</calculatedColumnFormula>
    </tableColumn>
    <tableColumn id="8" xr3:uid="{8EA86C49-DD72-42A4-A9C1-50DBE9791912}" name="Basic to Paying Ratio" dataDxfId="14">
      <calculatedColumnFormula>Sales_Trends[[#This Row],[Non-Paying Customers]]/Sales_Trends[[#This Row],[Paying Customers]]</calculatedColumnFormula>
    </tableColumn>
    <tableColumn id="9" xr3:uid="{FD791786-9D23-42A3-BAFB-E59C94E374EB}" name="Premium Sales" dataDxfId="13" dataCellStyle="Currency">
      <calculatedColumnFormula>SUMIFS(Sales[Sales Amount],Sales[Sales Month],Sales_Trends[[#This Row],[Sales Month]],Sales[Subscription Type],"Premium")</calculatedColumnFormula>
    </tableColumn>
    <tableColumn id="10" xr3:uid="{E07D7E21-DEEF-4E53-8BF1-BD57349BB591}" name="Business Sales" dataDxfId="12" dataCellStyle="Currency">
      <calculatedColumnFormula>SUMIFS(Sales[Sales Amount],Sales[Sales Month],Sales_Trends[[#This Row],[Sales Month]],Sales[Subscription Type],"Business")</calculatedColumnFormula>
    </tableColumn>
    <tableColumn id="11" xr3:uid="{F31B7EB3-856F-4FB9-9612-0CA19B9E0740}" name="Enterprise Sales" dataDxfId="11"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2"/>
    <tableColumn id="1" xr3:uid="{A1D2D7B0-11CE-4391-99E1-B040D2B17011}" name="Upsell Opportunity" dataDxfId="1">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0">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10" dataCellStyle="Currency">
  <autoFilter ref="A9:C10" xr:uid="{3D94EABE-8981-479E-8D84-C8DD8A912511}"/>
  <tableColumns count="3">
    <tableColumn id="1" xr3:uid="{70642E39-CDD3-416D-BB89-17EEC4D0B6EB}" name="Sales Last Month" dataDxfId="9"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8"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dataCellStyle="Currency"/>
    <tableColumn id="3" xr3:uid="{C7C20941-FAD4-4E33-B9AF-FCB2CC6CFF77}" name="Licenses Bought" dataDxfId="7">
      <calculatedColumnFormula>SUMIFS(Sales[Licenses Bought],Sales[Sales Month],MAX(Sales[Sales Month]),Sales[Subscription Type],Table5[[#This Row],[Subscription Type]])</calculatedColumnFormula>
    </tableColumn>
    <tableColumn id="4" xr3:uid="{1697AAE6-03A2-4B6A-B5C6-DEAC62BBA6CD}" name="Projected Sales" totalsRowFunction="sum" dataDxfId="6" totalsRowDxfId="5">
      <calculatedColumnFormula>Table5[[#This Row],[License Price]]*Table5[[#This Row],[Licenses Bought]]*(1+Table5[[#This Row],[Elasticity]])</calculatedColumnFormula>
    </tableColumn>
    <tableColumn id="5" xr3:uid="{8B603A2C-26F4-4446-B501-36F84D0588B8}" name="Elasti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2.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5.vml"/><Relationship Id="rId5" Type="http://schemas.openxmlformats.org/officeDocument/2006/relationships/comments" Target="../comments5.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2221"/>
  <sheetViews>
    <sheetView tabSelected="1" zoomScaleNormal="100" workbookViewId="0">
      <selection activeCell="A2" sqref="A2"/>
    </sheetView>
  </sheetViews>
  <sheetFormatPr defaultColWidth="11" defaultRowHeight="15.6" x14ac:dyDescent="0.3"/>
  <cols>
    <col min="1" max="1" width="13.59765625" customWidth="1"/>
    <col min="2" max="2" width="18" customWidth="1"/>
    <col min="3" max="3" width="24.3984375" customWidth="1"/>
    <col min="4" max="4" width="21.3984375" customWidth="1"/>
    <col min="5" max="5" width="20.3984375" customWidth="1"/>
    <col min="6" max="6" width="16.59765625" customWidth="1"/>
    <col min="7" max="7" width="17.5" customWidth="1"/>
    <col min="8" max="8" width="23.09765625" customWidth="1"/>
    <col min="9" max="9" width="12.5" customWidth="1"/>
    <col min="10" max="10" width="15.3984375" customWidth="1"/>
    <col min="11" max="11" width="24" customWidth="1"/>
    <col min="12" max="12" width="13.59765625" customWidth="1"/>
    <col min="13" max="13" width="14.8984375" customWidth="1"/>
    <col min="14" max="14" width="29.5" style="8" bestFit="1" customWidth="1"/>
    <col min="15" max="15" width="18.3984375" bestFit="1" customWidth="1"/>
    <col min="16" max="16" width="15.5" bestFit="1" customWidth="1"/>
    <col min="17" max="17" width="15.3984375" bestFit="1" customWidth="1"/>
    <col min="18" max="18" width="21.59765625"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sheetData>
  <sortState xmlns:xlrd2="http://schemas.microsoft.com/office/spreadsheetml/2017/richdata2" ref="A2:P9385">
    <sortCondition ref="K1:K9385"/>
  </sortState>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E15"/>
  <sheetViews>
    <sheetView workbookViewId="0">
      <selection activeCell="A7" sqref="A7"/>
    </sheetView>
  </sheetViews>
  <sheetFormatPr defaultColWidth="8.8984375" defaultRowHeight="15.6" x14ac:dyDescent="0.3"/>
  <cols>
    <col min="1" max="1" width="19.3984375" bestFit="1" customWidth="1"/>
    <col min="2" max="2" width="15.09765625" bestFit="1" customWidth="1"/>
    <col min="3" max="4" width="8.59765625" bestFit="1" customWidth="1"/>
    <col min="5" max="5" width="11" bestFit="1"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5" x14ac:dyDescent="0.3">
      <c r="A3" s="3" t="s">
        <v>17</v>
      </c>
      <c r="B3" s="3" t="s">
        <v>24</v>
      </c>
    </row>
    <row r="4" spans="1:5" x14ac:dyDescent="0.3">
      <c r="A4" s="3" t="s">
        <v>18</v>
      </c>
      <c r="B4" s="1">
        <v>44287</v>
      </c>
      <c r="C4" s="1">
        <v>44317</v>
      </c>
      <c r="D4" s="1">
        <v>44348</v>
      </c>
      <c r="E4" s="1" t="s">
        <v>19</v>
      </c>
    </row>
    <row r="5" spans="1:5" x14ac:dyDescent="0.3">
      <c r="A5" s="4" t="s">
        <v>20</v>
      </c>
      <c r="B5" s="2">
        <v>40625</v>
      </c>
      <c r="C5" s="2">
        <v>45505</v>
      </c>
      <c r="D5" s="2">
        <v>49945</v>
      </c>
      <c r="E5" s="2">
        <v>136075</v>
      </c>
    </row>
    <row r="6" spans="1:5" x14ac:dyDescent="0.3">
      <c r="A6" s="5" t="s">
        <v>21</v>
      </c>
      <c r="B6" s="2">
        <v>8090</v>
      </c>
      <c r="C6" s="2">
        <v>7930</v>
      </c>
      <c r="D6" s="2">
        <v>10995</v>
      </c>
      <c r="E6" s="2">
        <v>27015</v>
      </c>
    </row>
    <row r="7" spans="1:5" x14ac:dyDescent="0.3">
      <c r="A7" s="6" t="s">
        <v>1</v>
      </c>
      <c r="B7" s="2">
        <v>2900</v>
      </c>
      <c r="C7" s="2">
        <v>3600</v>
      </c>
      <c r="D7" s="2">
        <v>4625</v>
      </c>
      <c r="E7" s="2">
        <v>11125</v>
      </c>
    </row>
    <row r="8" spans="1:5" x14ac:dyDescent="0.3">
      <c r="A8" s="6" t="s">
        <v>0</v>
      </c>
      <c r="B8" s="2">
        <v>5190</v>
      </c>
      <c r="C8" s="2">
        <v>4330</v>
      </c>
      <c r="D8" s="2">
        <v>6370</v>
      </c>
      <c r="E8" s="2">
        <v>15890</v>
      </c>
    </row>
    <row r="9" spans="1:5" x14ac:dyDescent="0.3">
      <c r="A9" s="5" t="s">
        <v>22</v>
      </c>
      <c r="B9" s="2">
        <v>22120</v>
      </c>
      <c r="C9" s="2">
        <v>27160</v>
      </c>
      <c r="D9" s="2">
        <v>26050</v>
      </c>
      <c r="E9" s="2">
        <v>75330</v>
      </c>
    </row>
    <row r="10" spans="1:5" x14ac:dyDescent="0.3">
      <c r="A10" s="6" t="s">
        <v>1</v>
      </c>
      <c r="B10" s="2">
        <v>13850</v>
      </c>
      <c r="C10" s="2">
        <v>15600</v>
      </c>
      <c r="D10" s="2">
        <v>14700</v>
      </c>
      <c r="E10" s="2">
        <v>44150</v>
      </c>
    </row>
    <row r="11" spans="1:5" x14ac:dyDescent="0.3">
      <c r="A11" s="6" t="s">
        <v>0</v>
      </c>
      <c r="B11" s="2">
        <v>8270</v>
      </c>
      <c r="C11" s="2">
        <v>11560</v>
      </c>
      <c r="D11" s="2">
        <v>11350</v>
      </c>
      <c r="E11" s="2">
        <v>31180</v>
      </c>
    </row>
    <row r="12" spans="1:5" x14ac:dyDescent="0.3">
      <c r="A12" s="5" t="s">
        <v>23</v>
      </c>
      <c r="B12" s="2">
        <v>10415</v>
      </c>
      <c r="C12" s="2">
        <v>10415</v>
      </c>
      <c r="D12" s="2">
        <v>12900</v>
      </c>
      <c r="E12" s="2">
        <v>33730</v>
      </c>
    </row>
    <row r="13" spans="1:5" x14ac:dyDescent="0.3">
      <c r="A13" s="6" t="s">
        <v>1</v>
      </c>
      <c r="B13" s="2">
        <v>7125</v>
      </c>
      <c r="C13" s="2">
        <v>7125</v>
      </c>
      <c r="D13" s="2">
        <v>8500</v>
      </c>
      <c r="E13" s="2">
        <v>22750</v>
      </c>
    </row>
    <row r="14" spans="1:5" x14ac:dyDescent="0.3">
      <c r="A14" s="6" t="s">
        <v>0</v>
      </c>
      <c r="B14" s="2">
        <v>3290</v>
      </c>
      <c r="C14" s="2">
        <v>3290</v>
      </c>
      <c r="D14" s="2">
        <v>4400</v>
      </c>
      <c r="E14" s="2">
        <v>10980</v>
      </c>
    </row>
    <row r="15" spans="1:5" x14ac:dyDescent="0.3">
      <c r="A15" s="4" t="s">
        <v>19</v>
      </c>
      <c r="B15" s="2">
        <v>40625</v>
      </c>
      <c r="C15" s="2">
        <v>45505</v>
      </c>
      <c r="D15" s="2">
        <v>49945</v>
      </c>
      <c r="E15" s="2">
        <v>136075</v>
      </c>
    </row>
  </sheetData>
  <pageMargins left="0.7" right="0.7" top="0.75" bottom="0.75" header="0.3" footer="0.3"/>
  <pageSetup orientation="portrait" r:id="rId2"/>
  <drawing r:id="rId3"/>
  <legacy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workbookViewId="0">
      <selection activeCell="D17" sqref="D17"/>
    </sheetView>
  </sheetViews>
  <sheetFormatPr defaultRowHeight="15.6" x14ac:dyDescent="0.3"/>
  <cols>
    <col min="1" max="1" width="13.3984375" customWidth="1"/>
    <col min="2" max="2" width="21.69921875" bestFit="1" customWidth="1"/>
    <col min="3" max="3" width="13.19921875" style="7" bestFit="1" customWidth="1"/>
    <col min="4" max="4" width="23.19921875" style="7" bestFit="1" customWidth="1"/>
    <col min="5" max="5" width="22.5" bestFit="1" customWidth="1"/>
    <col min="6" max="6" width="18.09765625" bestFit="1" customWidth="1"/>
    <col min="7" max="7" width="21" style="9" bestFit="1" customWidth="1"/>
    <col min="8" max="8" width="16.69921875" style="7" bestFit="1" customWidth="1"/>
    <col min="9" max="9" width="16.09765625" style="7" bestFit="1" customWidth="1"/>
    <col min="10" max="10" width="17.69921875" style="7" bestFit="1" customWidth="1"/>
    <col min="11" max="11" width="22" style="10" bestFit="1" customWidth="1"/>
  </cols>
  <sheetData>
    <row r="1" spans="1:11" x14ac:dyDescent="0.3">
      <c r="A1" t="s">
        <v>12</v>
      </c>
      <c r="B1" t="s">
        <v>30</v>
      </c>
      <c r="C1" s="7" t="s">
        <v>31</v>
      </c>
      <c r="D1" s="7" t="s">
        <v>32</v>
      </c>
      <c r="E1" t="s">
        <v>33</v>
      </c>
      <c r="F1" t="s">
        <v>34</v>
      </c>
      <c r="G1" s="9" t="s">
        <v>35</v>
      </c>
      <c r="H1" s="7" t="s">
        <v>36</v>
      </c>
      <c r="I1" s="7" t="s">
        <v>37</v>
      </c>
      <c r="J1" s="7" t="s">
        <v>38</v>
      </c>
      <c r="K1" s="10" t="s">
        <v>39</v>
      </c>
    </row>
    <row r="2" spans="1:11" x14ac:dyDescent="0.3">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3">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3">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3">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3">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3">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3">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3">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3">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3">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3">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3">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2:L13"/>
  <sheetViews>
    <sheetView showGridLines="0" workbookViewId="0">
      <selection activeCell="F4" sqref="F4"/>
    </sheetView>
  </sheetViews>
  <sheetFormatPr defaultRowHeight="15.6" outlineLevelRow="1" outlineLevelCol="1" x14ac:dyDescent="0.3"/>
  <cols>
    <col min="3" max="3" width="6.09765625" bestFit="1" customWidth="1"/>
    <col min="4" max="6" width="13" bestFit="1" customWidth="1" outlineLevel="1"/>
    <col min="8" max="8" width="11.09765625" bestFit="1" customWidth="1"/>
  </cols>
  <sheetData>
    <row r="2" spans="2:12" ht="18" x14ac:dyDescent="0.35">
      <c r="B2" s="17" t="s">
        <v>55</v>
      </c>
      <c r="C2" s="17"/>
      <c r="D2" s="22"/>
      <c r="E2" s="22"/>
      <c r="F2" s="22"/>
    </row>
    <row r="3" spans="2:12" ht="18" x14ac:dyDescent="0.35">
      <c r="B3" s="16"/>
      <c r="C3" s="16"/>
      <c r="D3" s="23" t="s">
        <v>57</v>
      </c>
      <c r="E3" s="23" t="s">
        <v>53</v>
      </c>
      <c r="F3" s="23" t="s">
        <v>54</v>
      </c>
    </row>
    <row r="4" spans="2:12" outlineLevel="1" x14ac:dyDescent="0.3">
      <c r="B4" s="19"/>
      <c r="C4" s="19"/>
      <c r="E4" s="25"/>
      <c r="F4" s="25"/>
    </row>
    <row r="5" spans="2:12" x14ac:dyDescent="0.3">
      <c r="B5" s="20" t="s">
        <v>56</v>
      </c>
      <c r="C5" s="20"/>
      <c r="D5" s="18"/>
      <c r="E5" s="18"/>
      <c r="F5" s="18"/>
    </row>
    <row r="6" spans="2:12" outlineLevel="1" x14ac:dyDescent="0.3">
      <c r="B6" s="19"/>
      <c r="C6" s="19" t="s">
        <v>49</v>
      </c>
      <c r="D6" s="14">
        <v>10</v>
      </c>
      <c r="E6" s="24">
        <v>10</v>
      </c>
      <c r="F6" s="24">
        <v>15</v>
      </c>
    </row>
    <row r="7" spans="2:12" outlineLevel="1" x14ac:dyDescent="0.3">
      <c r="B7" s="19"/>
      <c r="C7" s="19" t="s">
        <v>50</v>
      </c>
      <c r="D7" s="14">
        <v>25</v>
      </c>
      <c r="E7" s="24">
        <v>25</v>
      </c>
      <c r="F7" s="24">
        <v>35</v>
      </c>
    </row>
    <row r="8" spans="2:12" outlineLevel="1" x14ac:dyDescent="0.3">
      <c r="B8" s="19"/>
      <c r="C8" s="19" t="s">
        <v>51</v>
      </c>
      <c r="D8" s="14">
        <v>23</v>
      </c>
      <c r="E8" s="24">
        <v>23</v>
      </c>
      <c r="F8" s="24">
        <v>33</v>
      </c>
    </row>
    <row r="9" spans="2:12" x14ac:dyDescent="0.3">
      <c r="B9" s="20" t="s">
        <v>58</v>
      </c>
      <c r="C9" s="20"/>
      <c r="D9" s="18"/>
      <c r="E9" s="18"/>
      <c r="F9" s="18"/>
      <c r="H9" s="29" t="s">
        <v>64</v>
      </c>
      <c r="I9" s="29"/>
      <c r="J9" s="29"/>
      <c r="K9" s="29"/>
      <c r="L9" s="29"/>
    </row>
    <row r="10" spans="2:12" ht="16.2" outlineLevel="1" thickBot="1" x14ac:dyDescent="0.35">
      <c r="B10" s="21"/>
      <c r="C10" s="21" t="s">
        <v>52</v>
      </c>
      <c r="D10" s="15">
        <v>80305</v>
      </c>
      <c r="E10" s="15">
        <v>80305</v>
      </c>
      <c r="F10" s="15">
        <v>115695</v>
      </c>
      <c r="H10" s="14">
        <f>F10-E10</f>
        <v>35390</v>
      </c>
    </row>
    <row r="11" spans="2:12" x14ac:dyDescent="0.3">
      <c r="B11" t="s">
        <v>59</v>
      </c>
    </row>
    <row r="12" spans="2:12" x14ac:dyDescent="0.3">
      <c r="B12" t="s">
        <v>60</v>
      </c>
    </row>
    <row r="13" spans="2:12" x14ac:dyDescent="0.3">
      <c r="B13" t="s">
        <v>61</v>
      </c>
    </row>
  </sheetData>
  <mergeCells count="1">
    <mergeCell ref="H9:L9"/>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workbookViewId="0">
      <selection activeCell="B2" sqref="B2"/>
    </sheetView>
  </sheetViews>
  <sheetFormatPr defaultRowHeight="15.6" x14ac:dyDescent="0.3"/>
  <cols>
    <col min="1" max="1" width="19.5" bestFit="1" customWidth="1"/>
    <col min="2" max="2" width="19.59765625" bestFit="1" customWidth="1"/>
    <col min="3" max="3" width="17.69921875" bestFit="1" customWidth="1"/>
    <col min="4" max="4" width="24.69921875" bestFit="1" customWidth="1"/>
    <col min="5" max="6" width="9.8984375" bestFit="1" customWidth="1"/>
    <col min="7" max="7" width="17.59765625" bestFit="1" customWidth="1"/>
    <col min="8" max="8" width="9.8984375" bestFit="1" customWidth="1"/>
  </cols>
  <sheetData>
    <row r="1" spans="1:5" x14ac:dyDescent="0.3">
      <c r="A1" t="s">
        <v>14</v>
      </c>
      <c r="B1" t="s">
        <v>40</v>
      </c>
      <c r="C1" t="s">
        <v>42</v>
      </c>
      <c r="D1" t="s">
        <v>41</v>
      </c>
    </row>
    <row r="2" spans="1:5" x14ac:dyDescent="0.3">
      <c r="A2" s="12" t="s">
        <v>3</v>
      </c>
      <c r="B2" s="12">
        <f>SUMIF(Sales[Subscription Type],Scenario1[[#This Row],[Subscription Type]],Sales[Current Upsell $])</f>
        <v>18350</v>
      </c>
      <c r="C2" s="11">
        <v>0.5</v>
      </c>
      <c r="D2" s="12">
        <f>Scenario1[[#This Row],[Upsell Opportunity]]*Scenario1[[#This Row],[Conversion Rates]]</f>
        <v>9175</v>
      </c>
    </row>
    <row r="3" spans="1:5" x14ac:dyDescent="0.3">
      <c r="A3" s="12" t="s">
        <v>0</v>
      </c>
      <c r="B3" s="12">
        <f>SUMIF(Sales[Subscription Type],Scenario1[[#This Row],[Subscription Type]],Sales[Current Upsell $])</f>
        <v>8460</v>
      </c>
      <c r="C3" s="11">
        <v>0.45</v>
      </c>
      <c r="D3" s="12">
        <f>Scenario1[[#This Row],[Upsell Opportunity]]*Scenario1[[#This Row],[Conversion Rates]]</f>
        <v>3807</v>
      </c>
    </row>
    <row r="4" spans="1:5" x14ac:dyDescent="0.3">
      <c r="A4" s="12" t="s">
        <v>1</v>
      </c>
      <c r="B4" s="12">
        <f>SUMIF(Sales[Subscription Type],Scenario1[[#This Row],[Subscription Type]],Sales[Current Upsell $])</f>
        <v>8475</v>
      </c>
      <c r="C4" s="11">
        <v>0.3</v>
      </c>
      <c r="D4" s="12">
        <f>Scenario1[[#This Row],[Upsell Opportunity]]*Scenario1[[#This Row],[Conversion Rates]]</f>
        <v>2542.5</v>
      </c>
    </row>
    <row r="5" spans="1:5" x14ac:dyDescent="0.3">
      <c r="A5" s="12" t="s">
        <v>2</v>
      </c>
      <c r="B5" s="12">
        <f>SUMIF(Sales[Subscription Type],Scenario1[[#This Row],[Subscription Type]],Sales[Current Upsell $])</f>
        <v>2808</v>
      </c>
      <c r="C5" s="11">
        <v>0.15</v>
      </c>
      <c r="D5" s="12">
        <f>Scenario1[[#This Row],[Upsell Opportunity]]*Scenario1[[#This Row],[Conversion Rates]]</f>
        <v>421.2</v>
      </c>
    </row>
    <row r="6" spans="1:5" x14ac:dyDescent="0.3">
      <c r="A6" t="s">
        <v>43</v>
      </c>
      <c r="D6" s="12">
        <f>SUBTOTAL(109,Scenario1[Projected Upsell Amount])</f>
        <v>15945.7</v>
      </c>
    </row>
    <row r="9" spans="1:5" x14ac:dyDescent="0.3">
      <c r="A9" t="s">
        <v>44</v>
      </c>
      <c r="B9" t="s">
        <v>45</v>
      </c>
      <c r="C9" t="s">
        <v>46</v>
      </c>
    </row>
    <row r="10" spans="1:5" x14ac:dyDescent="0.3">
      <c r="A10" s="7">
        <f>SUMIF(Sales[Sales Month],MAX(Sales[Sales Month]),Sales[Sales Amount])</f>
        <v>80335</v>
      </c>
      <c r="B10" s="10">
        <v>0.24478745254247847</v>
      </c>
      <c r="C10" s="7">
        <f>Scenario2[[#This Row],[Sales Last Month]]*(1+Scenario2[[#This Row],[Growth Rate]])</f>
        <v>100000.00000000001</v>
      </c>
    </row>
    <row r="13" spans="1:5" x14ac:dyDescent="0.3">
      <c r="A13" t="s">
        <v>14</v>
      </c>
      <c r="B13" t="s">
        <v>47</v>
      </c>
      <c r="C13" t="s">
        <v>4</v>
      </c>
      <c r="D13" t="s">
        <v>48</v>
      </c>
      <c r="E13" t="s">
        <v>62</v>
      </c>
    </row>
    <row r="14" spans="1:5" x14ac:dyDescent="0.3">
      <c r="A14" t="s">
        <v>0</v>
      </c>
      <c r="B14" s="13">
        <v>10</v>
      </c>
      <c r="C14">
        <f>SUMIFS(Sales[Licenses Bought],Sales[Sales Month],MAX(Sales[Sales Month]),Sales[Subscription Type],Table5[[#This Row],[Subscription Type]])</f>
        <v>2212</v>
      </c>
      <c r="D14" s="14">
        <f>Table5[[#This Row],[License Price]]*Table5[[#This Row],[Licenses Bought]]*(1+Table5[[#This Row],[Elasticity]])</f>
        <v>21014</v>
      </c>
      <c r="E14" s="27">
        <v>-0.05</v>
      </c>
    </row>
    <row r="15" spans="1:5" x14ac:dyDescent="0.3">
      <c r="A15" t="s">
        <v>1</v>
      </c>
      <c r="B15" s="13">
        <v>25</v>
      </c>
      <c r="C15">
        <f>SUMIFS(Sales[Licenses Bought],Sales[Sales Month],MAX(Sales[Sales Month]),Sales[Subscription Type],Table5[[#This Row],[Subscription Type]])</f>
        <v>1113</v>
      </c>
      <c r="D15" s="14">
        <f>Table5[[#This Row],[License Price]]*Table5[[#This Row],[Licenses Bought]]*(1+Table5[[#This Row],[Elasticity]])</f>
        <v>26990.25</v>
      </c>
      <c r="E15" s="27">
        <v>-0.03</v>
      </c>
    </row>
    <row r="16" spans="1:5" x14ac:dyDescent="0.3">
      <c r="A16" t="s">
        <v>2</v>
      </c>
      <c r="B16" s="13">
        <v>23</v>
      </c>
      <c r="C16">
        <f>SUMIFS(Sales[Licenses Bought],Sales[Sales Month],MAX(Sales[Sales Month]),Sales[Subscription Type],Table5[[#This Row],[Subscription Type]])</f>
        <v>1320</v>
      </c>
      <c r="D16" s="14">
        <f>Table5[[#This Row],[License Price]]*Table5[[#This Row],[Licenses Bought]]*(1+Table5[[#This Row],[Elasticity]])</f>
        <v>29752.799999999999</v>
      </c>
      <c r="E16" s="27">
        <v>-0.02</v>
      </c>
    </row>
    <row r="17" spans="1:8" x14ac:dyDescent="0.3">
      <c r="A17" t="s">
        <v>43</v>
      </c>
      <c r="D17" s="14">
        <f>SUBTOTAL(109,Table5[Projected Sales])</f>
        <v>77757.05</v>
      </c>
    </row>
    <row r="19" spans="1:8" x14ac:dyDescent="0.3">
      <c r="A19" s="29" t="s">
        <v>63</v>
      </c>
      <c r="B19" s="29"/>
      <c r="C19" s="29"/>
    </row>
    <row r="20" spans="1:8" x14ac:dyDescent="0.3">
      <c r="A20" s="14">
        <f>D14</f>
        <v>21014</v>
      </c>
      <c r="B20" s="27">
        <v>-1.2500000000000001E-2</v>
      </c>
      <c r="C20" s="27">
        <v>-2.5000000000000001E-2</v>
      </c>
      <c r="D20" s="27">
        <v>-0.05</v>
      </c>
      <c r="E20" s="27">
        <v>-0.1</v>
      </c>
      <c r="F20" s="27">
        <v>-0.2</v>
      </c>
      <c r="G20" s="27">
        <v>-0.4</v>
      </c>
      <c r="H20" s="27">
        <v>-0.8</v>
      </c>
    </row>
    <row r="21" spans="1:8" x14ac:dyDescent="0.3">
      <c r="A21" s="26">
        <v>12.5</v>
      </c>
      <c r="B21" s="28">
        <f t="dataTable" ref="B21:H26" dt2D="1" dtr="1" r1="E14" r2="B14"/>
        <v>27304.375</v>
      </c>
      <c r="C21" s="28">
        <v>26958.75</v>
      </c>
      <c r="D21" s="28">
        <v>26267.5</v>
      </c>
      <c r="E21" s="28">
        <v>24885</v>
      </c>
      <c r="F21" s="28">
        <v>22120</v>
      </c>
      <c r="G21" s="28">
        <v>16590</v>
      </c>
      <c r="H21" s="28">
        <v>5529.9999999999991</v>
      </c>
    </row>
    <row r="22" spans="1:8" x14ac:dyDescent="0.3">
      <c r="A22" s="26">
        <v>15</v>
      </c>
      <c r="B22" s="28">
        <v>32765.25</v>
      </c>
      <c r="C22" s="28">
        <v>32350.5</v>
      </c>
      <c r="D22" s="28">
        <v>31521</v>
      </c>
      <c r="E22" s="28">
        <v>29862</v>
      </c>
      <c r="F22" s="28">
        <v>26544</v>
      </c>
      <c r="G22" s="28">
        <v>19908</v>
      </c>
      <c r="H22" s="28">
        <v>6635.9999999999982</v>
      </c>
    </row>
    <row r="23" spans="1:8" x14ac:dyDescent="0.3">
      <c r="A23" s="26">
        <v>17.5</v>
      </c>
      <c r="B23" s="28">
        <v>38226.125</v>
      </c>
      <c r="C23" s="28">
        <v>37742.25</v>
      </c>
      <c r="D23" s="28">
        <v>36774.5</v>
      </c>
      <c r="E23" s="28">
        <v>34839</v>
      </c>
      <c r="F23" s="28">
        <v>30968</v>
      </c>
      <c r="G23" s="28">
        <v>23226</v>
      </c>
      <c r="H23" s="28">
        <v>7741.9999999999982</v>
      </c>
    </row>
    <row r="24" spans="1:8" x14ac:dyDescent="0.3">
      <c r="A24" s="26">
        <v>20</v>
      </c>
      <c r="B24" s="28">
        <v>43687</v>
      </c>
      <c r="C24" s="28">
        <v>43134</v>
      </c>
      <c r="D24" s="28">
        <v>42028</v>
      </c>
      <c r="E24" s="28">
        <v>39816</v>
      </c>
      <c r="F24" s="28">
        <v>35392</v>
      </c>
      <c r="G24" s="28">
        <v>26544</v>
      </c>
      <c r="H24" s="28">
        <v>8847.9999999999982</v>
      </c>
    </row>
    <row r="25" spans="1:8" x14ac:dyDescent="0.3">
      <c r="A25" s="26">
        <v>22.5</v>
      </c>
      <c r="B25" s="28">
        <v>49147.875</v>
      </c>
      <c r="C25" s="28">
        <v>48525.75</v>
      </c>
      <c r="D25" s="28">
        <v>47281.5</v>
      </c>
      <c r="E25" s="28">
        <v>44793</v>
      </c>
      <c r="F25" s="28">
        <v>39816</v>
      </c>
      <c r="G25" s="28">
        <v>29862</v>
      </c>
      <c r="H25" s="28">
        <v>9953.9999999999982</v>
      </c>
    </row>
    <row r="26" spans="1:8" x14ac:dyDescent="0.3">
      <c r="A26" s="26">
        <v>25</v>
      </c>
      <c r="B26" s="28">
        <v>54608.75</v>
      </c>
      <c r="C26" s="28">
        <v>53917.5</v>
      </c>
      <c r="D26" s="28">
        <v>52535</v>
      </c>
      <c r="E26" s="28">
        <v>49770</v>
      </c>
      <c r="F26" s="28">
        <v>44240</v>
      </c>
      <c r="G26" s="28">
        <v>33180</v>
      </c>
      <c r="H26" s="28">
        <v>11059.999999999998</v>
      </c>
    </row>
  </sheetData>
  <scenarios current="0" show="0" sqref="D17">
    <scenario name="Current" locked="1" count="3" user="Diego Schola">
      <inputCells r="B14" val="10" numFmtId="44"/>
      <inputCells r="B15" val="25" numFmtId="44"/>
      <inputCells r="B16" val="23" numFmtId="44"/>
    </scenario>
    <scenario name="High" locked="1" count="3" user="Diego Schola">
      <inputCells r="B14" val="15" numFmtId="44"/>
      <inputCells r="B15" val="35" numFmtId="44"/>
      <inputCells r="B16" val="33" numFmtId="44"/>
    </scenario>
  </scenarios>
  <mergeCells count="1">
    <mergeCell ref="A19:C19"/>
  </mergeCells>
  <conditionalFormatting sqref="B21:H26">
    <cfRule type="cellIs" dxfId="3" priority="1" operator="lessThan">
      <formula>21014</formula>
    </cfRule>
  </conditionalFormatting>
  <pageMargins left="0.7" right="0.7" top="0.75" bottom="0.75" header="0.3" footer="0.3"/>
  <legacy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Account Sales History</vt:lpstr>
      <vt:lpstr>PivotTable</vt:lpstr>
      <vt:lpstr>Sales Trends</vt:lpstr>
      <vt:lpstr>Scenario Summary</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Diego Schola</cp:lastModifiedBy>
  <dcterms:created xsi:type="dcterms:W3CDTF">2023-05-29T14:37:46Z</dcterms:created>
  <dcterms:modified xsi:type="dcterms:W3CDTF">2024-08-28T05:09:09Z</dcterms:modified>
</cp:coreProperties>
</file>