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P1111 Nirmana I" sheetId="1" r:id="rId4"/>
    <sheet state="visible" name="DP1113 Gambar I" sheetId="2" r:id="rId5"/>
    <sheet state="visible" name="DP1115 Matematika" sheetId="3" r:id="rId6"/>
    <sheet state="visible" name="DP1117 Pengantar Bidang Studi D" sheetId="4" r:id="rId7"/>
    <sheet state="visible" name="DP2121 Desain Produk I" sheetId="5" r:id="rId8"/>
    <sheet state="visible" name="DP2133 Teknik Presentasi I" sheetId="6" r:id="rId9"/>
    <sheet state="visible" name="DP2135 Bahan dan Proses Produks" sheetId="7" r:id="rId10"/>
    <sheet state="visible" name="DP2137 Pengantar HAKI" sheetId="8" r:id="rId11"/>
    <sheet state="visible" name="DP2139 Semantika Produk" sheetId="9" r:id="rId12"/>
    <sheet state="visible" name="DP3131 Desain Produk III" sheetId="10" r:id="rId13"/>
    <sheet state="visible" name="DP3135 Ergonomi Desain I" sheetId="11" r:id="rId14"/>
    <sheet state="visible" name="DP3137 Tinjauan Desain" sheetId="12" r:id="rId15"/>
    <sheet state="visible" name="DP3139 Metodologi Desain" sheetId="13" r:id="rId16"/>
    <sheet state="visible" name="DP3141 Workshop Material" sheetId="14" r:id="rId17"/>
    <sheet state="visible" name="DP3143 Pemodelan Digital I" sheetId="15" r:id="rId18"/>
    <sheet state="visible" name="DP4141 Desain Produk V" sheetId="16" r:id="rId19"/>
    <sheet state="visible" name="DP4143 Kerja Profesi" sheetId="17" r:id="rId20"/>
    <sheet state="visible" name="DP4145 Kolokium Pra Tugas Akhir" sheetId="18" r:id="rId21"/>
    <sheet state="visible" name="DP4149 Manajemen Pemasaran Prod" sheetId="19" r:id="rId22"/>
    <sheet state="visible" name="DP4153 Pengantar Desain Sarana " sheetId="20" r:id="rId23"/>
    <sheet state="visible" name="DP4200 Tugas Akhir" sheetId="21" r:id="rId24"/>
    <sheet state="visible" name="Rekap Pertanyaan MK" sheetId="22" r:id="rId25"/>
    <sheet state="visible" name="Rekap Prodi" sheetId="23" r:id="rId26"/>
  </sheets>
  <definedNames/>
  <calcPr/>
  <extLst>
    <ext uri="GoogleSheetsCustomDataVersion2">
      <go:sheetsCustomData xmlns:go="http://customooxmlschemas.google.com/" r:id="rId27" roundtripDataChecksum="U96sw6B2gHTf6gHIPQNv+MV2KirXv/cfiuVNn+NIHCw="/>
    </ext>
  </extLst>
</workbook>
</file>

<file path=xl/sharedStrings.xml><?xml version="1.0" encoding="utf-8"?>
<sst xmlns="http://schemas.openxmlformats.org/spreadsheetml/2006/main" count="1349" uniqueCount="182">
  <si>
    <t>Hasil Kuisioner</t>
  </si>
  <si>
    <t>Semester : Gasal 2023/2024</t>
  </si>
  <si>
    <t>Sesi : Semua</t>
  </si>
  <si>
    <t>Kelas</t>
  </si>
  <si>
    <t>DP1111 Nirmana I</t>
  </si>
  <si>
    <t>Mata Kuliah</t>
  </si>
  <si>
    <t>Nirmana I</t>
  </si>
  <si>
    <t>Program Studi</t>
  </si>
  <si>
    <t>DESAIN PRODUK (S1)</t>
  </si>
  <si>
    <t>Dosen</t>
  </si>
  <si>
    <t>I KETUT SUARNA,  S.Sn., M.Ds.</t>
  </si>
  <si>
    <t>No. Responden</t>
  </si>
  <si>
    <t>Kode Pertanyaan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</si>
  <si>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</si>
  <si>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</si>
  <si>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</si>
  <si>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</si>
  <si>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</si>
  <si>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</si>
  <si>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</si>
  <si>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</si>
  <si>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</si>
  <si>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</si>
  <si>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</si>
  <si>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</si>
  <si>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Min</t>
  </si>
  <si>
    <t>Max</t>
  </si>
  <si>
    <t>Jumlah Nilai</t>
  </si>
  <si>
    <t>Rata-rata</t>
  </si>
  <si>
    <t>pembulatan</t>
  </si>
  <si>
    <t>Keterangan :</t>
  </si>
  <si>
    <t>Aspek Kehandalan (reliability): Kesiapan dosen dalam mempersiapkan materi perkuliahan (video, hand out, presentasi, bahan bacaan )</t>
  </si>
  <si>
    <t>Aspek Keandalan (reliability): Kejelasan penyampaian materi perkuliahan</t>
  </si>
  <si>
    <t>Aspek Kehandalan (reliability): Kelengkapan materi perkuliahan dosen (RPS, online, video, hand out presentasi, bahan bacaan )</t>
  </si>
  <si>
    <t>Aspek Keandalan (reliability): Kemampuan dosen menggunakan media pembelajaran daring maupun luring</t>
  </si>
  <si>
    <t>Aspek Kehandalan (reliability): Kemampuan dosen menyampaikan materi perkuliahan dengan matode daring atau luring yang bervariasi (ceramah, diskusi, problem based learning, project based learning)</t>
  </si>
  <si>
    <t>Aspek Kehandalan (reliability): Dosen mengembaikan hasil ujian/ tugas dengan hasil penilaian yang objektif</t>
  </si>
  <si>
    <t>Aspek Daya tanggap (responsiveness): Kecepatan dosen dalam membantu mahasiswa di waktu perkuliahan online atau offline</t>
  </si>
  <si>
    <t>Aspek Kepastian (assurance): Kesesuaian kehadiran dosen dengan jadwal yang telah ditentukan</t>
  </si>
  <si>
    <t>Aspek Kepastian (assurance): Kesesuaian materi kuliah dengan rencana perkuliahan</t>
  </si>
  <si>
    <t>Aspek Empaty (empathy): Kesediaan dosen untuk membantu mahasiswa yang mengalami kesuliyan di waktu perkuliahan</t>
  </si>
  <si>
    <t>Aspek Aset fisik (tangible): Kualitas sarana dan prasarana perkuliahan</t>
  </si>
  <si>
    <t>Aspek Aset fisik (tangible): Kemudahan mengakses sistem informasi perkuliahan</t>
  </si>
  <si>
    <t>DP1113 Gambar I</t>
  </si>
  <si>
    <t>Gambar I</t>
  </si>
  <si>
    <t>WILDAN AULIA, S.Sn. M.Ds</t>
  </si>
  <si>
    <t>DP1115 Matematika Geometri</t>
  </si>
  <si>
    <t>Matematika Geometri</t>
  </si>
  <si>
    <t>OEMAR HANDOJO, Ir., M.Sn.</t>
  </si>
  <si>
    <t>DP1117 Pengantar Bidang Studi Desain Produk Industri</t>
  </si>
  <si>
    <t>Pengantar Bidang Studi Desain Produk Industri</t>
  </si>
  <si>
    <t>DODY HADIWIJAYA, S.Ds. M.Ds</t>
  </si>
  <si>
    <t>DP2121 Desain Produk I</t>
  </si>
  <si>
    <t>Desain Produk I</t>
  </si>
  <si>
    <t>HARRY ANUGRAH MAWARDI, S.Ds. M.Ds</t>
  </si>
  <si>
    <t>DP2133 Teknik Presentasi I</t>
  </si>
  <si>
    <t>Teknik Presentasi I</t>
  </si>
  <si>
    <t>IYUS SUSILA SANUSI, Drs., M.Ds</t>
  </si>
  <si>
    <t>DP2135 Bahan dan Proses Produksi</t>
  </si>
  <si>
    <t>Bahan dan Proses Produksi</t>
  </si>
  <si>
    <t>DP2137 Pengantar HAKI</t>
  </si>
  <si>
    <t>Pengantar HAKI</t>
  </si>
  <si>
    <t>DP2139 Semantika Produk</t>
  </si>
  <si>
    <t>Semantika Produk</t>
  </si>
  <si>
    <t>ADELLIA PARAMITHASARI, S.Ds. M.Ds</t>
  </si>
  <si>
    <t>DP3131 Desain Produk III</t>
  </si>
  <si>
    <t>Desain Produk III</t>
  </si>
  <si>
    <t>DP3135 Ergonomi Desain I</t>
  </si>
  <si>
    <t>Ergonomi Desain I</t>
  </si>
  <si>
    <t>DP3137 Tinjauan Desain</t>
  </si>
  <si>
    <t>Tinjauan Desain</t>
  </si>
  <si>
    <t>DP3139 Metodologi Desain</t>
  </si>
  <si>
    <t>Metodologi Desain</t>
  </si>
  <si>
    <t>DP3141 Workshop Material</t>
  </si>
  <si>
    <t>Workshop Material</t>
  </si>
  <si>
    <t>DP3143 Pemodelan Digital I</t>
  </si>
  <si>
    <t>Pemodelan Digital I</t>
  </si>
  <si>
    <t>DP4141 Desain Produk V</t>
  </si>
  <si>
    <t>Desain Produk V</t>
  </si>
  <si>
    <t>DP4143 Kerja Profesi</t>
  </si>
  <si>
    <t>Kerja Profesi</t>
  </si>
  <si>
    <t>DP4145 Kolokium Pra Tugas Akhir</t>
  </si>
  <si>
    <t>Kolokium Pra Tugas Akhir</t>
  </si>
  <si>
    <t>DP4149 Manajemen Pemasaran Produk</t>
  </si>
  <si>
    <t>Manajemen Pemasaran Produk</t>
  </si>
  <si>
    <t>DP4153 Pengantar Desain Sarana Lingkungan</t>
  </si>
  <si>
    <t>Pengantar Desain Sarana Lingkungan</t>
  </si>
  <si>
    <t>DP4200 Tugas Akhir</t>
  </si>
  <si>
    <t>Tugas Akhir</t>
  </si>
  <si>
    <t>PROGRAM STUDI DESAIN PRODUK</t>
  </si>
  <si>
    <t>Kode Dokumen</t>
  </si>
  <si>
    <t>:</t>
  </si>
  <si>
    <t>Tanggal Selesai</t>
  </si>
  <si>
    <t>: 01 FEBRUARI 2024</t>
  </si>
  <si>
    <t>FAKULTAS TEKNIK DAN DESAIN</t>
  </si>
  <si>
    <t>Satgas MAE</t>
  </si>
  <si>
    <r>
      <rPr>
        <rFont val="Arial"/>
        <color rgb="FF000000"/>
        <sz val="10.0"/>
      </rPr>
      <t xml:space="preserve">: </t>
    </r>
    <r>
      <rPr>
        <rFont val="Arial"/>
        <color rgb="FFFF0000"/>
        <sz val="10.0"/>
      </rPr>
      <t>TIDAK ADA</t>
    </r>
  </si>
  <si>
    <t>Ko. UPM Fakultas</t>
  </si>
  <si>
    <t>: KOORDINATOR FTD</t>
  </si>
  <si>
    <t>NO</t>
  </si>
  <si>
    <t>PERTANYAAN</t>
  </si>
  <si>
    <t>RATA-RATA NILAI PERTANYAAN</t>
  </si>
  <si>
    <t>Kategori per pertanyaan</t>
  </si>
  <si>
    <t>BS</t>
  </si>
  <si>
    <t>%BS</t>
  </si>
  <si>
    <t>%B</t>
  </si>
  <si>
    <t>%C</t>
  </si>
  <si>
    <t>%K</t>
  </si>
  <si>
    <t>TKM</t>
  </si>
  <si>
    <t>aspek reliability (pertanyaan 1-6)</t>
  </si>
  <si>
    <t xml:space="preserve"> Aspek Responsivenes (pertanyaan 7)</t>
  </si>
  <si>
    <t>Aspek Assurance (pertanyaan 8 dan 9)</t>
  </si>
  <si>
    <t>Aspek Empathy (pertanyaan 10)</t>
  </si>
  <si>
    <t>Aspek Tangible (Pertanyaan 11 dan 12)</t>
  </si>
  <si>
    <t>TKM reability  per MK</t>
  </si>
  <si>
    <t>TKM Responsivenes  per MK</t>
  </si>
  <si>
    <t>TKM Assurance per MK</t>
  </si>
  <si>
    <t>TKM Empathy per MK</t>
  </si>
  <si>
    <t>TKM Tangible per MK</t>
  </si>
  <si>
    <t xml:space="preserve">FAKULTAS </t>
  </si>
  <si>
    <t>Satgas MAE            : TIDAK ADA</t>
  </si>
  <si>
    <t>Ko. UPM Fakultas  : KOORDINATOR FAKULTAS TEKNIK DAN DESAIN</t>
  </si>
  <si>
    <t>REKAPITULASI EVALUASI PERKULIAHAN</t>
  </si>
  <si>
    <t>PERIODE AKHIR SEMESTER GANJIL TAHUN AKADEMIK 2023/2024</t>
  </si>
  <si>
    <r>
      <rPr>
        <rFont val="Arial"/>
        <b/>
        <color rgb="FF000000"/>
        <sz val="11.0"/>
      </rPr>
      <t xml:space="preserve">PROGRAM STUDI </t>
    </r>
    <r>
      <rPr>
        <rFont val="Arial"/>
        <b/>
        <color rgb="FFFF0000"/>
        <sz val="11.0"/>
      </rPr>
      <t>DESAIN PRODUK</t>
    </r>
  </si>
  <si>
    <t>SEMESTER</t>
  </si>
  <si>
    <t>KODE MK</t>
  </si>
  <si>
    <t>MATA KULIAH</t>
  </si>
  <si>
    <t>SKS</t>
  </si>
  <si>
    <t>TKM Reliability</t>
  </si>
  <si>
    <t>TKM Responsivenes</t>
  </si>
  <si>
    <t>TKM Assurance</t>
  </si>
  <si>
    <t>TKM Empathy</t>
  </si>
  <si>
    <t>TKM Tangible</t>
  </si>
  <si>
    <t>KU-0107</t>
  </si>
  <si>
    <t>Bahasa Inggris</t>
  </si>
  <si>
    <t>KU-0109</t>
  </si>
  <si>
    <t>Konsep Pengenalan Ilmu Pengetahuan</t>
  </si>
  <si>
    <t>KU-0117</t>
  </si>
  <si>
    <t>Pancasila</t>
  </si>
  <si>
    <t>DP-1111</t>
  </si>
  <si>
    <t>DP-1113</t>
  </si>
  <si>
    <t>DP-1115</t>
  </si>
  <si>
    <t>DP-1117</t>
  </si>
  <si>
    <t>Pengantar Bidang Studi DPI</t>
  </si>
  <si>
    <t>III</t>
  </si>
  <si>
    <t>KU 0119</t>
  </si>
  <si>
    <t>Kewarganegaraan</t>
  </si>
  <si>
    <t>DP-2121</t>
  </si>
  <si>
    <t>DP-2133</t>
  </si>
  <si>
    <t>DP-2135</t>
  </si>
  <si>
    <t>DP-2137</t>
  </si>
  <si>
    <t>Pengantar Haki</t>
  </si>
  <si>
    <t>DP-2139</t>
  </si>
  <si>
    <t>V</t>
  </si>
  <si>
    <t>DP-3131</t>
  </si>
  <si>
    <t>DP-3135</t>
  </si>
  <si>
    <t>DP-3137</t>
  </si>
  <si>
    <t>DP-3139</t>
  </si>
  <si>
    <t>DP-3141</t>
  </si>
  <si>
    <t>DP-3143</t>
  </si>
  <si>
    <t>VII</t>
  </si>
  <si>
    <t>DP-4141</t>
  </si>
  <si>
    <t>DP-4143</t>
  </si>
  <si>
    <t>DP-4145</t>
  </si>
  <si>
    <t>Kolokium Pra TA</t>
  </si>
  <si>
    <t>DP-4149</t>
  </si>
  <si>
    <t>DP-4153</t>
  </si>
  <si>
    <t>DP-4200</t>
  </si>
  <si>
    <t>Tugas Akhir (Koordinasi)</t>
  </si>
  <si>
    <t>Nilai Rata-Rata Prodi</t>
  </si>
  <si>
    <t>Persentase Evaluasi Perkuliahan yang Sudah Terselenggara</t>
  </si>
  <si>
    <t>KETERANGAN:</t>
  </si>
  <si>
    <r>
      <rPr>
        <rFont val="Arial"/>
        <color rgb="FF000000"/>
        <sz val="10.0"/>
      </rPr>
      <t>Nilai Rata-Rata = (Total J</t>
    </r>
    <r>
      <rPr>
        <rFont val="Arial"/>
        <color rgb="FF000000"/>
        <sz val="10.0"/>
        <vertAlign val="subscript"/>
      </rPr>
      <t>i</t>
    </r>
    <r>
      <rPr>
        <rFont val="Arial"/>
        <color rgb="FF000000"/>
        <sz val="10.0"/>
      </rPr>
      <t xml:space="preserve"> x N</t>
    </r>
    <r>
      <rPr>
        <rFont val="Arial"/>
        <color rgb="FF000000"/>
        <sz val="10.0"/>
        <vertAlign val="subscript"/>
      </rPr>
      <t>i</t>
    </r>
    <r>
      <rPr>
        <rFont val="Arial"/>
        <color rgb="FF000000"/>
        <sz val="10.0"/>
      </rPr>
      <t>) / (Total J</t>
    </r>
    <r>
      <rPr>
        <rFont val="Arial"/>
        <color rgb="FF000000"/>
        <sz val="10.0"/>
        <vertAlign val="subscript"/>
      </rPr>
      <t>i</t>
    </r>
    <r>
      <rPr>
        <rFont val="Arial"/>
        <color rgb="FF000000"/>
        <sz val="10.0"/>
      </rPr>
      <t>)</t>
    </r>
  </si>
  <si>
    <r>
      <rPr>
        <rFont val="Arial"/>
        <b/>
        <color rgb="FF0000FF"/>
        <sz val="10.0"/>
      </rPr>
      <t>-</t>
    </r>
    <r>
      <rPr>
        <rFont val="Arial"/>
        <b/>
        <color rgb="FF0000FF"/>
        <sz val="7.0"/>
      </rPr>
      <t xml:space="preserve">  </t>
    </r>
    <r>
      <rPr>
        <rFont val="Arial"/>
        <b/>
        <color rgb="FF0000FF"/>
        <sz val="10.0"/>
      </rPr>
      <t>Nilai Rata-Rata 350 - 400       : Sangat baik (Salute, A)</t>
    </r>
  </si>
  <si>
    <r>
      <rPr>
        <rFont val="Arial"/>
        <b/>
        <color rgb="FF0000FF"/>
        <sz val="10.0"/>
      </rPr>
      <t>-</t>
    </r>
    <r>
      <rPr>
        <rFont val="Arial"/>
        <b/>
        <color rgb="FF0000FF"/>
        <sz val="7.0"/>
      </rPr>
      <t xml:space="preserve">  </t>
    </r>
    <r>
      <rPr>
        <rFont val="Arial"/>
        <b/>
        <color rgb="FF0000FF"/>
        <sz val="10.0"/>
      </rPr>
      <t>300 ≤ Nilai Rata-Rata &lt; 350   : Baik (B)</t>
    </r>
  </si>
  <si>
    <r>
      <rPr>
        <rFont val="Arial"/>
        <b/>
        <color rgb="FF0000FF"/>
        <sz val="10.0"/>
      </rPr>
      <t>-</t>
    </r>
    <r>
      <rPr>
        <rFont val="Arial"/>
        <b/>
        <color rgb="FF0000FF"/>
        <sz val="7.0"/>
      </rPr>
      <t xml:space="preserve">  </t>
    </r>
    <r>
      <rPr>
        <rFont val="Arial"/>
        <b/>
        <color rgb="FF0000FF"/>
        <sz val="10.0"/>
      </rPr>
      <t>200 &lt; Nilai Rata-Rata &lt; 300   : Cukup (C)</t>
    </r>
  </si>
  <si>
    <r>
      <rPr>
        <rFont val="Arial"/>
        <b/>
        <color rgb="FF0000FF"/>
        <sz val="10.0"/>
      </rPr>
      <t>-</t>
    </r>
    <r>
      <rPr>
        <rFont val="Arial"/>
        <b/>
        <color rgb="FF0000FF"/>
        <sz val="7.0"/>
      </rPr>
      <t xml:space="preserve">  </t>
    </r>
    <r>
      <rPr>
        <rFont val="Arial"/>
        <b/>
        <color rgb="FF0000FF"/>
        <sz val="10.0"/>
      </rPr>
      <t>100 &lt; Nilai Rata-Rata ≤ 200   : Tidak baik (D)</t>
    </r>
  </si>
  <si>
    <t>-  Nilai Rata-Rata ≤100   : Sangat Tidak Baik (E)</t>
  </si>
  <si>
    <t>KODE WARNA</t>
  </si>
  <si>
    <t>Mata Kuliah tersebut termasuk dalam MK KU</t>
  </si>
  <si>
    <t>Belum terselenggara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</si>
</sst>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1.0"/>
      <color rgb="FF000000"/>
      <name val="Calibri"/>
      <scheme val="minor"/>
    </font>
    <font>
      <b/>
      <sz val="14.0"/>
      <color rgb="FF000000"/>
      <name val="Arial"/>
    </font>
    <font/>
    <font>
      <sz val="11.0"/>
      <color rgb="FF000000"/>
      <name val="Calibri"/>
    </font>
    <font>
      <b/>
      <sz val="10.0"/>
      <color rgb="FF000000"/>
      <name val="Arial"/>
    </font>
    <font>
      <sz val="10.0"/>
      <color rgb="FF000000"/>
      <name val="Calibri"/>
    </font>
    <font>
      <sz val="10.0"/>
      <color rgb="FF000000"/>
      <name val="Arial"/>
    </font>
    <font>
      <b/>
      <sz val="10.0"/>
      <color rgb="FFFF0000"/>
      <name val="Arial"/>
    </font>
    <font>
      <b/>
      <sz val="12.0"/>
      <color rgb="FFFF0000"/>
      <name val="Arial"/>
    </font>
    <font>
      <b/>
      <sz val="11.0"/>
      <color rgb="FF000000"/>
      <name val="Arial"/>
    </font>
    <font>
      <sz val="11.0"/>
      <color rgb="FF000000"/>
      <name val="Arial"/>
    </font>
    <font>
      <b/>
      <sz val="11.0"/>
      <color rgb="FF000000"/>
      <name val="Calibri"/>
    </font>
    <font>
      <sz val="10.0"/>
      <color rgb="FFFF0000"/>
      <name val="Arial"/>
    </font>
    <font>
      <b/>
      <sz val="10.0"/>
      <color rgb="FF000000"/>
      <name val="Calibri"/>
    </font>
    <font>
      <b/>
      <sz val="12.0"/>
      <color rgb="FF000000"/>
      <name val="Arial"/>
    </font>
    <font>
      <sz val="10.0"/>
      <color rgb="FFFF0000"/>
      <name val="Tahoma"/>
    </font>
    <font>
      <sz val="10.0"/>
      <color rgb="FF000000"/>
      <name val="Tahoma"/>
    </font>
    <font>
      <sz val="12.0"/>
      <color rgb="FF000000"/>
      <name val="Arial"/>
    </font>
    <font>
      <b/>
      <sz val="10.0"/>
      <color rgb="FF0000FF"/>
      <name val="Arial"/>
    </font>
    <font>
      <b/>
      <sz val="11.0"/>
      <color rgb="FF0000FF"/>
      <name val="Arial"/>
    </font>
    <font>
      <b/>
      <sz val="12.0"/>
      <color rgb="FF0000FF"/>
      <name val="Calibri"/>
    </font>
    <font>
      <b/>
      <sz val="12.0"/>
      <color rgb="FF000000"/>
      <name val="Calibri"/>
    </font>
    <font>
      <sz val="12.0"/>
      <color rgb="FFFF0000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FFE598"/>
        <bgColor rgb="FFFFE598"/>
      </patternFill>
    </fill>
    <fill>
      <patternFill patternType="solid">
        <fgColor rgb="FFC8C8C8"/>
        <bgColor rgb="FFC8C8C8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DADADA"/>
        <bgColor rgb="FFDADADA"/>
      </patternFill>
    </fill>
    <fill>
      <patternFill patternType="solid">
        <fgColor rgb="FFBDD6EE"/>
        <bgColor rgb="FFBDD6EE"/>
      </patternFill>
    </fill>
    <fill>
      <patternFill patternType="solid">
        <fgColor rgb="FFFF0000"/>
        <bgColor rgb="FFFF0000"/>
      </patternFill>
    </fill>
  </fills>
  <borders count="53">
    <border/>
    <border>
      <left style="thin">
        <color rgb="FFAAAAAA"/>
      </left>
      <top style="thin">
        <color rgb="FFAAAAAA"/>
      </top>
      <bottom style="thin">
        <color rgb="FFAAAAAA"/>
      </bottom>
    </border>
    <border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AAAAAA"/>
      </right>
      <top style="thin">
        <color rgb="FFAAAAAA"/>
      </top>
      <bottom style="medium">
        <color rgb="FFCCCCCC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medium">
        <color rgb="FFCCCCCC"/>
      </bottom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AAAAAA"/>
      </bottom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AAAAAA"/>
      </bottom>
    </border>
    <border>
      <left style="thin">
        <color rgb="FF000000"/>
      </left>
      <right style="thin">
        <color rgb="FFAAAAAA"/>
      </right>
      <top style="medium">
        <color rgb="FFCCCCCC"/>
      </top>
      <bottom style="medium">
        <color rgb="FFCCCCCC"/>
      </bottom>
    </border>
    <border>
      <left style="thin">
        <color rgb="FFAAAAAA"/>
      </left>
      <right style="thin">
        <color rgb="FFAAAAAA"/>
      </right>
      <top style="medium">
        <color rgb="FFCCCCCC"/>
      </top>
      <bottom style="medium">
        <color rgb="FFCCCCCC"/>
      </bottom>
    </border>
    <border>
      <left style="thin">
        <color rgb="FFAAAAAA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000000"/>
      </bottom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000000"/>
      </bottom>
    </border>
    <border>
      <left style="thin">
        <color rgb="FF000000"/>
      </left>
      <right style="thin">
        <color rgb="FFAAAAAA"/>
      </right>
      <top style="medium">
        <color rgb="FFCCCCCC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medium">
        <color rgb="FFCCCCCC"/>
      </top>
      <bottom style="thin">
        <color rgb="FFAAAAAA"/>
      </bottom>
    </border>
    <border>
      <left style="thin">
        <color rgb="FF000000"/>
      </left>
      <right style="thin">
        <color rgb="FF000000"/>
      </right>
    </border>
    <border>
      <right style="thin">
        <color rgb="FFAAAAAA"/>
      </right>
      <top style="thin">
        <color rgb="FF000000"/>
      </top>
      <bottom style="thin">
        <color rgb="FF000000"/>
      </bottom>
    </border>
    <border>
      <left style="thin">
        <color rgb="FFAAAAAA"/>
      </left>
      <top style="thin">
        <color rgb="FF000000"/>
      </top>
      <bottom style="thin">
        <color rgb="FFAAAAAA"/>
      </bottom>
    </border>
    <border>
      <top style="thin">
        <color rgb="FF000000"/>
      </top>
      <bottom style="thin">
        <color rgb="FFAAAAAA"/>
      </bottom>
    </border>
    <border>
      <right style="thin">
        <color rgb="FFAAAAAA"/>
      </right>
      <top style="thin">
        <color rgb="FF000000"/>
      </top>
      <bottom style="thin">
        <color rgb="FFAAAAAA"/>
      </bottom>
    </border>
    <border>
      <left style="thin">
        <color rgb="FFAAAAAA"/>
      </left>
      <top/>
      <bottom style="thin">
        <color rgb="FFAAAAAA"/>
      </bottom>
    </border>
    <border>
      <top/>
      <bottom style="thin">
        <color rgb="FFAAAAAA"/>
      </bottom>
    </border>
    <border>
      <right style="thin">
        <color rgb="FFAAAAAA"/>
      </right>
      <top/>
      <bottom style="thin">
        <color rgb="FFAAAAAA"/>
      </bottom>
    </border>
    <border>
      <left style="thin">
        <color rgb="FFAAAAAA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AAAAAA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AAAAA"/>
      </left>
      <right/>
      <top/>
      <bottom/>
    </border>
    <border>
      <left/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/>
      <top/>
      <bottom style="thin">
        <color rgb="FFAAAAAA"/>
      </bottom>
    </border>
    <border>
      <left/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vertical="top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bottom"/>
    </xf>
    <xf borderId="4" fillId="2" fontId="3" numFmtId="0" xfId="0" applyAlignment="1" applyBorder="1" applyFont="1">
      <alignment vertical="bottom"/>
    </xf>
    <xf borderId="4" fillId="2" fontId="4" numFmtId="49" xfId="0" applyAlignment="1" applyBorder="1" applyFont="1" applyNumberFormat="1">
      <alignment horizontal="left" shrinkToFit="0" vertical="top" wrapText="1"/>
    </xf>
    <xf borderId="4" fillId="2" fontId="4" numFmtId="49" xfId="0" applyAlignment="1" applyBorder="1" applyFont="1" applyNumberFormat="1">
      <alignment vertical="top"/>
    </xf>
    <xf borderId="4" fillId="2" fontId="5" numFmtId="0" xfId="0" applyAlignment="1" applyBorder="1" applyFont="1">
      <alignment vertical="bottom"/>
    </xf>
    <xf borderId="1" fillId="2" fontId="4" numFmtId="49" xfId="0" applyAlignment="1" applyBorder="1" applyFont="1" applyNumberFormat="1">
      <alignment horizontal="left" shrinkToFit="0" vertical="top" wrapText="1"/>
    </xf>
    <xf borderId="5" fillId="2" fontId="3" numFmtId="0" xfId="0" applyAlignment="1" applyBorder="1" applyFont="1">
      <alignment vertical="bottom"/>
    </xf>
    <xf borderId="6" fillId="2" fontId="4" numFmtId="49" xfId="0" applyAlignment="1" applyBorder="1" applyFont="1" applyNumberFormat="1">
      <alignment horizontal="center" shrinkToFit="0" vertical="center" wrapText="1"/>
    </xf>
    <xf borderId="7" fillId="2" fontId="4" numFmtId="49" xfId="0" applyAlignment="1" applyBorder="1" applyFont="1" applyNumberFormat="1">
      <alignment horizontal="center" shrinkToFit="0" vertical="center" wrapText="1"/>
    </xf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2" fontId="4" numFmtId="49" xfId="0" applyAlignment="1" applyBorder="1" applyFont="1" applyNumberFormat="1">
      <alignment horizontal="center" shrinkToFit="0" vertical="center" wrapText="1"/>
    </xf>
    <xf borderId="11" fillId="2" fontId="6" numFmtId="0" xfId="0" applyAlignment="1" applyBorder="1" applyFont="1">
      <alignment horizontal="right" shrinkToFit="0" vertical="top" wrapText="1"/>
    </xf>
    <xf borderId="12" fillId="2" fontId="3" numFmtId="0" xfId="0" applyAlignment="1" applyBorder="1" applyFont="1">
      <alignment vertical="bottom"/>
    </xf>
    <xf borderId="4" fillId="2" fontId="6" numFmtId="0" xfId="0" applyAlignment="1" applyBorder="1" applyFont="1">
      <alignment horizontal="right" shrinkToFit="0" vertical="top" wrapText="1"/>
    </xf>
    <xf borderId="4" fillId="2" fontId="7" numFmtId="49" xfId="0" applyAlignment="1" applyBorder="1" applyFont="1" applyNumberFormat="1">
      <alignment horizontal="left" shrinkToFit="0" vertical="top" wrapText="1"/>
    </xf>
    <xf borderId="4" fillId="2" fontId="3" numFmtId="49" xfId="0" applyAlignment="1" applyBorder="1" applyFont="1" applyNumberFormat="1">
      <alignment vertical="bottom"/>
    </xf>
    <xf borderId="1" fillId="2" fontId="3" numFmtId="49" xfId="0" applyAlignment="1" applyBorder="1" applyFont="1" applyNumberFormat="1">
      <alignment horizontal="left" shrinkToFit="0" vertical="top" wrapText="1"/>
    </xf>
    <xf borderId="4" fillId="2" fontId="4" numFmtId="0" xfId="0" applyAlignment="1" applyBorder="1" applyFont="1">
      <alignment horizontal="left" shrinkToFit="0" vertical="top" wrapText="1"/>
    </xf>
    <xf borderId="13" fillId="2" fontId="3" numFmtId="0" xfId="0" applyAlignment="1" applyBorder="1" applyFont="1">
      <alignment vertical="bottom"/>
    </xf>
    <xf borderId="1" fillId="2" fontId="6" numFmtId="49" xfId="0" applyAlignment="1" applyBorder="1" applyFont="1" applyNumberFormat="1">
      <alignment horizontal="left" shrinkToFit="0" vertical="top" wrapText="1"/>
    </xf>
    <xf borderId="14" fillId="3" fontId="8" numFmtId="49" xfId="0" applyAlignment="1" applyBorder="1" applyFill="1" applyFont="1" applyNumberFormat="1">
      <alignment horizontal="center" vertical="center"/>
    </xf>
    <xf borderId="15" fillId="0" fontId="2" numFmtId="0" xfId="0" applyBorder="1" applyFont="1"/>
    <xf borderId="7" fillId="2" fontId="9" numFmtId="49" xfId="0" applyAlignment="1" applyBorder="1" applyFont="1" applyNumberFormat="1">
      <alignment horizontal="left" vertical="center"/>
    </xf>
    <xf borderId="7" fillId="2" fontId="10" numFmtId="49" xfId="0" applyAlignment="1" applyBorder="1" applyFont="1" applyNumberFormat="1">
      <alignment horizontal="left" vertical="center"/>
    </xf>
    <xf borderId="13" fillId="2" fontId="3" numFmtId="0" xfId="0" applyAlignment="1" applyBorder="1" applyFont="1">
      <alignment vertical="center"/>
    </xf>
    <xf borderId="4" fillId="2" fontId="3" numFmtId="0" xfId="0" applyAlignment="1" applyBorder="1" applyFont="1">
      <alignment vertical="center"/>
    </xf>
    <xf borderId="4" fillId="2" fontId="11" numFmtId="0" xfId="0" applyAlignment="1" applyBorder="1" applyFont="1">
      <alignment horizontal="center" vertical="center"/>
    </xf>
    <xf borderId="16" fillId="0" fontId="2" numFmtId="0" xfId="0" applyBorder="1" applyFont="1"/>
    <xf borderId="17" fillId="0" fontId="2" numFmtId="0" xfId="0" applyBorder="1" applyFont="1"/>
    <xf borderId="7" fillId="3" fontId="10" numFmtId="49" xfId="0" applyAlignment="1" applyBorder="1" applyFont="1" applyNumberFormat="1">
      <alignment horizontal="left" vertical="center"/>
    </xf>
    <xf borderId="7" fillId="3" fontId="6" numFmtId="49" xfId="0" applyAlignment="1" applyBorder="1" applyFont="1" applyNumberFormat="1">
      <alignment horizontal="left" vertical="center"/>
    </xf>
    <xf borderId="7" fillId="3" fontId="12" numFmtId="49" xfId="0" applyAlignment="1" applyBorder="1" applyFont="1" applyNumberFormat="1">
      <alignment horizontal="left" vertical="center"/>
    </xf>
    <xf borderId="18" fillId="2" fontId="3" numFmtId="0" xfId="0" applyAlignment="1" applyBorder="1" applyFont="1">
      <alignment vertical="center"/>
    </xf>
    <xf borderId="5" fillId="2" fontId="3" numFmtId="0" xfId="0" applyAlignment="1" applyBorder="1" applyFont="1">
      <alignment vertical="center"/>
    </xf>
    <xf borderId="5" fillId="2" fontId="11" numFmtId="0" xfId="0" applyAlignment="1" applyBorder="1" applyFont="1">
      <alignment horizontal="center" vertical="center"/>
    </xf>
    <xf borderId="11" fillId="2" fontId="11" numFmtId="49" xfId="0" applyAlignment="1" applyBorder="1" applyFont="1" applyNumberFormat="1">
      <alignment horizontal="center" shrinkToFit="0" vertical="center" wrapText="1"/>
    </xf>
    <xf borderId="11" fillId="2" fontId="13" numFmtId="49" xfId="0" applyAlignment="1" applyBorder="1" applyFont="1" applyNumberFormat="1">
      <alignment horizontal="center" shrinkToFit="0" vertical="center" wrapText="1"/>
    </xf>
    <xf borderId="11" fillId="2" fontId="13" numFmtId="0" xfId="0" applyAlignment="1" applyBorder="1" applyFont="1">
      <alignment horizontal="center" shrinkToFit="0" vertical="center" wrapText="1"/>
    </xf>
    <xf borderId="19" fillId="2" fontId="3" numFmtId="0" xfId="0" applyAlignment="1" applyBorder="1" applyFont="1">
      <alignment shrinkToFit="0" vertical="center" wrapText="1"/>
    </xf>
    <xf borderId="20" fillId="2" fontId="3" numFmtId="49" xfId="0" applyAlignment="1" applyBorder="1" applyFont="1" applyNumberFormat="1">
      <alignment shrinkToFit="0" vertical="center" wrapText="1"/>
    </xf>
    <xf borderId="20" fillId="2" fontId="3" numFmtId="0" xfId="0" applyAlignment="1" applyBorder="1" applyFont="1">
      <alignment shrinkToFit="0" vertical="center" wrapText="1"/>
    </xf>
    <xf borderId="11" fillId="4" fontId="3" numFmtId="0" xfId="0" applyAlignment="1" applyBorder="1" applyFill="1" applyFont="1">
      <alignment horizontal="center" vertical="center"/>
    </xf>
    <xf borderId="11" fillId="2" fontId="6" numFmtId="49" xfId="0" applyAlignment="1" applyBorder="1" applyFont="1" applyNumberFormat="1">
      <alignment horizontal="left" shrinkToFit="0" vertical="center" wrapText="1"/>
    </xf>
    <xf borderId="21" fillId="2" fontId="3" numFmtId="0" xfId="0" applyAlignment="1" applyBorder="1" applyFont="1">
      <alignment vertical="bottom"/>
    </xf>
    <xf borderId="22" fillId="2" fontId="3" numFmtId="0" xfId="0" applyAlignment="1" applyBorder="1" applyFont="1">
      <alignment vertical="bottom"/>
    </xf>
    <xf borderId="11" fillId="2" fontId="9" numFmtId="0" xfId="0" applyAlignment="1" applyBorder="1" applyFont="1">
      <alignment horizontal="center" vertical="center"/>
    </xf>
    <xf borderId="23" fillId="2" fontId="6" numFmtId="0" xfId="0" applyAlignment="1" applyBorder="1" applyFont="1">
      <alignment shrinkToFit="0" vertical="center" wrapText="1"/>
    </xf>
    <xf borderId="24" fillId="2" fontId="6" numFmtId="0" xfId="0" applyAlignment="1" applyBorder="1" applyFont="1">
      <alignment shrinkToFit="0" vertical="center" wrapText="1"/>
    </xf>
    <xf borderId="25" fillId="2" fontId="6" numFmtId="0" xfId="0" applyAlignment="1" applyBorder="1" applyFont="1">
      <alignment shrinkToFit="0" vertical="center" wrapText="1"/>
    </xf>
    <xf borderId="26" fillId="2" fontId="3" numFmtId="0" xfId="0" applyAlignment="1" applyBorder="1" applyFont="1">
      <alignment vertical="bottom"/>
    </xf>
    <xf borderId="11" fillId="5" fontId="3" numFmtId="0" xfId="0" applyAlignment="1" applyBorder="1" applyFill="1" applyFont="1">
      <alignment horizontal="center" vertical="center"/>
    </xf>
    <xf borderId="11" fillId="6" fontId="3" numFmtId="0" xfId="0" applyAlignment="1" applyBorder="1" applyFill="1" applyFont="1">
      <alignment horizontal="center" vertical="center"/>
    </xf>
    <xf borderId="11" fillId="7" fontId="3" numFmtId="0" xfId="0" applyAlignment="1" applyBorder="1" applyFill="1" applyFont="1">
      <alignment horizontal="center" vertical="center"/>
    </xf>
    <xf borderId="11" fillId="8" fontId="3" numFmtId="0" xfId="0" applyAlignment="1" applyBorder="1" applyFill="1" applyFont="1">
      <alignment horizontal="center" vertical="center"/>
    </xf>
    <xf borderId="27" fillId="2" fontId="3" numFmtId="0" xfId="0" applyAlignment="1" applyBorder="1" applyFont="1">
      <alignment vertical="bottom"/>
    </xf>
    <xf borderId="28" fillId="2" fontId="3" numFmtId="0" xfId="0" applyAlignment="1" applyBorder="1" applyFont="1">
      <alignment vertical="bottom"/>
    </xf>
    <xf borderId="6" fillId="9" fontId="10" numFmtId="49" xfId="0" applyAlignment="1" applyBorder="1" applyFill="1" applyFont="1" applyNumberFormat="1">
      <alignment horizontal="center" vertical="center"/>
    </xf>
    <xf borderId="11" fillId="9" fontId="10" numFmtId="49" xfId="0" applyAlignment="1" applyBorder="1" applyFont="1" applyNumberFormat="1">
      <alignment vertical="center"/>
    </xf>
    <xf borderId="11" fillId="2" fontId="10" numFmtId="0" xfId="0" applyAlignment="1" applyBorder="1" applyFont="1">
      <alignment vertical="center"/>
    </xf>
    <xf borderId="29" fillId="2" fontId="3" numFmtId="0" xfId="0" applyAlignment="1" applyBorder="1" applyFont="1">
      <alignment vertical="center"/>
    </xf>
    <xf borderId="30" fillId="2" fontId="3" numFmtId="0" xfId="0" applyAlignment="1" applyBorder="1" applyFont="1">
      <alignment vertical="center"/>
    </xf>
    <xf borderId="31" fillId="0" fontId="2" numFmtId="0" xfId="0" applyBorder="1" applyFont="1"/>
    <xf borderId="6" fillId="10" fontId="10" numFmtId="49" xfId="0" applyAlignment="1" applyBorder="1" applyFill="1" applyFont="1" applyNumberFormat="1">
      <alignment horizontal="center" vertical="center"/>
    </xf>
    <xf borderId="11" fillId="10" fontId="10" numFmtId="49" xfId="0" applyAlignment="1" applyBorder="1" applyFont="1" applyNumberFormat="1">
      <alignment vertical="center"/>
    </xf>
    <xf borderId="21" fillId="2" fontId="3" numFmtId="0" xfId="0" applyAlignment="1" applyBorder="1" applyFont="1">
      <alignment vertical="center"/>
    </xf>
    <xf borderId="12" fillId="2" fontId="3" numFmtId="0" xfId="0" applyAlignment="1" applyBorder="1" applyFont="1">
      <alignment vertical="center"/>
    </xf>
    <xf borderId="22" fillId="2" fontId="3" numFmtId="0" xfId="0" applyAlignment="1" applyBorder="1" applyFont="1">
      <alignment vertical="center"/>
    </xf>
    <xf borderId="26" fillId="2" fontId="3" numFmtId="0" xfId="0" applyAlignment="1" applyBorder="1" applyFont="1">
      <alignment vertical="center"/>
    </xf>
    <xf borderId="12" fillId="2" fontId="3" numFmtId="49" xfId="0" applyAlignment="1" applyBorder="1" applyFont="1" applyNumberFormat="1">
      <alignment vertical="center"/>
    </xf>
    <xf borderId="4" fillId="2" fontId="3" numFmtId="49" xfId="0" applyAlignment="1" applyBorder="1" applyFont="1" applyNumberFormat="1">
      <alignment vertical="center"/>
    </xf>
    <xf borderId="12" fillId="2" fontId="11" numFmtId="0" xfId="0" applyAlignment="1" applyBorder="1" applyFont="1">
      <alignment horizontal="center" vertical="center"/>
    </xf>
    <xf borderId="14" fillId="2" fontId="10" numFmtId="0" xfId="0" applyAlignment="1" applyBorder="1" applyFont="1">
      <alignment horizontal="center" vertical="bottom"/>
    </xf>
    <xf borderId="14" fillId="3" fontId="14" numFmtId="49" xfId="0" applyAlignment="1" applyBorder="1" applyFont="1" applyNumberFormat="1">
      <alignment horizontal="center" vertical="center"/>
    </xf>
    <xf borderId="7" fillId="3" fontId="9" numFmtId="49" xfId="0" applyAlignment="1" applyBorder="1" applyFont="1" applyNumberFormat="1">
      <alignment horizontal="left" vertical="center"/>
    </xf>
    <xf borderId="32" fillId="0" fontId="2" numFmtId="0" xfId="0" applyBorder="1" applyFont="1"/>
    <xf borderId="4" fillId="2" fontId="10" numFmtId="0" xfId="0" applyAlignment="1" applyBorder="1" applyFont="1">
      <alignment vertical="bottom"/>
    </xf>
    <xf borderId="33" fillId="2" fontId="3" numFmtId="0" xfId="0" applyAlignment="1" applyBorder="1" applyFont="1">
      <alignment horizontal="center" vertical="bottom"/>
    </xf>
    <xf borderId="34" fillId="0" fontId="2" numFmtId="0" xfId="0" applyBorder="1" applyFont="1"/>
    <xf borderId="35" fillId="0" fontId="2" numFmtId="0" xfId="0" applyBorder="1" applyFont="1"/>
    <xf borderId="1" fillId="2" fontId="9" numFmtId="49" xfId="0" applyAlignment="1" applyBorder="1" applyFont="1" applyNumberFormat="1">
      <alignment horizontal="center" vertical="bottom"/>
    </xf>
    <xf borderId="36" fillId="3" fontId="9" numFmtId="49" xfId="0" applyAlignment="1" applyBorder="1" applyFont="1" applyNumberFormat="1">
      <alignment horizontal="center" vertical="bottom"/>
    </xf>
    <xf borderId="37" fillId="0" fontId="2" numFmtId="0" xfId="0" applyBorder="1" applyFont="1"/>
    <xf borderId="38" fillId="0" fontId="2" numFmtId="0" xfId="0" applyBorder="1" applyFont="1"/>
    <xf borderId="39" fillId="2" fontId="3" numFmtId="0" xfId="0" applyAlignment="1" applyBorder="1" applyFont="1">
      <alignment horizontal="center" vertical="bottom"/>
    </xf>
    <xf borderId="40" fillId="0" fontId="2" numFmtId="0" xfId="0" applyBorder="1" applyFont="1"/>
    <xf borderId="41" fillId="0" fontId="2" numFmtId="0" xfId="0" applyBorder="1" applyFont="1"/>
    <xf borderId="11" fillId="9" fontId="4" numFmtId="49" xfId="0" applyAlignment="1" applyBorder="1" applyFont="1" applyNumberFormat="1">
      <alignment horizontal="center" vertical="center"/>
    </xf>
    <xf borderId="11" fillId="9" fontId="4" numFmtId="49" xfId="0" applyAlignment="1" applyBorder="1" applyFont="1" applyNumberFormat="1">
      <alignment horizontal="center" shrinkToFit="0" vertical="center" wrapText="1"/>
    </xf>
    <xf borderId="42" fillId="2" fontId="6" numFmtId="0" xfId="0" applyAlignment="1" applyBorder="1" applyFont="1">
      <alignment horizontal="center" vertical="center"/>
    </xf>
    <xf borderId="6" fillId="2" fontId="6" numFmtId="49" xfId="0" applyAlignment="1" applyBorder="1" applyFont="1" applyNumberFormat="1">
      <alignment horizontal="center" vertical="center"/>
    </xf>
    <xf borderId="42" fillId="2" fontId="15" numFmtId="49" xfId="0" applyAlignment="1" applyBorder="1" applyFont="1" applyNumberFormat="1">
      <alignment horizontal="center" shrinkToFit="0" vertical="center" wrapText="1"/>
    </xf>
    <xf borderId="42" fillId="2" fontId="15" numFmtId="49" xfId="0" applyAlignment="1" applyBorder="1" applyFont="1" applyNumberFormat="1">
      <alignment vertical="center"/>
    </xf>
    <xf borderId="42" fillId="2" fontId="15" numFmtId="0" xfId="0" applyAlignment="1" applyBorder="1" applyFont="1">
      <alignment horizontal="center" vertical="center"/>
    </xf>
    <xf borderId="11" fillId="2" fontId="3" numFmtId="0" xfId="0" applyAlignment="1" applyBorder="1" applyFont="1">
      <alignment vertical="center"/>
    </xf>
    <xf borderId="43" fillId="2" fontId="6" numFmtId="0" xfId="0" applyAlignment="1" applyBorder="1" applyFont="1">
      <alignment horizontal="center" vertical="center"/>
    </xf>
    <xf borderId="44" fillId="2" fontId="15" numFmtId="49" xfId="0" applyAlignment="1" applyBorder="1" applyFont="1" applyNumberFormat="1">
      <alignment horizontal="center" shrinkToFit="0" vertical="center" wrapText="1"/>
    </xf>
    <xf borderId="44" fillId="2" fontId="15" numFmtId="49" xfId="0" applyAlignment="1" applyBorder="1" applyFont="1" applyNumberFormat="1">
      <alignment vertical="center"/>
    </xf>
    <xf borderId="44" fillId="2" fontId="15" numFmtId="0" xfId="0" applyAlignment="1" applyBorder="1" applyFont="1">
      <alignment horizontal="center" vertical="center"/>
    </xf>
    <xf borderId="11" fillId="2" fontId="12" numFmtId="0" xfId="0" applyAlignment="1" applyBorder="1" applyFont="1">
      <alignment horizontal="center" vertical="center"/>
    </xf>
    <xf borderId="44" fillId="2" fontId="16" numFmtId="49" xfId="0" applyAlignment="1" applyBorder="1" applyFont="1" applyNumberFormat="1">
      <alignment horizontal="center" shrinkToFit="0" vertical="center" wrapText="1"/>
    </xf>
    <xf borderId="44" fillId="2" fontId="16" numFmtId="49" xfId="0" applyAlignment="1" applyBorder="1" applyFont="1" applyNumberFormat="1">
      <alignment vertical="center"/>
    </xf>
    <xf borderId="44" fillId="2" fontId="16" numFmtId="0" xfId="0" applyAlignment="1" applyBorder="1" applyFont="1">
      <alignment horizontal="center" vertical="center"/>
    </xf>
    <xf borderId="11" fillId="2" fontId="3" numFmtId="0" xfId="0" applyAlignment="1" applyBorder="1" applyFont="1">
      <alignment vertical="bottom"/>
    </xf>
    <xf borderId="43" fillId="2" fontId="16" numFmtId="49" xfId="0" applyAlignment="1" applyBorder="1" applyFont="1" applyNumberFormat="1">
      <alignment horizontal="center" shrinkToFit="0" vertical="center" wrapText="1"/>
    </xf>
    <xf borderId="43" fillId="2" fontId="16" numFmtId="49" xfId="0" applyAlignment="1" applyBorder="1" applyFont="1" applyNumberFormat="1">
      <alignment vertical="center"/>
    </xf>
    <xf borderId="43" fillId="2" fontId="16" numFmtId="0" xfId="0" applyAlignment="1" applyBorder="1" applyFont="1">
      <alignment horizontal="center" vertical="center"/>
    </xf>
    <xf borderId="42" fillId="2" fontId="16" numFmtId="49" xfId="0" applyAlignment="1" applyBorder="1" applyFont="1" applyNumberFormat="1">
      <alignment horizontal="center" shrinkToFit="0" vertical="center" wrapText="1"/>
    </xf>
    <xf borderId="42" fillId="2" fontId="16" numFmtId="49" xfId="0" applyAlignment="1" applyBorder="1" applyFont="1" applyNumberFormat="1">
      <alignment vertical="center"/>
    </xf>
    <xf borderId="42" fillId="2" fontId="16" numFmtId="0" xfId="0" applyAlignment="1" applyBorder="1" applyFont="1">
      <alignment horizontal="center" vertical="center"/>
    </xf>
    <xf borderId="45" fillId="2" fontId="16" numFmtId="49" xfId="0" applyAlignment="1" applyBorder="1" applyFont="1" applyNumberFormat="1">
      <alignment horizontal="center" shrinkToFit="0" vertical="center" wrapText="1"/>
    </xf>
    <xf borderId="45" fillId="2" fontId="16" numFmtId="49" xfId="0" applyAlignment="1" applyBorder="1" applyFont="1" applyNumberFormat="1">
      <alignment vertical="center"/>
    </xf>
    <xf borderId="45" fillId="2" fontId="16" numFmtId="0" xfId="0" applyAlignment="1" applyBorder="1" applyFont="1">
      <alignment horizontal="center" vertical="center"/>
    </xf>
    <xf borderId="11" fillId="2" fontId="6" numFmtId="0" xfId="0" applyAlignment="1" applyBorder="1" applyFont="1">
      <alignment horizontal="center" vertical="center"/>
    </xf>
    <xf borderId="46" fillId="2" fontId="16" numFmtId="49" xfId="0" applyAlignment="1" applyBorder="1" applyFont="1" applyNumberFormat="1">
      <alignment horizontal="center" shrinkToFit="0" vertical="center" wrapText="1"/>
    </xf>
    <xf borderId="46" fillId="2" fontId="16" numFmtId="49" xfId="0" applyAlignment="1" applyBorder="1" applyFont="1" applyNumberFormat="1">
      <alignment vertical="center"/>
    </xf>
    <xf borderId="46" fillId="2" fontId="16" numFmtId="0" xfId="0" applyAlignment="1" applyBorder="1" applyFont="1">
      <alignment horizontal="center" vertical="center"/>
    </xf>
    <xf borderId="7" fillId="11" fontId="9" numFmtId="49" xfId="0" applyAlignment="1" applyBorder="1" applyFill="1" applyFont="1" applyNumberFormat="1">
      <alignment horizontal="center" vertical="center"/>
    </xf>
    <xf borderId="11" fillId="11" fontId="9" numFmtId="1" xfId="0" applyAlignment="1" applyBorder="1" applyFont="1" applyNumberFormat="1">
      <alignment horizontal="center" vertical="center"/>
    </xf>
    <xf borderId="7" fillId="12" fontId="9" numFmtId="49" xfId="0" applyAlignment="1" applyBorder="1" applyFill="1" applyFont="1" applyNumberFormat="1">
      <alignment horizontal="center" vertical="center"/>
    </xf>
    <xf borderId="47" fillId="0" fontId="2" numFmtId="0" xfId="0" applyBorder="1" applyFont="1"/>
    <xf borderId="48" fillId="12" fontId="9" numFmtId="0" xfId="0" applyAlignment="1" applyBorder="1" applyFont="1">
      <alignment horizontal="center" vertical="center"/>
    </xf>
    <xf borderId="11" fillId="12" fontId="9" numFmtId="0" xfId="0" applyAlignment="1" applyBorder="1" applyFont="1">
      <alignment horizontal="center" vertical="center"/>
    </xf>
    <xf borderId="4" fillId="2" fontId="4" numFmtId="49" xfId="0" applyAlignment="1" applyBorder="1" applyFont="1" applyNumberFormat="1">
      <alignment vertical="center"/>
    </xf>
    <xf borderId="4" fillId="2" fontId="17" numFmtId="0" xfId="0" applyAlignment="1" applyBorder="1" applyFont="1">
      <alignment vertical="bottom"/>
    </xf>
    <xf borderId="4" fillId="2" fontId="6" numFmtId="49" xfId="0" applyAlignment="1" applyBorder="1" applyFont="1" applyNumberFormat="1">
      <alignment vertical="center"/>
    </xf>
    <xf borderId="4" fillId="2" fontId="18" numFmtId="49" xfId="0" applyAlignment="1" applyBorder="1" applyFont="1" applyNumberFormat="1">
      <alignment horizontal="left" vertical="center"/>
    </xf>
    <xf borderId="4" fillId="2" fontId="19" numFmtId="0" xfId="0" applyAlignment="1" applyBorder="1" applyFont="1">
      <alignment vertical="bottom"/>
    </xf>
    <xf borderId="4" fillId="2" fontId="20" numFmtId="0" xfId="0" applyAlignment="1" applyBorder="1" applyFont="1">
      <alignment vertical="bottom"/>
    </xf>
    <xf borderId="4" fillId="2" fontId="18" numFmtId="49" xfId="0" applyAlignment="1" applyBorder="1" applyFont="1" applyNumberFormat="1">
      <alignment vertical="center"/>
    </xf>
    <xf borderId="4" fillId="2" fontId="18" numFmtId="49" xfId="0" applyAlignment="1" applyBorder="1" applyFont="1" applyNumberFormat="1">
      <alignment vertical="bottom"/>
    </xf>
    <xf borderId="1" fillId="2" fontId="21" numFmtId="49" xfId="0" applyAlignment="1" applyBorder="1" applyFont="1" applyNumberFormat="1">
      <alignment horizontal="left" vertical="center"/>
    </xf>
    <xf borderId="49" fillId="13" fontId="22" numFmtId="0" xfId="0" applyAlignment="1" applyBorder="1" applyFill="1" applyFont="1">
      <alignment vertical="bottom"/>
    </xf>
    <xf borderId="50" fillId="2" fontId="6" numFmtId="49" xfId="0" applyAlignment="1" applyBorder="1" applyFont="1" applyNumberFormat="1">
      <alignment horizontal="left" vertical="center"/>
    </xf>
    <xf borderId="4" fillId="2" fontId="6" numFmtId="0" xfId="0" applyAlignment="1" applyBorder="1" applyFont="1">
      <alignment horizontal="left" vertical="center"/>
    </xf>
    <xf borderId="4" fillId="2" fontId="6" numFmtId="0" xfId="0" applyAlignment="1" applyBorder="1" applyFont="1">
      <alignment horizontal="left" vertical="bottom"/>
    </xf>
    <xf borderId="51" fillId="3" fontId="3" numFmtId="0" xfId="0" applyAlignment="1" applyBorder="1" applyFont="1">
      <alignment vertical="bottom"/>
    </xf>
    <xf borderId="52" fillId="2" fontId="6" numFmtId="49" xfId="0" applyAlignment="1" applyBorder="1" applyFont="1" applyNumberForma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209550</xdr:colOff>
      <xdr:row>0</xdr:row>
      <xdr:rowOff>38100</xdr:rowOff>
    </xdr:from>
    <xdr:ext cx="990600" cy="638175"/>
    <xdr:pic>
      <xdr:nvPicPr>
        <xdr:cNvPr descr="image1.png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4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10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2.0</v>
      </c>
      <c r="E14" s="17">
        <v>3.0</v>
      </c>
      <c r="F14" s="17">
        <v>3.0</v>
      </c>
      <c r="G14" s="17">
        <v>4.0</v>
      </c>
      <c r="H14" s="17">
        <v>4.0</v>
      </c>
      <c r="I14" s="17">
        <v>3.0</v>
      </c>
      <c r="J14" s="17">
        <v>3.0</v>
      </c>
      <c r="K14" s="17">
        <v>4.0</v>
      </c>
      <c r="L14" s="17">
        <v>1.0</v>
      </c>
      <c r="M14" s="17">
        <v>2.0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6" t="s">
        <v>25</v>
      </c>
      <c r="B16" s="19">
        <v>3.0</v>
      </c>
      <c r="C16" s="19">
        <v>3.0</v>
      </c>
      <c r="D16" s="19">
        <v>2.0</v>
      </c>
      <c r="E16" s="19">
        <v>3.0</v>
      </c>
      <c r="F16" s="19">
        <v>3.0</v>
      </c>
      <c r="G16" s="19">
        <v>4.0</v>
      </c>
      <c r="H16" s="19">
        <v>4.0</v>
      </c>
      <c r="I16" s="19">
        <v>3.0</v>
      </c>
      <c r="J16" s="19">
        <v>3.0</v>
      </c>
      <c r="K16" s="19">
        <v>4.0</v>
      </c>
      <c r="L16" s="19">
        <v>1.0</v>
      </c>
      <c r="M16" s="19">
        <v>2.0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6" t="s">
        <v>26</v>
      </c>
      <c r="B17" s="19">
        <v>4.0</v>
      </c>
      <c r="C17" s="19">
        <v>4.0</v>
      </c>
      <c r="D17" s="19">
        <v>4.0</v>
      </c>
      <c r="E17" s="19">
        <v>4.0</v>
      </c>
      <c r="F17" s="19">
        <v>4.0</v>
      </c>
      <c r="G17" s="19">
        <v>4.0</v>
      </c>
      <c r="H17" s="19">
        <v>4.0</v>
      </c>
      <c r="I17" s="19">
        <v>4.0</v>
      </c>
      <c r="J17" s="19">
        <v>4.0</v>
      </c>
      <c r="K17" s="19">
        <v>4.0</v>
      </c>
      <c r="L17" s="19">
        <v>4.0</v>
      </c>
      <c r="M17" s="19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6" t="s">
        <v>27</v>
      </c>
      <c r="B18" s="19">
        <v>7.0</v>
      </c>
      <c r="C18" s="19">
        <v>7.0</v>
      </c>
      <c r="D18" s="19">
        <v>6.0</v>
      </c>
      <c r="E18" s="19">
        <v>7.0</v>
      </c>
      <c r="F18" s="19">
        <v>7.0</v>
      </c>
      <c r="G18" s="19">
        <v>8.0</v>
      </c>
      <c r="H18" s="19">
        <v>8.0</v>
      </c>
      <c r="I18" s="19">
        <v>7.0</v>
      </c>
      <c r="J18" s="19">
        <v>7.0</v>
      </c>
      <c r="K18" s="19">
        <v>8.0</v>
      </c>
      <c r="L18" s="19">
        <v>5.0</v>
      </c>
      <c r="M18" s="19">
        <v>6.0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28</v>
      </c>
      <c r="B19" s="19">
        <v>3.5</v>
      </c>
      <c r="C19" s="19">
        <v>3.5</v>
      </c>
      <c r="D19" s="19">
        <v>3.0</v>
      </c>
      <c r="E19" s="19">
        <v>3.5</v>
      </c>
      <c r="F19" s="19">
        <v>3.5</v>
      </c>
      <c r="G19" s="19">
        <v>4.0</v>
      </c>
      <c r="H19" s="19">
        <v>4.0</v>
      </c>
      <c r="I19" s="19">
        <v>3.5</v>
      </c>
      <c r="J19" s="19">
        <v>3.5</v>
      </c>
      <c r="K19" s="19">
        <v>4.0</v>
      </c>
      <c r="L19" s="19">
        <v>2.5</v>
      </c>
      <c r="M19" s="19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20" t="s">
        <v>29</v>
      </c>
      <c r="B20" s="5">
        <f t="shared" ref="B20:M20" si="1">ROUND(B19,0)</f>
        <v>4</v>
      </c>
      <c r="C20" s="5">
        <f t="shared" si="1"/>
        <v>4</v>
      </c>
      <c r="D20" s="5">
        <f t="shared" si="1"/>
        <v>3</v>
      </c>
      <c r="E20" s="5">
        <f t="shared" si="1"/>
        <v>4</v>
      </c>
      <c r="F20" s="5">
        <f t="shared" si="1"/>
        <v>4</v>
      </c>
      <c r="G20" s="5">
        <f t="shared" si="1"/>
        <v>4</v>
      </c>
      <c r="H20" s="5">
        <f t="shared" si="1"/>
        <v>4</v>
      </c>
      <c r="I20" s="5">
        <f t="shared" si="1"/>
        <v>4</v>
      </c>
      <c r="J20" s="5">
        <f t="shared" si="1"/>
        <v>4</v>
      </c>
      <c r="K20" s="5">
        <f t="shared" si="1"/>
        <v>4</v>
      </c>
      <c r="L20" s="5">
        <f t="shared" si="1"/>
        <v>3</v>
      </c>
      <c r="M20" s="5">
        <f t="shared" si="1"/>
        <v>3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21" t="s">
        <v>29</v>
      </c>
      <c r="B21" s="5">
        <v>4.0</v>
      </c>
      <c r="C21" s="5">
        <v>4.0</v>
      </c>
      <c r="D21" s="5">
        <v>3.0</v>
      </c>
      <c r="E21" s="5">
        <v>4.0</v>
      </c>
      <c r="F21" s="5">
        <v>4.0</v>
      </c>
      <c r="G21" s="5">
        <v>4.0</v>
      </c>
      <c r="H21" s="5">
        <v>4.0</v>
      </c>
      <c r="I21" s="5">
        <v>4.0</v>
      </c>
      <c r="J21" s="5">
        <v>4.0</v>
      </c>
      <c r="K21" s="5">
        <v>4.0</v>
      </c>
      <c r="L21" s="5">
        <v>3.0</v>
      </c>
      <c r="M21" s="5">
        <v>3.0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30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13</v>
      </c>
      <c r="B23" s="22" t="s">
        <v>31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14</v>
      </c>
      <c r="B24" s="22" t="s">
        <v>32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15</v>
      </c>
      <c r="B25" s="22" t="s">
        <v>33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16</v>
      </c>
      <c r="B26" s="22" t="s">
        <v>34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17</v>
      </c>
      <c r="B27" s="22" t="s">
        <v>35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18</v>
      </c>
      <c r="B28" s="22" t="s">
        <v>36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19</v>
      </c>
      <c r="B29" s="22" t="s">
        <v>37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20</v>
      </c>
      <c r="B30" s="22" t="s">
        <v>38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21</v>
      </c>
      <c r="B31" s="22" t="s">
        <v>39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22</v>
      </c>
      <c r="B32" s="22" t="s">
        <v>40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23</v>
      </c>
      <c r="B33" s="22" t="s">
        <v>41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24</v>
      </c>
      <c r="B34" s="22" t="s">
        <v>42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29:M29"/>
    <mergeCell ref="B30:M30"/>
    <mergeCell ref="B31:M31"/>
    <mergeCell ref="B32:M32"/>
    <mergeCell ref="B33:M33"/>
    <mergeCell ref="B34:M34"/>
    <mergeCell ref="B11:M11"/>
    <mergeCell ref="B23:M23"/>
    <mergeCell ref="B24:M24"/>
    <mergeCell ref="B25:M25"/>
    <mergeCell ref="B26:M26"/>
    <mergeCell ref="B27:M27"/>
    <mergeCell ref="B28:M28"/>
  </mergeCells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43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44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45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4.0</v>
      </c>
      <c r="D13" s="17">
        <v>3.0</v>
      </c>
      <c r="E13" s="17">
        <v>4.0</v>
      </c>
      <c r="F13" s="17">
        <v>3.0</v>
      </c>
      <c r="G13" s="17">
        <v>3.0</v>
      </c>
      <c r="H13" s="17">
        <v>4.0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4.0</v>
      </c>
      <c r="D14" s="17">
        <v>4.0</v>
      </c>
      <c r="E14" s="17">
        <v>4.0</v>
      </c>
      <c r="F14" s="17">
        <v>4.0</v>
      </c>
      <c r="G14" s="17">
        <v>4.0</v>
      </c>
      <c r="H14" s="17">
        <v>4.0</v>
      </c>
      <c r="I14" s="17">
        <v>4.0</v>
      </c>
      <c r="J14" s="17">
        <v>4.0</v>
      </c>
      <c r="K14" s="17">
        <v>4.0</v>
      </c>
      <c r="L14" s="17">
        <v>4.0</v>
      </c>
      <c r="M14" s="17">
        <v>4.0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6" t="s">
        <v>25</v>
      </c>
      <c r="B17" s="19">
        <v>3.0</v>
      </c>
      <c r="C17" s="19">
        <v>4.0</v>
      </c>
      <c r="D17" s="19">
        <v>3.0</v>
      </c>
      <c r="E17" s="19">
        <v>4.0</v>
      </c>
      <c r="F17" s="19">
        <v>3.0</v>
      </c>
      <c r="G17" s="19">
        <v>3.0</v>
      </c>
      <c r="H17" s="19">
        <v>3.0</v>
      </c>
      <c r="I17" s="19">
        <v>3.0</v>
      </c>
      <c r="J17" s="19">
        <v>3.0</v>
      </c>
      <c r="K17" s="19">
        <v>3.0</v>
      </c>
      <c r="L17" s="19">
        <v>3.0</v>
      </c>
      <c r="M17" s="19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6" t="s">
        <v>26</v>
      </c>
      <c r="B18" s="19">
        <v>4.0</v>
      </c>
      <c r="C18" s="19">
        <v>4.0</v>
      </c>
      <c r="D18" s="19">
        <v>4.0</v>
      </c>
      <c r="E18" s="19">
        <v>4.0</v>
      </c>
      <c r="F18" s="19">
        <v>4.0</v>
      </c>
      <c r="G18" s="19">
        <v>4.0</v>
      </c>
      <c r="H18" s="19">
        <v>4.0</v>
      </c>
      <c r="I18" s="19">
        <v>4.0</v>
      </c>
      <c r="J18" s="19">
        <v>4.0</v>
      </c>
      <c r="K18" s="19">
        <v>4.0</v>
      </c>
      <c r="L18" s="19">
        <v>4.0</v>
      </c>
      <c r="M18" s="19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27</v>
      </c>
      <c r="B19" s="19">
        <v>10.0</v>
      </c>
      <c r="C19" s="19">
        <v>12.0</v>
      </c>
      <c r="D19" s="19">
        <v>11.0</v>
      </c>
      <c r="E19" s="19">
        <v>12.0</v>
      </c>
      <c r="F19" s="19">
        <v>11.0</v>
      </c>
      <c r="G19" s="19">
        <v>11.0</v>
      </c>
      <c r="H19" s="19">
        <v>11.0</v>
      </c>
      <c r="I19" s="19">
        <v>10.0</v>
      </c>
      <c r="J19" s="19">
        <v>10.0</v>
      </c>
      <c r="K19" s="19">
        <v>10.0</v>
      </c>
      <c r="L19" s="19">
        <v>10.0</v>
      </c>
      <c r="M19" s="19">
        <v>10.0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28</v>
      </c>
      <c r="B20" s="19">
        <v>3.33</v>
      </c>
      <c r="C20" s="19">
        <v>4.0</v>
      </c>
      <c r="D20" s="19">
        <v>3.67</v>
      </c>
      <c r="E20" s="19">
        <v>4.0</v>
      </c>
      <c r="F20" s="19">
        <v>3.67</v>
      </c>
      <c r="G20" s="19">
        <v>3.67</v>
      </c>
      <c r="H20" s="19">
        <v>3.67</v>
      </c>
      <c r="I20" s="19">
        <v>3.33</v>
      </c>
      <c r="J20" s="19">
        <v>3.33</v>
      </c>
      <c r="K20" s="19">
        <v>3.33</v>
      </c>
      <c r="L20" s="19">
        <v>3.33</v>
      </c>
      <c r="M20" s="19">
        <v>3.33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20" t="s">
        <v>29</v>
      </c>
      <c r="B21" s="5">
        <f t="shared" ref="B21:M21" si="1">ROUND(B20,0)</f>
        <v>3</v>
      </c>
      <c r="C21" s="5">
        <f t="shared" si="1"/>
        <v>4</v>
      </c>
      <c r="D21" s="5">
        <f t="shared" si="1"/>
        <v>4</v>
      </c>
      <c r="E21" s="5">
        <f t="shared" si="1"/>
        <v>4</v>
      </c>
      <c r="F21" s="5">
        <f t="shared" si="1"/>
        <v>4</v>
      </c>
      <c r="G21" s="5">
        <f t="shared" si="1"/>
        <v>4</v>
      </c>
      <c r="H21" s="5">
        <f t="shared" si="1"/>
        <v>4</v>
      </c>
      <c r="I21" s="5">
        <f t="shared" si="1"/>
        <v>3</v>
      </c>
      <c r="J21" s="5">
        <f t="shared" si="1"/>
        <v>3</v>
      </c>
      <c r="K21" s="5">
        <f t="shared" si="1"/>
        <v>3</v>
      </c>
      <c r="L21" s="5">
        <f t="shared" si="1"/>
        <v>3</v>
      </c>
      <c r="M21" s="5">
        <f t="shared" si="1"/>
        <v>3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21" t="s">
        <v>29</v>
      </c>
      <c r="B22" s="5">
        <v>3.0</v>
      </c>
      <c r="C22" s="5">
        <v>4.0</v>
      </c>
      <c r="D22" s="5">
        <v>4.0</v>
      </c>
      <c r="E22" s="5">
        <v>4.0</v>
      </c>
      <c r="F22" s="5">
        <v>4.0</v>
      </c>
      <c r="G22" s="5">
        <v>4.0</v>
      </c>
      <c r="H22" s="5">
        <v>4.0</v>
      </c>
      <c r="I22" s="5">
        <v>3.0</v>
      </c>
      <c r="J22" s="5">
        <v>3.0</v>
      </c>
      <c r="K22" s="5">
        <v>3.0</v>
      </c>
      <c r="L22" s="5">
        <v>3.0</v>
      </c>
      <c r="M22" s="5">
        <v>3.0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30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13</v>
      </c>
      <c r="B24" s="22" t="s">
        <v>31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14</v>
      </c>
      <c r="B25" s="22" t="s">
        <v>32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15</v>
      </c>
      <c r="B26" s="22" t="s">
        <v>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16</v>
      </c>
      <c r="B27" s="22" t="s">
        <v>34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17</v>
      </c>
      <c r="B28" s="22" t="s">
        <v>35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18</v>
      </c>
      <c r="B29" s="22" t="s">
        <v>36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19</v>
      </c>
      <c r="B30" s="22" t="s">
        <v>37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20</v>
      </c>
      <c r="B31" s="22" t="s">
        <v>38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21</v>
      </c>
      <c r="B32" s="22" t="s">
        <v>39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22</v>
      </c>
      <c r="B33" s="22" t="s">
        <v>40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23</v>
      </c>
      <c r="B34" s="22" t="s">
        <v>41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24</v>
      </c>
      <c r="B35" s="22" t="s">
        <v>42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0:M30"/>
    <mergeCell ref="B31:M31"/>
    <mergeCell ref="B32:M32"/>
    <mergeCell ref="B33:M33"/>
    <mergeCell ref="B34:M34"/>
    <mergeCell ref="B35:M35"/>
    <mergeCell ref="B11:M11"/>
    <mergeCell ref="B24:M24"/>
    <mergeCell ref="B25:M25"/>
    <mergeCell ref="B26:M26"/>
    <mergeCell ref="B27:M27"/>
    <mergeCell ref="B28:M28"/>
    <mergeCell ref="B29:M29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  <col customWidth="1" min="14" max="33" width="8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ht="14.25" customHeight="1">
      <c r="A5" s="6" t="s">
        <v>3</v>
      </c>
      <c r="B5" s="7" t="s">
        <v>46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ht="14.25" customHeight="1">
      <c r="A6" s="6" t="s">
        <v>5</v>
      </c>
      <c r="B6" s="9" t="s">
        <v>47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ht="25.5" customHeight="1">
      <c r="A8" s="6" t="s">
        <v>9</v>
      </c>
      <c r="B8" s="9" t="s">
        <v>48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24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24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24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2.0</v>
      </c>
      <c r="M14" s="17">
        <v>3.0</v>
      </c>
      <c r="N14" s="24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4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ht="14.25" customHeight="1">
      <c r="A16" s="6" t="s">
        <v>25</v>
      </c>
      <c r="B16" s="19">
        <v>3.0</v>
      </c>
      <c r="C16" s="19">
        <v>3.0</v>
      </c>
      <c r="D16" s="19">
        <v>3.0</v>
      </c>
      <c r="E16" s="19">
        <v>3.0</v>
      </c>
      <c r="F16" s="19">
        <v>3.0</v>
      </c>
      <c r="G16" s="19">
        <v>3.0</v>
      </c>
      <c r="H16" s="19">
        <v>3.0</v>
      </c>
      <c r="I16" s="19">
        <v>3.0</v>
      </c>
      <c r="J16" s="19">
        <v>3.0</v>
      </c>
      <c r="K16" s="19">
        <v>3.0</v>
      </c>
      <c r="L16" s="19">
        <v>2.0</v>
      </c>
      <c r="M16" s="19">
        <v>3.0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14.25" customHeight="1">
      <c r="A17" s="6" t="s">
        <v>26</v>
      </c>
      <c r="B17" s="19">
        <v>4.0</v>
      </c>
      <c r="C17" s="19">
        <v>4.0</v>
      </c>
      <c r="D17" s="19">
        <v>4.0</v>
      </c>
      <c r="E17" s="19">
        <v>4.0</v>
      </c>
      <c r="F17" s="19">
        <v>4.0</v>
      </c>
      <c r="G17" s="19">
        <v>4.0</v>
      </c>
      <c r="H17" s="19">
        <v>4.0</v>
      </c>
      <c r="I17" s="19">
        <v>4.0</v>
      </c>
      <c r="J17" s="19">
        <v>4.0</v>
      </c>
      <c r="K17" s="19">
        <v>4.0</v>
      </c>
      <c r="L17" s="19">
        <v>4.0</v>
      </c>
      <c r="M17" s="19">
        <v>4.0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14.25" customHeight="1">
      <c r="A18" s="6" t="s">
        <v>27</v>
      </c>
      <c r="B18" s="19">
        <v>7.0</v>
      </c>
      <c r="C18" s="19">
        <v>7.0</v>
      </c>
      <c r="D18" s="19">
        <v>7.0</v>
      </c>
      <c r="E18" s="19">
        <v>7.0</v>
      </c>
      <c r="F18" s="19">
        <v>7.0</v>
      </c>
      <c r="G18" s="19">
        <v>7.0</v>
      </c>
      <c r="H18" s="19">
        <v>7.0</v>
      </c>
      <c r="I18" s="19">
        <v>7.0</v>
      </c>
      <c r="J18" s="19">
        <v>7.0</v>
      </c>
      <c r="K18" s="19">
        <v>7.0</v>
      </c>
      <c r="L18" s="19">
        <v>6.0</v>
      </c>
      <c r="M18" s="19">
        <v>7.0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6" t="s">
        <v>28</v>
      </c>
      <c r="B19" s="19">
        <v>3.5</v>
      </c>
      <c r="C19" s="19">
        <v>3.5</v>
      </c>
      <c r="D19" s="19">
        <v>3.5</v>
      </c>
      <c r="E19" s="19">
        <v>3.5</v>
      </c>
      <c r="F19" s="19">
        <v>3.5</v>
      </c>
      <c r="G19" s="19">
        <v>3.5</v>
      </c>
      <c r="H19" s="19">
        <v>3.5</v>
      </c>
      <c r="I19" s="19">
        <v>3.5</v>
      </c>
      <c r="J19" s="19">
        <v>3.5</v>
      </c>
      <c r="K19" s="19">
        <v>3.5</v>
      </c>
      <c r="L19" s="19">
        <v>3.0</v>
      </c>
      <c r="M19" s="19">
        <v>3.5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14.25" customHeight="1">
      <c r="A20" s="20" t="s">
        <v>29</v>
      </c>
      <c r="B20" s="5">
        <f t="shared" ref="B20:M20" si="1">ROUND(B19,0)</f>
        <v>4</v>
      </c>
      <c r="C20" s="5">
        <f t="shared" si="1"/>
        <v>4</v>
      </c>
      <c r="D20" s="5">
        <f t="shared" si="1"/>
        <v>4</v>
      </c>
      <c r="E20" s="5">
        <f t="shared" si="1"/>
        <v>4</v>
      </c>
      <c r="F20" s="5">
        <f t="shared" si="1"/>
        <v>4</v>
      </c>
      <c r="G20" s="5">
        <f t="shared" si="1"/>
        <v>4</v>
      </c>
      <c r="H20" s="5">
        <f t="shared" si="1"/>
        <v>4</v>
      </c>
      <c r="I20" s="5">
        <f t="shared" si="1"/>
        <v>4</v>
      </c>
      <c r="J20" s="5">
        <f t="shared" si="1"/>
        <v>4</v>
      </c>
      <c r="K20" s="5">
        <f t="shared" si="1"/>
        <v>4</v>
      </c>
      <c r="L20" s="5">
        <f t="shared" si="1"/>
        <v>3</v>
      </c>
      <c r="M20" s="5">
        <f t="shared" si="1"/>
        <v>4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4.25" customHeight="1">
      <c r="A21" s="21" t="s">
        <v>29</v>
      </c>
      <c r="B21" s="5">
        <v>4.0</v>
      </c>
      <c r="C21" s="5">
        <v>4.0</v>
      </c>
      <c r="D21" s="5">
        <v>4.0</v>
      </c>
      <c r="E21" s="5">
        <v>4.0</v>
      </c>
      <c r="F21" s="5">
        <v>4.0</v>
      </c>
      <c r="G21" s="5">
        <v>4.0</v>
      </c>
      <c r="H21" s="5">
        <v>4.0</v>
      </c>
      <c r="I21" s="5">
        <v>4.0</v>
      </c>
      <c r="J21" s="5">
        <v>4.0</v>
      </c>
      <c r="K21" s="5">
        <v>4.0</v>
      </c>
      <c r="L21" s="5">
        <v>3.0</v>
      </c>
      <c r="M21" s="5">
        <v>4.0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14.25" customHeight="1">
      <c r="A22" s="6" t="s">
        <v>30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ht="14.25" customHeight="1">
      <c r="A23" s="6" t="s">
        <v>13</v>
      </c>
      <c r="B23" s="22" t="s">
        <v>31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14.25" customHeight="1">
      <c r="A24" s="6" t="s">
        <v>14</v>
      </c>
      <c r="B24" s="22" t="s">
        <v>32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3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ht="14.25" customHeight="1">
      <c r="A25" s="6" t="s">
        <v>15</v>
      </c>
      <c r="B25" s="22" t="s">
        <v>33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14.25" customHeight="1">
      <c r="A26" s="6" t="s">
        <v>16</v>
      </c>
      <c r="B26" s="22" t="s">
        <v>34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ht="14.25" customHeight="1">
      <c r="A27" s="6" t="s">
        <v>17</v>
      </c>
      <c r="B27" s="22" t="s">
        <v>35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14.25" customHeight="1">
      <c r="A28" s="6" t="s">
        <v>18</v>
      </c>
      <c r="B28" s="22" t="s">
        <v>36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ht="14.25" customHeight="1">
      <c r="A29" s="6" t="s">
        <v>19</v>
      </c>
      <c r="B29" s="22" t="s">
        <v>37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14.25" customHeight="1">
      <c r="A30" s="6" t="s">
        <v>20</v>
      </c>
      <c r="B30" s="22" t="s">
        <v>38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ht="14.25" customHeight="1">
      <c r="A31" s="6" t="s">
        <v>21</v>
      </c>
      <c r="B31" s="22" t="s">
        <v>39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14.25" customHeight="1">
      <c r="A32" s="6" t="s">
        <v>22</v>
      </c>
      <c r="B32" s="22" t="s">
        <v>40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4.25" customHeight="1">
      <c r="A33" s="6" t="s">
        <v>23</v>
      </c>
      <c r="B33" s="22" t="s">
        <v>41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14.25" customHeight="1">
      <c r="A34" s="6" t="s">
        <v>24</v>
      </c>
      <c r="B34" s="22" t="s">
        <v>42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29:M29"/>
    <mergeCell ref="B30:M30"/>
    <mergeCell ref="B31:M31"/>
    <mergeCell ref="B32:M32"/>
    <mergeCell ref="B33:M33"/>
    <mergeCell ref="B34:M34"/>
    <mergeCell ref="B11:M11"/>
    <mergeCell ref="B23:M23"/>
    <mergeCell ref="B24:M24"/>
    <mergeCell ref="B25:M25"/>
    <mergeCell ref="B26:M26"/>
    <mergeCell ref="B27:M27"/>
    <mergeCell ref="B28:M28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  <col customWidth="1" min="14" max="33" width="8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ht="14.25" customHeight="1">
      <c r="A5" s="6" t="s">
        <v>3</v>
      </c>
      <c r="B5" s="7" t="s">
        <v>49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ht="14.25" customHeight="1">
      <c r="A6" s="6" t="s">
        <v>5</v>
      </c>
      <c r="B6" s="9" t="s">
        <v>50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ht="25.5" customHeight="1">
      <c r="A8" s="6" t="s">
        <v>9</v>
      </c>
      <c r="B8" s="9" t="s">
        <v>51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24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24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24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2.0</v>
      </c>
      <c r="M14" s="17">
        <v>2.0</v>
      </c>
      <c r="N14" s="24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4.2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ht="14.25" customHeight="1">
      <c r="A16" s="6" t="s">
        <v>25</v>
      </c>
      <c r="B16" s="19">
        <v>3.0</v>
      </c>
      <c r="C16" s="19">
        <v>3.0</v>
      </c>
      <c r="D16" s="19">
        <v>3.0</v>
      </c>
      <c r="E16" s="19">
        <v>3.0</v>
      </c>
      <c r="F16" s="19">
        <v>3.0</v>
      </c>
      <c r="G16" s="19">
        <v>3.0</v>
      </c>
      <c r="H16" s="19">
        <v>3.0</v>
      </c>
      <c r="I16" s="19">
        <v>3.0</v>
      </c>
      <c r="J16" s="19">
        <v>3.0</v>
      </c>
      <c r="K16" s="19">
        <v>3.0</v>
      </c>
      <c r="L16" s="19">
        <v>2.0</v>
      </c>
      <c r="M16" s="19">
        <v>2.0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14.25" customHeight="1">
      <c r="A17" s="6" t="s">
        <v>26</v>
      </c>
      <c r="B17" s="19">
        <v>4.0</v>
      </c>
      <c r="C17" s="19">
        <v>4.0</v>
      </c>
      <c r="D17" s="19">
        <v>4.0</v>
      </c>
      <c r="E17" s="19">
        <v>4.0</v>
      </c>
      <c r="F17" s="19">
        <v>4.0</v>
      </c>
      <c r="G17" s="19">
        <v>4.0</v>
      </c>
      <c r="H17" s="19">
        <v>4.0</v>
      </c>
      <c r="I17" s="19">
        <v>4.0</v>
      </c>
      <c r="J17" s="19">
        <v>4.0</v>
      </c>
      <c r="K17" s="19">
        <v>4.0</v>
      </c>
      <c r="L17" s="19">
        <v>4.0</v>
      </c>
      <c r="M17" s="19">
        <v>4.0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14.25" customHeight="1">
      <c r="A18" s="6" t="s">
        <v>27</v>
      </c>
      <c r="B18" s="19">
        <v>7.0</v>
      </c>
      <c r="C18" s="19">
        <v>7.0</v>
      </c>
      <c r="D18" s="19">
        <v>7.0</v>
      </c>
      <c r="E18" s="19">
        <v>7.0</v>
      </c>
      <c r="F18" s="19">
        <v>7.0</v>
      </c>
      <c r="G18" s="19">
        <v>7.0</v>
      </c>
      <c r="H18" s="19">
        <v>7.0</v>
      </c>
      <c r="I18" s="19">
        <v>7.0</v>
      </c>
      <c r="J18" s="19">
        <v>7.0</v>
      </c>
      <c r="K18" s="19">
        <v>7.0</v>
      </c>
      <c r="L18" s="19">
        <v>6.0</v>
      </c>
      <c r="M18" s="19">
        <v>6.0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6" t="s">
        <v>28</v>
      </c>
      <c r="B19" s="19">
        <v>3.5</v>
      </c>
      <c r="C19" s="19">
        <v>3.5</v>
      </c>
      <c r="D19" s="19">
        <v>3.5</v>
      </c>
      <c r="E19" s="19">
        <v>3.5</v>
      </c>
      <c r="F19" s="19">
        <v>3.5</v>
      </c>
      <c r="G19" s="19">
        <v>3.5</v>
      </c>
      <c r="H19" s="19">
        <v>3.5</v>
      </c>
      <c r="I19" s="19">
        <v>3.5</v>
      </c>
      <c r="J19" s="19">
        <v>3.5</v>
      </c>
      <c r="K19" s="19">
        <v>3.5</v>
      </c>
      <c r="L19" s="19">
        <v>3.0</v>
      </c>
      <c r="M19" s="19">
        <v>3.0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14.25" customHeight="1">
      <c r="A20" s="20" t="s">
        <v>29</v>
      </c>
      <c r="B20" s="5">
        <f t="shared" ref="B20:M20" si="1">ROUND(B19,0)</f>
        <v>4</v>
      </c>
      <c r="C20" s="5">
        <f t="shared" si="1"/>
        <v>4</v>
      </c>
      <c r="D20" s="5">
        <f t="shared" si="1"/>
        <v>4</v>
      </c>
      <c r="E20" s="5">
        <f t="shared" si="1"/>
        <v>4</v>
      </c>
      <c r="F20" s="5">
        <f t="shared" si="1"/>
        <v>4</v>
      </c>
      <c r="G20" s="5">
        <f t="shared" si="1"/>
        <v>4</v>
      </c>
      <c r="H20" s="5">
        <f t="shared" si="1"/>
        <v>4</v>
      </c>
      <c r="I20" s="5">
        <f t="shared" si="1"/>
        <v>4</v>
      </c>
      <c r="J20" s="5">
        <f t="shared" si="1"/>
        <v>4</v>
      </c>
      <c r="K20" s="5">
        <f t="shared" si="1"/>
        <v>4</v>
      </c>
      <c r="L20" s="5">
        <f t="shared" si="1"/>
        <v>3</v>
      </c>
      <c r="M20" s="5">
        <f t="shared" si="1"/>
        <v>3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4.25" customHeight="1">
      <c r="A21" s="21" t="s">
        <v>29</v>
      </c>
      <c r="B21" s="5">
        <v>4.0</v>
      </c>
      <c r="C21" s="5">
        <v>4.0</v>
      </c>
      <c r="D21" s="5">
        <v>4.0</v>
      </c>
      <c r="E21" s="5">
        <v>4.0</v>
      </c>
      <c r="F21" s="5">
        <v>4.0</v>
      </c>
      <c r="G21" s="5">
        <v>4.0</v>
      </c>
      <c r="H21" s="5">
        <v>4.0</v>
      </c>
      <c r="I21" s="5">
        <v>4.0</v>
      </c>
      <c r="J21" s="5">
        <v>4.0</v>
      </c>
      <c r="K21" s="5">
        <v>4.0</v>
      </c>
      <c r="L21" s="5">
        <v>3.0</v>
      </c>
      <c r="M21" s="5">
        <v>3.0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14.25" customHeight="1">
      <c r="A22" s="6" t="s">
        <v>30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ht="14.25" customHeight="1">
      <c r="A23" s="6" t="s">
        <v>13</v>
      </c>
      <c r="B23" s="22" t="s">
        <v>31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14.25" customHeight="1">
      <c r="A24" s="6" t="s">
        <v>14</v>
      </c>
      <c r="B24" s="22" t="s">
        <v>32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3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ht="14.25" customHeight="1">
      <c r="A25" s="6" t="s">
        <v>15</v>
      </c>
      <c r="B25" s="22" t="s">
        <v>33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14.25" customHeight="1">
      <c r="A26" s="6" t="s">
        <v>16</v>
      </c>
      <c r="B26" s="22" t="s">
        <v>34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ht="14.25" customHeight="1">
      <c r="A27" s="6" t="s">
        <v>17</v>
      </c>
      <c r="B27" s="22" t="s">
        <v>35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14.25" customHeight="1">
      <c r="A28" s="6" t="s">
        <v>18</v>
      </c>
      <c r="B28" s="22" t="s">
        <v>36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ht="14.25" customHeight="1">
      <c r="A29" s="6" t="s">
        <v>19</v>
      </c>
      <c r="B29" s="22" t="s">
        <v>37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14.25" customHeight="1">
      <c r="A30" s="6" t="s">
        <v>20</v>
      </c>
      <c r="B30" s="22" t="s">
        <v>38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ht="14.25" customHeight="1">
      <c r="A31" s="6" t="s">
        <v>21</v>
      </c>
      <c r="B31" s="22" t="s">
        <v>39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14.25" customHeight="1">
      <c r="A32" s="6" t="s">
        <v>22</v>
      </c>
      <c r="B32" s="22" t="s">
        <v>40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4.25" customHeight="1">
      <c r="A33" s="6" t="s">
        <v>23</v>
      </c>
      <c r="B33" s="22" t="s">
        <v>41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14.25" customHeight="1">
      <c r="A34" s="6" t="s">
        <v>24</v>
      </c>
      <c r="B34" s="22" t="s">
        <v>42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29:M29"/>
    <mergeCell ref="B30:M30"/>
    <mergeCell ref="B31:M31"/>
    <mergeCell ref="B32:M32"/>
    <mergeCell ref="B33:M33"/>
    <mergeCell ref="B34:M34"/>
    <mergeCell ref="B11:M11"/>
    <mergeCell ref="B23:M23"/>
    <mergeCell ref="B24:M24"/>
    <mergeCell ref="B25:M25"/>
    <mergeCell ref="B26:M26"/>
    <mergeCell ref="B27:M27"/>
    <mergeCell ref="B28:M28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  <col customWidth="1" min="14" max="33" width="8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ht="14.25" customHeight="1">
      <c r="A5" s="6" t="s">
        <v>3</v>
      </c>
      <c r="B5" s="7" t="s">
        <v>52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ht="14.25" customHeight="1">
      <c r="A6" s="6" t="s">
        <v>5</v>
      </c>
      <c r="B6" s="9" t="s">
        <v>53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ht="25.5" customHeight="1">
      <c r="A8" s="6" t="s">
        <v>9</v>
      </c>
      <c r="B8" s="9" t="s">
        <v>54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24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24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ht="14.25" customHeight="1">
      <c r="A13" s="17">
        <v>1.0</v>
      </c>
      <c r="B13" s="17">
        <v>4.0</v>
      </c>
      <c r="C13" s="17">
        <v>4.0</v>
      </c>
      <c r="D13" s="17">
        <v>3.0</v>
      </c>
      <c r="E13" s="17">
        <v>4.0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24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24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24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ht="14.25" customHeight="1">
      <c r="A16" s="17">
        <v>4.0</v>
      </c>
      <c r="B16" s="17">
        <v>3.0</v>
      </c>
      <c r="C16" s="17">
        <v>3.0</v>
      </c>
      <c r="D16" s="17">
        <v>3.0</v>
      </c>
      <c r="E16" s="17">
        <v>3.0</v>
      </c>
      <c r="F16" s="17">
        <v>3.0</v>
      </c>
      <c r="G16" s="17">
        <v>3.0</v>
      </c>
      <c r="H16" s="17">
        <v>3.0</v>
      </c>
      <c r="I16" s="17">
        <v>3.0</v>
      </c>
      <c r="J16" s="17">
        <v>3.0</v>
      </c>
      <c r="K16" s="17">
        <v>3.0</v>
      </c>
      <c r="L16" s="17">
        <v>3.0</v>
      </c>
      <c r="M16" s="17">
        <v>3.0</v>
      </c>
      <c r="N16" s="24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ht="14.25" customHeight="1">
      <c r="A17" s="17">
        <v>5.0</v>
      </c>
      <c r="B17" s="17">
        <v>4.0</v>
      </c>
      <c r="C17" s="17">
        <v>4.0</v>
      </c>
      <c r="D17" s="17">
        <v>3.0</v>
      </c>
      <c r="E17" s="17">
        <v>4.0</v>
      </c>
      <c r="F17" s="17">
        <v>3.0</v>
      </c>
      <c r="G17" s="17">
        <v>4.0</v>
      </c>
      <c r="H17" s="17">
        <v>3.0</v>
      </c>
      <c r="I17" s="17">
        <v>3.0</v>
      </c>
      <c r="J17" s="17">
        <v>3.0</v>
      </c>
      <c r="K17" s="17">
        <v>3.0</v>
      </c>
      <c r="L17" s="17">
        <v>4.0</v>
      </c>
      <c r="M17" s="17">
        <v>3.0</v>
      </c>
      <c r="N17" s="24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ht="14.25" customHeight="1">
      <c r="A18" s="17">
        <v>6.0</v>
      </c>
      <c r="B18" s="17">
        <v>4.0</v>
      </c>
      <c r="C18" s="17">
        <v>4.0</v>
      </c>
      <c r="D18" s="17">
        <v>4.0</v>
      </c>
      <c r="E18" s="17">
        <v>4.0</v>
      </c>
      <c r="F18" s="17">
        <v>4.0</v>
      </c>
      <c r="G18" s="17">
        <v>4.0</v>
      </c>
      <c r="H18" s="17">
        <v>4.0</v>
      </c>
      <c r="I18" s="17">
        <v>4.0</v>
      </c>
      <c r="J18" s="17">
        <v>4.0</v>
      </c>
      <c r="K18" s="17">
        <v>4.0</v>
      </c>
      <c r="L18" s="17">
        <v>4.0</v>
      </c>
      <c r="M18" s="17">
        <v>4.0</v>
      </c>
      <c r="N18" s="24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ht="14.25" customHeight="1">
      <c r="A20" s="6" t="s">
        <v>25</v>
      </c>
      <c r="B20" s="19">
        <v>3.0</v>
      </c>
      <c r="C20" s="19">
        <v>3.0</v>
      </c>
      <c r="D20" s="19">
        <v>3.0</v>
      </c>
      <c r="E20" s="19">
        <v>3.0</v>
      </c>
      <c r="F20" s="19">
        <v>3.0</v>
      </c>
      <c r="G20" s="19">
        <v>3.0</v>
      </c>
      <c r="H20" s="19">
        <v>3.0</v>
      </c>
      <c r="I20" s="19">
        <v>3.0</v>
      </c>
      <c r="J20" s="19">
        <v>3.0</v>
      </c>
      <c r="K20" s="19">
        <v>3.0</v>
      </c>
      <c r="L20" s="19">
        <v>3.0</v>
      </c>
      <c r="M20" s="19">
        <v>3.0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ht="14.25" customHeight="1">
      <c r="A21" s="6" t="s">
        <v>26</v>
      </c>
      <c r="B21" s="19">
        <v>4.0</v>
      </c>
      <c r="C21" s="19">
        <v>4.0</v>
      </c>
      <c r="D21" s="19">
        <v>4.0</v>
      </c>
      <c r="E21" s="19">
        <v>4.0</v>
      </c>
      <c r="F21" s="19">
        <v>4.0</v>
      </c>
      <c r="G21" s="19">
        <v>4.0</v>
      </c>
      <c r="H21" s="19">
        <v>4.0</v>
      </c>
      <c r="I21" s="19">
        <v>4.0</v>
      </c>
      <c r="J21" s="19">
        <v>4.0</v>
      </c>
      <c r="K21" s="19">
        <v>4.0</v>
      </c>
      <c r="L21" s="19">
        <v>4.0</v>
      </c>
      <c r="M21" s="19">
        <v>4.0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ht="14.25" customHeight="1">
      <c r="A22" s="6" t="s">
        <v>27</v>
      </c>
      <c r="B22" s="19">
        <v>21.0</v>
      </c>
      <c r="C22" s="19">
        <v>21.0</v>
      </c>
      <c r="D22" s="19">
        <v>19.0</v>
      </c>
      <c r="E22" s="19">
        <v>21.0</v>
      </c>
      <c r="F22" s="19">
        <v>19.0</v>
      </c>
      <c r="G22" s="19">
        <v>20.0</v>
      </c>
      <c r="H22" s="19">
        <v>19.0</v>
      </c>
      <c r="I22" s="19">
        <v>19.0</v>
      </c>
      <c r="J22" s="19">
        <v>19.0</v>
      </c>
      <c r="K22" s="19">
        <v>19.0</v>
      </c>
      <c r="L22" s="19">
        <v>20.0</v>
      </c>
      <c r="M22" s="19">
        <v>19.0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ht="14.25" customHeight="1">
      <c r="A23" s="6" t="s">
        <v>28</v>
      </c>
      <c r="B23" s="19">
        <v>3.5</v>
      </c>
      <c r="C23" s="19">
        <v>3.5</v>
      </c>
      <c r="D23" s="19">
        <v>3.17</v>
      </c>
      <c r="E23" s="19">
        <v>3.5</v>
      </c>
      <c r="F23" s="19">
        <v>3.17</v>
      </c>
      <c r="G23" s="19">
        <v>3.33</v>
      </c>
      <c r="H23" s="19">
        <v>3.17</v>
      </c>
      <c r="I23" s="19">
        <v>3.17</v>
      </c>
      <c r="J23" s="19">
        <v>3.17</v>
      </c>
      <c r="K23" s="19">
        <v>3.17</v>
      </c>
      <c r="L23" s="19">
        <v>3.33</v>
      </c>
      <c r="M23" s="19">
        <v>3.17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ht="14.25" customHeight="1">
      <c r="A24" s="20" t="s">
        <v>29</v>
      </c>
      <c r="B24" s="5">
        <f t="shared" ref="B24:M24" si="1">ROUND(B23,0)</f>
        <v>4</v>
      </c>
      <c r="C24" s="5">
        <f t="shared" si="1"/>
        <v>4</v>
      </c>
      <c r="D24" s="5">
        <f t="shared" si="1"/>
        <v>3</v>
      </c>
      <c r="E24" s="5">
        <f t="shared" si="1"/>
        <v>4</v>
      </c>
      <c r="F24" s="5">
        <f t="shared" si="1"/>
        <v>3</v>
      </c>
      <c r="G24" s="5">
        <f t="shared" si="1"/>
        <v>3</v>
      </c>
      <c r="H24" s="5">
        <f t="shared" si="1"/>
        <v>3</v>
      </c>
      <c r="I24" s="5">
        <f t="shared" si="1"/>
        <v>3</v>
      </c>
      <c r="J24" s="5">
        <f t="shared" si="1"/>
        <v>3</v>
      </c>
      <c r="K24" s="5">
        <f t="shared" si="1"/>
        <v>3</v>
      </c>
      <c r="L24" s="5">
        <f t="shared" si="1"/>
        <v>3</v>
      </c>
      <c r="M24" s="5">
        <f t="shared" si="1"/>
        <v>3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ht="14.25" customHeight="1">
      <c r="A25" s="21" t="s">
        <v>29</v>
      </c>
      <c r="B25" s="5">
        <v>4.0</v>
      </c>
      <c r="C25" s="5">
        <v>4.0</v>
      </c>
      <c r="D25" s="5">
        <v>3.0</v>
      </c>
      <c r="E25" s="5">
        <v>4.0</v>
      </c>
      <c r="F25" s="5">
        <v>3.0</v>
      </c>
      <c r="G25" s="5">
        <v>3.0</v>
      </c>
      <c r="H25" s="5">
        <v>3.0</v>
      </c>
      <c r="I25" s="5">
        <v>3.0</v>
      </c>
      <c r="J25" s="5">
        <v>3.0</v>
      </c>
      <c r="K25" s="5">
        <v>3.0</v>
      </c>
      <c r="L25" s="5">
        <v>3.0</v>
      </c>
      <c r="M25" s="5">
        <v>3.0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ht="14.25" customHeight="1">
      <c r="A26" s="6" t="s">
        <v>30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ht="14.25" customHeight="1">
      <c r="A27" s="6" t="s">
        <v>13</v>
      </c>
      <c r="B27" s="22" t="s">
        <v>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ht="14.25" customHeight="1">
      <c r="A28" s="6" t="s">
        <v>14</v>
      </c>
      <c r="B28" s="22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ht="14.25" customHeight="1">
      <c r="A29" s="6" t="s">
        <v>15</v>
      </c>
      <c r="B29" s="22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ht="14.25" customHeight="1">
      <c r="A30" s="6" t="s">
        <v>16</v>
      </c>
      <c r="B30" s="22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ht="14.25" customHeight="1">
      <c r="A31" s="6" t="s">
        <v>17</v>
      </c>
      <c r="B31" s="22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ht="14.25" customHeight="1">
      <c r="A32" s="6" t="s">
        <v>18</v>
      </c>
      <c r="B32" s="22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ht="14.25" customHeight="1">
      <c r="A33" s="6" t="s">
        <v>19</v>
      </c>
      <c r="B33" s="22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ht="14.25" customHeight="1">
      <c r="A34" s="6" t="s">
        <v>20</v>
      </c>
      <c r="B34" s="22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ht="14.25" customHeight="1">
      <c r="A35" s="6" t="s">
        <v>21</v>
      </c>
      <c r="B35" s="22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ht="14.25" customHeight="1">
      <c r="A36" s="6" t="s">
        <v>22</v>
      </c>
      <c r="B36" s="22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ht="14.25" customHeight="1">
      <c r="A37" s="6" t="s">
        <v>23</v>
      </c>
      <c r="B37" s="22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ht="14.25" customHeight="1">
      <c r="A38" s="6" t="s">
        <v>24</v>
      </c>
      <c r="B38" s="22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3:M33"/>
    <mergeCell ref="B34:M34"/>
    <mergeCell ref="B35:M35"/>
    <mergeCell ref="B36:M36"/>
    <mergeCell ref="B37:M37"/>
    <mergeCell ref="B38:M38"/>
    <mergeCell ref="B11:M11"/>
    <mergeCell ref="B27:M27"/>
    <mergeCell ref="B28:M28"/>
    <mergeCell ref="B29:M29"/>
    <mergeCell ref="B30:M30"/>
    <mergeCell ref="B31:M31"/>
    <mergeCell ref="B32:M32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55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56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57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4.0</v>
      </c>
      <c r="E14" s="17">
        <v>4.0</v>
      </c>
      <c r="F14" s="17">
        <v>4.0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4.0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4.0</v>
      </c>
      <c r="H17" s="17">
        <v>4.0</v>
      </c>
      <c r="I17" s="17">
        <v>4.0</v>
      </c>
      <c r="J17" s="17">
        <v>4.0</v>
      </c>
      <c r="K17" s="17">
        <v>4.0</v>
      </c>
      <c r="L17" s="17">
        <v>4.0</v>
      </c>
      <c r="M17" s="17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25</v>
      </c>
      <c r="B19" s="19">
        <v>3.0</v>
      </c>
      <c r="C19" s="19">
        <v>3.0</v>
      </c>
      <c r="D19" s="19">
        <v>3.0</v>
      </c>
      <c r="E19" s="19">
        <v>3.0</v>
      </c>
      <c r="F19" s="19">
        <v>3.0</v>
      </c>
      <c r="G19" s="19">
        <v>3.0</v>
      </c>
      <c r="H19" s="19">
        <v>3.0</v>
      </c>
      <c r="I19" s="19">
        <v>3.0</v>
      </c>
      <c r="J19" s="19">
        <v>3.0</v>
      </c>
      <c r="K19" s="19">
        <v>3.0</v>
      </c>
      <c r="L19" s="19">
        <v>3.0</v>
      </c>
      <c r="M19" s="19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26</v>
      </c>
      <c r="B20" s="19">
        <v>4.0</v>
      </c>
      <c r="C20" s="19">
        <v>4.0</v>
      </c>
      <c r="D20" s="19">
        <v>4.0</v>
      </c>
      <c r="E20" s="19">
        <v>4.0</v>
      </c>
      <c r="F20" s="19">
        <v>4.0</v>
      </c>
      <c r="G20" s="19">
        <v>4.0</v>
      </c>
      <c r="H20" s="19">
        <v>4.0</v>
      </c>
      <c r="I20" s="19">
        <v>4.0</v>
      </c>
      <c r="J20" s="19">
        <v>4.0</v>
      </c>
      <c r="K20" s="19">
        <v>4.0</v>
      </c>
      <c r="L20" s="19">
        <v>4.0</v>
      </c>
      <c r="M20" s="19">
        <v>4.0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27</v>
      </c>
      <c r="B21" s="19">
        <v>17.0</v>
      </c>
      <c r="C21" s="19">
        <v>17.0</v>
      </c>
      <c r="D21" s="19">
        <v>18.0</v>
      </c>
      <c r="E21" s="19">
        <v>18.0</v>
      </c>
      <c r="F21" s="19">
        <v>18.0</v>
      </c>
      <c r="G21" s="19">
        <v>17.0</v>
      </c>
      <c r="H21" s="19">
        <v>17.0</v>
      </c>
      <c r="I21" s="19">
        <v>17.0</v>
      </c>
      <c r="J21" s="19">
        <v>17.0</v>
      </c>
      <c r="K21" s="19">
        <v>17.0</v>
      </c>
      <c r="L21" s="19">
        <v>18.0</v>
      </c>
      <c r="M21" s="19">
        <v>17.0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28</v>
      </c>
      <c r="B22" s="19">
        <v>3.4</v>
      </c>
      <c r="C22" s="19">
        <v>3.4</v>
      </c>
      <c r="D22" s="19">
        <v>3.6</v>
      </c>
      <c r="E22" s="19">
        <v>3.6</v>
      </c>
      <c r="F22" s="19">
        <v>3.6</v>
      </c>
      <c r="G22" s="19">
        <v>3.4</v>
      </c>
      <c r="H22" s="19">
        <v>3.4</v>
      </c>
      <c r="I22" s="19">
        <v>3.4</v>
      </c>
      <c r="J22" s="19">
        <v>3.4</v>
      </c>
      <c r="K22" s="19">
        <v>3.4</v>
      </c>
      <c r="L22" s="19">
        <v>3.6</v>
      </c>
      <c r="M22" s="19">
        <v>3.4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20" t="s">
        <v>29</v>
      </c>
      <c r="B23" s="5">
        <f t="shared" ref="B23:M23" si="1">ROUND(B22,0)</f>
        <v>3</v>
      </c>
      <c r="C23" s="5">
        <f t="shared" si="1"/>
        <v>3</v>
      </c>
      <c r="D23" s="5">
        <f t="shared" si="1"/>
        <v>4</v>
      </c>
      <c r="E23" s="5">
        <f t="shared" si="1"/>
        <v>4</v>
      </c>
      <c r="F23" s="5">
        <f t="shared" si="1"/>
        <v>4</v>
      </c>
      <c r="G23" s="5">
        <f t="shared" si="1"/>
        <v>3</v>
      </c>
      <c r="H23" s="5">
        <f t="shared" si="1"/>
        <v>3</v>
      </c>
      <c r="I23" s="5">
        <f t="shared" si="1"/>
        <v>3</v>
      </c>
      <c r="J23" s="5">
        <f t="shared" si="1"/>
        <v>3</v>
      </c>
      <c r="K23" s="5">
        <f t="shared" si="1"/>
        <v>3</v>
      </c>
      <c r="L23" s="5">
        <f t="shared" si="1"/>
        <v>4</v>
      </c>
      <c r="M23" s="5">
        <f t="shared" si="1"/>
        <v>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1" t="s">
        <v>29</v>
      </c>
      <c r="B24" s="5">
        <v>3.0</v>
      </c>
      <c r="C24" s="5">
        <v>3.0</v>
      </c>
      <c r="D24" s="5">
        <v>4.0</v>
      </c>
      <c r="E24" s="5">
        <v>4.0</v>
      </c>
      <c r="F24" s="5">
        <v>4.0</v>
      </c>
      <c r="G24" s="5">
        <v>3.0</v>
      </c>
      <c r="H24" s="5">
        <v>3.0</v>
      </c>
      <c r="I24" s="5">
        <v>3.0</v>
      </c>
      <c r="J24" s="5">
        <v>3.0</v>
      </c>
      <c r="K24" s="5">
        <v>3.0</v>
      </c>
      <c r="L24" s="5">
        <v>4.0</v>
      </c>
      <c r="M24" s="5">
        <v>3.0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30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13</v>
      </c>
      <c r="B26" s="25" t="s">
        <v>31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14</v>
      </c>
      <c r="B27" s="25" t="s">
        <v>32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15</v>
      </c>
      <c r="B28" s="25" t="s">
        <v>33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16</v>
      </c>
      <c r="B29" s="25" t="s">
        <v>34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17</v>
      </c>
      <c r="B30" s="25" t="s">
        <v>35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18</v>
      </c>
      <c r="B31" s="25" t="s">
        <v>36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19</v>
      </c>
      <c r="B32" s="25" t="s">
        <v>37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20</v>
      </c>
      <c r="B33" s="25" t="s">
        <v>38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21</v>
      </c>
      <c r="B34" s="25" t="s">
        <v>39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22</v>
      </c>
      <c r="B35" s="25" t="s">
        <v>40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23</v>
      </c>
      <c r="B36" s="25" t="s">
        <v>41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24</v>
      </c>
      <c r="B37" s="25" t="s">
        <v>42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2:M32"/>
    <mergeCell ref="B33:M33"/>
    <mergeCell ref="B34:M34"/>
    <mergeCell ref="B35:M35"/>
    <mergeCell ref="B36:M36"/>
    <mergeCell ref="B37:M37"/>
    <mergeCell ref="B11:M11"/>
    <mergeCell ref="B26:M26"/>
    <mergeCell ref="B27:M27"/>
    <mergeCell ref="B28:M28"/>
    <mergeCell ref="B29:M29"/>
    <mergeCell ref="B30:M30"/>
    <mergeCell ref="B31:M31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58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59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10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3.0</v>
      </c>
      <c r="C16" s="17">
        <v>4.0</v>
      </c>
      <c r="D16" s="17">
        <v>3.0</v>
      </c>
      <c r="E16" s="17">
        <v>3.0</v>
      </c>
      <c r="F16" s="17">
        <v>4.0</v>
      </c>
      <c r="G16" s="17">
        <v>3.0</v>
      </c>
      <c r="H16" s="17">
        <v>4.0</v>
      </c>
      <c r="I16" s="17">
        <v>3.0</v>
      </c>
      <c r="J16" s="17">
        <v>3.0</v>
      </c>
      <c r="K16" s="17">
        <v>4.0</v>
      </c>
      <c r="L16" s="17">
        <v>4.0</v>
      </c>
      <c r="M16" s="17">
        <v>3.0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3.0</v>
      </c>
      <c r="C17" s="17">
        <v>3.0</v>
      </c>
      <c r="D17" s="17">
        <v>4.0</v>
      </c>
      <c r="E17" s="17">
        <v>4.0</v>
      </c>
      <c r="F17" s="17">
        <v>3.0</v>
      </c>
      <c r="G17" s="17">
        <v>3.0</v>
      </c>
      <c r="H17" s="17">
        <v>4.0</v>
      </c>
      <c r="I17" s="17">
        <v>4.0</v>
      </c>
      <c r="J17" s="17">
        <v>3.0</v>
      </c>
      <c r="K17" s="17">
        <v>3.0</v>
      </c>
      <c r="L17" s="17">
        <v>4.0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25</v>
      </c>
      <c r="B19" s="19">
        <v>3.0</v>
      </c>
      <c r="C19" s="19">
        <v>3.0</v>
      </c>
      <c r="D19" s="19">
        <v>3.0</v>
      </c>
      <c r="E19" s="19">
        <v>3.0</v>
      </c>
      <c r="F19" s="19">
        <v>3.0</v>
      </c>
      <c r="G19" s="19">
        <v>3.0</v>
      </c>
      <c r="H19" s="19">
        <v>3.0</v>
      </c>
      <c r="I19" s="19">
        <v>3.0</v>
      </c>
      <c r="J19" s="19">
        <v>3.0</v>
      </c>
      <c r="K19" s="19">
        <v>3.0</v>
      </c>
      <c r="L19" s="19">
        <v>3.0</v>
      </c>
      <c r="M19" s="19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26</v>
      </c>
      <c r="B20" s="19">
        <v>3.0</v>
      </c>
      <c r="C20" s="19">
        <v>4.0</v>
      </c>
      <c r="D20" s="19">
        <v>4.0</v>
      </c>
      <c r="E20" s="19">
        <v>4.0</v>
      </c>
      <c r="F20" s="19">
        <v>4.0</v>
      </c>
      <c r="G20" s="19">
        <v>3.0</v>
      </c>
      <c r="H20" s="19">
        <v>4.0</v>
      </c>
      <c r="I20" s="19">
        <v>4.0</v>
      </c>
      <c r="J20" s="19">
        <v>3.0</v>
      </c>
      <c r="K20" s="19">
        <v>4.0</v>
      </c>
      <c r="L20" s="19">
        <v>4.0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27</v>
      </c>
      <c r="B21" s="19">
        <v>15.0</v>
      </c>
      <c r="C21" s="19">
        <v>16.0</v>
      </c>
      <c r="D21" s="19">
        <v>16.0</v>
      </c>
      <c r="E21" s="19">
        <v>16.0</v>
      </c>
      <c r="F21" s="19">
        <v>16.0</v>
      </c>
      <c r="G21" s="19">
        <v>15.0</v>
      </c>
      <c r="H21" s="19">
        <v>17.0</v>
      </c>
      <c r="I21" s="19">
        <v>16.0</v>
      </c>
      <c r="J21" s="19">
        <v>15.0</v>
      </c>
      <c r="K21" s="19">
        <v>16.0</v>
      </c>
      <c r="L21" s="19">
        <v>17.0</v>
      </c>
      <c r="M21" s="19">
        <v>15.0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28</v>
      </c>
      <c r="B22" s="19">
        <v>3.0</v>
      </c>
      <c r="C22" s="19">
        <v>3.2</v>
      </c>
      <c r="D22" s="19">
        <v>3.2</v>
      </c>
      <c r="E22" s="19">
        <v>3.2</v>
      </c>
      <c r="F22" s="19">
        <v>3.2</v>
      </c>
      <c r="G22" s="19">
        <v>3.0</v>
      </c>
      <c r="H22" s="19">
        <v>3.4</v>
      </c>
      <c r="I22" s="19">
        <v>3.2</v>
      </c>
      <c r="J22" s="19">
        <v>3.0</v>
      </c>
      <c r="K22" s="19">
        <v>3.2</v>
      </c>
      <c r="L22" s="19">
        <v>3.4</v>
      </c>
      <c r="M22" s="19">
        <v>3.0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20" t="s">
        <v>29</v>
      </c>
      <c r="B23" s="5">
        <f t="shared" ref="B23:M23" si="1">ROUND(B22,0)</f>
        <v>3</v>
      </c>
      <c r="C23" s="5">
        <f t="shared" si="1"/>
        <v>3</v>
      </c>
      <c r="D23" s="5">
        <f t="shared" si="1"/>
        <v>3</v>
      </c>
      <c r="E23" s="5">
        <f t="shared" si="1"/>
        <v>3</v>
      </c>
      <c r="F23" s="5">
        <f t="shared" si="1"/>
        <v>3</v>
      </c>
      <c r="G23" s="5">
        <f t="shared" si="1"/>
        <v>3</v>
      </c>
      <c r="H23" s="5">
        <f t="shared" si="1"/>
        <v>3</v>
      </c>
      <c r="I23" s="5">
        <f t="shared" si="1"/>
        <v>3</v>
      </c>
      <c r="J23" s="5">
        <f t="shared" si="1"/>
        <v>3</v>
      </c>
      <c r="K23" s="5">
        <f t="shared" si="1"/>
        <v>3</v>
      </c>
      <c r="L23" s="5">
        <f t="shared" si="1"/>
        <v>3</v>
      </c>
      <c r="M23" s="5">
        <f t="shared" si="1"/>
        <v>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1" t="s">
        <v>29</v>
      </c>
      <c r="B24" s="5">
        <v>3.0</v>
      </c>
      <c r="C24" s="5">
        <v>3.0</v>
      </c>
      <c r="D24" s="5">
        <v>3.0</v>
      </c>
      <c r="E24" s="5">
        <v>3.0</v>
      </c>
      <c r="F24" s="5">
        <v>3.0</v>
      </c>
      <c r="G24" s="5">
        <v>3.0</v>
      </c>
      <c r="H24" s="5">
        <v>3.0</v>
      </c>
      <c r="I24" s="5">
        <v>3.0</v>
      </c>
      <c r="J24" s="5">
        <v>3.0</v>
      </c>
      <c r="K24" s="5">
        <v>3.0</v>
      </c>
      <c r="L24" s="5">
        <v>3.0</v>
      </c>
      <c r="M24" s="5">
        <v>3.0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30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13</v>
      </c>
      <c r="B26" s="25" t="s">
        <v>31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14</v>
      </c>
      <c r="B27" s="25" t="s">
        <v>32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15</v>
      </c>
      <c r="B28" s="25" t="s">
        <v>33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16</v>
      </c>
      <c r="B29" s="25" t="s">
        <v>34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17</v>
      </c>
      <c r="B30" s="25" t="s">
        <v>35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18</v>
      </c>
      <c r="B31" s="25" t="s">
        <v>36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19</v>
      </c>
      <c r="B32" s="25" t="s">
        <v>37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20</v>
      </c>
      <c r="B33" s="25" t="s">
        <v>38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21</v>
      </c>
      <c r="B34" s="25" t="s">
        <v>39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22</v>
      </c>
      <c r="B35" s="25" t="s">
        <v>40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23</v>
      </c>
      <c r="B36" s="25" t="s">
        <v>41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24</v>
      </c>
      <c r="B37" s="25" t="s">
        <v>42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2:M32"/>
    <mergeCell ref="B33:M33"/>
    <mergeCell ref="B34:M34"/>
    <mergeCell ref="B35:M35"/>
    <mergeCell ref="B36:M36"/>
    <mergeCell ref="B37:M37"/>
    <mergeCell ref="B11:M11"/>
    <mergeCell ref="B26:M26"/>
    <mergeCell ref="B27:M27"/>
    <mergeCell ref="B28:M28"/>
    <mergeCell ref="B29:M29"/>
    <mergeCell ref="B30:M30"/>
    <mergeCell ref="B31:M31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60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61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54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3.0</v>
      </c>
      <c r="E16" s="17">
        <v>4.0</v>
      </c>
      <c r="F16" s="17">
        <v>4.0</v>
      </c>
      <c r="G16" s="17">
        <v>3.0</v>
      </c>
      <c r="H16" s="17">
        <v>3.0</v>
      </c>
      <c r="I16" s="17">
        <v>3.0</v>
      </c>
      <c r="J16" s="17">
        <v>3.0</v>
      </c>
      <c r="K16" s="17">
        <v>3.0</v>
      </c>
      <c r="L16" s="17">
        <v>4.0</v>
      </c>
      <c r="M16" s="17">
        <v>3.0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3.0</v>
      </c>
      <c r="D17" s="17">
        <v>3.0</v>
      </c>
      <c r="E17" s="17">
        <v>3.0</v>
      </c>
      <c r="F17" s="17">
        <v>4.0</v>
      </c>
      <c r="G17" s="17">
        <v>4.0</v>
      </c>
      <c r="H17" s="17">
        <v>3.0</v>
      </c>
      <c r="I17" s="17">
        <v>3.0</v>
      </c>
      <c r="J17" s="17">
        <v>3.0</v>
      </c>
      <c r="K17" s="17">
        <v>3.0</v>
      </c>
      <c r="L17" s="17">
        <v>3.0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25</v>
      </c>
      <c r="B19" s="19">
        <v>3.0</v>
      </c>
      <c r="C19" s="19">
        <v>3.0</v>
      </c>
      <c r="D19" s="19">
        <v>3.0</v>
      </c>
      <c r="E19" s="19">
        <v>3.0</v>
      </c>
      <c r="F19" s="19">
        <v>3.0</v>
      </c>
      <c r="G19" s="19">
        <v>3.0</v>
      </c>
      <c r="H19" s="19">
        <v>3.0</v>
      </c>
      <c r="I19" s="19">
        <v>3.0</v>
      </c>
      <c r="J19" s="19">
        <v>3.0</v>
      </c>
      <c r="K19" s="19">
        <v>3.0</v>
      </c>
      <c r="L19" s="19">
        <v>3.0</v>
      </c>
      <c r="M19" s="19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26</v>
      </c>
      <c r="B20" s="19">
        <v>4.0</v>
      </c>
      <c r="C20" s="19">
        <v>4.0</v>
      </c>
      <c r="D20" s="19">
        <v>3.0</v>
      </c>
      <c r="E20" s="19">
        <v>4.0</v>
      </c>
      <c r="F20" s="19">
        <v>4.0</v>
      </c>
      <c r="G20" s="19">
        <v>4.0</v>
      </c>
      <c r="H20" s="19">
        <v>3.0</v>
      </c>
      <c r="I20" s="19">
        <v>3.0</v>
      </c>
      <c r="J20" s="19">
        <v>3.0</v>
      </c>
      <c r="K20" s="19">
        <v>3.0</v>
      </c>
      <c r="L20" s="19">
        <v>4.0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27</v>
      </c>
      <c r="B21" s="19">
        <v>17.0</v>
      </c>
      <c r="C21" s="19">
        <v>16.0</v>
      </c>
      <c r="D21" s="19">
        <v>15.0</v>
      </c>
      <c r="E21" s="19">
        <v>16.0</v>
      </c>
      <c r="F21" s="19">
        <v>17.0</v>
      </c>
      <c r="G21" s="19">
        <v>16.0</v>
      </c>
      <c r="H21" s="19">
        <v>15.0</v>
      </c>
      <c r="I21" s="19">
        <v>15.0</v>
      </c>
      <c r="J21" s="19">
        <v>15.0</v>
      </c>
      <c r="K21" s="19">
        <v>15.0</v>
      </c>
      <c r="L21" s="19">
        <v>16.0</v>
      </c>
      <c r="M21" s="19">
        <v>15.0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28</v>
      </c>
      <c r="B22" s="19">
        <v>3.4</v>
      </c>
      <c r="C22" s="19">
        <v>3.2</v>
      </c>
      <c r="D22" s="19">
        <v>3.0</v>
      </c>
      <c r="E22" s="19">
        <v>3.2</v>
      </c>
      <c r="F22" s="19">
        <v>3.4</v>
      </c>
      <c r="G22" s="19">
        <v>3.2</v>
      </c>
      <c r="H22" s="19">
        <v>3.0</v>
      </c>
      <c r="I22" s="19">
        <v>3.0</v>
      </c>
      <c r="J22" s="19">
        <v>3.0</v>
      </c>
      <c r="K22" s="19">
        <v>3.0</v>
      </c>
      <c r="L22" s="19">
        <v>3.2</v>
      </c>
      <c r="M22" s="19">
        <v>3.0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20" t="s">
        <v>29</v>
      </c>
      <c r="B23" s="5">
        <f t="shared" ref="B23:M23" si="1">ROUND(B22,0)</f>
        <v>3</v>
      </c>
      <c r="C23" s="5">
        <f t="shared" si="1"/>
        <v>3</v>
      </c>
      <c r="D23" s="5">
        <f t="shared" si="1"/>
        <v>3</v>
      </c>
      <c r="E23" s="5">
        <f t="shared" si="1"/>
        <v>3</v>
      </c>
      <c r="F23" s="5">
        <f t="shared" si="1"/>
        <v>3</v>
      </c>
      <c r="G23" s="5">
        <f t="shared" si="1"/>
        <v>3</v>
      </c>
      <c r="H23" s="5">
        <f t="shared" si="1"/>
        <v>3</v>
      </c>
      <c r="I23" s="5">
        <f t="shared" si="1"/>
        <v>3</v>
      </c>
      <c r="J23" s="5">
        <f t="shared" si="1"/>
        <v>3</v>
      </c>
      <c r="K23" s="5">
        <f t="shared" si="1"/>
        <v>3</v>
      </c>
      <c r="L23" s="5">
        <f t="shared" si="1"/>
        <v>3</v>
      </c>
      <c r="M23" s="5">
        <f t="shared" si="1"/>
        <v>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1" t="s">
        <v>29</v>
      </c>
      <c r="B24" s="5">
        <v>3.0</v>
      </c>
      <c r="C24" s="5">
        <v>3.0</v>
      </c>
      <c r="D24" s="5">
        <v>3.0</v>
      </c>
      <c r="E24" s="5">
        <v>3.0</v>
      </c>
      <c r="F24" s="5">
        <v>3.0</v>
      </c>
      <c r="G24" s="5">
        <v>3.0</v>
      </c>
      <c r="H24" s="5">
        <v>3.0</v>
      </c>
      <c r="I24" s="5">
        <v>3.0</v>
      </c>
      <c r="J24" s="5">
        <v>3.0</v>
      </c>
      <c r="K24" s="5">
        <v>3.0</v>
      </c>
      <c r="L24" s="5">
        <v>3.0</v>
      </c>
      <c r="M24" s="5">
        <v>3.0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30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13</v>
      </c>
      <c r="B26" s="25" t="s">
        <v>31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14</v>
      </c>
      <c r="B27" s="25" t="s">
        <v>32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15</v>
      </c>
      <c r="B28" s="25" t="s">
        <v>33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16</v>
      </c>
      <c r="B29" s="25" t="s">
        <v>34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17</v>
      </c>
      <c r="B30" s="25" t="s">
        <v>35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18</v>
      </c>
      <c r="B31" s="25" t="s">
        <v>36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19</v>
      </c>
      <c r="B32" s="25" t="s">
        <v>37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20</v>
      </c>
      <c r="B33" s="25" t="s">
        <v>38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21</v>
      </c>
      <c r="B34" s="25" t="s">
        <v>39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22</v>
      </c>
      <c r="B35" s="25" t="s">
        <v>40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23</v>
      </c>
      <c r="B36" s="25" t="s">
        <v>41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24</v>
      </c>
      <c r="B37" s="25" t="s">
        <v>42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2:M32"/>
    <mergeCell ref="B33:M33"/>
    <mergeCell ref="B34:M34"/>
    <mergeCell ref="B35:M35"/>
    <mergeCell ref="B36:M36"/>
    <mergeCell ref="B37:M37"/>
    <mergeCell ref="B11:M11"/>
    <mergeCell ref="B26:M26"/>
    <mergeCell ref="B27:M27"/>
    <mergeCell ref="B28:M28"/>
    <mergeCell ref="B29:M29"/>
    <mergeCell ref="B30:M30"/>
    <mergeCell ref="B31:M31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63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64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4.0</v>
      </c>
      <c r="J15" s="17">
        <v>4.0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3.0</v>
      </c>
      <c r="C16" s="17">
        <v>3.0</v>
      </c>
      <c r="D16" s="17">
        <v>3.0</v>
      </c>
      <c r="E16" s="17">
        <v>3.0</v>
      </c>
      <c r="F16" s="17">
        <v>3.0</v>
      </c>
      <c r="G16" s="17">
        <v>3.0</v>
      </c>
      <c r="H16" s="17">
        <v>3.0</v>
      </c>
      <c r="I16" s="17">
        <v>3.0</v>
      </c>
      <c r="J16" s="17">
        <v>3.0</v>
      </c>
      <c r="K16" s="17">
        <v>3.0</v>
      </c>
      <c r="L16" s="17">
        <v>3.0</v>
      </c>
      <c r="M16" s="17">
        <v>3.0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3.0</v>
      </c>
      <c r="H17" s="17">
        <v>3.0</v>
      </c>
      <c r="I17" s="17">
        <v>3.0</v>
      </c>
      <c r="J17" s="17">
        <v>3.0</v>
      </c>
      <c r="K17" s="17">
        <v>3.0</v>
      </c>
      <c r="L17" s="17">
        <v>4.0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4.0</v>
      </c>
      <c r="C18" s="17">
        <v>3.0</v>
      </c>
      <c r="D18" s="17">
        <v>3.0</v>
      </c>
      <c r="E18" s="17">
        <v>3.0</v>
      </c>
      <c r="F18" s="17">
        <v>4.0</v>
      </c>
      <c r="G18" s="17">
        <v>3.0</v>
      </c>
      <c r="H18" s="17">
        <v>3.0</v>
      </c>
      <c r="I18" s="17">
        <v>4.0</v>
      </c>
      <c r="J18" s="17">
        <v>4.0</v>
      </c>
      <c r="K18" s="17">
        <v>3.0</v>
      </c>
      <c r="L18" s="17">
        <v>3.0</v>
      </c>
      <c r="M18" s="17">
        <v>3.0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25</v>
      </c>
      <c r="B20" s="19">
        <v>3.0</v>
      </c>
      <c r="C20" s="19">
        <v>3.0</v>
      </c>
      <c r="D20" s="19">
        <v>3.0</v>
      </c>
      <c r="E20" s="19">
        <v>3.0</v>
      </c>
      <c r="F20" s="19">
        <v>3.0</v>
      </c>
      <c r="G20" s="19">
        <v>3.0</v>
      </c>
      <c r="H20" s="19">
        <v>3.0</v>
      </c>
      <c r="I20" s="19">
        <v>3.0</v>
      </c>
      <c r="J20" s="19">
        <v>3.0</v>
      </c>
      <c r="K20" s="19">
        <v>3.0</v>
      </c>
      <c r="L20" s="19">
        <v>3.0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26</v>
      </c>
      <c r="B21" s="19">
        <v>4.0</v>
      </c>
      <c r="C21" s="19">
        <v>4.0</v>
      </c>
      <c r="D21" s="19">
        <v>4.0</v>
      </c>
      <c r="E21" s="19">
        <v>4.0</v>
      </c>
      <c r="F21" s="19">
        <v>4.0</v>
      </c>
      <c r="G21" s="19">
        <v>3.0</v>
      </c>
      <c r="H21" s="19">
        <v>3.0</v>
      </c>
      <c r="I21" s="19">
        <v>4.0</v>
      </c>
      <c r="J21" s="19">
        <v>4.0</v>
      </c>
      <c r="K21" s="19">
        <v>3.0</v>
      </c>
      <c r="L21" s="19">
        <v>4.0</v>
      </c>
      <c r="M21" s="19">
        <v>4.0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27</v>
      </c>
      <c r="B22" s="19">
        <v>21.0</v>
      </c>
      <c r="C22" s="19">
        <v>20.0</v>
      </c>
      <c r="D22" s="19">
        <v>20.0</v>
      </c>
      <c r="E22" s="19">
        <v>20.0</v>
      </c>
      <c r="F22" s="19">
        <v>20.0</v>
      </c>
      <c r="G22" s="19">
        <v>18.0</v>
      </c>
      <c r="H22" s="19">
        <v>18.0</v>
      </c>
      <c r="I22" s="19">
        <v>20.0</v>
      </c>
      <c r="J22" s="19">
        <v>20.0</v>
      </c>
      <c r="K22" s="19">
        <v>18.0</v>
      </c>
      <c r="L22" s="19">
        <v>20.0</v>
      </c>
      <c r="M22" s="19">
        <v>19.0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28</v>
      </c>
      <c r="B23" s="19">
        <v>3.5</v>
      </c>
      <c r="C23" s="19">
        <v>3.33</v>
      </c>
      <c r="D23" s="19">
        <v>3.33</v>
      </c>
      <c r="E23" s="19">
        <v>3.33</v>
      </c>
      <c r="F23" s="19">
        <v>3.33</v>
      </c>
      <c r="G23" s="19">
        <v>3.0</v>
      </c>
      <c r="H23" s="19">
        <v>3.0</v>
      </c>
      <c r="I23" s="19">
        <v>3.33</v>
      </c>
      <c r="J23" s="19">
        <v>3.33</v>
      </c>
      <c r="K23" s="19">
        <v>3.0</v>
      </c>
      <c r="L23" s="19">
        <v>3.33</v>
      </c>
      <c r="M23" s="19">
        <v>3.17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0" t="s">
        <v>29</v>
      </c>
      <c r="B24" s="5">
        <f t="shared" ref="B24:M24" si="1">ROUND(B23,0)</f>
        <v>4</v>
      </c>
      <c r="C24" s="5">
        <f t="shared" si="1"/>
        <v>3</v>
      </c>
      <c r="D24" s="5">
        <f t="shared" si="1"/>
        <v>3</v>
      </c>
      <c r="E24" s="5">
        <f t="shared" si="1"/>
        <v>3</v>
      </c>
      <c r="F24" s="5">
        <f t="shared" si="1"/>
        <v>3</v>
      </c>
      <c r="G24" s="5">
        <f t="shared" si="1"/>
        <v>3</v>
      </c>
      <c r="H24" s="5">
        <f t="shared" si="1"/>
        <v>3</v>
      </c>
      <c r="I24" s="5">
        <f t="shared" si="1"/>
        <v>3</v>
      </c>
      <c r="J24" s="5">
        <f t="shared" si="1"/>
        <v>3</v>
      </c>
      <c r="K24" s="5">
        <f t="shared" si="1"/>
        <v>3</v>
      </c>
      <c r="L24" s="5">
        <f t="shared" si="1"/>
        <v>3</v>
      </c>
      <c r="M24" s="5">
        <f t="shared" si="1"/>
        <v>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1" t="s">
        <v>29</v>
      </c>
      <c r="B25" s="5">
        <v>4.0</v>
      </c>
      <c r="C25" s="5">
        <v>3.0</v>
      </c>
      <c r="D25" s="5">
        <v>3.0</v>
      </c>
      <c r="E25" s="5">
        <v>3.0</v>
      </c>
      <c r="F25" s="5">
        <v>3.0</v>
      </c>
      <c r="G25" s="5">
        <v>3.0</v>
      </c>
      <c r="H25" s="5">
        <v>3.0</v>
      </c>
      <c r="I25" s="5">
        <v>3.0</v>
      </c>
      <c r="J25" s="5">
        <v>3.0</v>
      </c>
      <c r="K25" s="5">
        <v>3.0</v>
      </c>
      <c r="L25" s="5">
        <v>3.0</v>
      </c>
      <c r="M25" s="5">
        <v>3.0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30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13</v>
      </c>
      <c r="B27" s="25" t="s">
        <v>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14</v>
      </c>
      <c r="B28" s="25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15</v>
      </c>
      <c r="B29" s="25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16</v>
      </c>
      <c r="B30" s="25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17</v>
      </c>
      <c r="B31" s="25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18</v>
      </c>
      <c r="B32" s="25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19</v>
      </c>
      <c r="B33" s="25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20</v>
      </c>
      <c r="B34" s="25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21</v>
      </c>
      <c r="B35" s="25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22</v>
      </c>
      <c r="B36" s="25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23</v>
      </c>
      <c r="B37" s="25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24</v>
      </c>
      <c r="B38" s="25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3:M33"/>
    <mergeCell ref="B34:M34"/>
    <mergeCell ref="B35:M35"/>
    <mergeCell ref="B36:M36"/>
    <mergeCell ref="B37:M37"/>
    <mergeCell ref="B38:M38"/>
    <mergeCell ref="B11:M11"/>
    <mergeCell ref="B27:M27"/>
    <mergeCell ref="B28:M28"/>
    <mergeCell ref="B29:M29"/>
    <mergeCell ref="B30:M30"/>
    <mergeCell ref="B31:M31"/>
    <mergeCell ref="B32:M32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65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66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51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4.0</v>
      </c>
      <c r="H17" s="17">
        <v>4.0</v>
      </c>
      <c r="I17" s="17">
        <v>4.0</v>
      </c>
      <c r="J17" s="17">
        <v>4.0</v>
      </c>
      <c r="K17" s="17">
        <v>4.0</v>
      </c>
      <c r="L17" s="17">
        <v>4.0</v>
      </c>
      <c r="M17" s="17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4.0</v>
      </c>
      <c r="C18" s="17">
        <v>4.0</v>
      </c>
      <c r="D18" s="17">
        <v>4.0</v>
      </c>
      <c r="E18" s="17">
        <v>4.0</v>
      </c>
      <c r="F18" s="17">
        <v>4.0</v>
      </c>
      <c r="G18" s="17">
        <v>4.0</v>
      </c>
      <c r="H18" s="17">
        <v>4.0</v>
      </c>
      <c r="I18" s="17">
        <v>4.0</v>
      </c>
      <c r="J18" s="17">
        <v>4.0</v>
      </c>
      <c r="K18" s="17">
        <v>4.0</v>
      </c>
      <c r="L18" s="17">
        <v>4.0</v>
      </c>
      <c r="M18" s="17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7">
        <v>7.0</v>
      </c>
      <c r="B19" s="17">
        <v>3.0</v>
      </c>
      <c r="C19" s="17">
        <v>3.0</v>
      </c>
      <c r="D19" s="17">
        <v>3.0</v>
      </c>
      <c r="E19" s="17">
        <v>3.0</v>
      </c>
      <c r="F19" s="17">
        <v>4.0</v>
      </c>
      <c r="G19" s="17">
        <v>3.0</v>
      </c>
      <c r="H19" s="17">
        <v>3.0</v>
      </c>
      <c r="I19" s="17">
        <v>3.0</v>
      </c>
      <c r="J19" s="17">
        <v>4.0</v>
      </c>
      <c r="K19" s="17">
        <v>4.0</v>
      </c>
      <c r="L19" s="17">
        <v>2.0</v>
      </c>
      <c r="M19" s="17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25</v>
      </c>
      <c r="B21" s="19">
        <v>3.0</v>
      </c>
      <c r="C21" s="19">
        <v>3.0</v>
      </c>
      <c r="D21" s="19">
        <v>3.0</v>
      </c>
      <c r="E21" s="19">
        <v>3.0</v>
      </c>
      <c r="F21" s="19">
        <v>3.0</v>
      </c>
      <c r="G21" s="19">
        <v>3.0</v>
      </c>
      <c r="H21" s="19">
        <v>3.0</v>
      </c>
      <c r="I21" s="19">
        <v>3.0</v>
      </c>
      <c r="J21" s="19">
        <v>3.0</v>
      </c>
      <c r="K21" s="19">
        <v>3.0</v>
      </c>
      <c r="L21" s="19">
        <v>2.0</v>
      </c>
      <c r="M21" s="19">
        <v>3.0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26</v>
      </c>
      <c r="B22" s="19">
        <v>4.0</v>
      </c>
      <c r="C22" s="19">
        <v>4.0</v>
      </c>
      <c r="D22" s="19">
        <v>4.0</v>
      </c>
      <c r="E22" s="19">
        <v>4.0</v>
      </c>
      <c r="F22" s="19">
        <v>4.0</v>
      </c>
      <c r="G22" s="19">
        <v>4.0</v>
      </c>
      <c r="H22" s="19">
        <v>4.0</v>
      </c>
      <c r="I22" s="19">
        <v>4.0</v>
      </c>
      <c r="J22" s="19">
        <v>4.0</v>
      </c>
      <c r="K22" s="19">
        <v>4.0</v>
      </c>
      <c r="L22" s="19">
        <v>4.0</v>
      </c>
      <c r="M22" s="19">
        <v>4.0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27</v>
      </c>
      <c r="B23" s="19">
        <v>25.0</v>
      </c>
      <c r="C23" s="19">
        <v>25.0</v>
      </c>
      <c r="D23" s="19">
        <v>25.0</v>
      </c>
      <c r="E23" s="19">
        <v>25.0</v>
      </c>
      <c r="F23" s="19">
        <v>26.0</v>
      </c>
      <c r="G23" s="19">
        <v>25.0</v>
      </c>
      <c r="H23" s="19">
        <v>25.0</v>
      </c>
      <c r="I23" s="19">
        <v>25.0</v>
      </c>
      <c r="J23" s="19">
        <v>26.0</v>
      </c>
      <c r="K23" s="19">
        <v>26.0</v>
      </c>
      <c r="L23" s="19">
        <v>24.0</v>
      </c>
      <c r="M23" s="19">
        <v>25.0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28</v>
      </c>
      <c r="B24" s="19">
        <v>3.57</v>
      </c>
      <c r="C24" s="19">
        <v>3.57</v>
      </c>
      <c r="D24" s="19">
        <v>3.57</v>
      </c>
      <c r="E24" s="19">
        <v>3.57</v>
      </c>
      <c r="F24" s="19">
        <v>3.71</v>
      </c>
      <c r="G24" s="19">
        <v>3.57</v>
      </c>
      <c r="H24" s="19">
        <v>3.57</v>
      </c>
      <c r="I24" s="19">
        <v>3.57</v>
      </c>
      <c r="J24" s="19">
        <v>3.71</v>
      </c>
      <c r="K24" s="19">
        <v>3.71</v>
      </c>
      <c r="L24" s="19">
        <v>3.43</v>
      </c>
      <c r="M24" s="19">
        <v>3.57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0" t="s">
        <v>29</v>
      </c>
      <c r="B25" s="5">
        <f t="shared" ref="B25:M25" si="1">ROUND(B24,0)</f>
        <v>4</v>
      </c>
      <c r="C25" s="5">
        <f t="shared" si="1"/>
        <v>4</v>
      </c>
      <c r="D25" s="5">
        <f t="shared" si="1"/>
        <v>4</v>
      </c>
      <c r="E25" s="5">
        <f t="shared" si="1"/>
        <v>4</v>
      </c>
      <c r="F25" s="5">
        <f t="shared" si="1"/>
        <v>4</v>
      </c>
      <c r="G25" s="5">
        <f t="shared" si="1"/>
        <v>4</v>
      </c>
      <c r="H25" s="5">
        <f t="shared" si="1"/>
        <v>4</v>
      </c>
      <c r="I25" s="5">
        <f t="shared" si="1"/>
        <v>4</v>
      </c>
      <c r="J25" s="5">
        <f t="shared" si="1"/>
        <v>4</v>
      </c>
      <c r="K25" s="5">
        <f t="shared" si="1"/>
        <v>4</v>
      </c>
      <c r="L25" s="5">
        <f t="shared" si="1"/>
        <v>3</v>
      </c>
      <c r="M25" s="5">
        <f t="shared" si="1"/>
        <v>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1" t="s">
        <v>29</v>
      </c>
      <c r="B26" s="5">
        <v>4.0</v>
      </c>
      <c r="C26" s="5">
        <v>4.0</v>
      </c>
      <c r="D26" s="5">
        <v>4.0</v>
      </c>
      <c r="E26" s="5">
        <v>4.0</v>
      </c>
      <c r="F26" s="5">
        <v>4.0</v>
      </c>
      <c r="G26" s="5">
        <v>4.0</v>
      </c>
      <c r="H26" s="5">
        <v>4.0</v>
      </c>
      <c r="I26" s="5">
        <v>4.0</v>
      </c>
      <c r="J26" s="5">
        <v>4.0</v>
      </c>
      <c r="K26" s="5">
        <v>4.0</v>
      </c>
      <c r="L26" s="5">
        <v>3.0</v>
      </c>
      <c r="M26" s="5">
        <v>4.0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13</v>
      </c>
      <c r="B28" s="25" t="s">
        <v>31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14</v>
      </c>
      <c r="B29" s="25" t="s">
        <v>32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15</v>
      </c>
      <c r="B30" s="25" t="s">
        <v>33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16</v>
      </c>
      <c r="B31" s="25" t="s">
        <v>34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17</v>
      </c>
      <c r="B32" s="25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18</v>
      </c>
      <c r="B33" s="25" t="s">
        <v>36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19</v>
      </c>
      <c r="B34" s="25" t="s">
        <v>37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20</v>
      </c>
      <c r="B35" s="25" t="s">
        <v>38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21</v>
      </c>
      <c r="B36" s="25" t="s">
        <v>39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22</v>
      </c>
      <c r="B37" s="25" t="s">
        <v>40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23</v>
      </c>
      <c r="B38" s="25" t="s">
        <v>41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" t="s">
        <v>24</v>
      </c>
      <c r="B39" s="25" t="s">
        <v>42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4:M34"/>
    <mergeCell ref="B35:M35"/>
    <mergeCell ref="B36:M36"/>
    <mergeCell ref="B37:M37"/>
    <mergeCell ref="B38:M38"/>
    <mergeCell ref="B39:M39"/>
    <mergeCell ref="B11:M11"/>
    <mergeCell ref="B28:M28"/>
    <mergeCell ref="B29:M29"/>
    <mergeCell ref="B30:M30"/>
    <mergeCell ref="B31:M31"/>
    <mergeCell ref="B32:M32"/>
    <mergeCell ref="B33:M33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67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68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51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4.0</v>
      </c>
      <c r="D14" s="17">
        <v>4.0</v>
      </c>
      <c r="E14" s="17">
        <v>4.0</v>
      </c>
      <c r="F14" s="17">
        <v>4.0</v>
      </c>
      <c r="G14" s="17">
        <v>4.0</v>
      </c>
      <c r="H14" s="17">
        <v>4.0</v>
      </c>
      <c r="I14" s="17">
        <v>4.0</v>
      </c>
      <c r="J14" s="17">
        <v>4.0</v>
      </c>
      <c r="K14" s="17">
        <v>4.0</v>
      </c>
      <c r="L14" s="17">
        <v>4.0</v>
      </c>
      <c r="M14" s="17">
        <v>4.0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6" t="s">
        <v>25</v>
      </c>
      <c r="B17" s="19">
        <v>4.0</v>
      </c>
      <c r="C17" s="19">
        <v>4.0</v>
      </c>
      <c r="D17" s="19">
        <v>4.0</v>
      </c>
      <c r="E17" s="19">
        <v>4.0</v>
      </c>
      <c r="F17" s="19">
        <v>4.0</v>
      </c>
      <c r="G17" s="19">
        <v>4.0</v>
      </c>
      <c r="H17" s="19">
        <v>4.0</v>
      </c>
      <c r="I17" s="19">
        <v>4.0</v>
      </c>
      <c r="J17" s="19">
        <v>4.0</v>
      </c>
      <c r="K17" s="19">
        <v>4.0</v>
      </c>
      <c r="L17" s="19">
        <v>4.0</v>
      </c>
      <c r="M17" s="19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6" t="s">
        <v>26</v>
      </c>
      <c r="B18" s="19">
        <v>4.0</v>
      </c>
      <c r="C18" s="19">
        <v>4.0</v>
      </c>
      <c r="D18" s="19">
        <v>4.0</v>
      </c>
      <c r="E18" s="19">
        <v>4.0</v>
      </c>
      <c r="F18" s="19">
        <v>4.0</v>
      </c>
      <c r="G18" s="19">
        <v>4.0</v>
      </c>
      <c r="H18" s="19">
        <v>4.0</v>
      </c>
      <c r="I18" s="19">
        <v>4.0</v>
      </c>
      <c r="J18" s="19">
        <v>4.0</v>
      </c>
      <c r="K18" s="19">
        <v>4.0</v>
      </c>
      <c r="L18" s="19">
        <v>4.0</v>
      </c>
      <c r="M18" s="19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27</v>
      </c>
      <c r="B19" s="19">
        <v>12.0</v>
      </c>
      <c r="C19" s="19">
        <v>12.0</v>
      </c>
      <c r="D19" s="19">
        <v>12.0</v>
      </c>
      <c r="E19" s="19">
        <v>12.0</v>
      </c>
      <c r="F19" s="19">
        <v>12.0</v>
      </c>
      <c r="G19" s="19">
        <v>12.0</v>
      </c>
      <c r="H19" s="19">
        <v>12.0</v>
      </c>
      <c r="I19" s="19">
        <v>12.0</v>
      </c>
      <c r="J19" s="19">
        <v>12.0</v>
      </c>
      <c r="K19" s="19">
        <v>12.0</v>
      </c>
      <c r="L19" s="19">
        <v>12.0</v>
      </c>
      <c r="M19" s="19">
        <v>12.0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28</v>
      </c>
      <c r="B20" s="19">
        <v>4.0</v>
      </c>
      <c r="C20" s="19">
        <v>4.0</v>
      </c>
      <c r="D20" s="19">
        <v>4.0</v>
      </c>
      <c r="E20" s="19">
        <v>4.0</v>
      </c>
      <c r="F20" s="19">
        <v>4.0</v>
      </c>
      <c r="G20" s="19">
        <v>4.0</v>
      </c>
      <c r="H20" s="19">
        <v>4.0</v>
      </c>
      <c r="I20" s="19">
        <v>4.0</v>
      </c>
      <c r="J20" s="19">
        <v>4.0</v>
      </c>
      <c r="K20" s="19">
        <v>4.0</v>
      </c>
      <c r="L20" s="19">
        <v>4.0</v>
      </c>
      <c r="M20" s="19">
        <v>4.0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20" t="s">
        <v>29</v>
      </c>
      <c r="B21" s="5">
        <f t="shared" ref="B21:M21" si="1">ROUND(B20,0)</f>
        <v>4</v>
      </c>
      <c r="C21" s="5">
        <f t="shared" si="1"/>
        <v>4</v>
      </c>
      <c r="D21" s="5">
        <f t="shared" si="1"/>
        <v>4</v>
      </c>
      <c r="E21" s="5">
        <f t="shared" si="1"/>
        <v>4</v>
      </c>
      <c r="F21" s="5">
        <f t="shared" si="1"/>
        <v>4</v>
      </c>
      <c r="G21" s="5">
        <f t="shared" si="1"/>
        <v>4</v>
      </c>
      <c r="H21" s="5">
        <f t="shared" si="1"/>
        <v>4</v>
      </c>
      <c r="I21" s="5">
        <f t="shared" si="1"/>
        <v>4</v>
      </c>
      <c r="J21" s="5">
        <f t="shared" si="1"/>
        <v>4</v>
      </c>
      <c r="K21" s="5">
        <f t="shared" si="1"/>
        <v>4</v>
      </c>
      <c r="L21" s="5">
        <f t="shared" si="1"/>
        <v>4</v>
      </c>
      <c r="M21" s="5">
        <f t="shared" si="1"/>
        <v>4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21" t="s">
        <v>29</v>
      </c>
      <c r="B22" s="5">
        <v>4.0</v>
      </c>
      <c r="C22" s="5">
        <v>4.0</v>
      </c>
      <c r="D22" s="5">
        <v>4.0</v>
      </c>
      <c r="E22" s="5">
        <v>4.0</v>
      </c>
      <c r="F22" s="5">
        <v>4.0</v>
      </c>
      <c r="G22" s="5">
        <v>4.0</v>
      </c>
      <c r="H22" s="5">
        <v>4.0</v>
      </c>
      <c r="I22" s="5">
        <v>4.0</v>
      </c>
      <c r="J22" s="5">
        <v>4.0</v>
      </c>
      <c r="K22" s="5">
        <v>4.0</v>
      </c>
      <c r="L22" s="5">
        <v>4.0</v>
      </c>
      <c r="M22" s="5">
        <v>4.0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30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13</v>
      </c>
      <c r="B24" s="25" t="s">
        <v>31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14</v>
      </c>
      <c r="B25" s="25" t="s">
        <v>32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15</v>
      </c>
      <c r="B26" s="25" t="s">
        <v>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16</v>
      </c>
      <c r="B27" s="25" t="s">
        <v>34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17</v>
      </c>
      <c r="B28" s="25" t="s">
        <v>35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18</v>
      </c>
      <c r="B29" s="25" t="s">
        <v>36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19</v>
      </c>
      <c r="B30" s="25" t="s">
        <v>37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20</v>
      </c>
      <c r="B31" s="25" t="s">
        <v>38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21</v>
      </c>
      <c r="B32" s="25" t="s">
        <v>39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22</v>
      </c>
      <c r="B33" s="25" t="s">
        <v>40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23</v>
      </c>
      <c r="B34" s="25" t="s">
        <v>41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24</v>
      </c>
      <c r="B35" s="25" t="s">
        <v>42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0:M30"/>
    <mergeCell ref="B31:M31"/>
    <mergeCell ref="B32:M32"/>
    <mergeCell ref="B33:M33"/>
    <mergeCell ref="B34:M34"/>
    <mergeCell ref="B35:M35"/>
    <mergeCell ref="B11:M11"/>
    <mergeCell ref="B24:M24"/>
    <mergeCell ref="B25:M25"/>
    <mergeCell ref="B26:M26"/>
    <mergeCell ref="B27:M27"/>
    <mergeCell ref="B28:M28"/>
    <mergeCell ref="B29:M29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69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70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45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4.0</v>
      </c>
      <c r="D14" s="17">
        <v>4.0</v>
      </c>
      <c r="E14" s="17">
        <v>4.0</v>
      </c>
      <c r="F14" s="17">
        <v>4.0</v>
      </c>
      <c r="G14" s="17">
        <v>4.0</v>
      </c>
      <c r="H14" s="17">
        <v>4.0</v>
      </c>
      <c r="I14" s="17">
        <v>4.0</v>
      </c>
      <c r="J14" s="17">
        <v>4.0</v>
      </c>
      <c r="K14" s="17">
        <v>4.0</v>
      </c>
      <c r="L14" s="17">
        <v>4.0</v>
      </c>
      <c r="M14" s="17">
        <v>4.0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3.0</v>
      </c>
      <c r="L16" s="17">
        <v>3.0</v>
      </c>
      <c r="M16" s="17">
        <v>3.0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4.0</v>
      </c>
      <c r="H17" s="17">
        <v>4.0</v>
      </c>
      <c r="I17" s="17">
        <v>4.0</v>
      </c>
      <c r="J17" s="17">
        <v>4.0</v>
      </c>
      <c r="K17" s="17">
        <v>4.0</v>
      </c>
      <c r="L17" s="17">
        <v>4.0</v>
      </c>
      <c r="M17" s="17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4.0</v>
      </c>
      <c r="C18" s="17">
        <v>4.0</v>
      </c>
      <c r="D18" s="17">
        <v>4.0</v>
      </c>
      <c r="E18" s="17">
        <v>4.0</v>
      </c>
      <c r="F18" s="17">
        <v>4.0</v>
      </c>
      <c r="G18" s="17">
        <v>4.0</v>
      </c>
      <c r="H18" s="17">
        <v>4.0</v>
      </c>
      <c r="I18" s="17">
        <v>4.0</v>
      </c>
      <c r="J18" s="17">
        <v>4.0</v>
      </c>
      <c r="K18" s="17">
        <v>4.0</v>
      </c>
      <c r="L18" s="17">
        <v>4.0</v>
      </c>
      <c r="M18" s="17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7">
        <v>7.0</v>
      </c>
      <c r="B19" s="17">
        <v>3.0</v>
      </c>
      <c r="C19" s="17">
        <v>3.0</v>
      </c>
      <c r="D19" s="17">
        <v>3.0</v>
      </c>
      <c r="E19" s="17">
        <v>3.0</v>
      </c>
      <c r="F19" s="17">
        <v>3.0</v>
      </c>
      <c r="G19" s="17">
        <v>3.0</v>
      </c>
      <c r="H19" s="17">
        <v>4.0</v>
      </c>
      <c r="I19" s="17">
        <v>3.0</v>
      </c>
      <c r="J19" s="17">
        <v>3.0</v>
      </c>
      <c r="K19" s="17">
        <v>4.0</v>
      </c>
      <c r="L19" s="17">
        <v>3.0</v>
      </c>
      <c r="M19" s="17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25</v>
      </c>
      <c r="B21" s="19">
        <v>3.0</v>
      </c>
      <c r="C21" s="19">
        <v>3.0</v>
      </c>
      <c r="D21" s="19">
        <v>3.0</v>
      </c>
      <c r="E21" s="19">
        <v>3.0</v>
      </c>
      <c r="F21" s="19">
        <v>3.0</v>
      </c>
      <c r="G21" s="19">
        <v>3.0</v>
      </c>
      <c r="H21" s="19">
        <v>3.0</v>
      </c>
      <c r="I21" s="19">
        <v>3.0</v>
      </c>
      <c r="J21" s="19">
        <v>3.0</v>
      </c>
      <c r="K21" s="19">
        <v>3.0</v>
      </c>
      <c r="L21" s="19">
        <v>3.0</v>
      </c>
      <c r="M21" s="19">
        <v>3.0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26</v>
      </c>
      <c r="B22" s="19">
        <v>4.0</v>
      </c>
      <c r="C22" s="19">
        <v>4.0</v>
      </c>
      <c r="D22" s="19">
        <v>4.0</v>
      </c>
      <c r="E22" s="19">
        <v>4.0</v>
      </c>
      <c r="F22" s="19">
        <v>4.0</v>
      </c>
      <c r="G22" s="19">
        <v>4.0</v>
      </c>
      <c r="H22" s="19">
        <v>4.0</v>
      </c>
      <c r="I22" s="19">
        <v>4.0</v>
      </c>
      <c r="J22" s="19">
        <v>4.0</v>
      </c>
      <c r="K22" s="19">
        <v>4.0</v>
      </c>
      <c r="L22" s="19">
        <v>4.0</v>
      </c>
      <c r="M22" s="19">
        <v>4.0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27</v>
      </c>
      <c r="B23" s="19">
        <v>26.0</v>
      </c>
      <c r="C23" s="19">
        <v>26.0</v>
      </c>
      <c r="D23" s="19">
        <v>26.0</v>
      </c>
      <c r="E23" s="19">
        <v>26.0</v>
      </c>
      <c r="F23" s="19">
        <v>26.0</v>
      </c>
      <c r="G23" s="19">
        <v>26.0</v>
      </c>
      <c r="H23" s="19">
        <v>27.0</v>
      </c>
      <c r="I23" s="19">
        <v>26.0</v>
      </c>
      <c r="J23" s="19">
        <v>26.0</v>
      </c>
      <c r="K23" s="19">
        <v>26.0</v>
      </c>
      <c r="L23" s="19">
        <v>25.0</v>
      </c>
      <c r="M23" s="19">
        <v>25.0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28</v>
      </c>
      <c r="B24" s="19">
        <v>3.71</v>
      </c>
      <c r="C24" s="19">
        <v>3.71</v>
      </c>
      <c r="D24" s="19">
        <v>3.71</v>
      </c>
      <c r="E24" s="19">
        <v>3.71</v>
      </c>
      <c r="F24" s="19">
        <v>3.71</v>
      </c>
      <c r="G24" s="19">
        <v>3.71</v>
      </c>
      <c r="H24" s="19">
        <v>3.86</v>
      </c>
      <c r="I24" s="19">
        <v>3.71</v>
      </c>
      <c r="J24" s="19">
        <v>3.71</v>
      </c>
      <c r="K24" s="19">
        <v>3.71</v>
      </c>
      <c r="L24" s="19">
        <v>3.57</v>
      </c>
      <c r="M24" s="19">
        <v>3.57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0" t="s">
        <v>29</v>
      </c>
      <c r="B25" s="5">
        <f t="shared" ref="B25:M25" si="1">ROUND(B24,0)</f>
        <v>4</v>
      </c>
      <c r="C25" s="5">
        <f t="shared" si="1"/>
        <v>4</v>
      </c>
      <c r="D25" s="5">
        <f t="shared" si="1"/>
        <v>4</v>
      </c>
      <c r="E25" s="5">
        <f t="shared" si="1"/>
        <v>4</v>
      </c>
      <c r="F25" s="5">
        <f t="shared" si="1"/>
        <v>4</v>
      </c>
      <c r="G25" s="5">
        <f t="shared" si="1"/>
        <v>4</v>
      </c>
      <c r="H25" s="5">
        <f t="shared" si="1"/>
        <v>4</v>
      </c>
      <c r="I25" s="5">
        <f t="shared" si="1"/>
        <v>4</v>
      </c>
      <c r="J25" s="5">
        <f t="shared" si="1"/>
        <v>4</v>
      </c>
      <c r="K25" s="5">
        <f t="shared" si="1"/>
        <v>4</v>
      </c>
      <c r="L25" s="5">
        <f t="shared" si="1"/>
        <v>4</v>
      </c>
      <c r="M25" s="5">
        <f t="shared" si="1"/>
        <v>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1" t="s">
        <v>29</v>
      </c>
      <c r="B26" s="5">
        <v>4.0</v>
      </c>
      <c r="C26" s="5">
        <v>4.0</v>
      </c>
      <c r="D26" s="5">
        <v>4.0</v>
      </c>
      <c r="E26" s="5">
        <v>4.0</v>
      </c>
      <c r="F26" s="5">
        <v>4.0</v>
      </c>
      <c r="G26" s="5">
        <v>4.0</v>
      </c>
      <c r="H26" s="5">
        <v>4.0</v>
      </c>
      <c r="I26" s="5">
        <v>4.0</v>
      </c>
      <c r="J26" s="5">
        <v>4.0</v>
      </c>
      <c r="K26" s="5">
        <v>4.0</v>
      </c>
      <c r="L26" s="5">
        <v>4.0</v>
      </c>
      <c r="M26" s="5">
        <v>4.0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13</v>
      </c>
      <c r="B28" s="25" t="s">
        <v>31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14</v>
      </c>
      <c r="B29" s="25" t="s">
        <v>32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15</v>
      </c>
      <c r="B30" s="25" t="s">
        <v>33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16</v>
      </c>
      <c r="B31" s="25" t="s">
        <v>34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17</v>
      </c>
      <c r="B32" s="25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18</v>
      </c>
      <c r="B33" s="25" t="s">
        <v>36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19</v>
      </c>
      <c r="B34" s="25" t="s">
        <v>37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20</v>
      </c>
      <c r="B35" s="25" t="s">
        <v>38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21</v>
      </c>
      <c r="B36" s="25" t="s">
        <v>39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22</v>
      </c>
      <c r="B37" s="25" t="s">
        <v>40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23</v>
      </c>
      <c r="B38" s="25" t="s">
        <v>41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" t="s">
        <v>24</v>
      </c>
      <c r="B39" s="25" t="s">
        <v>42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4:M34"/>
    <mergeCell ref="B35:M35"/>
    <mergeCell ref="B36:M36"/>
    <mergeCell ref="B37:M37"/>
    <mergeCell ref="B38:M38"/>
    <mergeCell ref="B39:M39"/>
    <mergeCell ref="B11:M11"/>
    <mergeCell ref="B28:M28"/>
    <mergeCell ref="B29:M29"/>
    <mergeCell ref="B30:M30"/>
    <mergeCell ref="B31:M31"/>
    <mergeCell ref="B32:M32"/>
    <mergeCell ref="B33:M33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71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72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64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3.0</v>
      </c>
      <c r="D14" s="17">
        <v>4.0</v>
      </c>
      <c r="E14" s="17">
        <v>4.0</v>
      </c>
      <c r="F14" s="17">
        <v>3.0</v>
      </c>
      <c r="G14" s="17">
        <v>4.0</v>
      </c>
      <c r="H14" s="17">
        <v>2.0</v>
      </c>
      <c r="I14" s="17">
        <v>1.0</v>
      </c>
      <c r="J14" s="17">
        <v>4.0</v>
      </c>
      <c r="K14" s="17">
        <v>2.0</v>
      </c>
      <c r="L14" s="17">
        <v>2.0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3.0</v>
      </c>
      <c r="C15" s="17">
        <v>3.0</v>
      </c>
      <c r="D15" s="17">
        <v>3.0</v>
      </c>
      <c r="E15" s="17">
        <v>3.0</v>
      </c>
      <c r="F15" s="17">
        <v>3.0</v>
      </c>
      <c r="G15" s="17">
        <v>3.0</v>
      </c>
      <c r="H15" s="17">
        <v>3.0</v>
      </c>
      <c r="I15" s="17">
        <v>3.0</v>
      </c>
      <c r="J15" s="17">
        <v>3.0</v>
      </c>
      <c r="K15" s="17">
        <v>3.0</v>
      </c>
      <c r="L15" s="17">
        <v>3.0</v>
      </c>
      <c r="M15" s="17">
        <v>3.0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3.0</v>
      </c>
      <c r="C16" s="17">
        <v>4.0</v>
      </c>
      <c r="D16" s="17">
        <v>4.0</v>
      </c>
      <c r="E16" s="17">
        <v>4.0</v>
      </c>
      <c r="F16" s="17">
        <v>4.0</v>
      </c>
      <c r="G16" s="17">
        <v>3.0</v>
      </c>
      <c r="H16" s="17">
        <v>4.0</v>
      </c>
      <c r="I16" s="17">
        <v>4.0</v>
      </c>
      <c r="J16" s="17">
        <v>4.0</v>
      </c>
      <c r="K16" s="17">
        <v>4.0</v>
      </c>
      <c r="L16" s="17">
        <v>3.0</v>
      </c>
      <c r="M16" s="17">
        <v>3.0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4.0</v>
      </c>
      <c r="H17" s="17">
        <v>4.0</v>
      </c>
      <c r="I17" s="17">
        <v>4.0</v>
      </c>
      <c r="J17" s="17">
        <v>4.0</v>
      </c>
      <c r="K17" s="17">
        <v>4.0</v>
      </c>
      <c r="L17" s="17">
        <v>4.0</v>
      </c>
      <c r="M17" s="17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4.0</v>
      </c>
      <c r="C18" s="17">
        <v>4.0</v>
      </c>
      <c r="D18" s="17">
        <v>4.0</v>
      </c>
      <c r="E18" s="17">
        <v>4.0</v>
      </c>
      <c r="F18" s="17">
        <v>4.0</v>
      </c>
      <c r="G18" s="17">
        <v>4.0</v>
      </c>
      <c r="H18" s="17">
        <v>4.0</v>
      </c>
      <c r="I18" s="17">
        <v>4.0</v>
      </c>
      <c r="J18" s="17">
        <v>4.0</v>
      </c>
      <c r="K18" s="17">
        <v>4.0</v>
      </c>
      <c r="L18" s="17">
        <v>4.0</v>
      </c>
      <c r="M18" s="17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7">
        <v>7.0</v>
      </c>
      <c r="B19" s="17">
        <v>3.0</v>
      </c>
      <c r="C19" s="17">
        <v>3.0</v>
      </c>
      <c r="D19" s="17">
        <v>3.0</v>
      </c>
      <c r="E19" s="17">
        <v>3.0</v>
      </c>
      <c r="F19" s="17">
        <v>3.0</v>
      </c>
      <c r="G19" s="17">
        <v>3.0</v>
      </c>
      <c r="H19" s="17">
        <v>3.0</v>
      </c>
      <c r="I19" s="17">
        <v>3.0</v>
      </c>
      <c r="J19" s="17">
        <v>3.0</v>
      </c>
      <c r="K19" s="17">
        <v>3.0</v>
      </c>
      <c r="L19" s="17">
        <v>3.0</v>
      </c>
      <c r="M19" s="17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25</v>
      </c>
      <c r="B21" s="19">
        <v>3.0</v>
      </c>
      <c r="C21" s="19">
        <v>3.0</v>
      </c>
      <c r="D21" s="19">
        <v>3.0</v>
      </c>
      <c r="E21" s="19">
        <v>3.0</v>
      </c>
      <c r="F21" s="19">
        <v>3.0</v>
      </c>
      <c r="G21" s="19">
        <v>3.0</v>
      </c>
      <c r="H21" s="19">
        <v>2.0</v>
      </c>
      <c r="I21" s="19">
        <v>1.0</v>
      </c>
      <c r="J21" s="19">
        <v>3.0</v>
      </c>
      <c r="K21" s="19">
        <v>2.0</v>
      </c>
      <c r="L21" s="19">
        <v>2.0</v>
      </c>
      <c r="M21" s="19">
        <v>3.0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26</v>
      </c>
      <c r="B22" s="19">
        <v>4.0</v>
      </c>
      <c r="C22" s="19">
        <v>4.0</v>
      </c>
      <c r="D22" s="19">
        <v>4.0</v>
      </c>
      <c r="E22" s="19">
        <v>4.0</v>
      </c>
      <c r="F22" s="19">
        <v>4.0</v>
      </c>
      <c r="G22" s="19">
        <v>4.0</v>
      </c>
      <c r="H22" s="19">
        <v>4.0</v>
      </c>
      <c r="I22" s="19">
        <v>4.0</v>
      </c>
      <c r="J22" s="19">
        <v>4.0</v>
      </c>
      <c r="K22" s="19">
        <v>4.0</v>
      </c>
      <c r="L22" s="19">
        <v>4.0</v>
      </c>
      <c r="M22" s="19">
        <v>4.0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27</v>
      </c>
      <c r="B23" s="19">
        <v>25.0</v>
      </c>
      <c r="C23" s="19">
        <v>25.0</v>
      </c>
      <c r="D23" s="19">
        <v>26.0</v>
      </c>
      <c r="E23" s="19">
        <v>26.0</v>
      </c>
      <c r="F23" s="19">
        <v>25.0</v>
      </c>
      <c r="G23" s="19">
        <v>25.0</v>
      </c>
      <c r="H23" s="19">
        <v>24.0</v>
      </c>
      <c r="I23" s="19">
        <v>23.0</v>
      </c>
      <c r="J23" s="19">
        <v>26.0</v>
      </c>
      <c r="K23" s="19">
        <v>24.0</v>
      </c>
      <c r="L23" s="19">
        <v>23.0</v>
      </c>
      <c r="M23" s="19">
        <v>24.0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28</v>
      </c>
      <c r="B24" s="19">
        <v>3.57</v>
      </c>
      <c r="C24" s="19">
        <v>3.57</v>
      </c>
      <c r="D24" s="19">
        <v>3.71</v>
      </c>
      <c r="E24" s="19">
        <v>3.71</v>
      </c>
      <c r="F24" s="19">
        <v>3.57</v>
      </c>
      <c r="G24" s="19">
        <v>3.57</v>
      </c>
      <c r="H24" s="19">
        <v>3.43</v>
      </c>
      <c r="I24" s="19">
        <v>3.29</v>
      </c>
      <c r="J24" s="19">
        <v>3.71</v>
      </c>
      <c r="K24" s="19">
        <v>3.43</v>
      </c>
      <c r="L24" s="19">
        <v>3.29</v>
      </c>
      <c r="M24" s="19">
        <v>3.43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0" t="s">
        <v>29</v>
      </c>
      <c r="B25" s="5">
        <f t="shared" ref="B25:M25" si="1">ROUND(B24,0)</f>
        <v>4</v>
      </c>
      <c r="C25" s="5">
        <f t="shared" si="1"/>
        <v>4</v>
      </c>
      <c r="D25" s="5">
        <f t="shared" si="1"/>
        <v>4</v>
      </c>
      <c r="E25" s="5">
        <f t="shared" si="1"/>
        <v>4</v>
      </c>
      <c r="F25" s="5">
        <f t="shared" si="1"/>
        <v>4</v>
      </c>
      <c r="G25" s="5">
        <f t="shared" si="1"/>
        <v>4</v>
      </c>
      <c r="H25" s="5">
        <f t="shared" si="1"/>
        <v>3</v>
      </c>
      <c r="I25" s="5">
        <f t="shared" si="1"/>
        <v>3</v>
      </c>
      <c r="J25" s="5">
        <f t="shared" si="1"/>
        <v>4</v>
      </c>
      <c r="K25" s="5">
        <f t="shared" si="1"/>
        <v>3</v>
      </c>
      <c r="L25" s="5">
        <f t="shared" si="1"/>
        <v>3</v>
      </c>
      <c r="M25" s="5">
        <f t="shared" si="1"/>
        <v>3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1" t="s">
        <v>29</v>
      </c>
      <c r="B26" s="5">
        <v>4.0</v>
      </c>
      <c r="C26" s="5">
        <v>4.0</v>
      </c>
      <c r="D26" s="5">
        <v>4.0</v>
      </c>
      <c r="E26" s="5">
        <v>4.0</v>
      </c>
      <c r="F26" s="5">
        <v>4.0</v>
      </c>
      <c r="G26" s="5">
        <v>4.0</v>
      </c>
      <c r="H26" s="5">
        <v>3.0</v>
      </c>
      <c r="I26" s="5">
        <v>3.0</v>
      </c>
      <c r="J26" s="5">
        <v>4.0</v>
      </c>
      <c r="K26" s="5">
        <v>3.0</v>
      </c>
      <c r="L26" s="5">
        <v>3.0</v>
      </c>
      <c r="M26" s="5">
        <v>3.0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13</v>
      </c>
      <c r="B28" s="25" t="s">
        <v>31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14</v>
      </c>
      <c r="B29" s="25" t="s">
        <v>32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15</v>
      </c>
      <c r="B30" s="25" t="s">
        <v>33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16</v>
      </c>
      <c r="B31" s="25" t="s">
        <v>34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17</v>
      </c>
      <c r="B32" s="25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18</v>
      </c>
      <c r="B33" s="25" t="s">
        <v>36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19</v>
      </c>
      <c r="B34" s="25" t="s">
        <v>37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20</v>
      </c>
      <c r="B35" s="25" t="s">
        <v>38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21</v>
      </c>
      <c r="B36" s="25" t="s">
        <v>39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22</v>
      </c>
      <c r="B37" s="25" t="s">
        <v>40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23</v>
      </c>
      <c r="B38" s="25" t="s">
        <v>41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" t="s">
        <v>24</v>
      </c>
      <c r="B39" s="25" t="s">
        <v>42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4:M34"/>
    <mergeCell ref="B35:M35"/>
    <mergeCell ref="B36:M36"/>
    <mergeCell ref="B37:M37"/>
    <mergeCell ref="B38:M38"/>
    <mergeCell ref="B39:M39"/>
    <mergeCell ref="B11:M11"/>
    <mergeCell ref="B28:M28"/>
    <mergeCell ref="B29:M29"/>
    <mergeCell ref="B30:M30"/>
    <mergeCell ref="B31:M31"/>
    <mergeCell ref="B32:M32"/>
    <mergeCell ref="B33:M33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73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74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57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4.0</v>
      </c>
      <c r="D14" s="17">
        <v>4.0</v>
      </c>
      <c r="E14" s="17">
        <v>4.0</v>
      </c>
      <c r="F14" s="17">
        <v>4.0</v>
      </c>
      <c r="G14" s="17">
        <v>4.0</v>
      </c>
      <c r="H14" s="17">
        <v>4.0</v>
      </c>
      <c r="I14" s="17">
        <v>4.0</v>
      </c>
      <c r="J14" s="17">
        <v>4.0</v>
      </c>
      <c r="K14" s="17">
        <v>4.0</v>
      </c>
      <c r="L14" s="17">
        <v>4.0</v>
      </c>
      <c r="M14" s="17">
        <v>4.0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4.0</v>
      </c>
      <c r="H17" s="17">
        <v>4.0</v>
      </c>
      <c r="I17" s="17">
        <v>4.0</v>
      </c>
      <c r="J17" s="17">
        <v>4.0</v>
      </c>
      <c r="K17" s="17">
        <v>4.0</v>
      </c>
      <c r="L17" s="17">
        <v>4.0</v>
      </c>
      <c r="M17" s="17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4.0</v>
      </c>
      <c r="C18" s="17">
        <v>4.0</v>
      </c>
      <c r="D18" s="17">
        <v>4.0</v>
      </c>
      <c r="E18" s="17">
        <v>4.0</v>
      </c>
      <c r="F18" s="17">
        <v>4.0</v>
      </c>
      <c r="G18" s="17">
        <v>4.0</v>
      </c>
      <c r="H18" s="17">
        <v>4.0</v>
      </c>
      <c r="I18" s="17">
        <v>4.0</v>
      </c>
      <c r="J18" s="17">
        <v>4.0</v>
      </c>
      <c r="K18" s="17">
        <v>4.0</v>
      </c>
      <c r="L18" s="17">
        <v>4.0</v>
      </c>
      <c r="M18" s="17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7">
        <v>7.0</v>
      </c>
      <c r="B19" s="17">
        <v>3.0</v>
      </c>
      <c r="C19" s="17">
        <v>3.0</v>
      </c>
      <c r="D19" s="17">
        <v>3.0</v>
      </c>
      <c r="E19" s="17">
        <v>4.0</v>
      </c>
      <c r="F19" s="17">
        <v>3.0</v>
      </c>
      <c r="G19" s="17">
        <v>3.0</v>
      </c>
      <c r="H19" s="17">
        <v>4.0</v>
      </c>
      <c r="I19" s="17">
        <v>3.0</v>
      </c>
      <c r="J19" s="17">
        <v>3.0</v>
      </c>
      <c r="K19" s="17">
        <v>3.0</v>
      </c>
      <c r="L19" s="17">
        <v>3.0</v>
      </c>
      <c r="M19" s="17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25</v>
      </c>
      <c r="B21" s="19">
        <v>3.0</v>
      </c>
      <c r="C21" s="19">
        <v>3.0</v>
      </c>
      <c r="D21" s="19">
        <v>3.0</v>
      </c>
      <c r="E21" s="19">
        <v>4.0</v>
      </c>
      <c r="F21" s="19">
        <v>3.0</v>
      </c>
      <c r="G21" s="19">
        <v>3.0</v>
      </c>
      <c r="H21" s="19">
        <v>4.0</v>
      </c>
      <c r="I21" s="19">
        <v>3.0</v>
      </c>
      <c r="J21" s="19">
        <v>3.0</v>
      </c>
      <c r="K21" s="19">
        <v>3.0</v>
      </c>
      <c r="L21" s="19">
        <v>3.0</v>
      </c>
      <c r="M21" s="19">
        <v>3.0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26</v>
      </c>
      <c r="B22" s="19">
        <v>4.0</v>
      </c>
      <c r="C22" s="19">
        <v>4.0</v>
      </c>
      <c r="D22" s="19">
        <v>4.0</v>
      </c>
      <c r="E22" s="19">
        <v>4.0</v>
      </c>
      <c r="F22" s="19">
        <v>4.0</v>
      </c>
      <c r="G22" s="19">
        <v>4.0</v>
      </c>
      <c r="H22" s="19">
        <v>4.0</v>
      </c>
      <c r="I22" s="19">
        <v>4.0</v>
      </c>
      <c r="J22" s="19">
        <v>4.0</v>
      </c>
      <c r="K22" s="19">
        <v>4.0</v>
      </c>
      <c r="L22" s="19">
        <v>4.0</v>
      </c>
      <c r="M22" s="19">
        <v>4.0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27</v>
      </c>
      <c r="B23" s="19">
        <v>27.0</v>
      </c>
      <c r="C23" s="19">
        <v>27.0</v>
      </c>
      <c r="D23" s="19">
        <v>27.0</v>
      </c>
      <c r="E23" s="19">
        <v>28.0</v>
      </c>
      <c r="F23" s="19">
        <v>27.0</v>
      </c>
      <c r="G23" s="19">
        <v>27.0</v>
      </c>
      <c r="H23" s="19">
        <v>28.0</v>
      </c>
      <c r="I23" s="19">
        <v>27.0</v>
      </c>
      <c r="J23" s="19">
        <v>27.0</v>
      </c>
      <c r="K23" s="19">
        <v>27.0</v>
      </c>
      <c r="L23" s="19">
        <v>27.0</v>
      </c>
      <c r="M23" s="19">
        <v>27.0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28</v>
      </c>
      <c r="B24" s="19">
        <v>3.86</v>
      </c>
      <c r="C24" s="19">
        <v>3.86</v>
      </c>
      <c r="D24" s="19">
        <v>3.86</v>
      </c>
      <c r="E24" s="19">
        <v>4.0</v>
      </c>
      <c r="F24" s="19">
        <v>3.86</v>
      </c>
      <c r="G24" s="19">
        <v>3.86</v>
      </c>
      <c r="H24" s="19">
        <v>4.0</v>
      </c>
      <c r="I24" s="19">
        <v>3.86</v>
      </c>
      <c r="J24" s="19">
        <v>3.86</v>
      </c>
      <c r="K24" s="19">
        <v>3.86</v>
      </c>
      <c r="L24" s="19">
        <v>3.86</v>
      </c>
      <c r="M24" s="19">
        <v>3.86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0" t="s">
        <v>29</v>
      </c>
      <c r="B25" s="5">
        <f t="shared" ref="B25:M25" si="1">ROUND(B24,0)</f>
        <v>4</v>
      </c>
      <c r="C25" s="5">
        <f t="shared" si="1"/>
        <v>4</v>
      </c>
      <c r="D25" s="5">
        <f t="shared" si="1"/>
        <v>4</v>
      </c>
      <c r="E25" s="5">
        <f t="shared" si="1"/>
        <v>4</v>
      </c>
      <c r="F25" s="5">
        <f t="shared" si="1"/>
        <v>4</v>
      </c>
      <c r="G25" s="5">
        <f t="shared" si="1"/>
        <v>4</v>
      </c>
      <c r="H25" s="5">
        <f t="shared" si="1"/>
        <v>4</v>
      </c>
      <c r="I25" s="5">
        <f t="shared" si="1"/>
        <v>4</v>
      </c>
      <c r="J25" s="5">
        <f t="shared" si="1"/>
        <v>4</v>
      </c>
      <c r="K25" s="5">
        <f t="shared" si="1"/>
        <v>4</v>
      </c>
      <c r="L25" s="5">
        <f t="shared" si="1"/>
        <v>4</v>
      </c>
      <c r="M25" s="5">
        <f t="shared" si="1"/>
        <v>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1" t="s">
        <v>29</v>
      </c>
      <c r="B26" s="5">
        <v>4.0</v>
      </c>
      <c r="C26" s="5">
        <v>4.0</v>
      </c>
      <c r="D26" s="5">
        <v>4.0</v>
      </c>
      <c r="E26" s="5">
        <v>4.0</v>
      </c>
      <c r="F26" s="5">
        <v>4.0</v>
      </c>
      <c r="G26" s="5">
        <v>4.0</v>
      </c>
      <c r="H26" s="5">
        <v>4.0</v>
      </c>
      <c r="I26" s="5">
        <v>4.0</v>
      </c>
      <c r="J26" s="5">
        <v>4.0</v>
      </c>
      <c r="K26" s="5">
        <v>4.0</v>
      </c>
      <c r="L26" s="5">
        <v>4.0</v>
      </c>
      <c r="M26" s="5">
        <v>4.0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13</v>
      </c>
      <c r="B28" s="25" t="s">
        <v>31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14</v>
      </c>
      <c r="B29" s="25" t="s">
        <v>32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15</v>
      </c>
      <c r="B30" s="25" t="s">
        <v>33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16</v>
      </c>
      <c r="B31" s="25" t="s">
        <v>34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17</v>
      </c>
      <c r="B32" s="25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18</v>
      </c>
      <c r="B33" s="25" t="s">
        <v>36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19</v>
      </c>
      <c r="B34" s="25" t="s">
        <v>37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20</v>
      </c>
      <c r="B35" s="25" t="s">
        <v>38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21</v>
      </c>
      <c r="B36" s="25" t="s">
        <v>39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22</v>
      </c>
      <c r="B37" s="25" t="s">
        <v>40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23</v>
      </c>
      <c r="B38" s="25" t="s">
        <v>41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" t="s">
        <v>24</v>
      </c>
      <c r="B39" s="25" t="s">
        <v>42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4:M34"/>
    <mergeCell ref="B35:M35"/>
    <mergeCell ref="B36:M36"/>
    <mergeCell ref="B37:M37"/>
    <mergeCell ref="B38:M38"/>
    <mergeCell ref="B39:M39"/>
    <mergeCell ref="B11:M11"/>
    <mergeCell ref="B28:M28"/>
    <mergeCell ref="B29:M29"/>
    <mergeCell ref="B30:M30"/>
    <mergeCell ref="B31:M31"/>
    <mergeCell ref="B32:M32"/>
    <mergeCell ref="B33:M33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75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57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4.0</v>
      </c>
      <c r="C13" s="17">
        <v>4.0</v>
      </c>
      <c r="D13" s="17">
        <v>4.0</v>
      </c>
      <c r="E13" s="17">
        <v>4.0</v>
      </c>
      <c r="F13" s="17">
        <v>4.0</v>
      </c>
      <c r="G13" s="17">
        <v>4.0</v>
      </c>
      <c r="H13" s="17">
        <v>4.0</v>
      </c>
      <c r="I13" s="17">
        <v>4.0</v>
      </c>
      <c r="J13" s="17">
        <v>4.0</v>
      </c>
      <c r="K13" s="17">
        <v>4.0</v>
      </c>
      <c r="L13" s="17">
        <v>4.0</v>
      </c>
      <c r="M13" s="17">
        <v>4.0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4.0</v>
      </c>
      <c r="D14" s="17">
        <v>4.0</v>
      </c>
      <c r="E14" s="17">
        <v>4.0</v>
      </c>
      <c r="F14" s="17">
        <v>4.0</v>
      </c>
      <c r="G14" s="17">
        <v>4.0</v>
      </c>
      <c r="H14" s="17">
        <v>4.0</v>
      </c>
      <c r="I14" s="17">
        <v>4.0</v>
      </c>
      <c r="J14" s="17">
        <v>4.0</v>
      </c>
      <c r="K14" s="17">
        <v>4.0</v>
      </c>
      <c r="L14" s="17">
        <v>4.0</v>
      </c>
      <c r="M14" s="17">
        <v>4.0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4.0</v>
      </c>
      <c r="C17" s="17">
        <v>4.0</v>
      </c>
      <c r="D17" s="17">
        <v>4.0</v>
      </c>
      <c r="E17" s="17">
        <v>4.0</v>
      </c>
      <c r="F17" s="17">
        <v>4.0</v>
      </c>
      <c r="G17" s="17">
        <v>4.0</v>
      </c>
      <c r="H17" s="17">
        <v>4.0</v>
      </c>
      <c r="I17" s="17">
        <v>4.0</v>
      </c>
      <c r="J17" s="17">
        <v>4.0</v>
      </c>
      <c r="K17" s="17">
        <v>4.0</v>
      </c>
      <c r="L17" s="17">
        <v>4.0</v>
      </c>
      <c r="M17" s="17">
        <v>4.0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4.0</v>
      </c>
      <c r="C18" s="17">
        <v>4.0</v>
      </c>
      <c r="D18" s="17">
        <v>4.0</v>
      </c>
      <c r="E18" s="17">
        <v>4.0</v>
      </c>
      <c r="F18" s="17">
        <v>4.0</v>
      </c>
      <c r="G18" s="17">
        <v>4.0</v>
      </c>
      <c r="H18" s="17">
        <v>4.0</v>
      </c>
      <c r="I18" s="17">
        <v>4.0</v>
      </c>
      <c r="J18" s="17">
        <v>4.0</v>
      </c>
      <c r="K18" s="17">
        <v>4.0</v>
      </c>
      <c r="L18" s="17">
        <v>4.0</v>
      </c>
      <c r="M18" s="17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7">
        <v>7.0</v>
      </c>
      <c r="B19" s="17">
        <v>3.0</v>
      </c>
      <c r="C19" s="17">
        <v>3.0</v>
      </c>
      <c r="D19" s="17">
        <v>3.0</v>
      </c>
      <c r="E19" s="17">
        <v>4.0</v>
      </c>
      <c r="F19" s="17">
        <v>4.0</v>
      </c>
      <c r="G19" s="17">
        <v>3.0</v>
      </c>
      <c r="H19" s="17">
        <v>4.0</v>
      </c>
      <c r="I19" s="17">
        <v>3.0</v>
      </c>
      <c r="J19" s="17">
        <v>4.0</v>
      </c>
      <c r="K19" s="17">
        <v>3.0</v>
      </c>
      <c r="L19" s="17">
        <v>3.0</v>
      </c>
      <c r="M19" s="17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25</v>
      </c>
      <c r="B21" s="19">
        <v>3.0</v>
      </c>
      <c r="C21" s="19">
        <v>3.0</v>
      </c>
      <c r="D21" s="19">
        <v>3.0</v>
      </c>
      <c r="E21" s="19">
        <v>4.0</v>
      </c>
      <c r="F21" s="19">
        <v>4.0</v>
      </c>
      <c r="G21" s="19">
        <v>3.0</v>
      </c>
      <c r="H21" s="19">
        <v>4.0</v>
      </c>
      <c r="I21" s="19">
        <v>3.0</v>
      </c>
      <c r="J21" s="19">
        <v>4.0</v>
      </c>
      <c r="K21" s="19">
        <v>3.0</v>
      </c>
      <c r="L21" s="19">
        <v>3.0</v>
      </c>
      <c r="M21" s="19">
        <v>3.0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26</v>
      </c>
      <c r="B22" s="19">
        <v>4.0</v>
      </c>
      <c r="C22" s="19">
        <v>4.0</v>
      </c>
      <c r="D22" s="19">
        <v>4.0</v>
      </c>
      <c r="E22" s="19">
        <v>4.0</v>
      </c>
      <c r="F22" s="19">
        <v>4.0</v>
      </c>
      <c r="G22" s="19">
        <v>4.0</v>
      </c>
      <c r="H22" s="19">
        <v>4.0</v>
      </c>
      <c r="I22" s="19">
        <v>4.0</v>
      </c>
      <c r="J22" s="19">
        <v>4.0</v>
      </c>
      <c r="K22" s="19">
        <v>4.0</v>
      </c>
      <c r="L22" s="19">
        <v>4.0</v>
      </c>
      <c r="M22" s="19">
        <v>4.0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27</v>
      </c>
      <c r="B23" s="19">
        <v>27.0</v>
      </c>
      <c r="C23" s="19">
        <v>27.0</v>
      </c>
      <c r="D23" s="19">
        <v>27.0</v>
      </c>
      <c r="E23" s="19">
        <v>28.0</v>
      </c>
      <c r="F23" s="19">
        <v>28.0</v>
      </c>
      <c r="G23" s="19">
        <v>27.0</v>
      </c>
      <c r="H23" s="19">
        <v>28.0</v>
      </c>
      <c r="I23" s="19">
        <v>27.0</v>
      </c>
      <c r="J23" s="19">
        <v>28.0</v>
      </c>
      <c r="K23" s="19">
        <v>27.0</v>
      </c>
      <c r="L23" s="19">
        <v>27.0</v>
      </c>
      <c r="M23" s="19">
        <v>27.0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28</v>
      </c>
      <c r="B24" s="19">
        <v>3.86</v>
      </c>
      <c r="C24" s="19">
        <v>3.86</v>
      </c>
      <c r="D24" s="19">
        <v>3.86</v>
      </c>
      <c r="E24" s="19">
        <v>4.0</v>
      </c>
      <c r="F24" s="19">
        <v>4.0</v>
      </c>
      <c r="G24" s="19">
        <v>3.86</v>
      </c>
      <c r="H24" s="19">
        <v>4.0</v>
      </c>
      <c r="I24" s="19">
        <v>3.86</v>
      </c>
      <c r="J24" s="19">
        <v>4.0</v>
      </c>
      <c r="K24" s="19">
        <v>3.86</v>
      </c>
      <c r="L24" s="19">
        <v>3.86</v>
      </c>
      <c r="M24" s="19">
        <v>3.86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0" t="s">
        <v>29</v>
      </c>
      <c r="B25" s="5">
        <f t="shared" ref="B25:M25" si="1">ROUND(B24,0)</f>
        <v>4</v>
      </c>
      <c r="C25" s="5">
        <f t="shared" si="1"/>
        <v>4</v>
      </c>
      <c r="D25" s="5">
        <f t="shared" si="1"/>
        <v>4</v>
      </c>
      <c r="E25" s="5">
        <f t="shared" si="1"/>
        <v>4</v>
      </c>
      <c r="F25" s="5">
        <f t="shared" si="1"/>
        <v>4</v>
      </c>
      <c r="G25" s="5">
        <f t="shared" si="1"/>
        <v>4</v>
      </c>
      <c r="H25" s="5">
        <f t="shared" si="1"/>
        <v>4</v>
      </c>
      <c r="I25" s="5">
        <f t="shared" si="1"/>
        <v>4</v>
      </c>
      <c r="J25" s="5">
        <f t="shared" si="1"/>
        <v>4</v>
      </c>
      <c r="K25" s="5">
        <f t="shared" si="1"/>
        <v>4</v>
      </c>
      <c r="L25" s="5">
        <f t="shared" si="1"/>
        <v>4</v>
      </c>
      <c r="M25" s="5">
        <f t="shared" si="1"/>
        <v>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1" t="s">
        <v>29</v>
      </c>
      <c r="B26" s="5">
        <v>4.0</v>
      </c>
      <c r="C26" s="5">
        <v>4.0</v>
      </c>
      <c r="D26" s="5">
        <v>4.0</v>
      </c>
      <c r="E26" s="5">
        <v>4.0</v>
      </c>
      <c r="F26" s="5">
        <v>4.0</v>
      </c>
      <c r="G26" s="5">
        <v>4.0</v>
      </c>
      <c r="H26" s="5">
        <v>4.0</v>
      </c>
      <c r="I26" s="5">
        <v>4.0</v>
      </c>
      <c r="J26" s="5">
        <v>4.0</v>
      </c>
      <c r="K26" s="5">
        <v>4.0</v>
      </c>
      <c r="L26" s="5">
        <v>4.0</v>
      </c>
      <c r="M26" s="5">
        <v>4.0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30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13</v>
      </c>
      <c r="B28" s="25" t="s">
        <v>31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14</v>
      </c>
      <c r="B29" s="25" t="s">
        <v>32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15</v>
      </c>
      <c r="B30" s="25" t="s">
        <v>33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16</v>
      </c>
      <c r="B31" s="25" t="s">
        <v>34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17</v>
      </c>
      <c r="B32" s="25" t="s">
        <v>35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18</v>
      </c>
      <c r="B33" s="25" t="s">
        <v>36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19</v>
      </c>
      <c r="B34" s="25" t="s">
        <v>37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20</v>
      </c>
      <c r="B35" s="25" t="s">
        <v>38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21</v>
      </c>
      <c r="B36" s="25" t="s">
        <v>39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22</v>
      </c>
      <c r="B37" s="25" t="s">
        <v>40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23</v>
      </c>
      <c r="B38" s="25" t="s">
        <v>41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" t="s">
        <v>24</v>
      </c>
      <c r="B39" s="25" t="s">
        <v>42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3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4:M34"/>
    <mergeCell ref="B35:M35"/>
    <mergeCell ref="B36:M36"/>
    <mergeCell ref="B37:M37"/>
    <mergeCell ref="B38:M38"/>
    <mergeCell ref="B39:M39"/>
    <mergeCell ref="B11:M11"/>
    <mergeCell ref="B28:M28"/>
    <mergeCell ref="B29:M29"/>
    <mergeCell ref="B30:M30"/>
    <mergeCell ref="B31:M31"/>
    <mergeCell ref="B32:M32"/>
    <mergeCell ref="B33:M33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77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78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64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4.0</v>
      </c>
      <c r="D14" s="17">
        <v>4.0</v>
      </c>
      <c r="E14" s="17">
        <v>4.0</v>
      </c>
      <c r="F14" s="17">
        <v>4.0</v>
      </c>
      <c r="G14" s="17">
        <v>4.0</v>
      </c>
      <c r="H14" s="17">
        <v>4.0</v>
      </c>
      <c r="I14" s="17">
        <v>4.0</v>
      </c>
      <c r="J14" s="17">
        <v>4.0</v>
      </c>
      <c r="K14" s="17">
        <v>4.0</v>
      </c>
      <c r="L14" s="17">
        <v>4.0</v>
      </c>
      <c r="M14" s="17">
        <v>4.0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3.0</v>
      </c>
      <c r="C16" s="17">
        <v>3.0</v>
      </c>
      <c r="D16" s="17">
        <v>3.0</v>
      </c>
      <c r="E16" s="17">
        <v>3.0</v>
      </c>
      <c r="F16" s="17">
        <v>3.0</v>
      </c>
      <c r="G16" s="17">
        <v>3.0</v>
      </c>
      <c r="H16" s="17">
        <v>3.0</v>
      </c>
      <c r="I16" s="17">
        <v>3.0</v>
      </c>
      <c r="J16" s="17">
        <v>3.0</v>
      </c>
      <c r="K16" s="17">
        <v>3.0</v>
      </c>
      <c r="L16" s="17">
        <v>3.0</v>
      </c>
      <c r="M16" s="17">
        <v>3.0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3.0</v>
      </c>
      <c r="C17" s="17">
        <v>3.0</v>
      </c>
      <c r="D17" s="17">
        <v>3.0</v>
      </c>
      <c r="E17" s="17">
        <v>3.0</v>
      </c>
      <c r="F17" s="17">
        <v>3.0</v>
      </c>
      <c r="G17" s="17">
        <v>3.0</v>
      </c>
      <c r="H17" s="17">
        <v>3.0</v>
      </c>
      <c r="I17" s="17">
        <v>3.0</v>
      </c>
      <c r="J17" s="17">
        <v>3.0</v>
      </c>
      <c r="K17" s="17">
        <v>3.0</v>
      </c>
      <c r="L17" s="17">
        <v>3.0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25</v>
      </c>
      <c r="B19" s="19">
        <v>3.0</v>
      </c>
      <c r="C19" s="19">
        <v>3.0</v>
      </c>
      <c r="D19" s="19">
        <v>3.0</v>
      </c>
      <c r="E19" s="19">
        <v>3.0</v>
      </c>
      <c r="F19" s="19">
        <v>3.0</v>
      </c>
      <c r="G19" s="19">
        <v>3.0</v>
      </c>
      <c r="H19" s="19">
        <v>3.0</v>
      </c>
      <c r="I19" s="19">
        <v>3.0</v>
      </c>
      <c r="J19" s="19">
        <v>3.0</v>
      </c>
      <c r="K19" s="19">
        <v>3.0</v>
      </c>
      <c r="L19" s="19">
        <v>3.0</v>
      </c>
      <c r="M19" s="19">
        <v>3.0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26</v>
      </c>
      <c r="B20" s="19">
        <v>4.0</v>
      </c>
      <c r="C20" s="19">
        <v>4.0</v>
      </c>
      <c r="D20" s="19">
        <v>4.0</v>
      </c>
      <c r="E20" s="19">
        <v>4.0</v>
      </c>
      <c r="F20" s="19">
        <v>4.0</v>
      </c>
      <c r="G20" s="19">
        <v>4.0</v>
      </c>
      <c r="H20" s="19">
        <v>4.0</v>
      </c>
      <c r="I20" s="19">
        <v>4.0</v>
      </c>
      <c r="J20" s="19">
        <v>4.0</v>
      </c>
      <c r="K20" s="19">
        <v>4.0</v>
      </c>
      <c r="L20" s="19">
        <v>4.0</v>
      </c>
      <c r="M20" s="19">
        <v>4.0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27</v>
      </c>
      <c r="B21" s="19">
        <v>17.0</v>
      </c>
      <c r="C21" s="19">
        <v>17.0</v>
      </c>
      <c r="D21" s="19">
        <v>17.0</v>
      </c>
      <c r="E21" s="19">
        <v>17.0</v>
      </c>
      <c r="F21" s="19">
        <v>17.0</v>
      </c>
      <c r="G21" s="19">
        <v>17.0</v>
      </c>
      <c r="H21" s="19">
        <v>17.0</v>
      </c>
      <c r="I21" s="19">
        <v>17.0</v>
      </c>
      <c r="J21" s="19">
        <v>17.0</v>
      </c>
      <c r="K21" s="19">
        <v>17.0</v>
      </c>
      <c r="L21" s="19">
        <v>17.0</v>
      </c>
      <c r="M21" s="19">
        <v>17.0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28</v>
      </c>
      <c r="B22" s="19">
        <v>3.4</v>
      </c>
      <c r="C22" s="19">
        <v>3.4</v>
      </c>
      <c r="D22" s="19">
        <v>3.4</v>
      </c>
      <c r="E22" s="19">
        <v>3.4</v>
      </c>
      <c r="F22" s="19">
        <v>3.4</v>
      </c>
      <c r="G22" s="19">
        <v>3.4</v>
      </c>
      <c r="H22" s="19">
        <v>3.4</v>
      </c>
      <c r="I22" s="19">
        <v>3.4</v>
      </c>
      <c r="J22" s="19">
        <v>3.4</v>
      </c>
      <c r="K22" s="19">
        <v>3.4</v>
      </c>
      <c r="L22" s="19">
        <v>3.4</v>
      </c>
      <c r="M22" s="19">
        <v>3.4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20" t="s">
        <v>29</v>
      </c>
      <c r="B23" s="5">
        <f t="shared" ref="B23:M23" si="1">ROUND(B22,0)</f>
        <v>3</v>
      </c>
      <c r="C23" s="5">
        <f t="shared" si="1"/>
        <v>3</v>
      </c>
      <c r="D23" s="5">
        <f t="shared" si="1"/>
        <v>3</v>
      </c>
      <c r="E23" s="5">
        <f t="shared" si="1"/>
        <v>3</v>
      </c>
      <c r="F23" s="5">
        <f t="shared" si="1"/>
        <v>3</v>
      </c>
      <c r="G23" s="5">
        <f t="shared" si="1"/>
        <v>3</v>
      </c>
      <c r="H23" s="5">
        <f t="shared" si="1"/>
        <v>3</v>
      </c>
      <c r="I23" s="5">
        <f t="shared" si="1"/>
        <v>3</v>
      </c>
      <c r="J23" s="5">
        <f t="shared" si="1"/>
        <v>3</v>
      </c>
      <c r="K23" s="5">
        <f t="shared" si="1"/>
        <v>3</v>
      </c>
      <c r="L23" s="5">
        <f t="shared" si="1"/>
        <v>3</v>
      </c>
      <c r="M23" s="5">
        <f t="shared" si="1"/>
        <v>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1" t="s">
        <v>29</v>
      </c>
      <c r="B24" s="5">
        <v>3.0</v>
      </c>
      <c r="C24" s="5">
        <v>3.0</v>
      </c>
      <c r="D24" s="5">
        <v>3.0</v>
      </c>
      <c r="E24" s="5">
        <v>3.0</v>
      </c>
      <c r="F24" s="5">
        <v>3.0</v>
      </c>
      <c r="G24" s="5">
        <v>3.0</v>
      </c>
      <c r="H24" s="5">
        <v>3.0</v>
      </c>
      <c r="I24" s="5">
        <v>3.0</v>
      </c>
      <c r="J24" s="5">
        <v>3.0</v>
      </c>
      <c r="K24" s="5">
        <v>3.0</v>
      </c>
      <c r="L24" s="5">
        <v>3.0</v>
      </c>
      <c r="M24" s="5">
        <v>3.0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30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13</v>
      </c>
      <c r="B26" s="25" t="s">
        <v>31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14</v>
      </c>
      <c r="B27" s="25" t="s">
        <v>32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15</v>
      </c>
      <c r="B28" s="25" t="s">
        <v>33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16</v>
      </c>
      <c r="B29" s="25" t="s">
        <v>34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17</v>
      </c>
      <c r="B30" s="25" t="s">
        <v>35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18</v>
      </c>
      <c r="B31" s="25" t="s">
        <v>36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19</v>
      </c>
      <c r="B32" s="25" t="s">
        <v>37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20</v>
      </c>
      <c r="B33" s="25" t="s">
        <v>38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21</v>
      </c>
      <c r="B34" s="25" t="s">
        <v>39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22</v>
      </c>
      <c r="B35" s="25" t="s">
        <v>40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23</v>
      </c>
      <c r="B36" s="25" t="s">
        <v>41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24</v>
      </c>
      <c r="B37" s="25" t="s">
        <v>42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2:M32"/>
    <mergeCell ref="B33:M33"/>
    <mergeCell ref="B34:M34"/>
    <mergeCell ref="B35:M35"/>
    <mergeCell ref="B36:M36"/>
    <mergeCell ref="B37:M37"/>
    <mergeCell ref="B11:M11"/>
    <mergeCell ref="B26:M26"/>
    <mergeCell ref="B27:M27"/>
    <mergeCell ref="B28:M28"/>
    <mergeCell ref="B29:M29"/>
    <mergeCell ref="B30:M30"/>
    <mergeCell ref="B31:M31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79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80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48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4.0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3.0</v>
      </c>
      <c r="C17" s="17">
        <v>3.0</v>
      </c>
      <c r="D17" s="17">
        <v>3.0</v>
      </c>
      <c r="E17" s="17">
        <v>3.0</v>
      </c>
      <c r="F17" s="17">
        <v>3.0</v>
      </c>
      <c r="G17" s="17">
        <v>3.0</v>
      </c>
      <c r="H17" s="17">
        <v>3.0</v>
      </c>
      <c r="I17" s="17">
        <v>3.0</v>
      </c>
      <c r="J17" s="17">
        <v>3.0</v>
      </c>
      <c r="K17" s="17">
        <v>3.0</v>
      </c>
      <c r="L17" s="17">
        <v>3.0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3.0</v>
      </c>
      <c r="C18" s="17">
        <v>3.0</v>
      </c>
      <c r="D18" s="17">
        <v>3.0</v>
      </c>
      <c r="E18" s="17">
        <v>3.0</v>
      </c>
      <c r="F18" s="17">
        <v>3.0</v>
      </c>
      <c r="G18" s="17">
        <v>3.0</v>
      </c>
      <c r="H18" s="17">
        <v>3.0</v>
      </c>
      <c r="I18" s="17">
        <v>3.0</v>
      </c>
      <c r="J18" s="17">
        <v>3.0</v>
      </c>
      <c r="K18" s="17">
        <v>3.0</v>
      </c>
      <c r="L18" s="17">
        <v>3.0</v>
      </c>
      <c r="M18" s="17">
        <v>3.0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25</v>
      </c>
      <c r="B20" s="19">
        <v>3.0</v>
      </c>
      <c r="C20" s="19">
        <v>3.0</v>
      </c>
      <c r="D20" s="19">
        <v>3.0</v>
      </c>
      <c r="E20" s="19">
        <v>3.0</v>
      </c>
      <c r="F20" s="19">
        <v>3.0</v>
      </c>
      <c r="G20" s="19">
        <v>3.0</v>
      </c>
      <c r="H20" s="19">
        <v>3.0</v>
      </c>
      <c r="I20" s="19">
        <v>3.0</v>
      </c>
      <c r="J20" s="19">
        <v>3.0</v>
      </c>
      <c r="K20" s="19">
        <v>3.0</v>
      </c>
      <c r="L20" s="19">
        <v>3.0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26</v>
      </c>
      <c r="B21" s="19">
        <v>4.0</v>
      </c>
      <c r="C21" s="19">
        <v>4.0</v>
      </c>
      <c r="D21" s="19">
        <v>4.0</v>
      </c>
      <c r="E21" s="19">
        <v>4.0</v>
      </c>
      <c r="F21" s="19">
        <v>4.0</v>
      </c>
      <c r="G21" s="19">
        <v>4.0</v>
      </c>
      <c r="H21" s="19">
        <v>4.0</v>
      </c>
      <c r="I21" s="19">
        <v>4.0</v>
      </c>
      <c r="J21" s="19">
        <v>4.0</v>
      </c>
      <c r="K21" s="19">
        <v>4.0</v>
      </c>
      <c r="L21" s="19">
        <v>4.0</v>
      </c>
      <c r="M21" s="19">
        <v>4.0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27</v>
      </c>
      <c r="B22" s="19">
        <v>20.0</v>
      </c>
      <c r="C22" s="19">
        <v>20.0</v>
      </c>
      <c r="D22" s="19">
        <v>20.0</v>
      </c>
      <c r="E22" s="19">
        <v>20.0</v>
      </c>
      <c r="F22" s="19">
        <v>20.0</v>
      </c>
      <c r="G22" s="19">
        <v>20.0</v>
      </c>
      <c r="H22" s="19">
        <v>20.0</v>
      </c>
      <c r="I22" s="19">
        <v>21.0</v>
      </c>
      <c r="J22" s="19">
        <v>20.0</v>
      </c>
      <c r="K22" s="19">
        <v>20.0</v>
      </c>
      <c r="L22" s="19">
        <v>20.0</v>
      </c>
      <c r="M22" s="19">
        <v>20.0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28</v>
      </c>
      <c r="B23" s="19">
        <v>3.33</v>
      </c>
      <c r="C23" s="19">
        <v>3.33</v>
      </c>
      <c r="D23" s="19">
        <v>3.33</v>
      </c>
      <c r="E23" s="19">
        <v>3.33</v>
      </c>
      <c r="F23" s="19">
        <v>3.33</v>
      </c>
      <c r="G23" s="19">
        <v>3.33</v>
      </c>
      <c r="H23" s="19">
        <v>3.33</v>
      </c>
      <c r="I23" s="19">
        <v>3.5</v>
      </c>
      <c r="J23" s="19">
        <v>3.33</v>
      </c>
      <c r="K23" s="19">
        <v>3.33</v>
      </c>
      <c r="L23" s="19">
        <v>3.33</v>
      </c>
      <c r="M23" s="19">
        <v>3.33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0" t="s">
        <v>29</v>
      </c>
      <c r="B24" s="5">
        <f t="shared" ref="B24:M24" si="1">ROUND(B23,0)</f>
        <v>3</v>
      </c>
      <c r="C24" s="5">
        <f t="shared" si="1"/>
        <v>3</v>
      </c>
      <c r="D24" s="5">
        <f t="shared" si="1"/>
        <v>3</v>
      </c>
      <c r="E24" s="5">
        <f t="shared" si="1"/>
        <v>3</v>
      </c>
      <c r="F24" s="5">
        <f t="shared" si="1"/>
        <v>3</v>
      </c>
      <c r="G24" s="5">
        <f t="shared" si="1"/>
        <v>3</v>
      </c>
      <c r="H24" s="5">
        <f t="shared" si="1"/>
        <v>3</v>
      </c>
      <c r="I24" s="5">
        <f t="shared" si="1"/>
        <v>4</v>
      </c>
      <c r="J24" s="5">
        <f t="shared" si="1"/>
        <v>3</v>
      </c>
      <c r="K24" s="5">
        <f t="shared" si="1"/>
        <v>3</v>
      </c>
      <c r="L24" s="5">
        <f t="shared" si="1"/>
        <v>3</v>
      </c>
      <c r="M24" s="5">
        <f t="shared" si="1"/>
        <v>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1" t="s">
        <v>29</v>
      </c>
      <c r="B25" s="5">
        <v>3.0</v>
      </c>
      <c r="C25" s="5">
        <v>3.0</v>
      </c>
      <c r="D25" s="5">
        <v>3.0</v>
      </c>
      <c r="E25" s="5">
        <v>3.0</v>
      </c>
      <c r="F25" s="5">
        <v>3.0</v>
      </c>
      <c r="G25" s="5">
        <v>3.0</v>
      </c>
      <c r="H25" s="5">
        <v>3.0</v>
      </c>
      <c r="I25" s="5">
        <v>4.0</v>
      </c>
      <c r="J25" s="5">
        <v>3.0</v>
      </c>
      <c r="K25" s="5">
        <v>3.0</v>
      </c>
      <c r="L25" s="5">
        <v>3.0</v>
      </c>
      <c r="M25" s="5">
        <v>3.0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30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13</v>
      </c>
      <c r="B27" s="25" t="s">
        <v>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14</v>
      </c>
      <c r="B28" s="25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15</v>
      </c>
      <c r="B29" s="25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16</v>
      </c>
      <c r="B30" s="25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17</v>
      </c>
      <c r="B31" s="25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18</v>
      </c>
      <c r="B32" s="25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19</v>
      </c>
      <c r="B33" s="25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20</v>
      </c>
      <c r="B34" s="25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21</v>
      </c>
      <c r="B35" s="25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22</v>
      </c>
      <c r="B36" s="25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23</v>
      </c>
      <c r="B37" s="25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24</v>
      </c>
      <c r="B38" s="25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3:M33"/>
    <mergeCell ref="B34:M34"/>
    <mergeCell ref="B35:M35"/>
    <mergeCell ref="B36:M36"/>
    <mergeCell ref="B37:M37"/>
    <mergeCell ref="B38:M38"/>
    <mergeCell ref="B11:M11"/>
    <mergeCell ref="B27:M27"/>
    <mergeCell ref="B28:M28"/>
    <mergeCell ref="B29:M29"/>
    <mergeCell ref="B30:M30"/>
    <mergeCell ref="B31:M31"/>
    <mergeCell ref="B32:M32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81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82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51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3.0</v>
      </c>
      <c r="C17" s="17">
        <v>3.0</v>
      </c>
      <c r="D17" s="17">
        <v>3.0</v>
      </c>
      <c r="E17" s="17">
        <v>3.0</v>
      </c>
      <c r="F17" s="17">
        <v>3.0</v>
      </c>
      <c r="G17" s="17">
        <v>3.0</v>
      </c>
      <c r="H17" s="17">
        <v>3.0</v>
      </c>
      <c r="I17" s="17">
        <v>3.0</v>
      </c>
      <c r="J17" s="17">
        <v>3.0</v>
      </c>
      <c r="K17" s="17">
        <v>3.0</v>
      </c>
      <c r="L17" s="17">
        <v>3.0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3.0</v>
      </c>
      <c r="C18" s="17">
        <v>3.0</v>
      </c>
      <c r="D18" s="17">
        <v>3.0</v>
      </c>
      <c r="E18" s="17">
        <v>3.0</v>
      </c>
      <c r="F18" s="17">
        <v>3.0</v>
      </c>
      <c r="G18" s="17">
        <v>3.0</v>
      </c>
      <c r="H18" s="17">
        <v>3.0</v>
      </c>
      <c r="I18" s="17">
        <v>3.0</v>
      </c>
      <c r="J18" s="17">
        <v>3.0</v>
      </c>
      <c r="K18" s="17">
        <v>3.0</v>
      </c>
      <c r="L18" s="17">
        <v>3.0</v>
      </c>
      <c r="M18" s="17">
        <v>3.0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25</v>
      </c>
      <c r="B20" s="19">
        <v>3.0</v>
      </c>
      <c r="C20" s="19">
        <v>3.0</v>
      </c>
      <c r="D20" s="19">
        <v>3.0</v>
      </c>
      <c r="E20" s="19">
        <v>3.0</v>
      </c>
      <c r="F20" s="19">
        <v>3.0</v>
      </c>
      <c r="G20" s="19">
        <v>3.0</v>
      </c>
      <c r="H20" s="19">
        <v>3.0</v>
      </c>
      <c r="I20" s="19">
        <v>3.0</v>
      </c>
      <c r="J20" s="19">
        <v>3.0</v>
      </c>
      <c r="K20" s="19">
        <v>3.0</v>
      </c>
      <c r="L20" s="19">
        <v>3.0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26</v>
      </c>
      <c r="B21" s="19">
        <v>4.0</v>
      </c>
      <c r="C21" s="19">
        <v>4.0</v>
      </c>
      <c r="D21" s="19">
        <v>4.0</v>
      </c>
      <c r="E21" s="19">
        <v>4.0</v>
      </c>
      <c r="F21" s="19">
        <v>4.0</v>
      </c>
      <c r="G21" s="19">
        <v>4.0</v>
      </c>
      <c r="H21" s="19">
        <v>4.0</v>
      </c>
      <c r="I21" s="19">
        <v>4.0</v>
      </c>
      <c r="J21" s="19">
        <v>4.0</v>
      </c>
      <c r="K21" s="19">
        <v>4.0</v>
      </c>
      <c r="L21" s="19">
        <v>4.0</v>
      </c>
      <c r="M21" s="19">
        <v>4.0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27</v>
      </c>
      <c r="B22" s="19">
        <v>20.0</v>
      </c>
      <c r="C22" s="19">
        <v>20.0</v>
      </c>
      <c r="D22" s="19">
        <v>20.0</v>
      </c>
      <c r="E22" s="19">
        <v>20.0</v>
      </c>
      <c r="F22" s="19">
        <v>20.0</v>
      </c>
      <c r="G22" s="19">
        <v>20.0</v>
      </c>
      <c r="H22" s="19">
        <v>20.0</v>
      </c>
      <c r="I22" s="19">
        <v>20.0</v>
      </c>
      <c r="J22" s="19">
        <v>20.0</v>
      </c>
      <c r="K22" s="19">
        <v>20.0</v>
      </c>
      <c r="L22" s="19">
        <v>20.0</v>
      </c>
      <c r="M22" s="19">
        <v>20.0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28</v>
      </c>
      <c r="B23" s="19">
        <v>3.33</v>
      </c>
      <c r="C23" s="19">
        <v>3.33</v>
      </c>
      <c r="D23" s="19">
        <v>3.33</v>
      </c>
      <c r="E23" s="19">
        <v>3.33</v>
      </c>
      <c r="F23" s="19">
        <v>3.33</v>
      </c>
      <c r="G23" s="19">
        <v>3.33</v>
      </c>
      <c r="H23" s="19">
        <v>3.33</v>
      </c>
      <c r="I23" s="19">
        <v>3.33</v>
      </c>
      <c r="J23" s="19">
        <v>3.33</v>
      </c>
      <c r="K23" s="19">
        <v>3.33</v>
      </c>
      <c r="L23" s="19">
        <v>3.33</v>
      </c>
      <c r="M23" s="19">
        <v>3.33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0" t="s">
        <v>29</v>
      </c>
      <c r="B24" s="5">
        <f t="shared" ref="B24:M24" si="1">ROUND(B23,0)</f>
        <v>3</v>
      </c>
      <c r="C24" s="5">
        <f t="shared" si="1"/>
        <v>3</v>
      </c>
      <c r="D24" s="5">
        <f t="shared" si="1"/>
        <v>3</v>
      </c>
      <c r="E24" s="5">
        <f t="shared" si="1"/>
        <v>3</v>
      </c>
      <c r="F24" s="5">
        <f t="shared" si="1"/>
        <v>3</v>
      </c>
      <c r="G24" s="5">
        <f t="shared" si="1"/>
        <v>3</v>
      </c>
      <c r="H24" s="5">
        <f t="shared" si="1"/>
        <v>3</v>
      </c>
      <c r="I24" s="5">
        <f t="shared" si="1"/>
        <v>3</v>
      </c>
      <c r="J24" s="5">
        <f t="shared" si="1"/>
        <v>3</v>
      </c>
      <c r="K24" s="5">
        <f t="shared" si="1"/>
        <v>3</v>
      </c>
      <c r="L24" s="5">
        <f t="shared" si="1"/>
        <v>3</v>
      </c>
      <c r="M24" s="5">
        <f t="shared" si="1"/>
        <v>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1" t="s">
        <v>29</v>
      </c>
      <c r="B25" s="5">
        <v>3.0</v>
      </c>
      <c r="C25" s="5">
        <v>3.0</v>
      </c>
      <c r="D25" s="5">
        <v>3.0</v>
      </c>
      <c r="E25" s="5">
        <v>3.0</v>
      </c>
      <c r="F25" s="5">
        <v>3.0</v>
      </c>
      <c r="G25" s="5">
        <v>3.0</v>
      </c>
      <c r="H25" s="5">
        <v>3.0</v>
      </c>
      <c r="I25" s="5">
        <v>3.0</v>
      </c>
      <c r="J25" s="5">
        <v>3.0</v>
      </c>
      <c r="K25" s="5">
        <v>3.0</v>
      </c>
      <c r="L25" s="5">
        <v>3.0</v>
      </c>
      <c r="M25" s="5">
        <v>3.0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30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13</v>
      </c>
      <c r="B27" s="25" t="s">
        <v>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14</v>
      </c>
      <c r="B28" s="25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15</v>
      </c>
      <c r="B29" s="25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16</v>
      </c>
      <c r="B30" s="25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17</v>
      </c>
      <c r="B31" s="25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18</v>
      </c>
      <c r="B32" s="25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19</v>
      </c>
      <c r="B33" s="25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20</v>
      </c>
      <c r="B34" s="25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21</v>
      </c>
      <c r="B35" s="25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22</v>
      </c>
      <c r="B36" s="25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23</v>
      </c>
      <c r="B37" s="25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24</v>
      </c>
      <c r="B38" s="25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3:M33"/>
    <mergeCell ref="B34:M34"/>
    <mergeCell ref="B35:M35"/>
    <mergeCell ref="B36:M36"/>
    <mergeCell ref="B37:M37"/>
    <mergeCell ref="B38:M38"/>
    <mergeCell ref="B11:M11"/>
    <mergeCell ref="B27:M27"/>
    <mergeCell ref="B28:M28"/>
    <mergeCell ref="B29:M29"/>
    <mergeCell ref="B30:M30"/>
    <mergeCell ref="B31:M31"/>
    <mergeCell ref="B32:M32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83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84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10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3.0</v>
      </c>
      <c r="C17" s="17">
        <v>3.0</v>
      </c>
      <c r="D17" s="17">
        <v>3.0</v>
      </c>
      <c r="E17" s="17">
        <v>3.0</v>
      </c>
      <c r="F17" s="17">
        <v>3.0</v>
      </c>
      <c r="G17" s="17">
        <v>3.0</v>
      </c>
      <c r="H17" s="17">
        <v>3.0</v>
      </c>
      <c r="I17" s="17">
        <v>3.0</v>
      </c>
      <c r="J17" s="17">
        <v>3.0</v>
      </c>
      <c r="K17" s="17">
        <v>3.0</v>
      </c>
      <c r="L17" s="17">
        <v>3.0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3.0</v>
      </c>
      <c r="C18" s="17">
        <v>3.0</v>
      </c>
      <c r="D18" s="17">
        <v>3.0</v>
      </c>
      <c r="E18" s="17">
        <v>3.0</v>
      </c>
      <c r="F18" s="17">
        <v>3.0</v>
      </c>
      <c r="G18" s="17">
        <v>3.0</v>
      </c>
      <c r="H18" s="17">
        <v>3.0</v>
      </c>
      <c r="I18" s="17">
        <v>3.0</v>
      </c>
      <c r="J18" s="17">
        <v>3.0</v>
      </c>
      <c r="K18" s="17">
        <v>3.0</v>
      </c>
      <c r="L18" s="17">
        <v>3.0</v>
      </c>
      <c r="M18" s="17">
        <v>3.0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25</v>
      </c>
      <c r="B20" s="19">
        <v>3.0</v>
      </c>
      <c r="C20" s="19">
        <v>3.0</v>
      </c>
      <c r="D20" s="19">
        <v>3.0</v>
      </c>
      <c r="E20" s="19">
        <v>3.0</v>
      </c>
      <c r="F20" s="19">
        <v>3.0</v>
      </c>
      <c r="G20" s="19">
        <v>3.0</v>
      </c>
      <c r="H20" s="19">
        <v>3.0</v>
      </c>
      <c r="I20" s="19">
        <v>3.0</v>
      </c>
      <c r="J20" s="19">
        <v>3.0</v>
      </c>
      <c r="K20" s="19">
        <v>3.0</v>
      </c>
      <c r="L20" s="19">
        <v>3.0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26</v>
      </c>
      <c r="B21" s="19">
        <v>4.0</v>
      </c>
      <c r="C21" s="19">
        <v>4.0</v>
      </c>
      <c r="D21" s="19">
        <v>4.0</v>
      </c>
      <c r="E21" s="19">
        <v>4.0</v>
      </c>
      <c r="F21" s="19">
        <v>4.0</v>
      </c>
      <c r="G21" s="19">
        <v>4.0</v>
      </c>
      <c r="H21" s="19">
        <v>4.0</v>
      </c>
      <c r="I21" s="19">
        <v>4.0</v>
      </c>
      <c r="J21" s="19">
        <v>4.0</v>
      </c>
      <c r="K21" s="19">
        <v>4.0</v>
      </c>
      <c r="L21" s="19">
        <v>4.0</v>
      </c>
      <c r="M21" s="19">
        <v>4.0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27</v>
      </c>
      <c r="B22" s="19">
        <v>20.0</v>
      </c>
      <c r="C22" s="19">
        <v>20.0</v>
      </c>
      <c r="D22" s="19">
        <v>20.0</v>
      </c>
      <c r="E22" s="19">
        <v>20.0</v>
      </c>
      <c r="F22" s="19">
        <v>20.0</v>
      </c>
      <c r="G22" s="19">
        <v>20.0</v>
      </c>
      <c r="H22" s="19">
        <v>20.0</v>
      </c>
      <c r="I22" s="19">
        <v>20.0</v>
      </c>
      <c r="J22" s="19">
        <v>20.0</v>
      </c>
      <c r="K22" s="19">
        <v>20.0</v>
      </c>
      <c r="L22" s="19">
        <v>20.0</v>
      </c>
      <c r="M22" s="19">
        <v>20.0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28</v>
      </c>
      <c r="B23" s="19">
        <v>3.33</v>
      </c>
      <c r="C23" s="19">
        <v>3.33</v>
      </c>
      <c r="D23" s="19">
        <v>3.33</v>
      </c>
      <c r="E23" s="19">
        <v>3.33</v>
      </c>
      <c r="F23" s="19">
        <v>3.33</v>
      </c>
      <c r="G23" s="19">
        <v>3.33</v>
      </c>
      <c r="H23" s="19">
        <v>3.33</v>
      </c>
      <c r="I23" s="19">
        <v>3.33</v>
      </c>
      <c r="J23" s="19">
        <v>3.33</v>
      </c>
      <c r="K23" s="19">
        <v>3.33</v>
      </c>
      <c r="L23" s="19">
        <v>3.33</v>
      </c>
      <c r="M23" s="19">
        <v>3.33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0" t="s">
        <v>29</v>
      </c>
      <c r="B24" s="5">
        <f t="shared" ref="B24:M24" si="1">ROUND(B23,0)</f>
        <v>3</v>
      </c>
      <c r="C24" s="5">
        <f t="shared" si="1"/>
        <v>3</v>
      </c>
      <c r="D24" s="5">
        <f t="shared" si="1"/>
        <v>3</v>
      </c>
      <c r="E24" s="5">
        <f t="shared" si="1"/>
        <v>3</v>
      </c>
      <c r="F24" s="5">
        <f t="shared" si="1"/>
        <v>3</v>
      </c>
      <c r="G24" s="5">
        <f t="shared" si="1"/>
        <v>3</v>
      </c>
      <c r="H24" s="5">
        <f t="shared" si="1"/>
        <v>3</v>
      </c>
      <c r="I24" s="5">
        <f t="shared" si="1"/>
        <v>3</v>
      </c>
      <c r="J24" s="5">
        <f t="shared" si="1"/>
        <v>3</v>
      </c>
      <c r="K24" s="5">
        <f t="shared" si="1"/>
        <v>3</v>
      </c>
      <c r="L24" s="5">
        <f t="shared" si="1"/>
        <v>3</v>
      </c>
      <c r="M24" s="5">
        <f t="shared" si="1"/>
        <v>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1" t="s">
        <v>29</v>
      </c>
      <c r="B25" s="5">
        <v>3.0</v>
      </c>
      <c r="C25" s="5">
        <v>3.0</v>
      </c>
      <c r="D25" s="5">
        <v>3.0</v>
      </c>
      <c r="E25" s="5">
        <v>3.0</v>
      </c>
      <c r="F25" s="5">
        <v>3.0</v>
      </c>
      <c r="G25" s="5">
        <v>3.0</v>
      </c>
      <c r="H25" s="5">
        <v>3.0</v>
      </c>
      <c r="I25" s="5">
        <v>3.0</v>
      </c>
      <c r="J25" s="5">
        <v>3.0</v>
      </c>
      <c r="K25" s="5">
        <v>3.0</v>
      </c>
      <c r="L25" s="5">
        <v>3.0</v>
      </c>
      <c r="M25" s="5">
        <v>3.0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30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13</v>
      </c>
      <c r="B27" s="25" t="s">
        <v>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14</v>
      </c>
      <c r="B28" s="25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15</v>
      </c>
      <c r="B29" s="25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16</v>
      </c>
      <c r="B30" s="25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17</v>
      </c>
      <c r="B31" s="25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18</v>
      </c>
      <c r="B32" s="25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19</v>
      </c>
      <c r="B33" s="25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20</v>
      </c>
      <c r="B34" s="25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21</v>
      </c>
      <c r="B35" s="25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22</v>
      </c>
      <c r="B36" s="25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23</v>
      </c>
      <c r="B37" s="25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24</v>
      </c>
      <c r="B38" s="25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3:M33"/>
    <mergeCell ref="B34:M34"/>
    <mergeCell ref="B35:M35"/>
    <mergeCell ref="B36:M36"/>
    <mergeCell ref="B37:M37"/>
    <mergeCell ref="B38:M38"/>
    <mergeCell ref="B11:M11"/>
    <mergeCell ref="B27:M27"/>
    <mergeCell ref="B28:M28"/>
    <mergeCell ref="B29:M29"/>
    <mergeCell ref="B30:M30"/>
    <mergeCell ref="B31:M31"/>
    <mergeCell ref="B32:M32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85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86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54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3.0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3.0</v>
      </c>
      <c r="J14" s="17">
        <v>3.0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7">
        <v>4.0</v>
      </c>
      <c r="B16" s="17">
        <v>4.0</v>
      </c>
      <c r="C16" s="17">
        <v>4.0</v>
      </c>
      <c r="D16" s="17">
        <v>4.0</v>
      </c>
      <c r="E16" s="17">
        <v>4.0</v>
      </c>
      <c r="F16" s="17">
        <v>4.0</v>
      </c>
      <c r="G16" s="17">
        <v>4.0</v>
      </c>
      <c r="H16" s="17">
        <v>4.0</v>
      </c>
      <c r="I16" s="17">
        <v>4.0</v>
      </c>
      <c r="J16" s="17">
        <v>4.0</v>
      </c>
      <c r="K16" s="17">
        <v>4.0</v>
      </c>
      <c r="L16" s="17">
        <v>4.0</v>
      </c>
      <c r="M16" s="17">
        <v>4.0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17">
        <v>5.0</v>
      </c>
      <c r="B17" s="17">
        <v>3.0</v>
      </c>
      <c r="C17" s="17">
        <v>3.0</v>
      </c>
      <c r="D17" s="17">
        <v>3.0</v>
      </c>
      <c r="E17" s="17">
        <v>3.0</v>
      </c>
      <c r="F17" s="17">
        <v>3.0</v>
      </c>
      <c r="G17" s="17">
        <v>3.0</v>
      </c>
      <c r="H17" s="17">
        <v>3.0</v>
      </c>
      <c r="I17" s="17">
        <v>3.0</v>
      </c>
      <c r="J17" s="17">
        <v>3.0</v>
      </c>
      <c r="K17" s="17">
        <v>3.0</v>
      </c>
      <c r="L17" s="17">
        <v>3.0</v>
      </c>
      <c r="M17" s="17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17">
        <v>6.0</v>
      </c>
      <c r="B18" s="17">
        <v>3.0</v>
      </c>
      <c r="C18" s="17">
        <v>3.0</v>
      </c>
      <c r="D18" s="17">
        <v>3.0</v>
      </c>
      <c r="E18" s="17">
        <v>3.0</v>
      </c>
      <c r="F18" s="17">
        <v>3.0</v>
      </c>
      <c r="G18" s="17">
        <v>3.0</v>
      </c>
      <c r="H18" s="17">
        <v>3.0</v>
      </c>
      <c r="I18" s="17">
        <v>3.0</v>
      </c>
      <c r="J18" s="17">
        <v>3.0</v>
      </c>
      <c r="K18" s="17">
        <v>3.0</v>
      </c>
      <c r="L18" s="17">
        <v>3.0</v>
      </c>
      <c r="M18" s="17">
        <v>3.0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25</v>
      </c>
      <c r="B20" s="19">
        <v>3.0</v>
      </c>
      <c r="C20" s="19">
        <v>3.0</v>
      </c>
      <c r="D20" s="19">
        <v>3.0</v>
      </c>
      <c r="E20" s="19">
        <v>3.0</v>
      </c>
      <c r="F20" s="19">
        <v>3.0</v>
      </c>
      <c r="G20" s="19">
        <v>3.0</v>
      </c>
      <c r="H20" s="19">
        <v>3.0</v>
      </c>
      <c r="I20" s="19">
        <v>3.0</v>
      </c>
      <c r="J20" s="19">
        <v>3.0</v>
      </c>
      <c r="K20" s="19">
        <v>3.0</v>
      </c>
      <c r="L20" s="19">
        <v>3.0</v>
      </c>
      <c r="M20" s="19">
        <v>3.0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6" t="s">
        <v>26</v>
      </c>
      <c r="B21" s="19">
        <v>4.0</v>
      </c>
      <c r="C21" s="19">
        <v>4.0</v>
      </c>
      <c r="D21" s="19">
        <v>4.0</v>
      </c>
      <c r="E21" s="19">
        <v>4.0</v>
      </c>
      <c r="F21" s="19">
        <v>4.0</v>
      </c>
      <c r="G21" s="19">
        <v>4.0</v>
      </c>
      <c r="H21" s="19">
        <v>4.0</v>
      </c>
      <c r="I21" s="19">
        <v>4.0</v>
      </c>
      <c r="J21" s="19">
        <v>4.0</v>
      </c>
      <c r="K21" s="19">
        <v>4.0</v>
      </c>
      <c r="L21" s="19">
        <v>4.0</v>
      </c>
      <c r="M21" s="19">
        <v>4.0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6" t="s">
        <v>27</v>
      </c>
      <c r="B22" s="19">
        <v>20.0</v>
      </c>
      <c r="C22" s="19">
        <v>20.0</v>
      </c>
      <c r="D22" s="19">
        <v>20.0</v>
      </c>
      <c r="E22" s="19">
        <v>20.0</v>
      </c>
      <c r="F22" s="19">
        <v>20.0</v>
      </c>
      <c r="G22" s="19">
        <v>20.0</v>
      </c>
      <c r="H22" s="19">
        <v>20.0</v>
      </c>
      <c r="I22" s="19">
        <v>20.0</v>
      </c>
      <c r="J22" s="19">
        <v>20.0</v>
      </c>
      <c r="K22" s="19">
        <v>20.0</v>
      </c>
      <c r="L22" s="19">
        <v>20.0</v>
      </c>
      <c r="M22" s="19">
        <v>20.0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28</v>
      </c>
      <c r="B23" s="19">
        <v>3.33</v>
      </c>
      <c r="C23" s="19">
        <v>3.33</v>
      </c>
      <c r="D23" s="19">
        <v>3.33</v>
      </c>
      <c r="E23" s="19">
        <v>3.33</v>
      </c>
      <c r="F23" s="19">
        <v>3.33</v>
      </c>
      <c r="G23" s="19">
        <v>3.33</v>
      </c>
      <c r="H23" s="19">
        <v>3.33</v>
      </c>
      <c r="I23" s="19">
        <v>3.33</v>
      </c>
      <c r="J23" s="19">
        <v>3.33</v>
      </c>
      <c r="K23" s="19">
        <v>3.33</v>
      </c>
      <c r="L23" s="19">
        <v>3.33</v>
      </c>
      <c r="M23" s="19">
        <v>3.33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0" t="s">
        <v>29</v>
      </c>
      <c r="B24" s="5">
        <f t="shared" ref="B24:M24" si="1">ROUND(B23,0)</f>
        <v>3</v>
      </c>
      <c r="C24" s="5">
        <f t="shared" si="1"/>
        <v>3</v>
      </c>
      <c r="D24" s="5">
        <f t="shared" si="1"/>
        <v>3</v>
      </c>
      <c r="E24" s="5">
        <f t="shared" si="1"/>
        <v>3</v>
      </c>
      <c r="F24" s="5">
        <f t="shared" si="1"/>
        <v>3</v>
      </c>
      <c r="G24" s="5">
        <f t="shared" si="1"/>
        <v>3</v>
      </c>
      <c r="H24" s="5">
        <f t="shared" si="1"/>
        <v>3</v>
      </c>
      <c r="I24" s="5">
        <f t="shared" si="1"/>
        <v>3</v>
      </c>
      <c r="J24" s="5">
        <f t="shared" si="1"/>
        <v>3</v>
      </c>
      <c r="K24" s="5">
        <f t="shared" si="1"/>
        <v>3</v>
      </c>
      <c r="L24" s="5">
        <f t="shared" si="1"/>
        <v>3</v>
      </c>
      <c r="M24" s="5">
        <f t="shared" si="1"/>
        <v>3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1" t="s">
        <v>29</v>
      </c>
      <c r="B25" s="5">
        <v>3.0</v>
      </c>
      <c r="C25" s="5">
        <v>3.0</v>
      </c>
      <c r="D25" s="5">
        <v>3.0</v>
      </c>
      <c r="E25" s="5">
        <v>3.0</v>
      </c>
      <c r="F25" s="5">
        <v>3.0</v>
      </c>
      <c r="G25" s="5">
        <v>3.0</v>
      </c>
      <c r="H25" s="5">
        <v>3.0</v>
      </c>
      <c r="I25" s="5">
        <v>3.0</v>
      </c>
      <c r="J25" s="5">
        <v>3.0</v>
      </c>
      <c r="K25" s="5">
        <v>3.0</v>
      </c>
      <c r="L25" s="5">
        <v>3.0</v>
      </c>
      <c r="M25" s="5">
        <v>3.0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30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13</v>
      </c>
      <c r="B27" s="25" t="s">
        <v>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14</v>
      </c>
      <c r="B28" s="25" t="s">
        <v>32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15</v>
      </c>
      <c r="B29" s="25" t="s">
        <v>33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16</v>
      </c>
      <c r="B30" s="25" t="s">
        <v>34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17</v>
      </c>
      <c r="B31" s="25" t="s">
        <v>35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18</v>
      </c>
      <c r="B32" s="25" t="s">
        <v>36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19</v>
      </c>
      <c r="B33" s="25" t="s">
        <v>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20</v>
      </c>
      <c r="B34" s="25" t="s">
        <v>38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21</v>
      </c>
      <c r="B35" s="25" t="s">
        <v>39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" t="s">
        <v>22</v>
      </c>
      <c r="B36" s="25" t="s">
        <v>40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" t="s">
        <v>23</v>
      </c>
      <c r="B37" s="25" t="s">
        <v>41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" t="s">
        <v>24</v>
      </c>
      <c r="B38" s="25" t="s">
        <v>42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3:M33"/>
    <mergeCell ref="B34:M34"/>
    <mergeCell ref="B35:M35"/>
    <mergeCell ref="B36:M36"/>
    <mergeCell ref="B37:M37"/>
    <mergeCell ref="B38:M38"/>
    <mergeCell ref="B11:M11"/>
    <mergeCell ref="B27:M27"/>
    <mergeCell ref="B28:M28"/>
    <mergeCell ref="B29:M29"/>
    <mergeCell ref="B30:M30"/>
    <mergeCell ref="B31:M31"/>
    <mergeCell ref="B32:M32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3" width="15.71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6" t="s">
        <v>3</v>
      </c>
      <c r="B5" s="7" t="s">
        <v>87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6" t="s">
        <v>5</v>
      </c>
      <c r="B6" s="9" t="s">
        <v>88</v>
      </c>
      <c r="C6" s="2"/>
      <c r="D6" s="2"/>
      <c r="E6" s="2"/>
      <c r="F6" s="2"/>
      <c r="G6" s="2"/>
      <c r="H6" s="2"/>
      <c r="I6" s="2"/>
      <c r="J6" s="2"/>
      <c r="K6" s="2"/>
      <c r="L6" s="2"/>
      <c r="M6" s="3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6" t="s">
        <v>7</v>
      </c>
      <c r="B7" s="9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6" t="s">
        <v>9</v>
      </c>
      <c r="B8" s="9" t="s">
        <v>48</v>
      </c>
      <c r="C8" s="2"/>
      <c r="D8" s="2"/>
      <c r="E8" s="2"/>
      <c r="F8" s="2"/>
      <c r="G8" s="2"/>
      <c r="H8" s="2"/>
      <c r="I8" s="2"/>
      <c r="J8" s="2"/>
      <c r="K8" s="2"/>
      <c r="L8" s="2"/>
      <c r="M8" s="3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11" t="s">
        <v>11</v>
      </c>
      <c r="B11" s="12" t="s">
        <v>12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5"/>
      <c r="B12" s="16" t="s">
        <v>13</v>
      </c>
      <c r="C12" s="16" t="s">
        <v>14</v>
      </c>
      <c r="D12" s="16" t="s">
        <v>15</v>
      </c>
      <c r="E12" s="16" t="s">
        <v>16</v>
      </c>
      <c r="F12" s="16" t="s">
        <v>17</v>
      </c>
      <c r="G12" s="16" t="s">
        <v>18</v>
      </c>
      <c r="H12" s="16" t="s">
        <v>19</v>
      </c>
      <c r="I12" s="16" t="s">
        <v>20</v>
      </c>
      <c r="J12" s="16" t="s">
        <v>21</v>
      </c>
      <c r="K12" s="16" t="s">
        <v>22</v>
      </c>
      <c r="L12" s="16" t="s">
        <v>23</v>
      </c>
      <c r="M12" s="16" t="s">
        <v>24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7">
        <v>1.0</v>
      </c>
      <c r="B13" s="17">
        <v>3.0</v>
      </c>
      <c r="C13" s="17">
        <v>3.0</v>
      </c>
      <c r="D13" s="17">
        <v>3.0</v>
      </c>
      <c r="E13" s="17">
        <v>3.0</v>
      </c>
      <c r="F13" s="17">
        <v>3.0</v>
      </c>
      <c r="G13" s="17">
        <v>3.0</v>
      </c>
      <c r="H13" s="17">
        <v>3.0</v>
      </c>
      <c r="I13" s="17">
        <v>3.0</v>
      </c>
      <c r="J13" s="17">
        <v>3.0</v>
      </c>
      <c r="K13" s="17">
        <v>3.0</v>
      </c>
      <c r="L13" s="17">
        <v>3.0</v>
      </c>
      <c r="M13" s="17">
        <v>3.0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7">
        <v>2.0</v>
      </c>
      <c r="B14" s="17">
        <v>4.0</v>
      </c>
      <c r="C14" s="17">
        <v>3.0</v>
      </c>
      <c r="D14" s="17">
        <v>3.0</v>
      </c>
      <c r="E14" s="17">
        <v>3.0</v>
      </c>
      <c r="F14" s="17">
        <v>3.0</v>
      </c>
      <c r="G14" s="17">
        <v>3.0</v>
      </c>
      <c r="H14" s="17">
        <v>3.0</v>
      </c>
      <c r="I14" s="17">
        <v>4.0</v>
      </c>
      <c r="J14" s="17">
        <v>4.0</v>
      </c>
      <c r="K14" s="17">
        <v>3.0</v>
      </c>
      <c r="L14" s="17">
        <v>3.0</v>
      </c>
      <c r="M14" s="17">
        <v>3.0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7">
        <v>3.0</v>
      </c>
      <c r="B15" s="17">
        <v>4.0</v>
      </c>
      <c r="C15" s="17">
        <v>4.0</v>
      </c>
      <c r="D15" s="17">
        <v>4.0</v>
      </c>
      <c r="E15" s="17">
        <v>4.0</v>
      </c>
      <c r="F15" s="17">
        <v>4.0</v>
      </c>
      <c r="G15" s="17">
        <v>4.0</v>
      </c>
      <c r="H15" s="17">
        <v>4.0</v>
      </c>
      <c r="I15" s="17">
        <v>4.0</v>
      </c>
      <c r="J15" s="17">
        <v>4.0</v>
      </c>
      <c r="K15" s="17">
        <v>4.0</v>
      </c>
      <c r="L15" s="17">
        <v>4.0</v>
      </c>
      <c r="M15" s="17">
        <v>4.0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6" t="s">
        <v>25</v>
      </c>
      <c r="B17" s="19">
        <v>3.0</v>
      </c>
      <c r="C17" s="19">
        <v>3.0</v>
      </c>
      <c r="D17" s="19">
        <v>3.0</v>
      </c>
      <c r="E17" s="19">
        <v>3.0</v>
      </c>
      <c r="F17" s="19">
        <v>3.0</v>
      </c>
      <c r="G17" s="19">
        <v>3.0</v>
      </c>
      <c r="H17" s="19">
        <v>3.0</v>
      </c>
      <c r="I17" s="19">
        <v>3.0</v>
      </c>
      <c r="J17" s="19">
        <v>3.0</v>
      </c>
      <c r="K17" s="19">
        <v>3.0</v>
      </c>
      <c r="L17" s="19">
        <v>3.0</v>
      </c>
      <c r="M17" s="19">
        <v>3.0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6" t="s">
        <v>26</v>
      </c>
      <c r="B18" s="19">
        <v>4.0</v>
      </c>
      <c r="C18" s="19">
        <v>4.0</v>
      </c>
      <c r="D18" s="19">
        <v>4.0</v>
      </c>
      <c r="E18" s="19">
        <v>4.0</v>
      </c>
      <c r="F18" s="19">
        <v>4.0</v>
      </c>
      <c r="G18" s="19">
        <v>4.0</v>
      </c>
      <c r="H18" s="19">
        <v>4.0</v>
      </c>
      <c r="I18" s="19">
        <v>4.0</v>
      </c>
      <c r="J18" s="19">
        <v>4.0</v>
      </c>
      <c r="K18" s="19">
        <v>4.0</v>
      </c>
      <c r="L18" s="19">
        <v>4.0</v>
      </c>
      <c r="M18" s="19">
        <v>4.0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6" t="s">
        <v>27</v>
      </c>
      <c r="B19" s="19">
        <v>11.0</v>
      </c>
      <c r="C19" s="19">
        <v>10.0</v>
      </c>
      <c r="D19" s="19">
        <v>10.0</v>
      </c>
      <c r="E19" s="19">
        <v>10.0</v>
      </c>
      <c r="F19" s="19">
        <v>10.0</v>
      </c>
      <c r="G19" s="19">
        <v>10.0</v>
      </c>
      <c r="H19" s="19">
        <v>10.0</v>
      </c>
      <c r="I19" s="19">
        <v>11.0</v>
      </c>
      <c r="J19" s="19">
        <v>11.0</v>
      </c>
      <c r="K19" s="19">
        <v>10.0</v>
      </c>
      <c r="L19" s="19">
        <v>10.0</v>
      </c>
      <c r="M19" s="19">
        <v>10.0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6" t="s">
        <v>28</v>
      </c>
      <c r="B20" s="19">
        <v>3.67</v>
      </c>
      <c r="C20" s="19">
        <v>3.33</v>
      </c>
      <c r="D20" s="19">
        <v>3.33</v>
      </c>
      <c r="E20" s="19">
        <v>3.33</v>
      </c>
      <c r="F20" s="19">
        <v>3.33</v>
      </c>
      <c r="G20" s="19">
        <v>3.33</v>
      </c>
      <c r="H20" s="19">
        <v>3.33</v>
      </c>
      <c r="I20" s="19">
        <v>3.67</v>
      </c>
      <c r="J20" s="19">
        <v>3.67</v>
      </c>
      <c r="K20" s="19">
        <v>3.33</v>
      </c>
      <c r="L20" s="19">
        <v>3.33</v>
      </c>
      <c r="M20" s="19">
        <v>3.33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20" t="s">
        <v>29</v>
      </c>
      <c r="B21" s="5">
        <f t="shared" ref="B21:M21" si="1">ROUND(B20,0)</f>
        <v>4</v>
      </c>
      <c r="C21" s="5">
        <f t="shared" si="1"/>
        <v>3</v>
      </c>
      <c r="D21" s="5">
        <f t="shared" si="1"/>
        <v>3</v>
      </c>
      <c r="E21" s="5">
        <f t="shared" si="1"/>
        <v>3</v>
      </c>
      <c r="F21" s="5">
        <f t="shared" si="1"/>
        <v>3</v>
      </c>
      <c r="G21" s="5">
        <f t="shared" si="1"/>
        <v>3</v>
      </c>
      <c r="H21" s="5">
        <f t="shared" si="1"/>
        <v>3</v>
      </c>
      <c r="I21" s="5">
        <f t="shared" si="1"/>
        <v>4</v>
      </c>
      <c r="J21" s="5">
        <f t="shared" si="1"/>
        <v>4</v>
      </c>
      <c r="K21" s="5">
        <f t="shared" si="1"/>
        <v>3</v>
      </c>
      <c r="L21" s="5">
        <f t="shared" si="1"/>
        <v>3</v>
      </c>
      <c r="M21" s="5">
        <f t="shared" si="1"/>
        <v>3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21" t="s">
        <v>29</v>
      </c>
      <c r="B22" s="5">
        <v>4.0</v>
      </c>
      <c r="C22" s="5">
        <v>3.0</v>
      </c>
      <c r="D22" s="5">
        <v>3.0</v>
      </c>
      <c r="E22" s="5">
        <v>3.0</v>
      </c>
      <c r="F22" s="5">
        <v>3.0</v>
      </c>
      <c r="G22" s="5">
        <v>3.0</v>
      </c>
      <c r="H22" s="5">
        <v>3.0</v>
      </c>
      <c r="I22" s="5">
        <v>4.0</v>
      </c>
      <c r="J22" s="5">
        <v>4.0</v>
      </c>
      <c r="K22" s="5">
        <v>3.0</v>
      </c>
      <c r="L22" s="5">
        <v>3.0</v>
      </c>
      <c r="M22" s="5">
        <v>3.0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6" t="s">
        <v>30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6" t="s">
        <v>13</v>
      </c>
      <c r="B24" s="25" t="s">
        <v>31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3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6" t="s">
        <v>14</v>
      </c>
      <c r="B25" s="25" t="s">
        <v>32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6" t="s">
        <v>15</v>
      </c>
      <c r="B26" s="25" t="s">
        <v>33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3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" t="s">
        <v>16</v>
      </c>
      <c r="B27" s="25" t="s">
        <v>34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" t="s">
        <v>17</v>
      </c>
      <c r="B28" s="25" t="s">
        <v>35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3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" t="s">
        <v>18</v>
      </c>
      <c r="B29" s="25" t="s">
        <v>36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" t="s">
        <v>19</v>
      </c>
      <c r="B30" s="25" t="s">
        <v>37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" t="s">
        <v>20</v>
      </c>
      <c r="B31" s="25" t="s">
        <v>38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" t="s">
        <v>21</v>
      </c>
      <c r="B32" s="25" t="s">
        <v>39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3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" t="s">
        <v>22</v>
      </c>
      <c r="B33" s="25" t="s">
        <v>40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" t="s">
        <v>23</v>
      </c>
      <c r="B34" s="25" t="s">
        <v>41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" t="s">
        <v>24</v>
      </c>
      <c r="B35" s="25" t="s">
        <v>42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3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20">
    <mergeCell ref="A1:M1"/>
    <mergeCell ref="A2:M2"/>
    <mergeCell ref="A3:M3"/>
    <mergeCell ref="B6:M6"/>
    <mergeCell ref="B7:M7"/>
    <mergeCell ref="B8:M8"/>
    <mergeCell ref="A11:A12"/>
    <mergeCell ref="B30:M30"/>
    <mergeCell ref="B31:M31"/>
    <mergeCell ref="B32:M32"/>
    <mergeCell ref="B33:M33"/>
    <mergeCell ref="B34:M34"/>
    <mergeCell ref="B35:M35"/>
    <mergeCell ref="B11:M11"/>
    <mergeCell ref="B24:M24"/>
    <mergeCell ref="B25:M25"/>
    <mergeCell ref="B26:M26"/>
    <mergeCell ref="B27:M27"/>
    <mergeCell ref="B28:M28"/>
    <mergeCell ref="B29:M29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6.86"/>
    <col customWidth="1" min="2" max="2" width="52.86"/>
    <col customWidth="1" min="3" max="23" width="11.43"/>
    <col customWidth="1" min="24" max="24" width="22.29"/>
    <col customWidth="1" min="25" max="25" width="28.0"/>
    <col customWidth="1" min="26" max="26" width="13.71"/>
    <col customWidth="1" min="27" max="39" width="8.71"/>
  </cols>
  <sheetData>
    <row r="1" ht="21.0" customHeight="1">
      <c r="A1" s="26" t="s">
        <v>89</v>
      </c>
      <c r="B1" s="27"/>
      <c r="C1" s="28" t="s">
        <v>90</v>
      </c>
      <c r="D1" s="14"/>
      <c r="E1" s="29" t="s">
        <v>91</v>
      </c>
      <c r="F1" s="13"/>
      <c r="G1" s="14"/>
      <c r="H1" s="30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2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</row>
    <row r="2" ht="21.0" customHeight="1">
      <c r="A2" s="33"/>
      <c r="B2" s="34"/>
      <c r="C2" s="28" t="s">
        <v>92</v>
      </c>
      <c r="D2" s="14"/>
      <c r="E2" s="35" t="s">
        <v>93</v>
      </c>
      <c r="F2" s="13"/>
      <c r="G2" s="14"/>
      <c r="H2" s="30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2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</row>
    <row r="3" ht="21.0" customHeight="1">
      <c r="A3" s="26" t="s">
        <v>94</v>
      </c>
      <c r="B3" s="27"/>
      <c r="C3" s="28" t="s">
        <v>95</v>
      </c>
      <c r="D3" s="14"/>
      <c r="E3" s="36" t="s">
        <v>96</v>
      </c>
      <c r="F3" s="13"/>
      <c r="G3" s="14"/>
      <c r="H3" s="30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2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</row>
    <row r="4" ht="21.0" customHeight="1">
      <c r="A4" s="33"/>
      <c r="B4" s="34"/>
      <c r="C4" s="28" t="s">
        <v>97</v>
      </c>
      <c r="D4" s="14"/>
      <c r="E4" s="37" t="s">
        <v>98</v>
      </c>
      <c r="F4" s="13"/>
      <c r="G4" s="14"/>
      <c r="H4" s="30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2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</row>
    <row r="5" ht="21.0" customHeight="1">
      <c r="A5" s="38"/>
      <c r="B5" s="38"/>
      <c r="C5" s="38"/>
      <c r="D5" s="38"/>
      <c r="E5" s="38"/>
      <c r="F5" s="38"/>
      <c r="G5" s="38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40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</row>
    <row r="6" ht="50.25" customHeight="1">
      <c r="A6" s="41" t="s">
        <v>99</v>
      </c>
      <c r="B6" s="41" t="s">
        <v>100</v>
      </c>
      <c r="C6" s="42" t="str">
        <f>'DP1113 Gambar I'!B5</f>
        <v>DP1113 Gambar I</v>
      </c>
      <c r="D6" s="42" t="s">
        <v>43</v>
      </c>
      <c r="E6" s="42" t="str">
        <f>'DP1117 Pengantar Bidang Studi D'!B5</f>
        <v>DP1117 Pengantar Bidang Studi Desain Produk Industri</v>
      </c>
      <c r="F6" s="42" t="str">
        <f>'DP2121 Desain Produk I'!B5</f>
        <v>DP2121 Desain Produk I</v>
      </c>
      <c r="G6" s="42" t="str">
        <f>'DP2133 Teknik Presentasi I'!B5</f>
        <v>DP2133 Teknik Presentasi I</v>
      </c>
      <c r="H6" s="42" t="str">
        <f>'DP2135 Bahan dan Proses Produks'!B5</f>
        <v>DP2135 Bahan dan Proses Produksi</v>
      </c>
      <c r="I6" s="42" t="str">
        <f>'DP2137 Pengantar HAKI'!B5</f>
        <v>DP2137 Pengantar HAKI</v>
      </c>
      <c r="J6" s="42" t="str">
        <f>'DP2139 Semantika Produk'!B5</f>
        <v>DP2139 Semantika Produk</v>
      </c>
      <c r="K6" s="42" t="str">
        <f>'DP3131 Desain Produk III'!B5</f>
        <v>DP3131 Desain Produk III</v>
      </c>
      <c r="L6" s="42" t="str">
        <f>'DP3135 Ergonomi Desain I'!B5</f>
        <v>DP3135 Ergonomi Desain I</v>
      </c>
      <c r="M6" s="42" t="str">
        <f>'DP3137 Tinjauan Desain'!B5</f>
        <v>DP3137 Tinjauan Desain</v>
      </c>
      <c r="N6" s="42" t="str">
        <f>'DP3139 Metodologi Desain'!B5</f>
        <v>DP3139 Metodologi Desain</v>
      </c>
      <c r="O6" s="42" t="str">
        <f>'DP3141 Workshop Material'!B5</f>
        <v>DP3141 Workshop Material</v>
      </c>
      <c r="P6" s="42" t="str">
        <f>'DP3143 Pemodelan Digital I'!B5</f>
        <v>DP3143 Pemodelan Digital I</v>
      </c>
      <c r="Q6" s="42" t="str">
        <f>'DP4141 Desain Produk V'!B5</f>
        <v>DP4141 Desain Produk V</v>
      </c>
      <c r="R6" s="42" t="str">
        <f>'DP4143 Kerja Profesi'!B5</f>
        <v>DP4143 Kerja Profesi</v>
      </c>
      <c r="S6" s="42" t="str">
        <f>'DP4145 Kolokium Pra Tugas Akhir'!B5</f>
        <v>DP4145 Kolokium Pra Tugas Akhir</v>
      </c>
      <c r="T6" s="42" t="str">
        <f>'DP4149 Manajemen Pemasaran Prod'!B5</f>
        <v>DP4149 Manajemen Pemasaran Produk</v>
      </c>
      <c r="U6" s="42" t="str">
        <f>'DP4153 Pengantar Desain Sarana '!B5</f>
        <v>DP4153 Pengantar Desain Sarana Lingkungan</v>
      </c>
      <c r="V6" s="42" t="str">
        <f>'DP4200 Tugas Akhir'!B5</f>
        <v>DP4200 Tugas Akhir</v>
      </c>
      <c r="W6" s="43" t="str">
        <f>B5</f>
        <v/>
      </c>
      <c r="X6" s="42" t="s">
        <v>101</v>
      </c>
      <c r="Y6" s="44"/>
      <c r="Z6" s="45" t="s">
        <v>102</v>
      </c>
      <c r="AA6" s="45" t="s">
        <v>103</v>
      </c>
      <c r="AB6" s="45" t="s">
        <v>14</v>
      </c>
      <c r="AC6" s="45" t="s">
        <v>15</v>
      </c>
      <c r="AD6" s="45" t="s">
        <v>23</v>
      </c>
      <c r="AE6" s="46"/>
      <c r="AF6" s="45" t="s">
        <v>104</v>
      </c>
      <c r="AG6" s="45" t="s">
        <v>105</v>
      </c>
      <c r="AH6" s="45" t="s">
        <v>106</v>
      </c>
      <c r="AI6" s="45" t="s">
        <v>107</v>
      </c>
      <c r="AJ6" s="46"/>
      <c r="AK6" s="45" t="s">
        <v>108</v>
      </c>
      <c r="AL6" s="46"/>
      <c r="AM6" s="46"/>
    </row>
    <row r="7" ht="39.0" customHeight="1">
      <c r="A7" s="47">
        <v>1.0</v>
      </c>
      <c r="B7" s="48" t="s">
        <v>31</v>
      </c>
      <c r="C7" s="49">
        <v>4.0</v>
      </c>
      <c r="D7" s="18">
        <v>3.0</v>
      </c>
      <c r="E7" s="18">
        <v>4.0</v>
      </c>
      <c r="F7" s="18">
        <v>4.0</v>
      </c>
      <c r="G7" s="18">
        <v>4.0</v>
      </c>
      <c r="H7" s="18">
        <v>3.0</v>
      </c>
      <c r="I7" s="18">
        <v>3.0</v>
      </c>
      <c r="J7" s="18">
        <v>3.0</v>
      </c>
      <c r="K7" s="18">
        <v>4.0</v>
      </c>
      <c r="L7" s="18">
        <v>4.0</v>
      </c>
      <c r="M7" s="18">
        <v>4.0</v>
      </c>
      <c r="N7" s="18">
        <v>4.0</v>
      </c>
      <c r="O7" s="18">
        <v>4.0</v>
      </c>
      <c r="P7" s="18">
        <v>4.0</v>
      </c>
      <c r="Q7" s="18">
        <v>4.0</v>
      </c>
      <c r="R7" s="18">
        <v>3.0</v>
      </c>
      <c r="S7" s="18">
        <v>3.0</v>
      </c>
      <c r="T7" s="18">
        <v>3.0</v>
      </c>
      <c r="U7" s="18">
        <v>3.0</v>
      </c>
      <c r="V7" s="18">
        <v>3.0</v>
      </c>
      <c r="W7" s="50">
        <v>4.0</v>
      </c>
      <c r="X7" s="51">
        <f t="shared" ref="X7:X63" si="2">AVERAGE(C7:W7)</f>
        <v>3.571428571</v>
      </c>
      <c r="Y7" s="52"/>
      <c r="Z7" s="53"/>
      <c r="AA7" s="53">
        <f>COUNTIF($C$7:$W$7,4)</f>
        <v>12</v>
      </c>
      <c r="AB7" s="53">
        <f>COUNTIF($C$7:$W$7,3)</f>
        <v>9</v>
      </c>
      <c r="AC7" s="53">
        <f>COUNTIF($C$7:$W$7,2)</f>
        <v>0</v>
      </c>
      <c r="AD7" s="53">
        <f>COUNTIF($C$7:$W$7,1)</f>
        <v>0</v>
      </c>
      <c r="AE7" s="53"/>
      <c r="AF7" s="53">
        <f t="shared" ref="AF7:AI7" si="1">(AA7/21)*100</f>
        <v>57.14285714</v>
      </c>
      <c r="AG7" s="53">
        <f t="shared" si="1"/>
        <v>42.85714286</v>
      </c>
      <c r="AH7" s="53">
        <f t="shared" si="1"/>
        <v>0</v>
      </c>
      <c r="AI7" s="53">
        <f t="shared" si="1"/>
        <v>0</v>
      </c>
      <c r="AJ7" s="53"/>
      <c r="AK7" s="53">
        <f t="shared" ref="AK7:AK18" si="4">(4*AF7+3*AG7+2*AH7+1*AI7)/5</f>
        <v>71.42857143</v>
      </c>
      <c r="AL7" s="53"/>
      <c r="AM7" s="54"/>
    </row>
    <row r="8" ht="39.0" customHeight="1">
      <c r="A8" s="47">
        <v>2.0</v>
      </c>
      <c r="B8" s="48" t="s">
        <v>32</v>
      </c>
      <c r="C8" s="24">
        <v>4.0</v>
      </c>
      <c r="D8" s="5">
        <v>4.0</v>
      </c>
      <c r="E8" s="5">
        <v>4.0</v>
      </c>
      <c r="F8" s="5">
        <v>4.0</v>
      </c>
      <c r="G8" s="5">
        <v>4.0</v>
      </c>
      <c r="H8" s="5">
        <v>3.0</v>
      </c>
      <c r="I8" s="5">
        <v>3.0</v>
      </c>
      <c r="J8" s="5">
        <v>3.0</v>
      </c>
      <c r="K8" s="5">
        <v>3.0</v>
      </c>
      <c r="L8" s="5">
        <v>4.0</v>
      </c>
      <c r="M8" s="5">
        <v>4.0</v>
      </c>
      <c r="N8" s="5">
        <v>4.0</v>
      </c>
      <c r="O8" s="5">
        <v>4.0</v>
      </c>
      <c r="P8" s="5">
        <v>4.0</v>
      </c>
      <c r="Q8" s="5">
        <v>4.0</v>
      </c>
      <c r="R8" s="5">
        <v>3.0</v>
      </c>
      <c r="S8" s="5">
        <v>3.0</v>
      </c>
      <c r="T8" s="5">
        <v>3.0</v>
      </c>
      <c r="U8" s="5">
        <v>3.0</v>
      </c>
      <c r="V8" s="5">
        <v>3.0</v>
      </c>
      <c r="W8" s="55">
        <v>3.0</v>
      </c>
      <c r="X8" s="51">
        <f t="shared" si="2"/>
        <v>3.523809524</v>
      </c>
      <c r="Y8" s="52"/>
      <c r="Z8" s="53"/>
      <c r="AA8" s="53">
        <f>COUNTIF($C$8:$W$8,4)</f>
        <v>11</v>
      </c>
      <c r="AB8" s="53">
        <f>COUNTIF($C$8:$W$8,3)</f>
        <v>10</v>
      </c>
      <c r="AC8" s="53">
        <f>COUNTIF($C$8:$W$8,2)</f>
        <v>0</v>
      </c>
      <c r="AD8" s="53">
        <f>COUNTIF($C$8:$W$8,1)</f>
        <v>0</v>
      </c>
      <c r="AE8" s="53"/>
      <c r="AF8" s="53">
        <f t="shared" ref="AF8:AI8" si="3">(AA8/21)*100</f>
        <v>52.38095238</v>
      </c>
      <c r="AG8" s="53">
        <f t="shared" si="3"/>
        <v>47.61904762</v>
      </c>
      <c r="AH8" s="53">
        <f t="shared" si="3"/>
        <v>0</v>
      </c>
      <c r="AI8" s="53">
        <f t="shared" si="3"/>
        <v>0</v>
      </c>
      <c r="AJ8" s="53"/>
      <c r="AK8" s="53">
        <f t="shared" si="4"/>
        <v>70.47619048</v>
      </c>
      <c r="AL8" s="53"/>
      <c r="AM8" s="54"/>
    </row>
    <row r="9" ht="39.0" customHeight="1">
      <c r="A9" s="47">
        <v>3.0</v>
      </c>
      <c r="B9" s="48" t="s">
        <v>33</v>
      </c>
      <c r="C9" s="24">
        <v>3.0</v>
      </c>
      <c r="D9" s="5">
        <v>4.0</v>
      </c>
      <c r="E9" s="5">
        <v>4.0</v>
      </c>
      <c r="F9" s="5">
        <v>4.0</v>
      </c>
      <c r="G9" s="5">
        <v>3.0</v>
      </c>
      <c r="H9" s="5">
        <v>4.0</v>
      </c>
      <c r="I9" s="5">
        <v>3.0</v>
      </c>
      <c r="J9" s="5">
        <v>3.0</v>
      </c>
      <c r="K9" s="5">
        <v>3.0</v>
      </c>
      <c r="L9" s="5">
        <v>4.0</v>
      </c>
      <c r="M9" s="5">
        <v>4.0</v>
      </c>
      <c r="N9" s="5">
        <v>4.0</v>
      </c>
      <c r="O9" s="5">
        <v>4.0</v>
      </c>
      <c r="P9" s="5">
        <v>4.0</v>
      </c>
      <c r="Q9" s="5">
        <v>4.0</v>
      </c>
      <c r="R9" s="5">
        <v>3.0</v>
      </c>
      <c r="S9" s="5">
        <v>3.0</v>
      </c>
      <c r="T9" s="5">
        <v>3.0</v>
      </c>
      <c r="U9" s="5">
        <v>3.0</v>
      </c>
      <c r="V9" s="5">
        <v>3.0</v>
      </c>
      <c r="W9" s="55">
        <v>3.0</v>
      </c>
      <c r="X9" s="51">
        <f t="shared" si="2"/>
        <v>3.476190476</v>
      </c>
      <c r="Y9" s="52"/>
      <c r="Z9" s="53"/>
      <c r="AA9" s="53">
        <f>COUNTIF($C$9:$W$9,4)</f>
        <v>10</v>
      </c>
      <c r="AB9" s="53">
        <f>COUNTIF($C$9:$W$9,3)</f>
        <v>11</v>
      </c>
      <c r="AC9" s="53">
        <f>COUNTIF($C$9:$W$9,2)</f>
        <v>0</v>
      </c>
      <c r="AD9" s="53">
        <f>COUNTIF($C$9:$W$9,1)</f>
        <v>0</v>
      </c>
      <c r="AE9" s="53"/>
      <c r="AF9" s="53">
        <f t="shared" ref="AF9:AI9" si="5">(AA9/21)*100</f>
        <v>47.61904762</v>
      </c>
      <c r="AG9" s="53">
        <f t="shared" si="5"/>
        <v>52.38095238</v>
      </c>
      <c r="AH9" s="53">
        <f t="shared" si="5"/>
        <v>0</v>
      </c>
      <c r="AI9" s="53">
        <f t="shared" si="5"/>
        <v>0</v>
      </c>
      <c r="AJ9" s="53"/>
      <c r="AK9" s="53">
        <f t="shared" si="4"/>
        <v>69.52380952</v>
      </c>
      <c r="AL9" s="53"/>
      <c r="AM9" s="54"/>
    </row>
    <row r="10" ht="39.0" customHeight="1">
      <c r="A10" s="47">
        <v>4.0</v>
      </c>
      <c r="B10" s="48" t="s">
        <v>34</v>
      </c>
      <c r="C10" s="24">
        <v>4.0</v>
      </c>
      <c r="D10" s="5">
        <v>4.0</v>
      </c>
      <c r="E10" s="5">
        <v>4.0</v>
      </c>
      <c r="F10" s="5">
        <v>4.0</v>
      </c>
      <c r="G10" s="5">
        <v>4.0</v>
      </c>
      <c r="H10" s="5">
        <v>4.0</v>
      </c>
      <c r="I10" s="5">
        <v>3.0</v>
      </c>
      <c r="J10" s="5">
        <v>3.0</v>
      </c>
      <c r="K10" s="5">
        <v>3.0</v>
      </c>
      <c r="L10" s="5">
        <v>4.0</v>
      </c>
      <c r="M10" s="5">
        <v>4.0</v>
      </c>
      <c r="N10" s="5">
        <v>4.0</v>
      </c>
      <c r="O10" s="5">
        <v>4.0</v>
      </c>
      <c r="P10" s="5">
        <v>4.0</v>
      </c>
      <c r="Q10" s="5">
        <v>4.0</v>
      </c>
      <c r="R10" s="5">
        <v>3.0</v>
      </c>
      <c r="S10" s="5">
        <v>3.0</v>
      </c>
      <c r="T10" s="5">
        <v>3.0</v>
      </c>
      <c r="U10" s="5">
        <v>3.0</v>
      </c>
      <c r="V10" s="5">
        <v>3.0</v>
      </c>
      <c r="W10" s="55">
        <v>3.0</v>
      </c>
      <c r="X10" s="51">
        <f t="shared" si="2"/>
        <v>3.571428571</v>
      </c>
      <c r="Y10" s="52"/>
      <c r="Z10" s="53"/>
      <c r="AA10" s="53">
        <f>COUNTIF($C$10:$W$10,4)</f>
        <v>12</v>
      </c>
      <c r="AB10" s="53">
        <f>COUNTIF($C$10:$W$10,3)</f>
        <v>9</v>
      </c>
      <c r="AC10" s="53">
        <f>COUNTIF($C$10:$W$10,2)</f>
        <v>0</v>
      </c>
      <c r="AD10" s="53">
        <f>COUNTIF($C$10:$W$10,1)</f>
        <v>0</v>
      </c>
      <c r="AE10" s="53"/>
      <c r="AF10" s="53">
        <f t="shared" ref="AF10:AI10" si="6">(AA10/21)*100</f>
        <v>57.14285714</v>
      </c>
      <c r="AG10" s="53">
        <f t="shared" si="6"/>
        <v>42.85714286</v>
      </c>
      <c r="AH10" s="53">
        <f t="shared" si="6"/>
        <v>0</v>
      </c>
      <c r="AI10" s="53">
        <f t="shared" si="6"/>
        <v>0</v>
      </c>
      <c r="AJ10" s="53"/>
      <c r="AK10" s="53">
        <f t="shared" si="4"/>
        <v>71.42857143</v>
      </c>
      <c r="AL10" s="53"/>
      <c r="AM10" s="54"/>
    </row>
    <row r="11" ht="39.0" customHeight="1">
      <c r="A11" s="47">
        <v>5.0</v>
      </c>
      <c r="B11" s="48" t="s">
        <v>35</v>
      </c>
      <c r="C11" s="24">
        <v>4.0</v>
      </c>
      <c r="D11" s="5">
        <v>4.0</v>
      </c>
      <c r="E11" s="5">
        <v>4.0</v>
      </c>
      <c r="F11" s="5">
        <v>4.0</v>
      </c>
      <c r="G11" s="5">
        <v>3.0</v>
      </c>
      <c r="H11" s="5">
        <v>4.0</v>
      </c>
      <c r="I11" s="5">
        <v>3.0</v>
      </c>
      <c r="J11" s="5">
        <v>3.0</v>
      </c>
      <c r="K11" s="5">
        <v>3.0</v>
      </c>
      <c r="L11" s="5">
        <v>4.0</v>
      </c>
      <c r="M11" s="5">
        <v>4.0</v>
      </c>
      <c r="N11" s="5">
        <v>4.0</v>
      </c>
      <c r="O11" s="5">
        <v>4.0</v>
      </c>
      <c r="P11" s="5">
        <v>4.0</v>
      </c>
      <c r="Q11" s="5">
        <v>4.0</v>
      </c>
      <c r="R11" s="5">
        <v>3.0</v>
      </c>
      <c r="S11" s="5">
        <v>3.0</v>
      </c>
      <c r="T11" s="5">
        <v>3.0</v>
      </c>
      <c r="U11" s="5">
        <v>3.0</v>
      </c>
      <c r="V11" s="5">
        <v>3.0</v>
      </c>
      <c r="W11" s="55">
        <v>3.0</v>
      </c>
      <c r="X11" s="51">
        <f t="shared" si="2"/>
        <v>3.523809524</v>
      </c>
      <c r="Y11" s="52"/>
      <c r="Z11" s="53"/>
      <c r="AA11" s="53">
        <f>COUNTIF($C$11:$W$11,4)</f>
        <v>11</v>
      </c>
      <c r="AB11" s="53">
        <f>COUNTIF($C$11:$W$11,3)</f>
        <v>10</v>
      </c>
      <c r="AC11" s="53">
        <f>COUNTIF($C$11:$W$11,2)</f>
        <v>0</v>
      </c>
      <c r="AD11" s="53">
        <f>COUNTIF($C$11:$W$11,1)</f>
        <v>0</v>
      </c>
      <c r="AE11" s="53"/>
      <c r="AF11" s="53">
        <f t="shared" ref="AF11:AI11" si="7">(AA11/21)*100</f>
        <v>52.38095238</v>
      </c>
      <c r="AG11" s="53">
        <f t="shared" si="7"/>
        <v>47.61904762</v>
      </c>
      <c r="AH11" s="53">
        <f t="shared" si="7"/>
        <v>0</v>
      </c>
      <c r="AI11" s="53">
        <f t="shared" si="7"/>
        <v>0</v>
      </c>
      <c r="AJ11" s="53"/>
      <c r="AK11" s="53">
        <f t="shared" si="4"/>
        <v>70.47619048</v>
      </c>
      <c r="AL11" s="53"/>
      <c r="AM11" s="54"/>
    </row>
    <row r="12" ht="39.0" customHeight="1">
      <c r="A12" s="47">
        <v>6.0</v>
      </c>
      <c r="B12" s="48" t="s">
        <v>36</v>
      </c>
      <c r="C12" s="24">
        <v>4.0</v>
      </c>
      <c r="D12" s="5">
        <v>4.0</v>
      </c>
      <c r="E12" s="5">
        <v>4.0</v>
      </c>
      <c r="F12" s="5">
        <v>4.0</v>
      </c>
      <c r="G12" s="5">
        <v>3.0</v>
      </c>
      <c r="H12" s="5">
        <v>3.0</v>
      </c>
      <c r="I12" s="5">
        <v>3.0</v>
      </c>
      <c r="J12" s="5">
        <v>3.0</v>
      </c>
      <c r="K12" s="5">
        <v>3.0</v>
      </c>
      <c r="L12" s="5">
        <v>4.0</v>
      </c>
      <c r="M12" s="5">
        <v>4.0</v>
      </c>
      <c r="N12" s="5">
        <v>4.0</v>
      </c>
      <c r="O12" s="5">
        <v>4.0</v>
      </c>
      <c r="P12" s="5">
        <v>4.0</v>
      </c>
      <c r="Q12" s="5">
        <v>4.0</v>
      </c>
      <c r="R12" s="5">
        <v>3.0</v>
      </c>
      <c r="S12" s="5">
        <v>3.0</v>
      </c>
      <c r="T12" s="5">
        <v>3.0</v>
      </c>
      <c r="U12" s="5">
        <v>3.0</v>
      </c>
      <c r="V12" s="5">
        <v>3.0</v>
      </c>
      <c r="W12" s="55">
        <v>3.0</v>
      </c>
      <c r="X12" s="51">
        <f t="shared" si="2"/>
        <v>3.476190476</v>
      </c>
      <c r="Y12" s="52"/>
      <c r="Z12" s="53"/>
      <c r="AA12" s="53">
        <f>COUNTIF($C$12:$W$12,4)</f>
        <v>10</v>
      </c>
      <c r="AB12" s="53">
        <f>COUNTIF($C$12:$W$12,3)</f>
        <v>11</v>
      </c>
      <c r="AC12" s="53">
        <f>COUNTIF($C$12:$W$12,2)</f>
        <v>0</v>
      </c>
      <c r="AD12" s="53">
        <f>COUNTIF($C$12:$W$12,1)</f>
        <v>0</v>
      </c>
      <c r="AE12" s="53"/>
      <c r="AF12" s="53">
        <f t="shared" ref="AF12:AI12" si="8">(AA12/21)*100</f>
        <v>47.61904762</v>
      </c>
      <c r="AG12" s="53">
        <f t="shared" si="8"/>
        <v>52.38095238</v>
      </c>
      <c r="AH12" s="53">
        <f t="shared" si="8"/>
        <v>0</v>
      </c>
      <c r="AI12" s="53">
        <f t="shared" si="8"/>
        <v>0</v>
      </c>
      <c r="AJ12" s="53"/>
      <c r="AK12" s="53">
        <f t="shared" si="4"/>
        <v>69.52380952</v>
      </c>
      <c r="AL12" s="53"/>
      <c r="AM12" s="54"/>
    </row>
    <row r="13" ht="39.0" customHeight="1">
      <c r="A13" s="56">
        <v>7.0</v>
      </c>
      <c r="B13" s="48" t="s">
        <v>37</v>
      </c>
      <c r="C13" s="24">
        <v>4.0</v>
      </c>
      <c r="D13" s="5">
        <v>4.0</v>
      </c>
      <c r="E13" s="5">
        <v>4.0</v>
      </c>
      <c r="F13" s="5">
        <v>4.0</v>
      </c>
      <c r="G13" s="5">
        <v>3.0</v>
      </c>
      <c r="H13" s="5">
        <v>3.0</v>
      </c>
      <c r="I13" s="5">
        <v>3.0</v>
      </c>
      <c r="J13" s="5">
        <v>3.0</v>
      </c>
      <c r="K13" s="5">
        <v>3.0</v>
      </c>
      <c r="L13" s="5">
        <v>4.0</v>
      </c>
      <c r="M13" s="5">
        <v>4.0</v>
      </c>
      <c r="N13" s="5">
        <v>4.0</v>
      </c>
      <c r="O13" s="5">
        <v>3.0</v>
      </c>
      <c r="P13" s="5">
        <v>4.0</v>
      </c>
      <c r="Q13" s="5">
        <v>4.0</v>
      </c>
      <c r="R13" s="5">
        <v>3.0</v>
      </c>
      <c r="S13" s="5">
        <v>3.0</v>
      </c>
      <c r="T13" s="5">
        <v>3.0</v>
      </c>
      <c r="U13" s="5">
        <v>3.0</v>
      </c>
      <c r="V13" s="5">
        <v>3.0</v>
      </c>
      <c r="W13" s="55">
        <v>3.0</v>
      </c>
      <c r="X13" s="51">
        <f t="shared" si="2"/>
        <v>3.428571429</v>
      </c>
      <c r="Y13" s="52"/>
      <c r="Z13" s="53"/>
      <c r="AA13" s="53">
        <f>COUNTIF($C$13:$W$13,4)</f>
        <v>9</v>
      </c>
      <c r="AB13" s="53">
        <f>COUNTIF($C$13:$W$13,3)</f>
        <v>12</v>
      </c>
      <c r="AC13" s="53">
        <f>COUNTIF($C$13:$W$13,2)</f>
        <v>0</v>
      </c>
      <c r="AD13" s="53">
        <f>COUNTIF($C$13:$W$13,1)</f>
        <v>0</v>
      </c>
      <c r="AE13" s="53"/>
      <c r="AF13" s="53">
        <f t="shared" ref="AF13:AI13" si="9">(AA13/21)*100</f>
        <v>42.85714286</v>
      </c>
      <c r="AG13" s="53">
        <f t="shared" si="9"/>
        <v>57.14285714</v>
      </c>
      <c r="AH13" s="53">
        <f t="shared" si="9"/>
        <v>0</v>
      </c>
      <c r="AI13" s="53">
        <f t="shared" si="9"/>
        <v>0</v>
      </c>
      <c r="AJ13" s="53"/>
      <c r="AK13" s="53">
        <f t="shared" si="4"/>
        <v>68.57142857</v>
      </c>
      <c r="AL13" s="53"/>
      <c r="AM13" s="54"/>
    </row>
    <row r="14" ht="39.0" customHeight="1">
      <c r="A14" s="57">
        <v>8.0</v>
      </c>
      <c r="B14" s="48" t="s">
        <v>38</v>
      </c>
      <c r="C14" s="24">
        <v>4.0</v>
      </c>
      <c r="D14" s="5">
        <v>3.0</v>
      </c>
      <c r="E14" s="5">
        <v>4.0</v>
      </c>
      <c r="F14" s="5">
        <v>4.0</v>
      </c>
      <c r="G14" s="5">
        <v>3.0</v>
      </c>
      <c r="H14" s="5">
        <v>3.0</v>
      </c>
      <c r="I14" s="5">
        <v>3.0</v>
      </c>
      <c r="J14" s="5">
        <v>3.0</v>
      </c>
      <c r="K14" s="5">
        <v>3.0</v>
      </c>
      <c r="L14" s="5">
        <v>4.0</v>
      </c>
      <c r="M14" s="5">
        <v>4.0</v>
      </c>
      <c r="N14" s="5">
        <v>4.0</v>
      </c>
      <c r="O14" s="5">
        <v>3.0</v>
      </c>
      <c r="P14" s="5">
        <v>4.0</v>
      </c>
      <c r="Q14" s="5">
        <v>4.0</v>
      </c>
      <c r="R14" s="5">
        <v>3.0</v>
      </c>
      <c r="S14" s="5">
        <v>4.0</v>
      </c>
      <c r="T14" s="5">
        <v>3.0</v>
      </c>
      <c r="U14" s="5">
        <v>3.0</v>
      </c>
      <c r="V14" s="5">
        <v>3.0</v>
      </c>
      <c r="W14" s="55">
        <v>4.0</v>
      </c>
      <c r="X14" s="51">
        <f t="shared" si="2"/>
        <v>3.476190476</v>
      </c>
      <c r="Y14" s="52"/>
      <c r="Z14" s="53"/>
      <c r="AA14" s="53">
        <f>COUNTIF($C$14:$W$14,4)</f>
        <v>10</v>
      </c>
      <c r="AB14" s="53">
        <f>COUNTIF($C$14:$W$14,3)</f>
        <v>11</v>
      </c>
      <c r="AC14" s="53">
        <f>COUNTIF($C$14:$W$14,2)</f>
        <v>0</v>
      </c>
      <c r="AD14" s="53">
        <f>COUNTIF($C$14:$W$14,1)</f>
        <v>0</v>
      </c>
      <c r="AE14" s="53"/>
      <c r="AF14" s="53">
        <f t="shared" ref="AF14:AI14" si="10">(AA14/21)*100</f>
        <v>47.61904762</v>
      </c>
      <c r="AG14" s="53">
        <f t="shared" si="10"/>
        <v>52.38095238</v>
      </c>
      <c r="AH14" s="53">
        <f t="shared" si="10"/>
        <v>0</v>
      </c>
      <c r="AI14" s="53">
        <f t="shared" si="10"/>
        <v>0</v>
      </c>
      <c r="AJ14" s="53"/>
      <c r="AK14" s="53">
        <f t="shared" si="4"/>
        <v>69.52380952</v>
      </c>
      <c r="AL14" s="53"/>
      <c r="AM14" s="54"/>
    </row>
    <row r="15" ht="39.0" customHeight="1">
      <c r="A15" s="57">
        <v>9.0</v>
      </c>
      <c r="B15" s="48" t="s">
        <v>39</v>
      </c>
      <c r="C15" s="24">
        <v>4.0</v>
      </c>
      <c r="D15" s="5">
        <v>3.0</v>
      </c>
      <c r="E15" s="5">
        <v>4.0</v>
      </c>
      <c r="F15" s="5">
        <v>4.0</v>
      </c>
      <c r="G15" s="5">
        <v>3.0</v>
      </c>
      <c r="H15" s="5">
        <v>3.0</v>
      </c>
      <c r="I15" s="5">
        <v>3.0</v>
      </c>
      <c r="J15" s="5">
        <v>3.0</v>
      </c>
      <c r="K15" s="5">
        <v>3.0</v>
      </c>
      <c r="L15" s="5">
        <v>4.0</v>
      </c>
      <c r="M15" s="5">
        <v>4.0</v>
      </c>
      <c r="N15" s="5">
        <v>4.0</v>
      </c>
      <c r="O15" s="5">
        <v>4.0</v>
      </c>
      <c r="P15" s="5">
        <v>4.0</v>
      </c>
      <c r="Q15" s="5">
        <v>4.0</v>
      </c>
      <c r="R15" s="5">
        <v>3.0</v>
      </c>
      <c r="S15" s="5">
        <v>3.0</v>
      </c>
      <c r="T15" s="5">
        <v>3.0</v>
      </c>
      <c r="U15" s="5">
        <v>3.0</v>
      </c>
      <c r="V15" s="5">
        <v>3.0</v>
      </c>
      <c r="W15" s="55">
        <v>4.0</v>
      </c>
      <c r="X15" s="51">
        <f t="shared" si="2"/>
        <v>3.476190476</v>
      </c>
      <c r="Y15" s="52"/>
      <c r="Z15" s="53"/>
      <c r="AA15" s="53">
        <f>COUNTIF($C$15:$W$15,4)</f>
        <v>10</v>
      </c>
      <c r="AB15" s="53">
        <f>COUNTIF($C$15:$W$15,3)</f>
        <v>11</v>
      </c>
      <c r="AC15" s="53">
        <f>COUNTIF($C$15:$W$15,2)</f>
        <v>0</v>
      </c>
      <c r="AD15" s="53">
        <f>COUNTIF($C$15:$W$15,1)</f>
        <v>0</v>
      </c>
      <c r="AE15" s="53"/>
      <c r="AF15" s="53">
        <f t="shared" ref="AF15:AI15" si="11">(AA15/21)*100</f>
        <v>47.61904762</v>
      </c>
      <c r="AG15" s="53">
        <f t="shared" si="11"/>
        <v>52.38095238</v>
      </c>
      <c r="AH15" s="53">
        <f t="shared" si="11"/>
        <v>0</v>
      </c>
      <c r="AI15" s="53">
        <f t="shared" si="11"/>
        <v>0</v>
      </c>
      <c r="AJ15" s="53"/>
      <c r="AK15" s="53">
        <f t="shared" si="4"/>
        <v>69.52380952</v>
      </c>
      <c r="AL15" s="53"/>
      <c r="AM15" s="54"/>
    </row>
    <row r="16" ht="39.0" customHeight="1">
      <c r="A16" s="58">
        <v>10.0</v>
      </c>
      <c r="B16" s="48" t="s">
        <v>40</v>
      </c>
      <c r="C16" s="24">
        <v>4.0</v>
      </c>
      <c r="D16" s="5">
        <v>3.0</v>
      </c>
      <c r="E16" s="5">
        <v>4.0</v>
      </c>
      <c r="F16" s="5">
        <v>4.0</v>
      </c>
      <c r="G16" s="5">
        <v>3.0</v>
      </c>
      <c r="H16" s="5">
        <v>3.0</v>
      </c>
      <c r="I16" s="5">
        <v>3.0</v>
      </c>
      <c r="J16" s="5">
        <v>3.0</v>
      </c>
      <c r="K16" s="5">
        <v>3.0</v>
      </c>
      <c r="L16" s="5">
        <v>4.0</v>
      </c>
      <c r="M16" s="5">
        <v>4.0</v>
      </c>
      <c r="N16" s="5">
        <v>4.0</v>
      </c>
      <c r="O16" s="5">
        <v>3.0</v>
      </c>
      <c r="P16" s="5">
        <v>4.0</v>
      </c>
      <c r="Q16" s="5">
        <v>4.0</v>
      </c>
      <c r="R16" s="5">
        <v>3.0</v>
      </c>
      <c r="S16" s="5">
        <v>3.0</v>
      </c>
      <c r="T16" s="5">
        <v>3.0</v>
      </c>
      <c r="U16" s="5">
        <v>3.0</v>
      </c>
      <c r="V16" s="5">
        <v>3.0</v>
      </c>
      <c r="W16" s="55">
        <v>3.0</v>
      </c>
      <c r="X16" s="51">
        <f t="shared" si="2"/>
        <v>3.380952381</v>
      </c>
      <c r="Y16" s="52"/>
      <c r="Z16" s="53"/>
      <c r="AA16" s="53">
        <f>COUNTIF($C$16:$W$16,4)</f>
        <v>8</v>
      </c>
      <c r="AB16" s="53">
        <f>COUNTIF($C$16:$W$16,3)</f>
        <v>13</v>
      </c>
      <c r="AC16" s="53">
        <f>COUNTIF($C$16:$W$16,2)</f>
        <v>0</v>
      </c>
      <c r="AD16" s="53">
        <f>COUNTIF($C$16:$W$16,1)</f>
        <v>0</v>
      </c>
      <c r="AE16" s="53"/>
      <c r="AF16" s="53">
        <f t="shared" ref="AF16:AI16" si="12">(AA16/21)*100</f>
        <v>38.0952381</v>
      </c>
      <c r="AG16" s="53">
        <f t="shared" si="12"/>
        <v>61.9047619</v>
      </c>
      <c r="AH16" s="53">
        <f t="shared" si="12"/>
        <v>0</v>
      </c>
      <c r="AI16" s="53">
        <f t="shared" si="12"/>
        <v>0</v>
      </c>
      <c r="AJ16" s="53"/>
      <c r="AK16" s="53">
        <f t="shared" si="4"/>
        <v>67.61904762</v>
      </c>
      <c r="AL16" s="53"/>
      <c r="AM16" s="54"/>
    </row>
    <row r="17" ht="39.0" customHeight="1">
      <c r="A17" s="59">
        <v>11.0</v>
      </c>
      <c r="B17" s="48" t="s">
        <v>41</v>
      </c>
      <c r="C17" s="24">
        <v>3.0</v>
      </c>
      <c r="D17" s="5">
        <v>3.0</v>
      </c>
      <c r="E17" s="5">
        <v>3.0</v>
      </c>
      <c r="F17" s="5">
        <v>3.0</v>
      </c>
      <c r="G17" s="5">
        <v>3.0</v>
      </c>
      <c r="H17" s="5">
        <v>4.0</v>
      </c>
      <c r="I17" s="5">
        <v>3.0</v>
      </c>
      <c r="J17" s="5">
        <v>3.0</v>
      </c>
      <c r="K17" s="5">
        <v>3.0</v>
      </c>
      <c r="L17" s="5">
        <v>3.0</v>
      </c>
      <c r="M17" s="5">
        <v>4.0</v>
      </c>
      <c r="N17" s="5">
        <v>4.0</v>
      </c>
      <c r="O17" s="5">
        <v>3.0</v>
      </c>
      <c r="P17" s="5">
        <v>4.0</v>
      </c>
      <c r="Q17" s="5">
        <v>4.0</v>
      </c>
      <c r="R17" s="5">
        <v>3.0</v>
      </c>
      <c r="S17" s="5">
        <v>3.0</v>
      </c>
      <c r="T17" s="5">
        <v>3.0</v>
      </c>
      <c r="U17" s="5">
        <v>3.0</v>
      </c>
      <c r="V17" s="5">
        <v>3.0</v>
      </c>
      <c r="W17" s="55">
        <v>3.0</v>
      </c>
      <c r="X17" s="51">
        <f t="shared" si="2"/>
        <v>3.238095238</v>
      </c>
      <c r="Y17" s="52"/>
      <c r="Z17" s="53"/>
      <c r="AA17" s="53">
        <f>COUNTIF($C$17:$W$17,4)</f>
        <v>5</v>
      </c>
      <c r="AB17" s="53">
        <f>COUNTIF($C$17:$W$17,3)</f>
        <v>16</v>
      </c>
      <c r="AC17" s="53">
        <f>COUNTIF($C$17:$W$17,2)</f>
        <v>0</v>
      </c>
      <c r="AD17" s="53">
        <f>COUNTIF($C$17:$W$17,1)</f>
        <v>0</v>
      </c>
      <c r="AE17" s="53"/>
      <c r="AF17" s="53">
        <f t="shared" ref="AF17:AI17" si="13">(AA17/21)*100</f>
        <v>23.80952381</v>
      </c>
      <c r="AG17" s="53">
        <f t="shared" si="13"/>
        <v>76.19047619</v>
      </c>
      <c r="AH17" s="53">
        <f t="shared" si="13"/>
        <v>0</v>
      </c>
      <c r="AI17" s="53">
        <f t="shared" si="13"/>
        <v>0</v>
      </c>
      <c r="AJ17" s="53"/>
      <c r="AK17" s="53">
        <f t="shared" si="4"/>
        <v>64.76190476</v>
      </c>
      <c r="AL17" s="53"/>
      <c r="AM17" s="54"/>
    </row>
    <row r="18" ht="39.0" customHeight="1">
      <c r="A18" s="59">
        <v>12.0</v>
      </c>
      <c r="B18" s="48" t="s">
        <v>42</v>
      </c>
      <c r="C18" s="60">
        <v>3.0</v>
      </c>
      <c r="D18" s="10">
        <v>3.0</v>
      </c>
      <c r="E18" s="10">
        <v>4.0</v>
      </c>
      <c r="F18" s="10">
        <v>3.0</v>
      </c>
      <c r="G18" s="10">
        <v>3.0</v>
      </c>
      <c r="H18" s="10">
        <v>3.0</v>
      </c>
      <c r="I18" s="10">
        <v>3.0</v>
      </c>
      <c r="J18" s="10">
        <v>3.0</v>
      </c>
      <c r="K18" s="10">
        <v>3.0</v>
      </c>
      <c r="L18" s="10">
        <v>4.0</v>
      </c>
      <c r="M18" s="10">
        <v>4.0</v>
      </c>
      <c r="N18" s="10">
        <v>4.0</v>
      </c>
      <c r="O18" s="10">
        <v>3.0</v>
      </c>
      <c r="P18" s="10">
        <v>4.0</v>
      </c>
      <c r="Q18" s="10">
        <v>4.0</v>
      </c>
      <c r="R18" s="10">
        <v>3.0</v>
      </c>
      <c r="S18" s="10">
        <v>3.0</v>
      </c>
      <c r="T18" s="10">
        <v>3.0</v>
      </c>
      <c r="U18" s="10">
        <v>3.0</v>
      </c>
      <c r="V18" s="10">
        <v>3.0</v>
      </c>
      <c r="W18" s="61">
        <v>3.0</v>
      </c>
      <c r="X18" s="51">
        <f t="shared" si="2"/>
        <v>3.285714286</v>
      </c>
      <c r="Y18" s="52"/>
      <c r="Z18" s="53"/>
      <c r="AA18" s="53">
        <f>COUNTIF($C$18:$W$18,4)</f>
        <v>6</v>
      </c>
      <c r="AB18" s="53">
        <f>COUNTIF($C$18:$W$18,3)</f>
        <v>15</v>
      </c>
      <c r="AC18" s="53">
        <f>COUNTIF($C$18:$W$18,2)</f>
        <v>0</v>
      </c>
      <c r="AD18" s="53">
        <f>COUNTIF($C$18:$W$18,1)</f>
        <v>0</v>
      </c>
      <c r="AE18" s="53"/>
      <c r="AF18" s="53">
        <f t="shared" ref="AF18:AI18" si="14">(AA18/21)*100</f>
        <v>28.57142857</v>
      </c>
      <c r="AG18" s="53">
        <f t="shared" si="14"/>
        <v>71.42857143</v>
      </c>
      <c r="AH18" s="53">
        <f t="shared" si="14"/>
        <v>0</v>
      </c>
      <c r="AI18" s="53">
        <f t="shared" si="14"/>
        <v>0</v>
      </c>
      <c r="AJ18" s="53"/>
      <c r="AK18" s="53">
        <f t="shared" si="4"/>
        <v>65.71428571</v>
      </c>
      <c r="AL18" s="53"/>
      <c r="AM18" s="54"/>
    </row>
    <row r="19" ht="40.5" customHeight="1">
      <c r="A19" s="62" t="s">
        <v>109</v>
      </c>
      <c r="B19" s="63" t="s">
        <v>103</v>
      </c>
      <c r="C19" s="64">
        <f>COUNTIF($C$7:$C$12,4)</f>
        <v>5</v>
      </c>
      <c r="D19" s="64">
        <f>COUNTIF($D$7:$D$12,4)</f>
        <v>5</v>
      </c>
      <c r="E19" s="64">
        <f>COUNTIF($E$7:$E$12,4)</f>
        <v>6</v>
      </c>
      <c r="F19" s="64">
        <f>COUNTIF($F$7:$F$12,4)</f>
        <v>6</v>
      </c>
      <c r="G19" s="64">
        <f>COUNTIF($G$7:$G$12,4)</f>
        <v>3</v>
      </c>
      <c r="H19" s="64">
        <f>COUNTIF($H$7:$H$12,4)</f>
        <v>3</v>
      </c>
      <c r="I19" s="64">
        <f>COUNTIF($I$7:$I$12,4)</f>
        <v>0</v>
      </c>
      <c r="J19" s="64">
        <f>COUNTIF($J$7:$J$12,4)</f>
        <v>0</v>
      </c>
      <c r="K19" s="64">
        <f>COUNTIF($K$7:$K$12,4)</f>
        <v>1</v>
      </c>
      <c r="L19" s="64">
        <f>COUNTIF($L$7:$L$12,4)</f>
        <v>6</v>
      </c>
      <c r="M19" s="64">
        <f>COUNTIF($M$7:$M$12,4)</f>
        <v>6</v>
      </c>
      <c r="N19" s="64">
        <f>COUNTIF($N$7:$N$12,4)</f>
        <v>6</v>
      </c>
      <c r="O19" s="64">
        <f>COUNTIF($O$7:$O$12,4)</f>
        <v>6</v>
      </c>
      <c r="P19" s="64">
        <f>COUNTIF($P$7:$P$12,4)</f>
        <v>6</v>
      </c>
      <c r="Q19" s="64">
        <f>COUNTIF($Q$7:$Q$12,4)</f>
        <v>6</v>
      </c>
      <c r="R19" s="64">
        <f>COUNTIF($R$7:$R$12,4)</f>
        <v>0</v>
      </c>
      <c r="S19" s="64">
        <f>COUNTIF($S$7:$S$12,4)</f>
        <v>0</v>
      </c>
      <c r="T19" s="64">
        <f>COUNTIF($T$7:$T$12,4)</f>
        <v>0</v>
      </c>
      <c r="U19" s="64">
        <f>COUNTIF($U$7:$U$12,4)</f>
        <v>0</v>
      </c>
      <c r="V19" s="64">
        <f>COUNTIF($V$7:$V$12,4)</f>
        <v>0</v>
      </c>
      <c r="W19" s="64">
        <f>COUNTIF($W$7:$W$12,4)</f>
        <v>1</v>
      </c>
      <c r="X19" s="51">
        <f t="shared" si="2"/>
        <v>3.142857143</v>
      </c>
      <c r="Y19" s="65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</row>
    <row r="20" ht="40.5" customHeight="1">
      <c r="A20" s="67"/>
      <c r="B20" s="63" t="s">
        <v>14</v>
      </c>
      <c r="C20" s="64">
        <f>COUNTIF($C$7:$C$12,3)</f>
        <v>1</v>
      </c>
      <c r="D20" s="64">
        <f>COUNTIF($D$7:$D$12,3)</f>
        <v>1</v>
      </c>
      <c r="E20" s="64">
        <f>COUNTIF($E$7:$E$12,3)</f>
        <v>0</v>
      </c>
      <c r="F20" s="64">
        <f>COUNTIF($F$7:$F$12,3)</f>
        <v>0</v>
      </c>
      <c r="G20" s="64">
        <f>COUNTIF($G$7:$G$12,3)</f>
        <v>3</v>
      </c>
      <c r="H20" s="64">
        <f>COUNTIF($H$7:$H$12,3)</f>
        <v>3</v>
      </c>
      <c r="I20" s="64">
        <f>COUNTIF($I$7:$I$12,3)</f>
        <v>6</v>
      </c>
      <c r="J20" s="64">
        <f>COUNTIF($J$7:$J$12,3)</f>
        <v>6</v>
      </c>
      <c r="K20" s="64">
        <f>COUNTIF($K$7:$K$12,3)</f>
        <v>5</v>
      </c>
      <c r="L20" s="64">
        <f>COUNTIF($L$7:$L$12,3)</f>
        <v>0</v>
      </c>
      <c r="M20" s="64">
        <f>COUNTIF($M$7:$M$12,3)</f>
        <v>0</v>
      </c>
      <c r="N20" s="64">
        <f>COUNTIF($N$7:$N$12,3)</f>
        <v>0</v>
      </c>
      <c r="O20" s="64">
        <f>COUNTIF($O$7:$O$12,3)</f>
        <v>0</v>
      </c>
      <c r="P20" s="64">
        <f>COUNTIF($P$7:$P$12,3)</f>
        <v>0</v>
      </c>
      <c r="Q20" s="64">
        <f>COUNTIF($Q$7:$Q$12,3)</f>
        <v>0</v>
      </c>
      <c r="R20" s="64">
        <f>COUNTIF($R$7:$R$12,3)</f>
        <v>6</v>
      </c>
      <c r="S20" s="64">
        <f>COUNTIF($S$7:$S$12,3)</f>
        <v>6</v>
      </c>
      <c r="T20" s="64">
        <f>COUNTIF($T$7:$T$12,3)</f>
        <v>6</v>
      </c>
      <c r="U20" s="64">
        <f>COUNTIF($U$7:$U$12,3)</f>
        <v>6</v>
      </c>
      <c r="V20" s="64">
        <f>COUNTIF($V$7:$V$12,3)</f>
        <v>6</v>
      </c>
      <c r="W20" s="64">
        <f>COUNTIF($W$7:$W$12,3)</f>
        <v>5</v>
      </c>
      <c r="X20" s="51">
        <f t="shared" si="2"/>
        <v>2.857142857</v>
      </c>
      <c r="Y20" s="30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</row>
    <row r="21" ht="40.5" customHeight="1">
      <c r="A21" s="67"/>
      <c r="B21" s="63" t="s">
        <v>15</v>
      </c>
      <c r="C21" s="64">
        <f>COUNTIF($C$7:$C$12,2)</f>
        <v>0</v>
      </c>
      <c r="D21" s="64">
        <f>COUNTIF($D$7:$D$12,2)</f>
        <v>0</v>
      </c>
      <c r="E21" s="64">
        <f>COUNTIF($E$7:$E$12,2)</f>
        <v>0</v>
      </c>
      <c r="F21" s="64">
        <f>COUNTIF($F$7:$F$12,2)</f>
        <v>0</v>
      </c>
      <c r="G21" s="64">
        <f>COUNTIF($G$7:$G$12,2)</f>
        <v>0</v>
      </c>
      <c r="H21" s="64">
        <f>COUNTIF($H$7:$H$12,2)</f>
        <v>0</v>
      </c>
      <c r="I21" s="64">
        <f>COUNTIF($I$7:$I$12,2)</f>
        <v>0</v>
      </c>
      <c r="J21" s="64">
        <f>COUNTIF($J$7:$J$12,2)</f>
        <v>0</v>
      </c>
      <c r="K21" s="64">
        <f>COUNTIF($K$7:$K$12,2)</f>
        <v>0</v>
      </c>
      <c r="L21" s="64">
        <f>COUNTIF($L$7:$L$12,2)</f>
        <v>0</v>
      </c>
      <c r="M21" s="64">
        <f>COUNTIF($M$7:$M$12,2)</f>
        <v>0</v>
      </c>
      <c r="N21" s="64">
        <f>COUNTIF($N$7:$N$12,2)</f>
        <v>0</v>
      </c>
      <c r="O21" s="64">
        <f>COUNTIF($O$7:$O$12,2)</f>
        <v>0</v>
      </c>
      <c r="P21" s="64">
        <f>COUNTIF($P$7:$P$12,2)</f>
        <v>0</v>
      </c>
      <c r="Q21" s="64">
        <f>COUNTIF($Q$7:$Q$12,2)</f>
        <v>0</v>
      </c>
      <c r="R21" s="64">
        <f>COUNTIF($R$7:$R$12,2)</f>
        <v>0</v>
      </c>
      <c r="S21" s="64">
        <f>COUNTIF($S$7:$S$12,2)</f>
        <v>0</v>
      </c>
      <c r="T21" s="64">
        <f>COUNTIF($T$7:$T$12,2)</f>
        <v>0</v>
      </c>
      <c r="U21" s="64">
        <f>COUNTIF($U$7:$U$12,2)</f>
        <v>0</v>
      </c>
      <c r="V21" s="64">
        <f>COUNTIF($V$7:$V$12,2)</f>
        <v>0</v>
      </c>
      <c r="W21" s="64">
        <f>COUNTIF($W$7:$W$12,2)</f>
        <v>0</v>
      </c>
      <c r="X21" s="51">
        <f t="shared" si="2"/>
        <v>0</v>
      </c>
      <c r="Y21" s="30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</row>
    <row r="22" ht="54.75" customHeight="1">
      <c r="A22" s="15"/>
      <c r="B22" s="63" t="s">
        <v>23</v>
      </c>
      <c r="C22" s="64">
        <f>COUNTIF($C$7:$C$12,1)</f>
        <v>0</v>
      </c>
      <c r="D22" s="64">
        <f>COUNTIF($D$7:$D$12,1)</f>
        <v>0</v>
      </c>
      <c r="E22" s="64">
        <f>COUNTIF($E$7:$E$12,1)</f>
        <v>0</v>
      </c>
      <c r="F22" s="64">
        <f>COUNTIF($F$7:$F$12,1)</f>
        <v>0</v>
      </c>
      <c r="G22" s="64">
        <f>COUNTIF($G$7:$G$12,1)</f>
        <v>0</v>
      </c>
      <c r="H22" s="64">
        <f>COUNTIF($H$7:$H$12,1)</f>
        <v>0</v>
      </c>
      <c r="I22" s="64">
        <f>COUNTIF($I$7:$I$12,1)</f>
        <v>0</v>
      </c>
      <c r="J22" s="64">
        <f>COUNTIF($J$7:$J$12,1)</f>
        <v>0</v>
      </c>
      <c r="K22" s="64">
        <f>COUNTIF($K$7:$K$12,1)</f>
        <v>0</v>
      </c>
      <c r="L22" s="64">
        <f>COUNTIF($L$7:$L$12,1)</f>
        <v>0</v>
      </c>
      <c r="M22" s="64">
        <f>COUNTIF($M$7:$M$12,1)</f>
        <v>0</v>
      </c>
      <c r="N22" s="64">
        <f>COUNTIF($N$7:$N$12,1)</f>
        <v>0</v>
      </c>
      <c r="O22" s="64">
        <f>COUNTIF($O$7:$O$12,1)</f>
        <v>0</v>
      </c>
      <c r="P22" s="64">
        <f>COUNTIF($P$7:$P$12,1)</f>
        <v>0</v>
      </c>
      <c r="Q22" s="64">
        <f>COUNTIF($Q$7:$Q$12,1)</f>
        <v>0</v>
      </c>
      <c r="R22" s="64">
        <f>COUNTIF($R$7:$R$12,1)</f>
        <v>0</v>
      </c>
      <c r="S22" s="64">
        <f>COUNTIF($S$7:$S$12,1)</f>
        <v>0</v>
      </c>
      <c r="T22" s="64">
        <f>COUNTIF($T$7:$T$12,1)</f>
        <v>0</v>
      </c>
      <c r="U22" s="64">
        <f>COUNTIF($U$7:$U$12,1)</f>
        <v>0</v>
      </c>
      <c r="V22" s="64">
        <f>COUNTIF($V$7:$V$12,1)</f>
        <v>0</v>
      </c>
      <c r="W22" s="64">
        <f>COUNTIF($W$7:$W$12,1)</f>
        <v>0</v>
      </c>
      <c r="X22" s="51">
        <f t="shared" si="2"/>
        <v>0</v>
      </c>
      <c r="Y22" s="30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</row>
    <row r="23" ht="40.5" customHeight="1">
      <c r="A23" s="62" t="s">
        <v>110</v>
      </c>
      <c r="B23" s="63" t="s">
        <v>103</v>
      </c>
      <c r="C23" s="64">
        <f>COUNTIF($C$13,4)</f>
        <v>1</v>
      </c>
      <c r="D23" s="64">
        <f>COUNTIF($D$13,4)</f>
        <v>1</v>
      </c>
      <c r="E23" s="64">
        <f>COUNTIF($E$13,4)</f>
        <v>1</v>
      </c>
      <c r="F23" s="64">
        <f>COUNTIF($F$13,4)</f>
        <v>1</v>
      </c>
      <c r="G23" s="64">
        <f>COUNTIF($G$13,4)</f>
        <v>0</v>
      </c>
      <c r="H23" s="64">
        <f>COUNTIF($H$13,4)</f>
        <v>0</v>
      </c>
      <c r="I23" s="64">
        <f>COUNTIF($I$13,4)</f>
        <v>0</v>
      </c>
      <c r="J23" s="64">
        <f>COUNTIF($J$13,4)</f>
        <v>0</v>
      </c>
      <c r="K23" s="64">
        <f>COUNTIF($K$13,4)</f>
        <v>0</v>
      </c>
      <c r="L23" s="64">
        <f>COUNTIF($L$13,4)</f>
        <v>1</v>
      </c>
      <c r="M23" s="64">
        <f>COUNTIF($M$13,4)</f>
        <v>1</v>
      </c>
      <c r="N23" s="64">
        <f>COUNTIF($N$13,4)</f>
        <v>1</v>
      </c>
      <c r="O23" s="64">
        <f>COUNTIF($O$13,4)</f>
        <v>0</v>
      </c>
      <c r="P23" s="64">
        <f>COUNTIF($P$13,4)</f>
        <v>1</v>
      </c>
      <c r="Q23" s="64">
        <f>COUNTIF($Q$13,4)</f>
        <v>1</v>
      </c>
      <c r="R23" s="64">
        <f>COUNTIF($R$13,4)</f>
        <v>0</v>
      </c>
      <c r="S23" s="64">
        <f>COUNTIF($S$13,4)</f>
        <v>0</v>
      </c>
      <c r="T23" s="64">
        <f>COUNTIF($T$13,4)</f>
        <v>0</v>
      </c>
      <c r="U23" s="64">
        <f>COUNTIF($U$13,4)</f>
        <v>0</v>
      </c>
      <c r="V23" s="64">
        <f>COUNTIF($V$13,4)</f>
        <v>0</v>
      </c>
      <c r="W23" s="64">
        <f>COUNTIF($W$13,4)</f>
        <v>0</v>
      </c>
      <c r="X23" s="51">
        <f t="shared" si="2"/>
        <v>0.4285714286</v>
      </c>
      <c r="Y23" s="30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</row>
    <row r="24" ht="40.5" customHeight="1">
      <c r="A24" s="67"/>
      <c r="B24" s="63" t="s">
        <v>14</v>
      </c>
      <c r="C24" s="64">
        <f>COUNTIF($C$13,3)</f>
        <v>0</v>
      </c>
      <c r="D24" s="64">
        <f>COUNTIF($D$13,3)</f>
        <v>0</v>
      </c>
      <c r="E24" s="64">
        <f>COUNTIF($E$13,3)</f>
        <v>0</v>
      </c>
      <c r="F24" s="64">
        <f>COUNTIF($F$13,3)</f>
        <v>0</v>
      </c>
      <c r="G24" s="64">
        <f>COUNTIF($G$13,3)</f>
        <v>1</v>
      </c>
      <c r="H24" s="64">
        <f>COUNTIF($H$13,3)</f>
        <v>1</v>
      </c>
      <c r="I24" s="64">
        <f>COUNTIF($I$13,3)</f>
        <v>1</v>
      </c>
      <c r="J24" s="64">
        <f>COUNTIF($J$13,3)</f>
        <v>1</v>
      </c>
      <c r="K24" s="64">
        <f>COUNTIF($K$13,3)</f>
        <v>1</v>
      </c>
      <c r="L24" s="64">
        <f>COUNTIF($L$13,3)</f>
        <v>0</v>
      </c>
      <c r="M24" s="64">
        <f>COUNTIF($M$13,3)</f>
        <v>0</v>
      </c>
      <c r="N24" s="64">
        <f>COUNTIF($N$13,3)</f>
        <v>0</v>
      </c>
      <c r="O24" s="64">
        <f>COUNTIF($O$13,3)</f>
        <v>1</v>
      </c>
      <c r="P24" s="64">
        <f>COUNTIF($P$13,3)</f>
        <v>0</v>
      </c>
      <c r="Q24" s="64">
        <f>COUNTIF($Q$13,3)</f>
        <v>0</v>
      </c>
      <c r="R24" s="64">
        <f>COUNTIF($R$13,3)</f>
        <v>1</v>
      </c>
      <c r="S24" s="64">
        <f>COUNTIF($S$13,3)</f>
        <v>1</v>
      </c>
      <c r="T24" s="64">
        <f>COUNTIF($T$13,3)</f>
        <v>1</v>
      </c>
      <c r="U24" s="64">
        <f>COUNTIF($U$13,3)</f>
        <v>1</v>
      </c>
      <c r="V24" s="64">
        <f>COUNTIF($V$13,3)</f>
        <v>1</v>
      </c>
      <c r="W24" s="64">
        <f>COUNTIF($W$13,3)</f>
        <v>1</v>
      </c>
      <c r="X24" s="51">
        <f t="shared" si="2"/>
        <v>0.5714285714</v>
      </c>
      <c r="Y24" s="30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</row>
    <row r="25" ht="40.5" customHeight="1">
      <c r="A25" s="67"/>
      <c r="B25" s="63" t="s">
        <v>15</v>
      </c>
      <c r="C25" s="64">
        <f>COUNTIF($C$13,2)</f>
        <v>0</v>
      </c>
      <c r="D25" s="64">
        <f>COUNTIF($D$13,2)</f>
        <v>0</v>
      </c>
      <c r="E25" s="64">
        <f>COUNTIF($E$13,2)</f>
        <v>0</v>
      </c>
      <c r="F25" s="64">
        <f>COUNTIF($F$13,2)</f>
        <v>0</v>
      </c>
      <c r="G25" s="64">
        <f>COUNTIF($G$13,2)</f>
        <v>0</v>
      </c>
      <c r="H25" s="64">
        <f>COUNTIF($H$13,2)</f>
        <v>0</v>
      </c>
      <c r="I25" s="64">
        <f>COUNTIF($I$13,2)</f>
        <v>0</v>
      </c>
      <c r="J25" s="64">
        <f>COUNTIF($J$13,2)</f>
        <v>0</v>
      </c>
      <c r="K25" s="64">
        <f>COUNTIF($K$13,2)</f>
        <v>0</v>
      </c>
      <c r="L25" s="64">
        <f>COUNTIF($L$13,2)</f>
        <v>0</v>
      </c>
      <c r="M25" s="64">
        <f>COUNTIF($M$13,2)</f>
        <v>0</v>
      </c>
      <c r="N25" s="64">
        <f>COUNTIF($N$13,2)</f>
        <v>0</v>
      </c>
      <c r="O25" s="64">
        <f>COUNTIF($O$13,2)</f>
        <v>0</v>
      </c>
      <c r="P25" s="64">
        <f>COUNTIF($P$13,2)</f>
        <v>0</v>
      </c>
      <c r="Q25" s="64">
        <f>COUNTIF($Q$13,2)</f>
        <v>0</v>
      </c>
      <c r="R25" s="64">
        <f>COUNTIF($R$13,2)</f>
        <v>0</v>
      </c>
      <c r="S25" s="64">
        <f>COUNTIF($S$13,2)</f>
        <v>0</v>
      </c>
      <c r="T25" s="64">
        <f>COUNTIF($T$13,2)</f>
        <v>0</v>
      </c>
      <c r="U25" s="64">
        <f>COUNTIF($U$13,2)</f>
        <v>0</v>
      </c>
      <c r="V25" s="64">
        <f>COUNTIF($V$13,2)</f>
        <v>0</v>
      </c>
      <c r="W25" s="64">
        <f>COUNTIF($W$13,2)</f>
        <v>0</v>
      </c>
      <c r="X25" s="51">
        <f t="shared" si="2"/>
        <v>0</v>
      </c>
      <c r="Y25" s="30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</row>
    <row r="26" ht="40.5" customHeight="1">
      <c r="A26" s="15"/>
      <c r="B26" s="63" t="s">
        <v>23</v>
      </c>
      <c r="C26" s="64">
        <f>COUNTIF($C$13,1)</f>
        <v>0</v>
      </c>
      <c r="D26" s="64">
        <f>COUNTIF($D$13,1)</f>
        <v>0</v>
      </c>
      <c r="E26" s="64">
        <f>COUNTIF($E$13,1)</f>
        <v>0</v>
      </c>
      <c r="F26" s="64">
        <f>COUNTIF($F$13,1)</f>
        <v>0</v>
      </c>
      <c r="G26" s="64">
        <f>COUNTIF($G$13,1)</f>
        <v>0</v>
      </c>
      <c r="H26" s="64">
        <f>COUNTIF($H$13,1)</f>
        <v>0</v>
      </c>
      <c r="I26" s="64">
        <f>COUNTIF($I$13,1)</f>
        <v>0</v>
      </c>
      <c r="J26" s="64">
        <f>COUNTIF($J$13,1)</f>
        <v>0</v>
      </c>
      <c r="K26" s="64">
        <f>COUNTIF($K$13,1)</f>
        <v>0</v>
      </c>
      <c r="L26" s="64">
        <f>COUNTIF($L$13,1)</f>
        <v>0</v>
      </c>
      <c r="M26" s="64">
        <f>COUNTIF($M$13,1)</f>
        <v>0</v>
      </c>
      <c r="N26" s="64">
        <f>COUNTIF($N$13,1)</f>
        <v>0</v>
      </c>
      <c r="O26" s="64">
        <f>COUNTIF($O$13,1)</f>
        <v>0</v>
      </c>
      <c r="P26" s="64">
        <f>COUNTIF($P$13,1)</f>
        <v>0</v>
      </c>
      <c r="Q26" s="64">
        <f>COUNTIF($Q$13,1)</f>
        <v>0</v>
      </c>
      <c r="R26" s="64">
        <f>COUNTIF($R$13,1)</f>
        <v>0</v>
      </c>
      <c r="S26" s="64">
        <f>COUNTIF($S$13,1)</f>
        <v>0</v>
      </c>
      <c r="T26" s="64">
        <f>COUNTIF($T$13,1)</f>
        <v>0</v>
      </c>
      <c r="U26" s="64">
        <f>COUNTIF($U$13,1)</f>
        <v>0</v>
      </c>
      <c r="V26" s="64">
        <f>COUNTIF($V$13,1)</f>
        <v>0</v>
      </c>
      <c r="W26" s="64">
        <f>COUNTIF($W$13,1)</f>
        <v>0</v>
      </c>
      <c r="X26" s="51">
        <f t="shared" si="2"/>
        <v>0</v>
      </c>
      <c r="Y26" s="30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</row>
    <row r="27" ht="40.5" customHeight="1">
      <c r="A27" s="62" t="s">
        <v>111</v>
      </c>
      <c r="B27" s="63" t="s">
        <v>103</v>
      </c>
      <c r="C27" s="64">
        <f>COUNTIF($C$14:$C$15,4)</f>
        <v>2</v>
      </c>
      <c r="D27" s="64">
        <f>COUNTIF($D$14:$D$15,4)</f>
        <v>0</v>
      </c>
      <c r="E27" s="64">
        <f>COUNTIF($E$14:$E$15,4)</f>
        <v>2</v>
      </c>
      <c r="F27" s="64">
        <f>COUNTIF($F$14:$F$15,4)</f>
        <v>2</v>
      </c>
      <c r="G27" s="64">
        <f>COUNTIF($G$14:$G$15,4)</f>
        <v>0</v>
      </c>
      <c r="H27" s="64">
        <f>COUNTIF($H$14:$H$15,4)</f>
        <v>0</v>
      </c>
      <c r="I27" s="64">
        <f>COUNTIF($I$14:$I$15,4)</f>
        <v>0</v>
      </c>
      <c r="J27" s="64">
        <f>COUNTIF($J$14:$J$15,4)</f>
        <v>0</v>
      </c>
      <c r="K27" s="64">
        <f>COUNTIF($K$14:$K$15,4)</f>
        <v>0</v>
      </c>
      <c r="L27" s="64">
        <f>COUNTIF($L$14:$L$15,4)</f>
        <v>2</v>
      </c>
      <c r="M27" s="64">
        <f>COUNTIF($M$14:$M$15,4)</f>
        <v>2</v>
      </c>
      <c r="N27" s="64">
        <f>COUNTIF($N$14:$N$15,4)</f>
        <v>2</v>
      </c>
      <c r="O27" s="64">
        <f>COUNTIF($O$14:$O$15,4)</f>
        <v>1</v>
      </c>
      <c r="P27" s="64">
        <f>COUNTIF($P$14:$P$15,4)</f>
        <v>2</v>
      </c>
      <c r="Q27" s="64">
        <f>COUNTIF($Q$14:$Q$15,4)</f>
        <v>2</v>
      </c>
      <c r="R27" s="64">
        <f>COUNTIF($R$14:$R$15,4)</f>
        <v>0</v>
      </c>
      <c r="S27" s="64">
        <f>COUNTIF($S$14:$S$15,4)</f>
        <v>1</v>
      </c>
      <c r="T27" s="64">
        <f>COUNTIF($T$14:$T$15,4)</f>
        <v>0</v>
      </c>
      <c r="U27" s="64">
        <f>COUNTIF($U$14:$U$15,4)</f>
        <v>0</v>
      </c>
      <c r="V27" s="64">
        <f>COUNTIF($V$14:$V$15,4)</f>
        <v>0</v>
      </c>
      <c r="W27" s="64">
        <f>COUNTIF($W$14:$W$15,4)</f>
        <v>2</v>
      </c>
      <c r="X27" s="51">
        <f t="shared" si="2"/>
        <v>0.9523809524</v>
      </c>
      <c r="Y27" s="30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</row>
    <row r="28" ht="40.5" customHeight="1">
      <c r="A28" s="67"/>
      <c r="B28" s="63" t="s">
        <v>14</v>
      </c>
      <c r="C28" s="64">
        <f>COUNTIF($C$14:$C$15,3)</f>
        <v>0</v>
      </c>
      <c r="D28" s="64">
        <f>COUNTIF($D$14:$D$15,3)</f>
        <v>2</v>
      </c>
      <c r="E28" s="64">
        <f>COUNTIF($E$14:$E$15,3)</f>
        <v>0</v>
      </c>
      <c r="F28" s="64">
        <f>COUNTIF($F$14:$F$15,3)</f>
        <v>0</v>
      </c>
      <c r="G28" s="64">
        <f>COUNTIF($G$14:$G$15,3)</f>
        <v>2</v>
      </c>
      <c r="H28" s="64">
        <f>COUNTIF($H$14:$H$15,3)</f>
        <v>2</v>
      </c>
      <c r="I28" s="64">
        <f>COUNTIF($I$14:$I$15,3)</f>
        <v>2</v>
      </c>
      <c r="J28" s="64">
        <f>COUNTIF($J$14:$J$15,3)</f>
        <v>2</v>
      </c>
      <c r="K28" s="64">
        <f>COUNTIF($K$14:$K$15,3)</f>
        <v>2</v>
      </c>
      <c r="L28" s="64">
        <f>COUNTIF($L$14:$L$15,3)</f>
        <v>0</v>
      </c>
      <c r="M28" s="64">
        <f>COUNTIF($M$14:$M$15,3)</f>
        <v>0</v>
      </c>
      <c r="N28" s="64">
        <f>COUNTIF($N$14:$N$15,3)</f>
        <v>0</v>
      </c>
      <c r="O28" s="64">
        <f>COUNTIF($O$14:$O$15,3)</f>
        <v>1</v>
      </c>
      <c r="P28" s="64">
        <f>COUNTIF($P$14:$P$15,3)</f>
        <v>0</v>
      </c>
      <c r="Q28" s="64">
        <f>COUNTIF($Q$14:$Q$15,3)</f>
        <v>0</v>
      </c>
      <c r="R28" s="64">
        <f>COUNTIF($R$14:$R$15,3)</f>
        <v>2</v>
      </c>
      <c r="S28" s="64">
        <f>COUNTIF($S$14:$S$15,3)</f>
        <v>1</v>
      </c>
      <c r="T28" s="64">
        <f>COUNTIF($T$14:$T$15,3)</f>
        <v>2</v>
      </c>
      <c r="U28" s="64">
        <f>COUNTIF($U$14:$U$15,3)</f>
        <v>2</v>
      </c>
      <c r="V28" s="64">
        <f>COUNTIF($V$14:$V$15,3)</f>
        <v>2</v>
      </c>
      <c r="W28" s="64">
        <f>COUNTIF($W$14:$W$15,3)</f>
        <v>0</v>
      </c>
      <c r="X28" s="51">
        <f t="shared" si="2"/>
        <v>1.047619048</v>
      </c>
      <c r="Y28" s="30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</row>
    <row r="29" ht="40.5" customHeight="1">
      <c r="A29" s="67"/>
      <c r="B29" s="63" t="s">
        <v>15</v>
      </c>
      <c r="C29" s="64">
        <f>COUNTIF($C$14:$C$15,2)</f>
        <v>0</v>
      </c>
      <c r="D29" s="64">
        <f>COUNTIF($D$14:$D$15,2)</f>
        <v>0</v>
      </c>
      <c r="E29" s="64">
        <f>COUNTIF($E$14:$E$15,2)</f>
        <v>0</v>
      </c>
      <c r="F29" s="64">
        <f>COUNTIF($F$14:$F$15,2)</f>
        <v>0</v>
      </c>
      <c r="G29" s="64">
        <f>COUNTIF($G$14:$G$15,2)</f>
        <v>0</v>
      </c>
      <c r="H29" s="64">
        <f>COUNTIF($H$14:$H$15,2)</f>
        <v>0</v>
      </c>
      <c r="I29" s="64">
        <f>COUNTIF($I$14:$I$15,2)</f>
        <v>0</v>
      </c>
      <c r="J29" s="64">
        <f>COUNTIF($J$14:$J$15,2)</f>
        <v>0</v>
      </c>
      <c r="K29" s="64">
        <f>COUNTIF($K$14:$K$15,2)</f>
        <v>0</v>
      </c>
      <c r="L29" s="64">
        <f>COUNTIF($L$14:$L$15,2)</f>
        <v>0</v>
      </c>
      <c r="M29" s="64">
        <f>COUNTIF($M$14:$M$15,2)</f>
        <v>0</v>
      </c>
      <c r="N29" s="64">
        <f>COUNTIF($N$14:$N$15,2)</f>
        <v>0</v>
      </c>
      <c r="O29" s="64">
        <f>COUNTIF($O$14:$O$15,2)</f>
        <v>0</v>
      </c>
      <c r="P29" s="64">
        <f>COUNTIF($P$14:$P$15,2)</f>
        <v>0</v>
      </c>
      <c r="Q29" s="64">
        <f>COUNTIF($Q$14:$Q$15,2)</f>
        <v>0</v>
      </c>
      <c r="R29" s="64">
        <f>COUNTIF($R$14:$R$15,2)</f>
        <v>0</v>
      </c>
      <c r="S29" s="64">
        <f>COUNTIF($S$14:$S$15,2)</f>
        <v>0</v>
      </c>
      <c r="T29" s="64">
        <f>COUNTIF($T$14:$T$15,2)</f>
        <v>0</v>
      </c>
      <c r="U29" s="64">
        <f>COUNTIF($U$14:$U$15,2)</f>
        <v>0</v>
      </c>
      <c r="V29" s="64">
        <f>COUNTIF($V$14:$V$15,2)</f>
        <v>0</v>
      </c>
      <c r="W29" s="64">
        <f>COUNTIF($W$14:$W$15,2)</f>
        <v>0</v>
      </c>
      <c r="X29" s="51">
        <f t="shared" si="2"/>
        <v>0</v>
      </c>
      <c r="Y29" s="30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</row>
    <row r="30" ht="40.5" customHeight="1">
      <c r="A30" s="15"/>
      <c r="B30" s="63" t="s">
        <v>23</v>
      </c>
      <c r="C30" s="64">
        <f>COUNTIF($C$14:$C$15,1)</f>
        <v>0</v>
      </c>
      <c r="D30" s="64">
        <f>COUNTIF($D$14:$D$15,1)</f>
        <v>0</v>
      </c>
      <c r="E30" s="64">
        <f>COUNTIF($E$14:$E$15,1)</f>
        <v>0</v>
      </c>
      <c r="F30" s="64">
        <f>COUNTIF($F$14:$F$15,1)</f>
        <v>0</v>
      </c>
      <c r="G30" s="64">
        <f>COUNTIF($G$14:$G$15,1)</f>
        <v>0</v>
      </c>
      <c r="H30" s="64">
        <f>COUNTIF($H$14:$H$15,1)</f>
        <v>0</v>
      </c>
      <c r="I30" s="64">
        <f>COUNTIF($I$14:$I$15,1)</f>
        <v>0</v>
      </c>
      <c r="J30" s="64">
        <f>COUNTIF($J$14:$J$15,1)</f>
        <v>0</v>
      </c>
      <c r="K30" s="64">
        <f>COUNTIF($K$14:$K$15,1)</f>
        <v>0</v>
      </c>
      <c r="L30" s="64">
        <f>COUNTIF($L$14:$L$15,1)</f>
        <v>0</v>
      </c>
      <c r="M30" s="64">
        <f>COUNTIF($M$14:$M$15,1)</f>
        <v>0</v>
      </c>
      <c r="N30" s="64">
        <f>COUNTIF($N$14:$N$15,1)</f>
        <v>0</v>
      </c>
      <c r="O30" s="64">
        <f>COUNTIF($O$14:$O$15,1)</f>
        <v>0</v>
      </c>
      <c r="P30" s="64">
        <f>COUNTIF($P$14:$P$15,1)</f>
        <v>0</v>
      </c>
      <c r="Q30" s="64">
        <f>COUNTIF($Q$14:$Q$15,1)</f>
        <v>0</v>
      </c>
      <c r="R30" s="64">
        <f>COUNTIF($R$14:$R$15,1)</f>
        <v>0</v>
      </c>
      <c r="S30" s="64">
        <f>COUNTIF($S$14:$S$15,1)</f>
        <v>0</v>
      </c>
      <c r="T30" s="64">
        <f>COUNTIF($T$14:$T$15,1)</f>
        <v>0</v>
      </c>
      <c r="U30" s="64">
        <f>COUNTIF($U$14:$U$15,1)</f>
        <v>0</v>
      </c>
      <c r="V30" s="64">
        <f>COUNTIF($V$14:$V$15,1)</f>
        <v>0</v>
      </c>
      <c r="W30" s="64">
        <f>COUNTIF($W$14:$W$15,1)</f>
        <v>0</v>
      </c>
      <c r="X30" s="51">
        <f t="shared" si="2"/>
        <v>0</v>
      </c>
      <c r="Y30" s="30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</row>
    <row r="31" ht="40.5" customHeight="1">
      <c r="A31" s="62" t="s">
        <v>112</v>
      </c>
      <c r="B31" s="63" t="s">
        <v>103</v>
      </c>
      <c r="C31" s="64">
        <f>COUNTIF($C$16,4)</f>
        <v>1</v>
      </c>
      <c r="D31" s="64">
        <f>COUNTIF($D$16,4)</f>
        <v>0</v>
      </c>
      <c r="E31" s="64">
        <f>COUNTIF($E$16,4)</f>
        <v>1</v>
      </c>
      <c r="F31" s="64">
        <f>COUNTIF($F$16,4)</f>
        <v>1</v>
      </c>
      <c r="G31" s="64">
        <f>COUNTIF($G$16,4)</f>
        <v>0</v>
      </c>
      <c r="H31" s="64">
        <f>COUNTIF($H$16,4)</f>
        <v>0</v>
      </c>
      <c r="I31" s="64">
        <f>COUNTIF($I$16,4)</f>
        <v>0</v>
      </c>
      <c r="J31" s="64">
        <f>COUNTIF($J$16,4)</f>
        <v>0</v>
      </c>
      <c r="K31" s="64">
        <f>COUNTIF($K$16,4)</f>
        <v>0</v>
      </c>
      <c r="L31" s="64">
        <f>COUNTIF($L$16,4)</f>
        <v>1</v>
      </c>
      <c r="M31" s="64">
        <f>COUNTIF($M$16,4)</f>
        <v>1</v>
      </c>
      <c r="N31" s="64">
        <f>COUNTIF($N$16,4)</f>
        <v>1</v>
      </c>
      <c r="O31" s="64">
        <f>COUNTIF($O$16,4)</f>
        <v>0</v>
      </c>
      <c r="P31" s="64">
        <f>COUNTIF($P$16,4)</f>
        <v>1</v>
      </c>
      <c r="Q31" s="64">
        <f>COUNTIF($Q$16,4)</f>
        <v>1</v>
      </c>
      <c r="R31" s="64">
        <f>COUNTIF($R$16,4)</f>
        <v>0</v>
      </c>
      <c r="S31" s="64">
        <f>COUNTIF($S$16,4)</f>
        <v>0</v>
      </c>
      <c r="T31" s="64">
        <f>COUNTIF($T$16,4)</f>
        <v>0</v>
      </c>
      <c r="U31" s="64">
        <f>COUNTIF($U$16,4)</f>
        <v>0</v>
      </c>
      <c r="V31" s="64">
        <f>COUNTIF($V$16,4)</f>
        <v>0</v>
      </c>
      <c r="W31" s="64">
        <f>COUNTIF($W$16,4)</f>
        <v>0</v>
      </c>
      <c r="X31" s="51">
        <f t="shared" si="2"/>
        <v>0.380952381</v>
      </c>
      <c r="Y31" s="30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</row>
    <row r="32" ht="40.5" customHeight="1">
      <c r="A32" s="67"/>
      <c r="B32" s="63" t="s">
        <v>14</v>
      </c>
      <c r="C32" s="64">
        <f>COUNTIF($C$16,3)</f>
        <v>0</v>
      </c>
      <c r="D32" s="64">
        <f>COUNTIF($D$16,3)</f>
        <v>1</v>
      </c>
      <c r="E32" s="64">
        <f>COUNTIF($E$16,3)</f>
        <v>0</v>
      </c>
      <c r="F32" s="64">
        <f>COUNTIF($F$16,3)</f>
        <v>0</v>
      </c>
      <c r="G32" s="64">
        <f>COUNTIF($G$16,3)</f>
        <v>1</v>
      </c>
      <c r="H32" s="64">
        <f>COUNTIF($H$16,3)</f>
        <v>1</v>
      </c>
      <c r="I32" s="64">
        <f>COUNTIF($I$16,3)</f>
        <v>1</v>
      </c>
      <c r="J32" s="64">
        <f>COUNTIF($J$16,3)</f>
        <v>1</v>
      </c>
      <c r="K32" s="64">
        <f>COUNTIF($K$16,3)</f>
        <v>1</v>
      </c>
      <c r="L32" s="64">
        <f>COUNTIF($L$16,3)</f>
        <v>0</v>
      </c>
      <c r="M32" s="64">
        <f>COUNTIF($M$16,3)</f>
        <v>0</v>
      </c>
      <c r="N32" s="64">
        <f>COUNTIF($N$16,3)</f>
        <v>0</v>
      </c>
      <c r="O32" s="64">
        <f>COUNTIF($O$16,3)</f>
        <v>1</v>
      </c>
      <c r="P32" s="64">
        <f>COUNTIF($P$16,3)</f>
        <v>0</v>
      </c>
      <c r="Q32" s="64">
        <f>COUNTIF($Q$16,3)</f>
        <v>0</v>
      </c>
      <c r="R32" s="64">
        <f>COUNTIF($R$16,3)</f>
        <v>1</v>
      </c>
      <c r="S32" s="64">
        <f>COUNTIF($S$16,3)</f>
        <v>1</v>
      </c>
      <c r="T32" s="64">
        <f>COUNTIF($T$16,3)</f>
        <v>1</v>
      </c>
      <c r="U32" s="64">
        <f>COUNTIF($U$16,3)</f>
        <v>1</v>
      </c>
      <c r="V32" s="64">
        <f>COUNTIF($V$16,3)</f>
        <v>1</v>
      </c>
      <c r="W32" s="64">
        <f>COUNTIF($W$16,3)</f>
        <v>1</v>
      </c>
      <c r="X32" s="51">
        <f t="shared" si="2"/>
        <v>0.619047619</v>
      </c>
      <c r="Y32" s="30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</row>
    <row r="33" ht="40.5" customHeight="1">
      <c r="A33" s="67"/>
      <c r="B33" s="63" t="s">
        <v>15</v>
      </c>
      <c r="C33" s="64">
        <f>COUNTIF($C$16,2)</f>
        <v>0</v>
      </c>
      <c r="D33" s="64">
        <f>COUNTIF($D$16,2)</f>
        <v>0</v>
      </c>
      <c r="E33" s="64">
        <f>COUNTIF($E$16,2)</f>
        <v>0</v>
      </c>
      <c r="F33" s="64">
        <f>COUNTIF($F$16,2)</f>
        <v>0</v>
      </c>
      <c r="G33" s="64">
        <f>COUNTIF($G$16,2)</f>
        <v>0</v>
      </c>
      <c r="H33" s="64">
        <f>COUNTIF($H$16,2)</f>
        <v>0</v>
      </c>
      <c r="I33" s="64">
        <f>COUNTIF($I$16,2)</f>
        <v>0</v>
      </c>
      <c r="J33" s="64">
        <f>COUNTIF($J$16,2)</f>
        <v>0</v>
      </c>
      <c r="K33" s="64">
        <f>COUNTIF($K$16,2)</f>
        <v>0</v>
      </c>
      <c r="L33" s="64">
        <f>COUNTIF($L$16,2)</f>
        <v>0</v>
      </c>
      <c r="M33" s="64">
        <f>COUNTIF($M$16,2)</f>
        <v>0</v>
      </c>
      <c r="N33" s="64">
        <f>COUNTIF($N$16,2)</f>
        <v>0</v>
      </c>
      <c r="O33" s="64">
        <f>COUNTIF($O$16,2)</f>
        <v>0</v>
      </c>
      <c r="P33" s="64">
        <f>COUNTIF($P$16,2)</f>
        <v>0</v>
      </c>
      <c r="Q33" s="64">
        <f>COUNTIF($Q$16,2)</f>
        <v>0</v>
      </c>
      <c r="R33" s="64">
        <f>COUNTIF($R$16,2)</f>
        <v>0</v>
      </c>
      <c r="S33" s="64">
        <f>COUNTIF($S$16,2)</f>
        <v>0</v>
      </c>
      <c r="T33" s="64">
        <f>COUNTIF($T$16,2)</f>
        <v>0</v>
      </c>
      <c r="U33" s="64">
        <f>COUNTIF($U$16,2)</f>
        <v>0</v>
      </c>
      <c r="V33" s="64">
        <f>COUNTIF($V$16,2)</f>
        <v>0</v>
      </c>
      <c r="W33" s="64">
        <f>COUNTIF($W$16,2)</f>
        <v>0</v>
      </c>
      <c r="X33" s="51">
        <f t="shared" si="2"/>
        <v>0</v>
      </c>
      <c r="Y33" s="30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</row>
    <row r="34" ht="40.5" customHeight="1">
      <c r="A34" s="15"/>
      <c r="B34" s="63" t="s">
        <v>23</v>
      </c>
      <c r="C34" s="64">
        <f>COUNTIF($C$16,1)</f>
        <v>0</v>
      </c>
      <c r="D34" s="64">
        <f>COUNTIF($D$16,1)</f>
        <v>0</v>
      </c>
      <c r="E34" s="64">
        <f>COUNTIF($E$16,1)</f>
        <v>0</v>
      </c>
      <c r="F34" s="64">
        <f>COUNTIF($F$16,1)</f>
        <v>0</v>
      </c>
      <c r="G34" s="64">
        <f>COUNTIF($G$16,1)</f>
        <v>0</v>
      </c>
      <c r="H34" s="64">
        <f>COUNTIF($H$16,1)</f>
        <v>0</v>
      </c>
      <c r="I34" s="64">
        <f>COUNTIF($I$16,1)</f>
        <v>0</v>
      </c>
      <c r="J34" s="64">
        <f>COUNTIF($J$16,1)</f>
        <v>0</v>
      </c>
      <c r="K34" s="64">
        <f>COUNTIF($K$16,1)</f>
        <v>0</v>
      </c>
      <c r="L34" s="64">
        <f>COUNTIF($L$16,1)</f>
        <v>0</v>
      </c>
      <c r="M34" s="64">
        <f>COUNTIF($M$16,1)</f>
        <v>0</v>
      </c>
      <c r="N34" s="64">
        <f>COUNTIF($N$16,1)</f>
        <v>0</v>
      </c>
      <c r="O34" s="64">
        <f>COUNTIF($O$16,1)</f>
        <v>0</v>
      </c>
      <c r="P34" s="64">
        <f>COUNTIF($P$16,1)</f>
        <v>0</v>
      </c>
      <c r="Q34" s="64">
        <f>COUNTIF($Q$16,1)</f>
        <v>0</v>
      </c>
      <c r="R34" s="64">
        <f>COUNTIF($R$16,1)</f>
        <v>0</v>
      </c>
      <c r="S34" s="64">
        <f>COUNTIF($S$16,1)</f>
        <v>0</v>
      </c>
      <c r="T34" s="64">
        <f>COUNTIF($T$16,1)</f>
        <v>0</v>
      </c>
      <c r="U34" s="64">
        <f>COUNTIF($U$16,1)</f>
        <v>0</v>
      </c>
      <c r="V34" s="64">
        <f>COUNTIF($V$16,1)</f>
        <v>0</v>
      </c>
      <c r="W34" s="64">
        <f>COUNTIF($W$16,1)</f>
        <v>0</v>
      </c>
      <c r="X34" s="51">
        <f t="shared" si="2"/>
        <v>0</v>
      </c>
      <c r="Y34" s="30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</row>
    <row r="35" ht="40.5" customHeight="1">
      <c r="A35" s="62" t="s">
        <v>113</v>
      </c>
      <c r="B35" s="63" t="s">
        <v>103</v>
      </c>
      <c r="C35" s="64">
        <f>COUNTIF($C$17:$C$18,4)</f>
        <v>0</v>
      </c>
      <c r="D35" s="64">
        <f>COUNTIF($D$17:$D$18,4)</f>
        <v>0</v>
      </c>
      <c r="E35" s="64">
        <f>COUNTIF($E$17:$E$18,4)</f>
        <v>1</v>
      </c>
      <c r="F35" s="64">
        <f>COUNTIF($F$17:$F$18,4)</f>
        <v>0</v>
      </c>
      <c r="G35" s="64">
        <f>COUNTIF($G$17:$G$18,4)</f>
        <v>0</v>
      </c>
      <c r="H35" s="64">
        <f>COUNTIF($H$17:$H$18,4)</f>
        <v>1</v>
      </c>
      <c r="I35" s="64">
        <f>COUNTIF($I$17:$I$18,4)</f>
        <v>0</v>
      </c>
      <c r="J35" s="64">
        <f>COUNTIF($J$17:$J$18,4)</f>
        <v>0</v>
      </c>
      <c r="K35" s="64">
        <f>COUNTIF($K$17:$K$18,4)</f>
        <v>0</v>
      </c>
      <c r="L35" s="64">
        <f>COUNTIF($L$17:$L$18,4)</f>
        <v>1</v>
      </c>
      <c r="M35" s="64">
        <f>COUNTIF($M$17:$M$18,4)</f>
        <v>2</v>
      </c>
      <c r="N35" s="64">
        <f>COUNTIF($N$17:$N$18,4)</f>
        <v>2</v>
      </c>
      <c r="O35" s="64">
        <f>COUNTIF($O$17:$O$18,4)</f>
        <v>0</v>
      </c>
      <c r="P35" s="64">
        <f>COUNTIF($P$17:$P$18,4)</f>
        <v>2</v>
      </c>
      <c r="Q35" s="64">
        <f>COUNTIF($Q$17:$Q$18,4)</f>
        <v>2</v>
      </c>
      <c r="R35" s="64">
        <f>COUNTIF($R$17:$R$18,4)</f>
        <v>0</v>
      </c>
      <c r="S35" s="64">
        <f>COUNTIF($S$17:$S$18,4)</f>
        <v>0</v>
      </c>
      <c r="T35" s="64">
        <f>COUNTIF($T$17:$T$18,4)</f>
        <v>0</v>
      </c>
      <c r="U35" s="64">
        <f>COUNTIF($U$17:$U$18,4)</f>
        <v>0</v>
      </c>
      <c r="V35" s="64">
        <f>COUNTIF($V$17:$V$18,4)</f>
        <v>0</v>
      </c>
      <c r="W35" s="64">
        <f>COUNTIF($W$17:$W$18,4)</f>
        <v>0</v>
      </c>
      <c r="X35" s="51">
        <f t="shared" si="2"/>
        <v>0.5238095238</v>
      </c>
      <c r="Y35" s="30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</row>
    <row r="36" ht="40.5" customHeight="1">
      <c r="A36" s="67"/>
      <c r="B36" s="63" t="s">
        <v>14</v>
      </c>
      <c r="C36" s="64">
        <f>COUNTIF($C$17:$C$18,3)</f>
        <v>2</v>
      </c>
      <c r="D36" s="64">
        <f>COUNTIF($D$17:$D$18,3)</f>
        <v>2</v>
      </c>
      <c r="E36" s="64">
        <f>COUNTIF($E$17:$E$18,3)</f>
        <v>1</v>
      </c>
      <c r="F36" s="64">
        <f>COUNTIF($F$17:$F$18,3)</f>
        <v>2</v>
      </c>
      <c r="G36" s="64">
        <f>COUNTIF($G$17:$G$18,3)</f>
        <v>2</v>
      </c>
      <c r="H36" s="64">
        <f>COUNTIF($H$17:$H$18,3)</f>
        <v>1</v>
      </c>
      <c r="I36" s="64">
        <f>COUNTIF($I$17:$I$18,3)</f>
        <v>2</v>
      </c>
      <c r="J36" s="64">
        <f>COUNTIF($J$17:$J$18,3)</f>
        <v>2</v>
      </c>
      <c r="K36" s="64">
        <f>COUNTIF($K$17:$K$18,3)</f>
        <v>2</v>
      </c>
      <c r="L36" s="64">
        <f>COUNTIF($L$17:$L$18,3)</f>
        <v>1</v>
      </c>
      <c r="M36" s="64">
        <f>COUNTIF($M$17:$M$18,3)</f>
        <v>0</v>
      </c>
      <c r="N36" s="64">
        <f>COUNTIF($N$17:$N$18,3)</f>
        <v>0</v>
      </c>
      <c r="O36" s="64">
        <f>COUNTIF($O$17:$O$18,3)</f>
        <v>2</v>
      </c>
      <c r="P36" s="64">
        <f>COUNTIF($P$17:$P$18,3)</f>
        <v>0</v>
      </c>
      <c r="Q36" s="64">
        <f>COUNTIF($Q$17:$Q$18,3)</f>
        <v>0</v>
      </c>
      <c r="R36" s="64">
        <f>COUNTIF($R$17:$R$18,3)</f>
        <v>2</v>
      </c>
      <c r="S36" s="64">
        <f>COUNTIF($S$17:$S$18,3)</f>
        <v>2</v>
      </c>
      <c r="T36" s="64">
        <f>COUNTIF($T$17:$T$18,3)</f>
        <v>2</v>
      </c>
      <c r="U36" s="64">
        <f>COUNTIF($U$17:$U$18,3)</f>
        <v>2</v>
      </c>
      <c r="V36" s="64">
        <f>COUNTIF($V$17:$V$18,3)</f>
        <v>2</v>
      </c>
      <c r="W36" s="64">
        <f>COUNTIF($W$17:$W$18,3)</f>
        <v>2</v>
      </c>
      <c r="X36" s="51">
        <f t="shared" si="2"/>
        <v>1.476190476</v>
      </c>
      <c r="Y36" s="30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</row>
    <row r="37" ht="40.5" customHeight="1">
      <c r="A37" s="67"/>
      <c r="B37" s="63" t="s">
        <v>15</v>
      </c>
      <c r="C37" s="64">
        <f>COUNTIF($C$17:$C$18,2)</f>
        <v>0</v>
      </c>
      <c r="D37" s="64">
        <f>COUNTIF($D$17:$D$18,2)</f>
        <v>0</v>
      </c>
      <c r="E37" s="64">
        <f>COUNTIF($E$17:$E$18,2)</f>
        <v>0</v>
      </c>
      <c r="F37" s="64">
        <f>COUNTIF($F$17:$F$18,2)</f>
        <v>0</v>
      </c>
      <c r="G37" s="64">
        <f>COUNTIF($G$17:$G$18,2)</f>
        <v>0</v>
      </c>
      <c r="H37" s="64">
        <f>COUNTIF($H$17:$H$18,2)</f>
        <v>0</v>
      </c>
      <c r="I37" s="64">
        <f>COUNTIF($I$17:$I$18,2)</f>
        <v>0</v>
      </c>
      <c r="J37" s="64">
        <f>COUNTIF($J$17:$J$18,2)</f>
        <v>0</v>
      </c>
      <c r="K37" s="64">
        <f>COUNTIF($K$17:$K$18,2)</f>
        <v>0</v>
      </c>
      <c r="L37" s="64">
        <f>COUNTIF($L$17:$L$18,2)</f>
        <v>0</v>
      </c>
      <c r="M37" s="64">
        <f>COUNTIF($M$17:$M$18,2)</f>
        <v>0</v>
      </c>
      <c r="N37" s="64">
        <f>COUNTIF($N$17:$N$18,2)</f>
        <v>0</v>
      </c>
      <c r="O37" s="64">
        <f>COUNTIF($O$17:$O$18,2)</f>
        <v>0</v>
      </c>
      <c r="P37" s="64">
        <f>COUNTIF($P$17:$P$18,2)</f>
        <v>0</v>
      </c>
      <c r="Q37" s="64">
        <f>COUNTIF($Q$17:$Q$18,2)</f>
        <v>0</v>
      </c>
      <c r="R37" s="64">
        <f>COUNTIF($R$17:$R$18,2)</f>
        <v>0</v>
      </c>
      <c r="S37" s="64">
        <f>COUNTIF($S$17:$S$18,2)</f>
        <v>0</v>
      </c>
      <c r="T37" s="64">
        <f>COUNTIF($T$17:$T$18,2)</f>
        <v>0</v>
      </c>
      <c r="U37" s="64">
        <f>COUNTIF($U$17:$U$18,2)</f>
        <v>0</v>
      </c>
      <c r="V37" s="64">
        <f>COUNTIF($V$17:$V$18,2)</f>
        <v>0</v>
      </c>
      <c r="W37" s="64">
        <f>COUNTIF($W$17:$W$18,2)</f>
        <v>0</v>
      </c>
      <c r="X37" s="51">
        <f t="shared" si="2"/>
        <v>0</v>
      </c>
      <c r="Y37" s="30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</row>
    <row r="38" ht="40.5" customHeight="1">
      <c r="A38" s="15"/>
      <c r="B38" s="63" t="s">
        <v>23</v>
      </c>
      <c r="C38" s="64">
        <f>COUNTIF($C$17:$C$18,1)</f>
        <v>0</v>
      </c>
      <c r="D38" s="64">
        <f>COUNTIF($D$17:$D$18,1)</f>
        <v>0</v>
      </c>
      <c r="E38" s="64">
        <f>COUNTIF($E$17:$E$18,1)</f>
        <v>0</v>
      </c>
      <c r="F38" s="64">
        <f>COUNTIF($F$17:$F$18,1)</f>
        <v>0</v>
      </c>
      <c r="G38" s="64">
        <f>COUNTIF($G$17:$G$18,1)</f>
        <v>0</v>
      </c>
      <c r="H38" s="64">
        <f>COUNTIF($H$17:$H$18,1)</f>
        <v>0</v>
      </c>
      <c r="I38" s="64">
        <f>COUNTIF($I$17:$I$18,1)</f>
        <v>0</v>
      </c>
      <c r="J38" s="64">
        <f>COUNTIF($J$17:$J$18,1)</f>
        <v>0</v>
      </c>
      <c r="K38" s="64">
        <f>COUNTIF($K$17:$K$18,1)</f>
        <v>0</v>
      </c>
      <c r="L38" s="64">
        <f>COUNTIF($L$17:$L$18,1)</f>
        <v>0</v>
      </c>
      <c r="M38" s="64">
        <f>COUNTIF($M$17:$M$18,1)</f>
        <v>0</v>
      </c>
      <c r="N38" s="64">
        <f>COUNTIF($N$17:$N$18,1)</f>
        <v>0</v>
      </c>
      <c r="O38" s="64">
        <f>COUNTIF($O$17:$O$18,1)</f>
        <v>0</v>
      </c>
      <c r="P38" s="64">
        <f>COUNTIF($P$17:$P$18,1)</f>
        <v>0</v>
      </c>
      <c r="Q38" s="64">
        <f>COUNTIF($Q$17:$Q$18,1)</f>
        <v>0</v>
      </c>
      <c r="R38" s="64">
        <f>COUNTIF($R$17:$R$18,1)</f>
        <v>0</v>
      </c>
      <c r="S38" s="64">
        <f>COUNTIF($S$17:$S$18,1)</f>
        <v>0</v>
      </c>
      <c r="T38" s="64">
        <f>COUNTIF($T$17:$T$18,1)</f>
        <v>0</v>
      </c>
      <c r="U38" s="64">
        <f>COUNTIF($U$17:$U$18,1)</f>
        <v>0</v>
      </c>
      <c r="V38" s="64">
        <f>COUNTIF($V$17:$V$18,1)</f>
        <v>0</v>
      </c>
      <c r="W38" s="64">
        <f>COUNTIF($W$17:$W$18,1)</f>
        <v>0</v>
      </c>
      <c r="X38" s="51">
        <f t="shared" si="2"/>
        <v>0</v>
      </c>
      <c r="Y38" s="30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</row>
    <row r="39" ht="40.5" customHeight="1">
      <c r="A39" s="68" t="s">
        <v>109</v>
      </c>
      <c r="B39" s="69" t="s">
        <v>103</v>
      </c>
      <c r="C39" s="70">
        <f t="shared" ref="C39:W39" si="15">(C19*100)/6</f>
        <v>83.33333333</v>
      </c>
      <c r="D39" s="71">
        <f t="shared" si="15"/>
        <v>83.33333333</v>
      </c>
      <c r="E39" s="71">
        <f t="shared" si="15"/>
        <v>100</v>
      </c>
      <c r="F39" s="71">
        <f t="shared" si="15"/>
        <v>100</v>
      </c>
      <c r="G39" s="71">
        <f t="shared" si="15"/>
        <v>50</v>
      </c>
      <c r="H39" s="71">
        <f t="shared" si="15"/>
        <v>50</v>
      </c>
      <c r="I39" s="71">
        <f t="shared" si="15"/>
        <v>0</v>
      </c>
      <c r="J39" s="71">
        <f t="shared" si="15"/>
        <v>0</v>
      </c>
      <c r="K39" s="71">
        <f t="shared" si="15"/>
        <v>16.66666667</v>
      </c>
      <c r="L39" s="71">
        <f t="shared" si="15"/>
        <v>100</v>
      </c>
      <c r="M39" s="71">
        <f t="shared" si="15"/>
        <v>100</v>
      </c>
      <c r="N39" s="71">
        <f t="shared" si="15"/>
        <v>100</v>
      </c>
      <c r="O39" s="71">
        <f t="shared" si="15"/>
        <v>100</v>
      </c>
      <c r="P39" s="71">
        <f t="shared" si="15"/>
        <v>100</v>
      </c>
      <c r="Q39" s="71">
        <f t="shared" si="15"/>
        <v>100</v>
      </c>
      <c r="R39" s="71">
        <f t="shared" si="15"/>
        <v>0</v>
      </c>
      <c r="S39" s="71">
        <f t="shared" si="15"/>
        <v>0</v>
      </c>
      <c r="T39" s="71">
        <f t="shared" si="15"/>
        <v>0</v>
      </c>
      <c r="U39" s="71">
        <f t="shared" si="15"/>
        <v>0</v>
      </c>
      <c r="V39" s="71">
        <f t="shared" si="15"/>
        <v>0</v>
      </c>
      <c r="W39" s="72">
        <f t="shared" si="15"/>
        <v>16.66666667</v>
      </c>
      <c r="X39" s="51">
        <f t="shared" si="2"/>
        <v>52.38095238</v>
      </c>
      <c r="Y39" s="30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</row>
    <row r="40" ht="40.5" customHeight="1">
      <c r="A40" s="67"/>
      <c r="B40" s="69" t="s">
        <v>14</v>
      </c>
      <c r="C40" s="30">
        <f t="shared" ref="C40:W40" si="16">(C20*100)/6</f>
        <v>16.66666667</v>
      </c>
      <c r="D40" s="31">
        <f t="shared" si="16"/>
        <v>16.66666667</v>
      </c>
      <c r="E40" s="31">
        <f t="shared" si="16"/>
        <v>0</v>
      </c>
      <c r="F40" s="31">
        <f t="shared" si="16"/>
        <v>0</v>
      </c>
      <c r="G40" s="31">
        <f t="shared" si="16"/>
        <v>50</v>
      </c>
      <c r="H40" s="31">
        <f t="shared" si="16"/>
        <v>50</v>
      </c>
      <c r="I40" s="31">
        <f t="shared" si="16"/>
        <v>100</v>
      </c>
      <c r="J40" s="31">
        <f t="shared" si="16"/>
        <v>100</v>
      </c>
      <c r="K40" s="31">
        <f t="shared" si="16"/>
        <v>83.33333333</v>
      </c>
      <c r="L40" s="31">
        <f t="shared" si="16"/>
        <v>0</v>
      </c>
      <c r="M40" s="31">
        <f t="shared" si="16"/>
        <v>0</v>
      </c>
      <c r="N40" s="31">
        <f t="shared" si="16"/>
        <v>0</v>
      </c>
      <c r="O40" s="31">
        <f t="shared" si="16"/>
        <v>0</v>
      </c>
      <c r="P40" s="31">
        <f t="shared" si="16"/>
        <v>0</v>
      </c>
      <c r="Q40" s="31">
        <f t="shared" si="16"/>
        <v>0</v>
      </c>
      <c r="R40" s="31">
        <f t="shared" si="16"/>
        <v>100</v>
      </c>
      <c r="S40" s="31">
        <f t="shared" si="16"/>
        <v>100</v>
      </c>
      <c r="T40" s="31">
        <f t="shared" si="16"/>
        <v>100</v>
      </c>
      <c r="U40" s="31">
        <f t="shared" si="16"/>
        <v>100</v>
      </c>
      <c r="V40" s="31">
        <f t="shared" si="16"/>
        <v>100</v>
      </c>
      <c r="W40" s="73">
        <f t="shared" si="16"/>
        <v>83.33333333</v>
      </c>
      <c r="X40" s="51">
        <f t="shared" si="2"/>
        <v>47.61904762</v>
      </c>
      <c r="Y40" s="30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</row>
    <row r="41" ht="40.5" customHeight="1">
      <c r="A41" s="67"/>
      <c r="B41" s="69" t="s">
        <v>15</v>
      </c>
      <c r="C41" s="30">
        <f t="shared" ref="C41:W41" si="17">(C21*100)/6</f>
        <v>0</v>
      </c>
      <c r="D41" s="31">
        <f t="shared" si="17"/>
        <v>0</v>
      </c>
      <c r="E41" s="31">
        <f t="shared" si="17"/>
        <v>0</v>
      </c>
      <c r="F41" s="31">
        <f t="shared" si="17"/>
        <v>0</v>
      </c>
      <c r="G41" s="31">
        <f t="shared" si="17"/>
        <v>0</v>
      </c>
      <c r="H41" s="31">
        <f t="shared" si="17"/>
        <v>0</v>
      </c>
      <c r="I41" s="31">
        <f t="shared" si="17"/>
        <v>0</v>
      </c>
      <c r="J41" s="31">
        <f t="shared" si="17"/>
        <v>0</v>
      </c>
      <c r="K41" s="31">
        <f t="shared" si="17"/>
        <v>0</v>
      </c>
      <c r="L41" s="31">
        <f t="shared" si="17"/>
        <v>0</v>
      </c>
      <c r="M41" s="31">
        <f t="shared" si="17"/>
        <v>0</v>
      </c>
      <c r="N41" s="31">
        <f t="shared" si="17"/>
        <v>0</v>
      </c>
      <c r="O41" s="31">
        <f t="shared" si="17"/>
        <v>0</v>
      </c>
      <c r="P41" s="31">
        <f t="shared" si="17"/>
        <v>0</v>
      </c>
      <c r="Q41" s="31">
        <f t="shared" si="17"/>
        <v>0</v>
      </c>
      <c r="R41" s="31">
        <f t="shared" si="17"/>
        <v>0</v>
      </c>
      <c r="S41" s="31">
        <f t="shared" si="17"/>
        <v>0</v>
      </c>
      <c r="T41" s="31">
        <f t="shared" si="17"/>
        <v>0</v>
      </c>
      <c r="U41" s="31">
        <f t="shared" si="17"/>
        <v>0</v>
      </c>
      <c r="V41" s="31">
        <f t="shared" si="17"/>
        <v>0</v>
      </c>
      <c r="W41" s="73">
        <f t="shared" si="17"/>
        <v>0</v>
      </c>
      <c r="X41" s="51">
        <f t="shared" si="2"/>
        <v>0</v>
      </c>
      <c r="Y41" s="30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</row>
    <row r="42" ht="40.5" customHeight="1">
      <c r="A42" s="15"/>
      <c r="B42" s="69" t="s">
        <v>23</v>
      </c>
      <c r="C42" s="30">
        <f t="shared" ref="C42:W42" si="18">(C22*100)/6</f>
        <v>0</v>
      </c>
      <c r="D42" s="31">
        <f t="shared" si="18"/>
        <v>0</v>
      </c>
      <c r="E42" s="31">
        <f t="shared" si="18"/>
        <v>0</v>
      </c>
      <c r="F42" s="31">
        <f t="shared" si="18"/>
        <v>0</v>
      </c>
      <c r="G42" s="31">
        <f t="shared" si="18"/>
        <v>0</v>
      </c>
      <c r="H42" s="31">
        <f t="shared" si="18"/>
        <v>0</v>
      </c>
      <c r="I42" s="31">
        <f t="shared" si="18"/>
        <v>0</v>
      </c>
      <c r="J42" s="31">
        <f t="shared" si="18"/>
        <v>0</v>
      </c>
      <c r="K42" s="31">
        <f t="shared" si="18"/>
        <v>0</v>
      </c>
      <c r="L42" s="31">
        <f t="shared" si="18"/>
        <v>0</v>
      </c>
      <c r="M42" s="31">
        <f t="shared" si="18"/>
        <v>0</v>
      </c>
      <c r="N42" s="31">
        <f t="shared" si="18"/>
        <v>0</v>
      </c>
      <c r="O42" s="31">
        <f t="shared" si="18"/>
        <v>0</v>
      </c>
      <c r="P42" s="31">
        <f t="shared" si="18"/>
        <v>0</v>
      </c>
      <c r="Q42" s="31">
        <f t="shared" si="18"/>
        <v>0</v>
      </c>
      <c r="R42" s="31">
        <f t="shared" si="18"/>
        <v>0</v>
      </c>
      <c r="S42" s="31">
        <f t="shared" si="18"/>
        <v>0</v>
      </c>
      <c r="T42" s="31">
        <f t="shared" si="18"/>
        <v>0</v>
      </c>
      <c r="U42" s="31">
        <f t="shared" si="18"/>
        <v>0</v>
      </c>
      <c r="V42" s="31">
        <f t="shared" si="18"/>
        <v>0</v>
      </c>
      <c r="W42" s="73">
        <f t="shared" si="18"/>
        <v>0</v>
      </c>
      <c r="X42" s="51">
        <f t="shared" si="2"/>
        <v>0</v>
      </c>
      <c r="Y42" s="30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</row>
    <row r="43" ht="40.5" customHeight="1">
      <c r="A43" s="68" t="s">
        <v>110</v>
      </c>
      <c r="B43" s="69" t="s">
        <v>103</v>
      </c>
      <c r="C43" s="30">
        <f t="shared" ref="C43:W43" si="19">C23*100</f>
        <v>100</v>
      </c>
      <c r="D43" s="31">
        <f t="shared" si="19"/>
        <v>100</v>
      </c>
      <c r="E43" s="31">
        <f t="shared" si="19"/>
        <v>100</v>
      </c>
      <c r="F43" s="31">
        <f t="shared" si="19"/>
        <v>100</v>
      </c>
      <c r="G43" s="31">
        <f t="shared" si="19"/>
        <v>0</v>
      </c>
      <c r="H43" s="31">
        <f t="shared" si="19"/>
        <v>0</v>
      </c>
      <c r="I43" s="31">
        <f t="shared" si="19"/>
        <v>0</v>
      </c>
      <c r="J43" s="31">
        <f t="shared" si="19"/>
        <v>0</v>
      </c>
      <c r="K43" s="31">
        <f t="shared" si="19"/>
        <v>0</v>
      </c>
      <c r="L43" s="31">
        <f t="shared" si="19"/>
        <v>100</v>
      </c>
      <c r="M43" s="31">
        <f t="shared" si="19"/>
        <v>100</v>
      </c>
      <c r="N43" s="31">
        <f t="shared" si="19"/>
        <v>100</v>
      </c>
      <c r="O43" s="31">
        <f t="shared" si="19"/>
        <v>0</v>
      </c>
      <c r="P43" s="31">
        <f t="shared" si="19"/>
        <v>100</v>
      </c>
      <c r="Q43" s="31">
        <f t="shared" si="19"/>
        <v>100</v>
      </c>
      <c r="R43" s="31">
        <f t="shared" si="19"/>
        <v>0</v>
      </c>
      <c r="S43" s="31">
        <f t="shared" si="19"/>
        <v>0</v>
      </c>
      <c r="T43" s="31">
        <f t="shared" si="19"/>
        <v>0</v>
      </c>
      <c r="U43" s="31">
        <f t="shared" si="19"/>
        <v>0</v>
      </c>
      <c r="V43" s="31">
        <f t="shared" si="19"/>
        <v>0</v>
      </c>
      <c r="W43" s="73">
        <f t="shared" si="19"/>
        <v>0</v>
      </c>
      <c r="X43" s="51">
        <f t="shared" si="2"/>
        <v>42.85714286</v>
      </c>
      <c r="Y43" s="30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</row>
    <row r="44" ht="40.5" customHeight="1">
      <c r="A44" s="67"/>
      <c r="B44" s="69" t="s">
        <v>14</v>
      </c>
      <c r="C44" s="30">
        <f t="shared" ref="C44:W44" si="20">C24*100</f>
        <v>0</v>
      </c>
      <c r="D44" s="31">
        <f t="shared" si="20"/>
        <v>0</v>
      </c>
      <c r="E44" s="31">
        <f t="shared" si="20"/>
        <v>0</v>
      </c>
      <c r="F44" s="31">
        <f t="shared" si="20"/>
        <v>0</v>
      </c>
      <c r="G44" s="31">
        <f t="shared" si="20"/>
        <v>100</v>
      </c>
      <c r="H44" s="31">
        <f t="shared" si="20"/>
        <v>100</v>
      </c>
      <c r="I44" s="31">
        <f t="shared" si="20"/>
        <v>100</v>
      </c>
      <c r="J44" s="31">
        <f t="shared" si="20"/>
        <v>100</v>
      </c>
      <c r="K44" s="31">
        <f t="shared" si="20"/>
        <v>100</v>
      </c>
      <c r="L44" s="31">
        <f t="shared" si="20"/>
        <v>0</v>
      </c>
      <c r="M44" s="31">
        <f t="shared" si="20"/>
        <v>0</v>
      </c>
      <c r="N44" s="31">
        <f t="shared" si="20"/>
        <v>0</v>
      </c>
      <c r="O44" s="31">
        <f t="shared" si="20"/>
        <v>100</v>
      </c>
      <c r="P44" s="31">
        <f t="shared" si="20"/>
        <v>0</v>
      </c>
      <c r="Q44" s="31">
        <f t="shared" si="20"/>
        <v>0</v>
      </c>
      <c r="R44" s="31">
        <f t="shared" si="20"/>
        <v>100</v>
      </c>
      <c r="S44" s="31">
        <f t="shared" si="20"/>
        <v>100</v>
      </c>
      <c r="T44" s="31">
        <f t="shared" si="20"/>
        <v>100</v>
      </c>
      <c r="U44" s="31">
        <f t="shared" si="20"/>
        <v>100</v>
      </c>
      <c r="V44" s="31">
        <f t="shared" si="20"/>
        <v>100</v>
      </c>
      <c r="W44" s="73">
        <f t="shared" si="20"/>
        <v>100</v>
      </c>
      <c r="X44" s="51">
        <f t="shared" si="2"/>
        <v>57.14285714</v>
      </c>
      <c r="Y44" s="30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</row>
    <row r="45" ht="40.5" customHeight="1">
      <c r="A45" s="67"/>
      <c r="B45" s="69" t="s">
        <v>15</v>
      </c>
      <c r="C45" s="30">
        <f t="shared" ref="C45:W45" si="21">C25*100</f>
        <v>0</v>
      </c>
      <c r="D45" s="31">
        <f t="shared" si="21"/>
        <v>0</v>
      </c>
      <c r="E45" s="31">
        <f t="shared" si="21"/>
        <v>0</v>
      </c>
      <c r="F45" s="31">
        <f t="shared" si="21"/>
        <v>0</v>
      </c>
      <c r="G45" s="31">
        <f t="shared" si="21"/>
        <v>0</v>
      </c>
      <c r="H45" s="31">
        <f t="shared" si="21"/>
        <v>0</v>
      </c>
      <c r="I45" s="31">
        <f t="shared" si="21"/>
        <v>0</v>
      </c>
      <c r="J45" s="31">
        <f t="shared" si="21"/>
        <v>0</v>
      </c>
      <c r="K45" s="31">
        <f t="shared" si="21"/>
        <v>0</v>
      </c>
      <c r="L45" s="31">
        <f t="shared" si="21"/>
        <v>0</v>
      </c>
      <c r="M45" s="31">
        <f t="shared" si="21"/>
        <v>0</v>
      </c>
      <c r="N45" s="31">
        <f t="shared" si="21"/>
        <v>0</v>
      </c>
      <c r="O45" s="31">
        <f t="shared" si="21"/>
        <v>0</v>
      </c>
      <c r="P45" s="31">
        <f t="shared" si="21"/>
        <v>0</v>
      </c>
      <c r="Q45" s="31">
        <f t="shared" si="21"/>
        <v>0</v>
      </c>
      <c r="R45" s="31">
        <f t="shared" si="21"/>
        <v>0</v>
      </c>
      <c r="S45" s="31">
        <f t="shared" si="21"/>
        <v>0</v>
      </c>
      <c r="T45" s="31">
        <f t="shared" si="21"/>
        <v>0</v>
      </c>
      <c r="U45" s="31">
        <f t="shared" si="21"/>
        <v>0</v>
      </c>
      <c r="V45" s="31">
        <f t="shared" si="21"/>
        <v>0</v>
      </c>
      <c r="W45" s="73">
        <f t="shared" si="21"/>
        <v>0</v>
      </c>
      <c r="X45" s="51">
        <f t="shared" si="2"/>
        <v>0</v>
      </c>
      <c r="Y45" s="30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</row>
    <row r="46" ht="40.5" customHeight="1">
      <c r="A46" s="15"/>
      <c r="B46" s="69" t="s">
        <v>23</v>
      </c>
      <c r="C46" s="30">
        <f t="shared" ref="C46:W46" si="22">C26*100</f>
        <v>0</v>
      </c>
      <c r="D46" s="31">
        <f t="shared" si="22"/>
        <v>0</v>
      </c>
      <c r="E46" s="31">
        <f t="shared" si="22"/>
        <v>0</v>
      </c>
      <c r="F46" s="31">
        <f t="shared" si="22"/>
        <v>0</v>
      </c>
      <c r="G46" s="31">
        <f t="shared" si="22"/>
        <v>0</v>
      </c>
      <c r="H46" s="31">
        <f t="shared" si="22"/>
        <v>0</v>
      </c>
      <c r="I46" s="31">
        <f t="shared" si="22"/>
        <v>0</v>
      </c>
      <c r="J46" s="31">
        <f t="shared" si="22"/>
        <v>0</v>
      </c>
      <c r="K46" s="31">
        <f t="shared" si="22"/>
        <v>0</v>
      </c>
      <c r="L46" s="31">
        <f t="shared" si="22"/>
        <v>0</v>
      </c>
      <c r="M46" s="31">
        <f t="shared" si="22"/>
        <v>0</v>
      </c>
      <c r="N46" s="31">
        <f t="shared" si="22"/>
        <v>0</v>
      </c>
      <c r="O46" s="31">
        <f t="shared" si="22"/>
        <v>0</v>
      </c>
      <c r="P46" s="31">
        <f t="shared" si="22"/>
        <v>0</v>
      </c>
      <c r="Q46" s="31">
        <f t="shared" si="22"/>
        <v>0</v>
      </c>
      <c r="R46" s="31">
        <f t="shared" si="22"/>
        <v>0</v>
      </c>
      <c r="S46" s="31">
        <f t="shared" si="22"/>
        <v>0</v>
      </c>
      <c r="T46" s="31">
        <f t="shared" si="22"/>
        <v>0</v>
      </c>
      <c r="U46" s="31">
        <f t="shared" si="22"/>
        <v>0</v>
      </c>
      <c r="V46" s="31">
        <f t="shared" si="22"/>
        <v>0</v>
      </c>
      <c r="W46" s="73">
        <f t="shared" si="22"/>
        <v>0</v>
      </c>
      <c r="X46" s="51">
        <f t="shared" si="2"/>
        <v>0</v>
      </c>
      <c r="Y46" s="30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</row>
    <row r="47" ht="40.5" customHeight="1">
      <c r="A47" s="68" t="s">
        <v>111</v>
      </c>
      <c r="B47" s="69" t="s">
        <v>103</v>
      </c>
      <c r="C47" s="30">
        <f t="shared" ref="C47:W47" si="23">C27*100/2</f>
        <v>100</v>
      </c>
      <c r="D47" s="31">
        <f t="shared" si="23"/>
        <v>0</v>
      </c>
      <c r="E47" s="31">
        <f t="shared" si="23"/>
        <v>100</v>
      </c>
      <c r="F47" s="31">
        <f t="shared" si="23"/>
        <v>100</v>
      </c>
      <c r="G47" s="31">
        <f t="shared" si="23"/>
        <v>0</v>
      </c>
      <c r="H47" s="31">
        <f t="shared" si="23"/>
        <v>0</v>
      </c>
      <c r="I47" s="31">
        <f t="shared" si="23"/>
        <v>0</v>
      </c>
      <c r="J47" s="31">
        <f t="shared" si="23"/>
        <v>0</v>
      </c>
      <c r="K47" s="31">
        <f t="shared" si="23"/>
        <v>0</v>
      </c>
      <c r="L47" s="31">
        <f t="shared" si="23"/>
        <v>100</v>
      </c>
      <c r="M47" s="31">
        <f t="shared" si="23"/>
        <v>100</v>
      </c>
      <c r="N47" s="31">
        <f t="shared" si="23"/>
        <v>100</v>
      </c>
      <c r="O47" s="31">
        <f t="shared" si="23"/>
        <v>50</v>
      </c>
      <c r="P47" s="31">
        <f t="shared" si="23"/>
        <v>100</v>
      </c>
      <c r="Q47" s="31">
        <f t="shared" si="23"/>
        <v>100</v>
      </c>
      <c r="R47" s="31">
        <f t="shared" si="23"/>
        <v>0</v>
      </c>
      <c r="S47" s="31">
        <f t="shared" si="23"/>
        <v>50</v>
      </c>
      <c r="T47" s="31">
        <f t="shared" si="23"/>
        <v>0</v>
      </c>
      <c r="U47" s="31">
        <f t="shared" si="23"/>
        <v>0</v>
      </c>
      <c r="V47" s="31">
        <f t="shared" si="23"/>
        <v>0</v>
      </c>
      <c r="W47" s="73">
        <f t="shared" si="23"/>
        <v>100</v>
      </c>
      <c r="X47" s="51">
        <f t="shared" si="2"/>
        <v>47.61904762</v>
      </c>
      <c r="Y47" s="30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</row>
    <row r="48" ht="40.5" customHeight="1">
      <c r="A48" s="67"/>
      <c r="B48" s="69" t="s">
        <v>14</v>
      </c>
      <c r="C48" s="30">
        <f t="shared" ref="C48:W48" si="24">C28*100/2</f>
        <v>0</v>
      </c>
      <c r="D48" s="31">
        <f t="shared" si="24"/>
        <v>100</v>
      </c>
      <c r="E48" s="31">
        <f t="shared" si="24"/>
        <v>0</v>
      </c>
      <c r="F48" s="31">
        <f t="shared" si="24"/>
        <v>0</v>
      </c>
      <c r="G48" s="31">
        <f t="shared" si="24"/>
        <v>100</v>
      </c>
      <c r="H48" s="31">
        <f t="shared" si="24"/>
        <v>100</v>
      </c>
      <c r="I48" s="31">
        <f t="shared" si="24"/>
        <v>100</v>
      </c>
      <c r="J48" s="31">
        <f t="shared" si="24"/>
        <v>100</v>
      </c>
      <c r="K48" s="31">
        <f t="shared" si="24"/>
        <v>100</v>
      </c>
      <c r="L48" s="31">
        <f t="shared" si="24"/>
        <v>0</v>
      </c>
      <c r="M48" s="31">
        <f t="shared" si="24"/>
        <v>0</v>
      </c>
      <c r="N48" s="31">
        <f t="shared" si="24"/>
        <v>0</v>
      </c>
      <c r="O48" s="31">
        <f t="shared" si="24"/>
        <v>50</v>
      </c>
      <c r="P48" s="31">
        <f t="shared" si="24"/>
        <v>0</v>
      </c>
      <c r="Q48" s="31">
        <f t="shared" si="24"/>
        <v>0</v>
      </c>
      <c r="R48" s="31">
        <f t="shared" si="24"/>
        <v>100</v>
      </c>
      <c r="S48" s="31">
        <f t="shared" si="24"/>
        <v>50</v>
      </c>
      <c r="T48" s="31">
        <f t="shared" si="24"/>
        <v>100</v>
      </c>
      <c r="U48" s="31">
        <f t="shared" si="24"/>
        <v>100</v>
      </c>
      <c r="V48" s="31">
        <f t="shared" si="24"/>
        <v>100</v>
      </c>
      <c r="W48" s="73">
        <f t="shared" si="24"/>
        <v>0</v>
      </c>
      <c r="X48" s="51">
        <f t="shared" si="2"/>
        <v>52.38095238</v>
      </c>
      <c r="Y48" s="30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</row>
    <row r="49" ht="40.5" customHeight="1">
      <c r="A49" s="67"/>
      <c r="B49" s="69" t="s">
        <v>15</v>
      </c>
      <c r="C49" s="30">
        <f t="shared" ref="C49:W49" si="25">C29*100/2</f>
        <v>0</v>
      </c>
      <c r="D49" s="31">
        <f t="shared" si="25"/>
        <v>0</v>
      </c>
      <c r="E49" s="31">
        <f t="shared" si="25"/>
        <v>0</v>
      </c>
      <c r="F49" s="31">
        <f t="shared" si="25"/>
        <v>0</v>
      </c>
      <c r="G49" s="31">
        <f t="shared" si="25"/>
        <v>0</v>
      </c>
      <c r="H49" s="31">
        <f t="shared" si="25"/>
        <v>0</v>
      </c>
      <c r="I49" s="31">
        <f t="shared" si="25"/>
        <v>0</v>
      </c>
      <c r="J49" s="31">
        <f t="shared" si="25"/>
        <v>0</v>
      </c>
      <c r="K49" s="31">
        <f t="shared" si="25"/>
        <v>0</v>
      </c>
      <c r="L49" s="31">
        <f t="shared" si="25"/>
        <v>0</v>
      </c>
      <c r="M49" s="31">
        <f t="shared" si="25"/>
        <v>0</v>
      </c>
      <c r="N49" s="31">
        <f t="shared" si="25"/>
        <v>0</v>
      </c>
      <c r="O49" s="31">
        <f t="shared" si="25"/>
        <v>0</v>
      </c>
      <c r="P49" s="31">
        <f t="shared" si="25"/>
        <v>0</v>
      </c>
      <c r="Q49" s="31">
        <f t="shared" si="25"/>
        <v>0</v>
      </c>
      <c r="R49" s="31">
        <f t="shared" si="25"/>
        <v>0</v>
      </c>
      <c r="S49" s="31">
        <f t="shared" si="25"/>
        <v>0</v>
      </c>
      <c r="T49" s="31">
        <f t="shared" si="25"/>
        <v>0</v>
      </c>
      <c r="U49" s="31">
        <f t="shared" si="25"/>
        <v>0</v>
      </c>
      <c r="V49" s="31">
        <f t="shared" si="25"/>
        <v>0</v>
      </c>
      <c r="W49" s="73">
        <f t="shared" si="25"/>
        <v>0</v>
      </c>
      <c r="X49" s="51">
        <f t="shared" si="2"/>
        <v>0</v>
      </c>
      <c r="Y49" s="30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</row>
    <row r="50" ht="40.5" customHeight="1">
      <c r="A50" s="15"/>
      <c r="B50" s="69" t="s">
        <v>23</v>
      </c>
      <c r="C50" s="30">
        <f t="shared" ref="C50:W50" si="26">C30*100/2</f>
        <v>0</v>
      </c>
      <c r="D50" s="31">
        <f t="shared" si="26"/>
        <v>0</v>
      </c>
      <c r="E50" s="31">
        <f t="shared" si="26"/>
        <v>0</v>
      </c>
      <c r="F50" s="31">
        <f t="shared" si="26"/>
        <v>0</v>
      </c>
      <c r="G50" s="31">
        <f t="shared" si="26"/>
        <v>0</v>
      </c>
      <c r="H50" s="31">
        <f t="shared" si="26"/>
        <v>0</v>
      </c>
      <c r="I50" s="31">
        <f t="shared" si="26"/>
        <v>0</v>
      </c>
      <c r="J50" s="31">
        <f t="shared" si="26"/>
        <v>0</v>
      </c>
      <c r="K50" s="31">
        <f t="shared" si="26"/>
        <v>0</v>
      </c>
      <c r="L50" s="31">
        <f t="shared" si="26"/>
        <v>0</v>
      </c>
      <c r="M50" s="31">
        <f t="shared" si="26"/>
        <v>0</v>
      </c>
      <c r="N50" s="31">
        <f t="shared" si="26"/>
        <v>0</v>
      </c>
      <c r="O50" s="31">
        <f t="shared" si="26"/>
        <v>0</v>
      </c>
      <c r="P50" s="31">
        <f t="shared" si="26"/>
        <v>0</v>
      </c>
      <c r="Q50" s="31">
        <f t="shared" si="26"/>
        <v>0</v>
      </c>
      <c r="R50" s="31">
        <f t="shared" si="26"/>
        <v>0</v>
      </c>
      <c r="S50" s="31">
        <f t="shared" si="26"/>
        <v>0</v>
      </c>
      <c r="T50" s="31">
        <f t="shared" si="26"/>
        <v>0</v>
      </c>
      <c r="U50" s="31">
        <f t="shared" si="26"/>
        <v>0</v>
      </c>
      <c r="V50" s="31">
        <f t="shared" si="26"/>
        <v>0</v>
      </c>
      <c r="W50" s="73">
        <f t="shared" si="26"/>
        <v>0</v>
      </c>
      <c r="X50" s="51">
        <f t="shared" si="2"/>
        <v>0</v>
      </c>
      <c r="Y50" s="30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</row>
    <row r="51" ht="40.5" customHeight="1">
      <c r="A51" s="68" t="s">
        <v>112</v>
      </c>
      <c r="B51" s="69" t="s">
        <v>103</v>
      </c>
      <c r="C51" s="30">
        <f t="shared" ref="C51:W51" si="27">C31*100</f>
        <v>100</v>
      </c>
      <c r="D51" s="31">
        <f t="shared" si="27"/>
        <v>0</v>
      </c>
      <c r="E51" s="31">
        <f t="shared" si="27"/>
        <v>100</v>
      </c>
      <c r="F51" s="31">
        <f t="shared" si="27"/>
        <v>100</v>
      </c>
      <c r="G51" s="31">
        <f t="shared" si="27"/>
        <v>0</v>
      </c>
      <c r="H51" s="31">
        <f t="shared" si="27"/>
        <v>0</v>
      </c>
      <c r="I51" s="31">
        <f t="shared" si="27"/>
        <v>0</v>
      </c>
      <c r="J51" s="31">
        <f t="shared" si="27"/>
        <v>0</v>
      </c>
      <c r="K51" s="31">
        <f t="shared" si="27"/>
        <v>0</v>
      </c>
      <c r="L51" s="31">
        <f t="shared" si="27"/>
        <v>100</v>
      </c>
      <c r="M51" s="31">
        <f t="shared" si="27"/>
        <v>100</v>
      </c>
      <c r="N51" s="31">
        <f t="shared" si="27"/>
        <v>100</v>
      </c>
      <c r="O51" s="31">
        <f t="shared" si="27"/>
        <v>0</v>
      </c>
      <c r="P51" s="31">
        <f t="shared" si="27"/>
        <v>100</v>
      </c>
      <c r="Q51" s="31">
        <f t="shared" si="27"/>
        <v>100</v>
      </c>
      <c r="R51" s="31">
        <f t="shared" si="27"/>
        <v>0</v>
      </c>
      <c r="S51" s="31">
        <f t="shared" si="27"/>
        <v>0</v>
      </c>
      <c r="T51" s="31">
        <f t="shared" si="27"/>
        <v>0</v>
      </c>
      <c r="U51" s="31">
        <f t="shared" si="27"/>
        <v>0</v>
      </c>
      <c r="V51" s="31">
        <f t="shared" si="27"/>
        <v>0</v>
      </c>
      <c r="W51" s="73">
        <f t="shared" si="27"/>
        <v>0</v>
      </c>
      <c r="X51" s="51">
        <f t="shared" si="2"/>
        <v>38.0952381</v>
      </c>
      <c r="Y51" s="30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</row>
    <row r="52" ht="40.5" customHeight="1">
      <c r="A52" s="67"/>
      <c r="B52" s="69" t="s">
        <v>14</v>
      </c>
      <c r="C52" s="30">
        <f t="shared" ref="C52:W52" si="28">C32*100</f>
        <v>0</v>
      </c>
      <c r="D52" s="31">
        <f t="shared" si="28"/>
        <v>100</v>
      </c>
      <c r="E52" s="31">
        <f t="shared" si="28"/>
        <v>0</v>
      </c>
      <c r="F52" s="31">
        <f t="shared" si="28"/>
        <v>0</v>
      </c>
      <c r="G52" s="31">
        <f t="shared" si="28"/>
        <v>100</v>
      </c>
      <c r="H52" s="31">
        <f t="shared" si="28"/>
        <v>100</v>
      </c>
      <c r="I52" s="31">
        <f t="shared" si="28"/>
        <v>100</v>
      </c>
      <c r="J52" s="31">
        <f t="shared" si="28"/>
        <v>100</v>
      </c>
      <c r="K52" s="31">
        <f t="shared" si="28"/>
        <v>100</v>
      </c>
      <c r="L52" s="31">
        <f t="shared" si="28"/>
        <v>0</v>
      </c>
      <c r="M52" s="31">
        <f t="shared" si="28"/>
        <v>0</v>
      </c>
      <c r="N52" s="31">
        <f t="shared" si="28"/>
        <v>0</v>
      </c>
      <c r="O52" s="31">
        <f t="shared" si="28"/>
        <v>100</v>
      </c>
      <c r="P52" s="31">
        <f t="shared" si="28"/>
        <v>0</v>
      </c>
      <c r="Q52" s="31">
        <f t="shared" si="28"/>
        <v>0</v>
      </c>
      <c r="R52" s="31">
        <f t="shared" si="28"/>
        <v>100</v>
      </c>
      <c r="S52" s="31">
        <f t="shared" si="28"/>
        <v>100</v>
      </c>
      <c r="T52" s="31">
        <f t="shared" si="28"/>
        <v>100</v>
      </c>
      <c r="U52" s="31">
        <f t="shared" si="28"/>
        <v>100</v>
      </c>
      <c r="V52" s="31">
        <f t="shared" si="28"/>
        <v>100</v>
      </c>
      <c r="W52" s="73">
        <f t="shared" si="28"/>
        <v>100</v>
      </c>
      <c r="X52" s="51">
        <f t="shared" si="2"/>
        <v>61.9047619</v>
      </c>
      <c r="Y52" s="30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</row>
    <row r="53" ht="40.5" customHeight="1">
      <c r="A53" s="67"/>
      <c r="B53" s="69" t="s">
        <v>15</v>
      </c>
      <c r="C53" s="30">
        <f t="shared" ref="C53:W53" si="29">C33*100</f>
        <v>0</v>
      </c>
      <c r="D53" s="31">
        <f t="shared" si="29"/>
        <v>0</v>
      </c>
      <c r="E53" s="31">
        <f t="shared" si="29"/>
        <v>0</v>
      </c>
      <c r="F53" s="31">
        <f t="shared" si="29"/>
        <v>0</v>
      </c>
      <c r="G53" s="31">
        <f t="shared" si="29"/>
        <v>0</v>
      </c>
      <c r="H53" s="31">
        <f t="shared" si="29"/>
        <v>0</v>
      </c>
      <c r="I53" s="31">
        <f t="shared" si="29"/>
        <v>0</v>
      </c>
      <c r="J53" s="31">
        <f t="shared" si="29"/>
        <v>0</v>
      </c>
      <c r="K53" s="31">
        <f t="shared" si="29"/>
        <v>0</v>
      </c>
      <c r="L53" s="31">
        <f t="shared" si="29"/>
        <v>0</v>
      </c>
      <c r="M53" s="31">
        <f t="shared" si="29"/>
        <v>0</v>
      </c>
      <c r="N53" s="31">
        <f t="shared" si="29"/>
        <v>0</v>
      </c>
      <c r="O53" s="31">
        <f t="shared" si="29"/>
        <v>0</v>
      </c>
      <c r="P53" s="31">
        <f t="shared" si="29"/>
        <v>0</v>
      </c>
      <c r="Q53" s="31">
        <f t="shared" si="29"/>
        <v>0</v>
      </c>
      <c r="R53" s="31">
        <f t="shared" si="29"/>
        <v>0</v>
      </c>
      <c r="S53" s="31">
        <f t="shared" si="29"/>
        <v>0</v>
      </c>
      <c r="T53" s="31">
        <f t="shared" si="29"/>
        <v>0</v>
      </c>
      <c r="U53" s="31">
        <f t="shared" si="29"/>
        <v>0</v>
      </c>
      <c r="V53" s="31">
        <f t="shared" si="29"/>
        <v>0</v>
      </c>
      <c r="W53" s="73">
        <f t="shared" si="29"/>
        <v>0</v>
      </c>
      <c r="X53" s="51">
        <f t="shared" si="2"/>
        <v>0</v>
      </c>
      <c r="Y53" s="30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</row>
    <row r="54" ht="40.5" customHeight="1">
      <c r="A54" s="15"/>
      <c r="B54" s="69" t="s">
        <v>23</v>
      </c>
      <c r="C54" s="30">
        <f t="shared" ref="C54:W54" si="30">C34*100</f>
        <v>0</v>
      </c>
      <c r="D54" s="31">
        <f t="shared" si="30"/>
        <v>0</v>
      </c>
      <c r="E54" s="31">
        <f t="shared" si="30"/>
        <v>0</v>
      </c>
      <c r="F54" s="31">
        <f t="shared" si="30"/>
        <v>0</v>
      </c>
      <c r="G54" s="31">
        <f t="shared" si="30"/>
        <v>0</v>
      </c>
      <c r="H54" s="31">
        <f t="shared" si="30"/>
        <v>0</v>
      </c>
      <c r="I54" s="31">
        <f t="shared" si="30"/>
        <v>0</v>
      </c>
      <c r="J54" s="31">
        <f t="shared" si="30"/>
        <v>0</v>
      </c>
      <c r="K54" s="31">
        <f t="shared" si="30"/>
        <v>0</v>
      </c>
      <c r="L54" s="31">
        <f t="shared" si="30"/>
        <v>0</v>
      </c>
      <c r="M54" s="31">
        <f t="shared" si="30"/>
        <v>0</v>
      </c>
      <c r="N54" s="31">
        <f t="shared" si="30"/>
        <v>0</v>
      </c>
      <c r="O54" s="31">
        <f t="shared" si="30"/>
        <v>0</v>
      </c>
      <c r="P54" s="31">
        <f t="shared" si="30"/>
        <v>0</v>
      </c>
      <c r="Q54" s="31">
        <f t="shared" si="30"/>
        <v>0</v>
      </c>
      <c r="R54" s="31">
        <f t="shared" si="30"/>
        <v>0</v>
      </c>
      <c r="S54" s="31">
        <f t="shared" si="30"/>
        <v>0</v>
      </c>
      <c r="T54" s="31">
        <f t="shared" si="30"/>
        <v>0</v>
      </c>
      <c r="U54" s="31">
        <f t="shared" si="30"/>
        <v>0</v>
      </c>
      <c r="V54" s="31">
        <f t="shared" si="30"/>
        <v>0</v>
      </c>
      <c r="W54" s="73">
        <f t="shared" si="30"/>
        <v>0</v>
      </c>
      <c r="X54" s="51">
        <f t="shared" si="2"/>
        <v>0</v>
      </c>
      <c r="Y54" s="30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</row>
    <row r="55" ht="40.5" customHeight="1">
      <c r="A55" s="68" t="s">
        <v>113</v>
      </c>
      <c r="B55" s="69" t="s">
        <v>103</v>
      </c>
      <c r="C55" s="30">
        <f t="shared" ref="C55:W55" si="31">C35*100/2</f>
        <v>0</v>
      </c>
      <c r="D55" s="31">
        <f t="shared" si="31"/>
        <v>0</v>
      </c>
      <c r="E55" s="31">
        <f t="shared" si="31"/>
        <v>50</v>
      </c>
      <c r="F55" s="31">
        <f t="shared" si="31"/>
        <v>0</v>
      </c>
      <c r="G55" s="31">
        <f t="shared" si="31"/>
        <v>0</v>
      </c>
      <c r="H55" s="31">
        <f t="shared" si="31"/>
        <v>50</v>
      </c>
      <c r="I55" s="31">
        <f t="shared" si="31"/>
        <v>0</v>
      </c>
      <c r="J55" s="31">
        <f t="shared" si="31"/>
        <v>0</v>
      </c>
      <c r="K55" s="31">
        <f t="shared" si="31"/>
        <v>0</v>
      </c>
      <c r="L55" s="31">
        <f t="shared" si="31"/>
        <v>50</v>
      </c>
      <c r="M55" s="31">
        <f t="shared" si="31"/>
        <v>100</v>
      </c>
      <c r="N55" s="31">
        <f t="shared" si="31"/>
        <v>100</v>
      </c>
      <c r="O55" s="31">
        <f t="shared" si="31"/>
        <v>0</v>
      </c>
      <c r="P55" s="31">
        <f t="shared" si="31"/>
        <v>100</v>
      </c>
      <c r="Q55" s="31">
        <f t="shared" si="31"/>
        <v>100</v>
      </c>
      <c r="R55" s="31">
        <f t="shared" si="31"/>
        <v>0</v>
      </c>
      <c r="S55" s="31">
        <f t="shared" si="31"/>
        <v>0</v>
      </c>
      <c r="T55" s="31">
        <f t="shared" si="31"/>
        <v>0</v>
      </c>
      <c r="U55" s="31">
        <f t="shared" si="31"/>
        <v>0</v>
      </c>
      <c r="V55" s="31">
        <f t="shared" si="31"/>
        <v>0</v>
      </c>
      <c r="W55" s="73">
        <f t="shared" si="31"/>
        <v>0</v>
      </c>
      <c r="X55" s="51">
        <f t="shared" si="2"/>
        <v>26.19047619</v>
      </c>
      <c r="Y55" s="30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</row>
    <row r="56" ht="40.5" customHeight="1">
      <c r="A56" s="67"/>
      <c r="B56" s="69" t="s">
        <v>14</v>
      </c>
      <c r="C56" s="30">
        <f t="shared" ref="C56:W56" si="32">C36*100/2</f>
        <v>100</v>
      </c>
      <c r="D56" s="31">
        <f t="shared" si="32"/>
        <v>100</v>
      </c>
      <c r="E56" s="31">
        <f t="shared" si="32"/>
        <v>50</v>
      </c>
      <c r="F56" s="31">
        <f t="shared" si="32"/>
        <v>100</v>
      </c>
      <c r="G56" s="31">
        <f t="shared" si="32"/>
        <v>100</v>
      </c>
      <c r="H56" s="31">
        <f t="shared" si="32"/>
        <v>50</v>
      </c>
      <c r="I56" s="31">
        <f t="shared" si="32"/>
        <v>100</v>
      </c>
      <c r="J56" s="31">
        <f t="shared" si="32"/>
        <v>100</v>
      </c>
      <c r="K56" s="31">
        <f t="shared" si="32"/>
        <v>100</v>
      </c>
      <c r="L56" s="31">
        <f t="shared" si="32"/>
        <v>50</v>
      </c>
      <c r="M56" s="31">
        <f t="shared" si="32"/>
        <v>0</v>
      </c>
      <c r="N56" s="31">
        <f t="shared" si="32"/>
        <v>0</v>
      </c>
      <c r="O56" s="31">
        <f t="shared" si="32"/>
        <v>100</v>
      </c>
      <c r="P56" s="31">
        <f t="shared" si="32"/>
        <v>0</v>
      </c>
      <c r="Q56" s="31">
        <f t="shared" si="32"/>
        <v>0</v>
      </c>
      <c r="R56" s="31">
        <f t="shared" si="32"/>
        <v>100</v>
      </c>
      <c r="S56" s="31">
        <f t="shared" si="32"/>
        <v>100</v>
      </c>
      <c r="T56" s="31">
        <f t="shared" si="32"/>
        <v>100</v>
      </c>
      <c r="U56" s="31">
        <f t="shared" si="32"/>
        <v>100</v>
      </c>
      <c r="V56" s="31">
        <f t="shared" si="32"/>
        <v>100</v>
      </c>
      <c r="W56" s="73">
        <f t="shared" si="32"/>
        <v>100</v>
      </c>
      <c r="X56" s="51">
        <f t="shared" si="2"/>
        <v>73.80952381</v>
      </c>
      <c r="Y56" s="30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</row>
    <row r="57" ht="40.5" customHeight="1">
      <c r="A57" s="67"/>
      <c r="B57" s="69" t="s">
        <v>15</v>
      </c>
      <c r="C57" s="30">
        <f t="shared" ref="C57:W57" si="33">C37*100/2</f>
        <v>0</v>
      </c>
      <c r="D57" s="31">
        <f t="shared" si="33"/>
        <v>0</v>
      </c>
      <c r="E57" s="31">
        <f t="shared" si="33"/>
        <v>0</v>
      </c>
      <c r="F57" s="31">
        <f t="shared" si="33"/>
        <v>0</v>
      </c>
      <c r="G57" s="31">
        <f t="shared" si="33"/>
        <v>0</v>
      </c>
      <c r="H57" s="31">
        <f t="shared" si="33"/>
        <v>0</v>
      </c>
      <c r="I57" s="31">
        <f t="shared" si="33"/>
        <v>0</v>
      </c>
      <c r="J57" s="31">
        <f t="shared" si="33"/>
        <v>0</v>
      </c>
      <c r="K57" s="31">
        <f t="shared" si="33"/>
        <v>0</v>
      </c>
      <c r="L57" s="31">
        <f t="shared" si="33"/>
        <v>0</v>
      </c>
      <c r="M57" s="31">
        <f t="shared" si="33"/>
        <v>0</v>
      </c>
      <c r="N57" s="31">
        <f t="shared" si="33"/>
        <v>0</v>
      </c>
      <c r="O57" s="31">
        <f t="shared" si="33"/>
        <v>0</v>
      </c>
      <c r="P57" s="31">
        <f t="shared" si="33"/>
        <v>0</v>
      </c>
      <c r="Q57" s="31">
        <f t="shared" si="33"/>
        <v>0</v>
      </c>
      <c r="R57" s="31">
        <f t="shared" si="33"/>
        <v>0</v>
      </c>
      <c r="S57" s="31">
        <f t="shared" si="33"/>
        <v>0</v>
      </c>
      <c r="T57" s="31">
        <f t="shared" si="33"/>
        <v>0</v>
      </c>
      <c r="U57" s="31">
        <f t="shared" si="33"/>
        <v>0</v>
      </c>
      <c r="V57" s="31">
        <f t="shared" si="33"/>
        <v>0</v>
      </c>
      <c r="W57" s="73">
        <f t="shared" si="33"/>
        <v>0</v>
      </c>
      <c r="X57" s="51">
        <f t="shared" si="2"/>
        <v>0</v>
      </c>
      <c r="Y57" s="30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</row>
    <row r="58" ht="40.5" customHeight="1">
      <c r="A58" s="15"/>
      <c r="B58" s="69" t="s">
        <v>23</v>
      </c>
      <c r="C58" s="30">
        <f t="shared" ref="C58:W58" si="34">C38*100/2</f>
        <v>0</v>
      </c>
      <c r="D58" s="31">
        <f t="shared" si="34"/>
        <v>0</v>
      </c>
      <c r="E58" s="31">
        <f t="shared" si="34"/>
        <v>0</v>
      </c>
      <c r="F58" s="31">
        <f t="shared" si="34"/>
        <v>0</v>
      </c>
      <c r="G58" s="31">
        <f t="shared" si="34"/>
        <v>0</v>
      </c>
      <c r="H58" s="31">
        <f t="shared" si="34"/>
        <v>0</v>
      </c>
      <c r="I58" s="31">
        <f t="shared" si="34"/>
        <v>0</v>
      </c>
      <c r="J58" s="31">
        <f t="shared" si="34"/>
        <v>0</v>
      </c>
      <c r="K58" s="31">
        <f t="shared" si="34"/>
        <v>0</v>
      </c>
      <c r="L58" s="31">
        <f t="shared" si="34"/>
        <v>0</v>
      </c>
      <c r="M58" s="31">
        <f t="shared" si="34"/>
        <v>0</v>
      </c>
      <c r="N58" s="31">
        <f t="shared" si="34"/>
        <v>0</v>
      </c>
      <c r="O58" s="31">
        <f t="shared" si="34"/>
        <v>0</v>
      </c>
      <c r="P58" s="31">
        <f t="shared" si="34"/>
        <v>0</v>
      </c>
      <c r="Q58" s="31">
        <f t="shared" si="34"/>
        <v>0</v>
      </c>
      <c r="R58" s="31">
        <f t="shared" si="34"/>
        <v>0</v>
      </c>
      <c r="S58" s="31">
        <f t="shared" si="34"/>
        <v>0</v>
      </c>
      <c r="T58" s="31">
        <f t="shared" si="34"/>
        <v>0</v>
      </c>
      <c r="U58" s="31">
        <f t="shared" si="34"/>
        <v>0</v>
      </c>
      <c r="V58" s="31">
        <f t="shared" si="34"/>
        <v>0</v>
      </c>
      <c r="W58" s="73">
        <f t="shared" si="34"/>
        <v>0</v>
      </c>
      <c r="X58" s="51">
        <f t="shared" si="2"/>
        <v>0</v>
      </c>
      <c r="Y58" s="30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</row>
    <row r="59" ht="40.5" customHeight="1">
      <c r="A59" s="71"/>
      <c r="B59" s="74" t="s">
        <v>114</v>
      </c>
      <c r="C59" s="31">
        <f t="shared" ref="C59:W59" si="35">(4*C39+3*C40+2*C41+1*C42)/5</f>
        <v>76.66666667</v>
      </c>
      <c r="D59" s="31">
        <f t="shared" si="35"/>
        <v>76.66666667</v>
      </c>
      <c r="E59" s="31">
        <f t="shared" si="35"/>
        <v>80</v>
      </c>
      <c r="F59" s="31">
        <f t="shared" si="35"/>
        <v>80</v>
      </c>
      <c r="G59" s="31">
        <f t="shared" si="35"/>
        <v>70</v>
      </c>
      <c r="H59" s="31">
        <f t="shared" si="35"/>
        <v>70</v>
      </c>
      <c r="I59" s="31">
        <f t="shared" si="35"/>
        <v>60</v>
      </c>
      <c r="J59" s="31">
        <f t="shared" si="35"/>
        <v>60</v>
      </c>
      <c r="K59" s="31">
        <f t="shared" si="35"/>
        <v>63.33333333</v>
      </c>
      <c r="L59" s="31">
        <f t="shared" si="35"/>
        <v>80</v>
      </c>
      <c r="M59" s="31">
        <f t="shared" si="35"/>
        <v>80</v>
      </c>
      <c r="N59" s="31">
        <f t="shared" si="35"/>
        <v>80</v>
      </c>
      <c r="O59" s="31">
        <f t="shared" si="35"/>
        <v>80</v>
      </c>
      <c r="P59" s="31">
        <f t="shared" si="35"/>
        <v>80</v>
      </c>
      <c r="Q59" s="31">
        <f t="shared" si="35"/>
        <v>80</v>
      </c>
      <c r="R59" s="31">
        <f t="shared" si="35"/>
        <v>60</v>
      </c>
      <c r="S59" s="31">
        <f t="shared" si="35"/>
        <v>60</v>
      </c>
      <c r="T59" s="31">
        <f t="shared" si="35"/>
        <v>60</v>
      </c>
      <c r="U59" s="31">
        <f t="shared" si="35"/>
        <v>60</v>
      </c>
      <c r="V59" s="31">
        <f t="shared" si="35"/>
        <v>60</v>
      </c>
      <c r="W59" s="73">
        <f t="shared" si="35"/>
        <v>63.33333333</v>
      </c>
      <c r="X59" s="51">
        <f t="shared" si="2"/>
        <v>70.47619048</v>
      </c>
      <c r="Y59" s="30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</row>
    <row r="60" ht="40.5" customHeight="1">
      <c r="A60" s="31"/>
      <c r="B60" s="75" t="s">
        <v>115</v>
      </c>
      <c r="C60" s="31">
        <f t="shared" ref="C60:W60" si="36">(4*C43+3*C44+2*C45+1*C46)/5</f>
        <v>80</v>
      </c>
      <c r="D60" s="31">
        <f t="shared" si="36"/>
        <v>80</v>
      </c>
      <c r="E60" s="31">
        <f t="shared" si="36"/>
        <v>80</v>
      </c>
      <c r="F60" s="31">
        <f t="shared" si="36"/>
        <v>80</v>
      </c>
      <c r="G60" s="31">
        <f t="shared" si="36"/>
        <v>60</v>
      </c>
      <c r="H60" s="31">
        <f t="shared" si="36"/>
        <v>60</v>
      </c>
      <c r="I60" s="31">
        <f t="shared" si="36"/>
        <v>60</v>
      </c>
      <c r="J60" s="31">
        <f t="shared" si="36"/>
        <v>60</v>
      </c>
      <c r="K60" s="31">
        <f t="shared" si="36"/>
        <v>60</v>
      </c>
      <c r="L60" s="31">
        <f t="shared" si="36"/>
        <v>80</v>
      </c>
      <c r="M60" s="31">
        <f t="shared" si="36"/>
        <v>80</v>
      </c>
      <c r="N60" s="31">
        <f t="shared" si="36"/>
        <v>80</v>
      </c>
      <c r="O60" s="31">
        <f t="shared" si="36"/>
        <v>60</v>
      </c>
      <c r="P60" s="31">
        <f t="shared" si="36"/>
        <v>80</v>
      </c>
      <c r="Q60" s="31">
        <f t="shared" si="36"/>
        <v>80</v>
      </c>
      <c r="R60" s="31">
        <f t="shared" si="36"/>
        <v>60</v>
      </c>
      <c r="S60" s="31">
        <f t="shared" si="36"/>
        <v>60</v>
      </c>
      <c r="T60" s="31">
        <f t="shared" si="36"/>
        <v>60</v>
      </c>
      <c r="U60" s="31">
        <f t="shared" si="36"/>
        <v>60</v>
      </c>
      <c r="V60" s="31">
        <f t="shared" si="36"/>
        <v>60</v>
      </c>
      <c r="W60" s="73">
        <f t="shared" si="36"/>
        <v>60</v>
      </c>
      <c r="X60" s="51">
        <f t="shared" si="2"/>
        <v>68.57142857</v>
      </c>
      <c r="Y60" s="30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</row>
    <row r="61" ht="40.5" customHeight="1">
      <c r="A61" s="31"/>
      <c r="B61" s="75" t="s">
        <v>116</v>
      </c>
      <c r="C61" s="31">
        <f t="shared" ref="C61:W61" si="37">(4*C47+3*C48+2*C49+1*C50)/5</f>
        <v>80</v>
      </c>
      <c r="D61" s="31">
        <f t="shared" si="37"/>
        <v>60</v>
      </c>
      <c r="E61" s="31">
        <f t="shared" si="37"/>
        <v>80</v>
      </c>
      <c r="F61" s="31">
        <f t="shared" si="37"/>
        <v>80</v>
      </c>
      <c r="G61" s="31">
        <f t="shared" si="37"/>
        <v>60</v>
      </c>
      <c r="H61" s="31">
        <f t="shared" si="37"/>
        <v>60</v>
      </c>
      <c r="I61" s="31">
        <f t="shared" si="37"/>
        <v>60</v>
      </c>
      <c r="J61" s="31">
        <f t="shared" si="37"/>
        <v>60</v>
      </c>
      <c r="K61" s="31">
        <f t="shared" si="37"/>
        <v>60</v>
      </c>
      <c r="L61" s="31">
        <f t="shared" si="37"/>
        <v>80</v>
      </c>
      <c r="M61" s="31">
        <f t="shared" si="37"/>
        <v>80</v>
      </c>
      <c r="N61" s="31">
        <f t="shared" si="37"/>
        <v>80</v>
      </c>
      <c r="O61" s="31">
        <f t="shared" si="37"/>
        <v>70</v>
      </c>
      <c r="P61" s="31">
        <f t="shared" si="37"/>
        <v>80</v>
      </c>
      <c r="Q61" s="31">
        <f t="shared" si="37"/>
        <v>80</v>
      </c>
      <c r="R61" s="31">
        <f t="shared" si="37"/>
        <v>60</v>
      </c>
      <c r="S61" s="31">
        <f t="shared" si="37"/>
        <v>70</v>
      </c>
      <c r="T61" s="31">
        <f t="shared" si="37"/>
        <v>60</v>
      </c>
      <c r="U61" s="31">
        <f t="shared" si="37"/>
        <v>60</v>
      </c>
      <c r="V61" s="31">
        <f t="shared" si="37"/>
        <v>60</v>
      </c>
      <c r="W61" s="73">
        <f t="shared" si="37"/>
        <v>80</v>
      </c>
      <c r="X61" s="51">
        <f t="shared" si="2"/>
        <v>69.52380952</v>
      </c>
      <c r="Y61" s="30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</row>
    <row r="62" ht="40.5" customHeight="1">
      <c r="A62" s="31"/>
      <c r="B62" s="75" t="s">
        <v>117</v>
      </c>
      <c r="C62" s="31">
        <f t="shared" ref="C62:W62" si="38">(4*C51+3*C52+2*C53+1*C54)/5</f>
        <v>80</v>
      </c>
      <c r="D62" s="31">
        <f t="shared" si="38"/>
        <v>60</v>
      </c>
      <c r="E62" s="31">
        <f t="shared" si="38"/>
        <v>80</v>
      </c>
      <c r="F62" s="31">
        <f t="shared" si="38"/>
        <v>80</v>
      </c>
      <c r="G62" s="31">
        <f t="shared" si="38"/>
        <v>60</v>
      </c>
      <c r="H62" s="31">
        <f t="shared" si="38"/>
        <v>60</v>
      </c>
      <c r="I62" s="31">
        <f t="shared" si="38"/>
        <v>60</v>
      </c>
      <c r="J62" s="31">
        <f t="shared" si="38"/>
        <v>60</v>
      </c>
      <c r="K62" s="31">
        <f t="shared" si="38"/>
        <v>60</v>
      </c>
      <c r="L62" s="31">
        <f t="shared" si="38"/>
        <v>80</v>
      </c>
      <c r="M62" s="31">
        <f t="shared" si="38"/>
        <v>80</v>
      </c>
      <c r="N62" s="31">
        <f t="shared" si="38"/>
        <v>80</v>
      </c>
      <c r="O62" s="31">
        <f t="shared" si="38"/>
        <v>60</v>
      </c>
      <c r="P62" s="31">
        <f t="shared" si="38"/>
        <v>80</v>
      </c>
      <c r="Q62" s="31">
        <f t="shared" si="38"/>
        <v>80</v>
      </c>
      <c r="R62" s="31">
        <f t="shared" si="38"/>
        <v>60</v>
      </c>
      <c r="S62" s="31">
        <f t="shared" si="38"/>
        <v>60</v>
      </c>
      <c r="T62" s="31">
        <f t="shared" si="38"/>
        <v>60</v>
      </c>
      <c r="U62" s="31">
        <f t="shared" si="38"/>
        <v>60</v>
      </c>
      <c r="V62" s="31">
        <f t="shared" si="38"/>
        <v>60</v>
      </c>
      <c r="W62" s="73">
        <f t="shared" si="38"/>
        <v>60</v>
      </c>
      <c r="X62" s="51">
        <f t="shared" si="2"/>
        <v>67.61904762</v>
      </c>
      <c r="Y62" s="30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</row>
    <row r="63" ht="40.5" customHeight="1">
      <c r="A63" s="31"/>
      <c r="B63" s="75" t="s">
        <v>118</v>
      </c>
      <c r="C63" s="31">
        <f t="shared" ref="C63:W63" si="39">(4*C55+3*C56+2*C57+1*C58)/5</f>
        <v>60</v>
      </c>
      <c r="D63" s="31">
        <f t="shared" si="39"/>
        <v>60</v>
      </c>
      <c r="E63" s="31">
        <f t="shared" si="39"/>
        <v>70</v>
      </c>
      <c r="F63" s="31">
        <f t="shared" si="39"/>
        <v>60</v>
      </c>
      <c r="G63" s="31">
        <f t="shared" si="39"/>
        <v>60</v>
      </c>
      <c r="H63" s="31">
        <f t="shared" si="39"/>
        <v>70</v>
      </c>
      <c r="I63" s="31">
        <f t="shared" si="39"/>
        <v>60</v>
      </c>
      <c r="J63" s="31">
        <f t="shared" si="39"/>
        <v>60</v>
      </c>
      <c r="K63" s="31">
        <f t="shared" si="39"/>
        <v>60</v>
      </c>
      <c r="L63" s="31">
        <f t="shared" si="39"/>
        <v>70</v>
      </c>
      <c r="M63" s="31">
        <f t="shared" si="39"/>
        <v>80</v>
      </c>
      <c r="N63" s="31">
        <f t="shared" si="39"/>
        <v>80</v>
      </c>
      <c r="O63" s="31">
        <f t="shared" si="39"/>
        <v>60</v>
      </c>
      <c r="P63" s="31">
        <f t="shared" si="39"/>
        <v>80</v>
      </c>
      <c r="Q63" s="31">
        <f t="shared" si="39"/>
        <v>80</v>
      </c>
      <c r="R63" s="31">
        <f t="shared" si="39"/>
        <v>60</v>
      </c>
      <c r="S63" s="31">
        <f t="shared" si="39"/>
        <v>60</v>
      </c>
      <c r="T63" s="31">
        <f t="shared" si="39"/>
        <v>60</v>
      </c>
      <c r="U63" s="31">
        <f t="shared" si="39"/>
        <v>60</v>
      </c>
      <c r="V63" s="31">
        <f t="shared" si="39"/>
        <v>60</v>
      </c>
      <c r="W63" s="73">
        <f t="shared" si="39"/>
        <v>60</v>
      </c>
      <c r="X63" s="51">
        <f t="shared" si="2"/>
        <v>65.23809524</v>
      </c>
      <c r="Y63" s="30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</row>
    <row r="64" ht="40.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76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</row>
    <row r="65" ht="40.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2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</row>
    <row r="66" ht="40.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2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</row>
    <row r="67" ht="40.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2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</row>
    <row r="68" ht="40.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2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</row>
    <row r="69" ht="40.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2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</row>
    <row r="70" ht="40.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2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</row>
    <row r="71" ht="40.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2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</row>
    <row r="72" ht="40.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2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</row>
    <row r="73" ht="40.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2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</row>
    <row r="74" ht="40.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2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</row>
    <row r="75" ht="40.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2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</row>
    <row r="76" ht="40.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2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</row>
    <row r="77" ht="40.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2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</row>
    <row r="78" ht="40.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2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</row>
    <row r="79" ht="40.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2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</row>
    <row r="80" ht="40.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2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</row>
    <row r="81" ht="40.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2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</row>
    <row r="82" ht="40.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2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</row>
    <row r="83" ht="40.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2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</row>
    <row r="84" ht="40.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2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</row>
    <row r="85" ht="40.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2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</row>
    <row r="86" ht="40.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2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</row>
    <row r="87" ht="40.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2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</row>
    <row r="88" ht="40.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2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</row>
    <row r="89" ht="40.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2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</row>
    <row r="90" ht="40.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2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</row>
    <row r="91" ht="40.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2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</row>
    <row r="92" ht="40.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2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</row>
    <row r="93" ht="40.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2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</row>
    <row r="94" ht="40.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2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</row>
    <row r="95" ht="40.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2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</row>
    <row r="96" ht="40.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2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</row>
    <row r="97" ht="40.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2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</row>
    <row r="98" ht="40.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2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</row>
    <row r="99" ht="40.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2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</row>
    <row r="100" ht="40.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2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</row>
    <row r="101" ht="40.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2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</row>
    <row r="102" ht="40.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2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</row>
    <row r="103" ht="40.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2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</row>
    <row r="104" ht="40.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2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</row>
    <row r="105" ht="40.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2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</row>
    <row r="106" ht="40.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2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</row>
    <row r="107" ht="40.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2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</row>
    <row r="108" ht="40.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2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</row>
    <row r="109" ht="40.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2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</row>
    <row r="110" ht="40.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2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</row>
    <row r="111" ht="40.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2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</row>
    <row r="112" ht="40.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2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</row>
    <row r="113" ht="40.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2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</row>
    <row r="114" ht="40.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2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</row>
    <row r="115" ht="40.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2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</row>
    <row r="116" ht="40.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2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</row>
    <row r="117" ht="40.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2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</row>
    <row r="118" ht="40.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2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</row>
    <row r="119" ht="40.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2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</row>
    <row r="120" ht="40.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2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</row>
    <row r="121" ht="40.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2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</row>
    <row r="122" ht="40.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2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</row>
    <row r="123" ht="40.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2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</row>
    <row r="124" ht="40.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2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</row>
    <row r="125" ht="40.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2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</row>
    <row r="126" ht="40.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2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</row>
    <row r="127" ht="40.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2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</row>
    <row r="128" ht="40.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2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</row>
    <row r="129" ht="40.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2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</row>
    <row r="130" ht="40.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2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</row>
    <row r="131" ht="40.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2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</row>
    <row r="132" ht="40.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2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</row>
    <row r="133" ht="40.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2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</row>
    <row r="134" ht="40.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2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</row>
    <row r="135" ht="40.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2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</row>
    <row r="136" ht="40.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2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</row>
    <row r="137" ht="40.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2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</row>
    <row r="138" ht="40.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2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</row>
    <row r="139" ht="40.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2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</row>
    <row r="140" ht="40.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2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</row>
    <row r="141" ht="40.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2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</row>
    <row r="142" ht="40.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2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</row>
    <row r="143" ht="40.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2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</row>
    <row r="144" ht="40.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2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</row>
    <row r="145" ht="40.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2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</row>
    <row r="146" ht="40.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2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</row>
    <row r="147" ht="40.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2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</row>
    <row r="148" ht="40.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2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</row>
    <row r="149" ht="40.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2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</row>
    <row r="150" ht="40.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2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</row>
    <row r="151" ht="40.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2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</row>
    <row r="152" ht="40.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2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</row>
    <row r="153" ht="40.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2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</row>
    <row r="154" ht="40.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2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</row>
    <row r="155" ht="40.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2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</row>
    <row r="156" ht="40.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2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</row>
    <row r="157" ht="40.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2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</row>
    <row r="158" ht="40.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2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</row>
    <row r="159" ht="40.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2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</row>
    <row r="160" ht="40.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2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</row>
    <row r="161" ht="40.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2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</row>
    <row r="162" ht="40.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2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</row>
    <row r="163" ht="40.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2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</row>
    <row r="164" ht="40.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2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</row>
    <row r="165" ht="40.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2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</row>
    <row r="166" ht="40.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2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</row>
    <row r="167" ht="40.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2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</row>
    <row r="168" ht="40.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2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</row>
    <row r="169" ht="40.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2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</row>
    <row r="170" ht="40.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2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</row>
    <row r="171" ht="40.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2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</row>
    <row r="172" ht="40.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2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</row>
    <row r="173" ht="40.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2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</row>
    <row r="174" ht="40.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2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</row>
    <row r="175" ht="40.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2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</row>
    <row r="176" ht="40.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2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</row>
    <row r="177" ht="40.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2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</row>
    <row r="178" ht="40.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2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</row>
    <row r="179" ht="40.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2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</row>
    <row r="180" ht="40.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2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</row>
    <row r="181" ht="40.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2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</row>
    <row r="182" ht="40.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2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</row>
    <row r="183" ht="40.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2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</row>
    <row r="184" ht="40.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2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</row>
    <row r="185" ht="40.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2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</row>
    <row r="186" ht="40.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2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</row>
    <row r="187" ht="40.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2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</row>
    <row r="188" ht="40.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2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</row>
    <row r="189" ht="40.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2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</row>
    <row r="190" ht="40.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2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</row>
    <row r="191" ht="40.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2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</row>
    <row r="192" ht="40.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2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</row>
    <row r="193" ht="40.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2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</row>
    <row r="194" ht="40.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2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</row>
    <row r="195" ht="40.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2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</row>
    <row r="196" ht="40.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2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</row>
    <row r="197" ht="40.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2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</row>
    <row r="198" ht="40.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2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</row>
    <row r="199" ht="40.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2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</row>
    <row r="200" ht="40.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2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</row>
    <row r="201" ht="40.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2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</row>
    <row r="202" ht="40.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2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</row>
    <row r="203" ht="40.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2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</row>
    <row r="204" ht="40.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2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</row>
    <row r="205" ht="40.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2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</row>
    <row r="206" ht="40.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2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</row>
    <row r="207" ht="40.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2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</row>
    <row r="208" ht="40.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2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</row>
    <row r="209" ht="40.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2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</row>
    <row r="210" ht="40.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2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</row>
    <row r="211" ht="40.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2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</row>
    <row r="212" ht="40.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2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</row>
    <row r="213" ht="40.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2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</row>
    <row r="214" ht="40.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2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</row>
    <row r="215" ht="40.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2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</row>
    <row r="216" ht="40.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2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</row>
    <row r="217" ht="40.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2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</row>
    <row r="218" ht="40.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2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</row>
    <row r="219" ht="40.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2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</row>
    <row r="220" ht="40.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2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</row>
    <row r="221" ht="40.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2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</row>
    <row r="222" ht="40.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2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</row>
    <row r="223" ht="40.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2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</row>
    <row r="224" ht="40.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2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</row>
    <row r="225" ht="40.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2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</row>
    <row r="226" ht="40.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2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</row>
    <row r="227" ht="40.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2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</row>
    <row r="228" ht="40.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2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</row>
    <row r="229" ht="40.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2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</row>
    <row r="230" ht="40.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2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</row>
    <row r="231" ht="40.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2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</row>
    <row r="232" ht="40.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2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</row>
    <row r="233" ht="40.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2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</row>
    <row r="234" ht="40.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2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</row>
    <row r="235" ht="40.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2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</row>
    <row r="236" ht="40.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2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</row>
    <row r="237" ht="40.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2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</row>
    <row r="238" ht="40.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2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</row>
    <row r="239" ht="40.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2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</row>
    <row r="240" ht="40.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2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</row>
    <row r="241" ht="40.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2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</row>
    <row r="242" ht="40.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2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</row>
    <row r="243" ht="40.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2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</row>
    <row r="244" ht="40.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2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</row>
    <row r="245" ht="40.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2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</row>
    <row r="246" ht="40.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2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</row>
    <row r="247" ht="40.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2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</row>
    <row r="248" ht="40.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2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</row>
    <row r="249" ht="40.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2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</row>
    <row r="250" ht="40.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2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</row>
    <row r="251" ht="40.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2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</row>
    <row r="252" ht="40.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2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</row>
    <row r="253" ht="40.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2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</row>
    <row r="254" ht="40.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2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</row>
    <row r="255" ht="40.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2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</row>
    <row r="256" ht="40.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2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</row>
    <row r="257" ht="40.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2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</row>
    <row r="258" ht="40.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2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</row>
    <row r="259" ht="40.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2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</row>
    <row r="260" ht="40.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2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</row>
    <row r="261" ht="40.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2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</row>
    <row r="262" ht="40.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2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</row>
    <row r="263" ht="40.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2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</sheetData>
  <mergeCells count="20">
    <mergeCell ref="A1:B2"/>
    <mergeCell ref="C1:D1"/>
    <mergeCell ref="E1:G1"/>
    <mergeCell ref="C2:D2"/>
    <mergeCell ref="E2:G2"/>
    <mergeCell ref="A3:B4"/>
    <mergeCell ref="E3:G3"/>
    <mergeCell ref="E4:G4"/>
    <mergeCell ref="A39:A42"/>
    <mergeCell ref="A43:A46"/>
    <mergeCell ref="A47:A50"/>
    <mergeCell ref="A51:A54"/>
    <mergeCell ref="A55:A58"/>
    <mergeCell ref="C3:D3"/>
    <mergeCell ref="C4:D4"/>
    <mergeCell ref="A19:A22"/>
    <mergeCell ref="A23:A26"/>
    <mergeCell ref="A27:A30"/>
    <mergeCell ref="A31:A34"/>
    <mergeCell ref="A35:A38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.29"/>
    <col customWidth="1" min="2" max="2" width="13.43"/>
    <col customWidth="1" min="3" max="3" width="14.14"/>
    <col customWidth="1" min="4" max="4" width="50.0"/>
    <col customWidth="1" min="5" max="5" width="11.29"/>
    <col customWidth="1" min="6" max="10" width="14.0"/>
    <col customWidth="1" min="11" max="26" width="11.43"/>
  </cols>
  <sheetData>
    <row r="1" ht="21.75" customHeight="1">
      <c r="A1" s="77"/>
      <c r="B1" s="27"/>
      <c r="C1" s="78" t="s">
        <v>119</v>
      </c>
      <c r="D1" s="27"/>
      <c r="E1" s="79" t="s">
        <v>120</v>
      </c>
      <c r="F1" s="13"/>
      <c r="G1" s="13"/>
      <c r="H1" s="13"/>
      <c r="I1" s="13"/>
      <c r="J1" s="80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  <c r="Z1" s="81"/>
    </row>
    <row r="2" ht="21.75" customHeight="1">
      <c r="A2" s="33"/>
      <c r="B2" s="34"/>
      <c r="C2" s="33"/>
      <c r="D2" s="34"/>
      <c r="E2" s="79" t="s">
        <v>121</v>
      </c>
      <c r="F2" s="13"/>
      <c r="G2" s="13"/>
      <c r="H2" s="13"/>
      <c r="I2" s="13"/>
      <c r="J2" s="80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ht="21.0" customHeight="1">
      <c r="A3" s="82"/>
      <c r="B3" s="83"/>
      <c r="C3" s="83"/>
      <c r="D3" s="83"/>
      <c r="E3" s="83"/>
      <c r="F3" s="83"/>
      <c r="G3" s="83"/>
      <c r="H3" s="83"/>
      <c r="I3" s="83"/>
      <c r="J3" s="8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8.0" customHeight="1">
      <c r="A4" s="85" t="s">
        <v>122</v>
      </c>
      <c r="B4" s="2"/>
      <c r="C4" s="2"/>
      <c r="D4" s="2"/>
      <c r="E4" s="2"/>
      <c r="F4" s="2"/>
      <c r="G4" s="2"/>
      <c r="H4" s="2"/>
      <c r="I4" s="2"/>
      <c r="J4" s="3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8.0" customHeight="1">
      <c r="A5" s="85" t="s">
        <v>123</v>
      </c>
      <c r="B5" s="2"/>
      <c r="C5" s="2"/>
      <c r="D5" s="2"/>
      <c r="E5" s="2"/>
      <c r="F5" s="2"/>
      <c r="G5" s="2"/>
      <c r="H5" s="2"/>
      <c r="I5" s="2"/>
      <c r="J5" s="3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8.0" customHeight="1">
      <c r="A6" s="86" t="s">
        <v>124</v>
      </c>
      <c r="B6" s="87"/>
      <c r="C6" s="87"/>
      <c r="D6" s="87"/>
      <c r="E6" s="87"/>
      <c r="F6" s="87"/>
      <c r="G6" s="87"/>
      <c r="H6" s="87"/>
      <c r="I6" s="87"/>
      <c r="J6" s="8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9.5" customHeight="1">
      <c r="A7" s="89"/>
      <c r="B7" s="90"/>
      <c r="C7" s="90"/>
      <c r="D7" s="90"/>
      <c r="E7" s="90"/>
      <c r="F7" s="90"/>
      <c r="G7" s="90"/>
      <c r="H7" s="90"/>
      <c r="I7" s="90"/>
      <c r="J7" s="91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37.5" customHeight="1">
      <c r="A8" s="92" t="s">
        <v>99</v>
      </c>
      <c r="B8" s="92" t="s">
        <v>125</v>
      </c>
      <c r="C8" s="93" t="s">
        <v>126</v>
      </c>
      <c r="D8" s="93" t="s">
        <v>127</v>
      </c>
      <c r="E8" s="93" t="s">
        <v>128</v>
      </c>
      <c r="F8" s="93" t="s">
        <v>129</v>
      </c>
      <c r="G8" s="93" t="s">
        <v>130</v>
      </c>
      <c r="H8" s="93" t="s">
        <v>131</v>
      </c>
      <c r="I8" s="93" t="s">
        <v>132</v>
      </c>
      <c r="J8" s="93" t="s">
        <v>133</v>
      </c>
      <c r="K8" s="24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4.25" customHeight="1">
      <c r="A9" s="94">
        <v>1.0</v>
      </c>
      <c r="B9" s="95" t="s">
        <v>21</v>
      </c>
      <c r="C9" s="96" t="s">
        <v>134</v>
      </c>
      <c r="D9" s="97" t="s">
        <v>135</v>
      </c>
      <c r="E9" s="98">
        <v>2.0</v>
      </c>
      <c r="F9" s="99"/>
      <c r="G9" s="99"/>
      <c r="H9" s="99"/>
      <c r="I9" s="99"/>
      <c r="J9" s="99"/>
      <c r="K9" s="24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4.25" customHeight="1">
      <c r="A10" s="100">
        <v>2.0</v>
      </c>
      <c r="B10" s="67"/>
      <c r="C10" s="101" t="s">
        <v>136</v>
      </c>
      <c r="D10" s="102" t="s">
        <v>137</v>
      </c>
      <c r="E10" s="103">
        <v>2.0</v>
      </c>
      <c r="F10" s="104"/>
      <c r="G10" s="104"/>
      <c r="H10" s="104"/>
      <c r="I10" s="104"/>
      <c r="J10" s="104"/>
      <c r="K10" s="24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4.25" customHeight="1">
      <c r="A11" s="94">
        <v>3.0</v>
      </c>
      <c r="B11" s="67"/>
      <c r="C11" s="101" t="s">
        <v>138</v>
      </c>
      <c r="D11" s="102" t="s">
        <v>139</v>
      </c>
      <c r="E11" s="103">
        <v>2.0</v>
      </c>
      <c r="F11" s="104"/>
      <c r="G11" s="104"/>
      <c r="H11" s="104"/>
      <c r="I11" s="104"/>
      <c r="J11" s="104"/>
      <c r="K11" s="24"/>
      <c r="L11" s="31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4.25" customHeight="1">
      <c r="A12" s="100">
        <v>4.0</v>
      </c>
      <c r="B12" s="67"/>
      <c r="C12" s="105" t="s">
        <v>140</v>
      </c>
      <c r="D12" s="106" t="s">
        <v>6</v>
      </c>
      <c r="E12" s="107">
        <v>4.0</v>
      </c>
      <c r="F12" s="108">
        <v>76.6666666666667</v>
      </c>
      <c r="G12" s="108">
        <v>80.0</v>
      </c>
      <c r="H12" s="108">
        <v>80.0</v>
      </c>
      <c r="I12" s="108">
        <v>80.0</v>
      </c>
      <c r="J12" s="108">
        <v>60.0</v>
      </c>
      <c r="K12" s="24"/>
      <c r="L12" s="31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4.25" customHeight="1">
      <c r="A13" s="94">
        <v>5.0</v>
      </c>
      <c r="B13" s="67"/>
      <c r="C13" s="105" t="s">
        <v>141</v>
      </c>
      <c r="D13" s="106" t="s">
        <v>44</v>
      </c>
      <c r="E13" s="107">
        <v>4.0</v>
      </c>
      <c r="F13" s="99">
        <v>76.6666666666667</v>
      </c>
      <c r="G13" s="99">
        <v>80.0</v>
      </c>
      <c r="H13" s="99">
        <v>60.0</v>
      </c>
      <c r="I13" s="99">
        <v>60.0</v>
      </c>
      <c r="J13" s="99">
        <v>60.0</v>
      </c>
      <c r="K13" s="24"/>
      <c r="L13" s="31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4.25" customHeight="1">
      <c r="A14" s="100">
        <v>6.0</v>
      </c>
      <c r="B14" s="67"/>
      <c r="C14" s="105" t="s">
        <v>142</v>
      </c>
      <c r="D14" s="106" t="s">
        <v>47</v>
      </c>
      <c r="E14" s="107">
        <v>3.0</v>
      </c>
      <c r="F14" s="99">
        <v>80.0</v>
      </c>
      <c r="G14" s="99">
        <v>80.0</v>
      </c>
      <c r="H14" s="99">
        <v>80.0</v>
      </c>
      <c r="I14" s="99">
        <v>80.0</v>
      </c>
      <c r="J14" s="99">
        <v>70.0</v>
      </c>
      <c r="K14" s="24"/>
      <c r="L14" s="31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4.25" customHeight="1">
      <c r="A15" s="94">
        <v>7.0</v>
      </c>
      <c r="B15" s="15"/>
      <c r="C15" s="109" t="s">
        <v>143</v>
      </c>
      <c r="D15" s="110" t="s">
        <v>144</v>
      </c>
      <c r="E15" s="111">
        <v>2.0</v>
      </c>
      <c r="F15" s="99">
        <v>80.0</v>
      </c>
      <c r="G15" s="99">
        <v>80.0</v>
      </c>
      <c r="H15" s="99">
        <v>80.0</v>
      </c>
      <c r="I15" s="99">
        <v>80.0</v>
      </c>
      <c r="J15" s="99">
        <v>60.0</v>
      </c>
      <c r="K15" s="24"/>
      <c r="L15" s="31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4.25" customHeight="1">
      <c r="A16" s="100">
        <v>8.0</v>
      </c>
      <c r="B16" s="95" t="s">
        <v>145</v>
      </c>
      <c r="C16" s="96" t="s">
        <v>146</v>
      </c>
      <c r="D16" s="97" t="s">
        <v>147</v>
      </c>
      <c r="E16" s="98">
        <v>2.0</v>
      </c>
      <c r="F16" s="104"/>
      <c r="G16" s="104"/>
      <c r="H16" s="104"/>
      <c r="I16" s="104"/>
      <c r="J16" s="104"/>
      <c r="K16" s="2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4.25" customHeight="1">
      <c r="A17" s="94">
        <v>9.0</v>
      </c>
      <c r="B17" s="67"/>
      <c r="C17" s="105" t="s">
        <v>148</v>
      </c>
      <c r="D17" s="106" t="s">
        <v>53</v>
      </c>
      <c r="E17" s="107">
        <v>6.0</v>
      </c>
      <c r="F17" s="108">
        <v>70.0</v>
      </c>
      <c r="G17" s="108">
        <v>60.0</v>
      </c>
      <c r="H17" s="108">
        <v>60.0</v>
      </c>
      <c r="I17" s="108">
        <v>60.0</v>
      </c>
      <c r="J17" s="108">
        <v>60.0</v>
      </c>
      <c r="K17" s="2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4.25" customHeight="1">
      <c r="A18" s="100">
        <v>10.0</v>
      </c>
      <c r="B18" s="67"/>
      <c r="C18" s="105" t="s">
        <v>149</v>
      </c>
      <c r="D18" s="106" t="s">
        <v>56</v>
      </c>
      <c r="E18" s="107">
        <v>4.0</v>
      </c>
      <c r="F18" s="108">
        <v>70.0</v>
      </c>
      <c r="G18" s="108">
        <v>60.0</v>
      </c>
      <c r="H18" s="108">
        <v>60.0</v>
      </c>
      <c r="I18" s="108">
        <v>60.0</v>
      </c>
      <c r="J18" s="108">
        <v>70.0</v>
      </c>
      <c r="K18" s="2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4.25" customHeight="1">
      <c r="A19" s="94">
        <v>11.0</v>
      </c>
      <c r="B19" s="67"/>
      <c r="C19" s="105" t="s">
        <v>150</v>
      </c>
      <c r="D19" s="106" t="s">
        <v>59</v>
      </c>
      <c r="E19" s="107">
        <v>3.0</v>
      </c>
      <c r="F19" s="108">
        <v>60.0</v>
      </c>
      <c r="G19" s="108">
        <v>60.0</v>
      </c>
      <c r="H19" s="108">
        <v>60.0</v>
      </c>
      <c r="I19" s="108">
        <v>60.0</v>
      </c>
      <c r="J19" s="108">
        <v>60.0</v>
      </c>
      <c r="K19" s="2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4.25" customHeight="1">
      <c r="A20" s="100">
        <v>12.0</v>
      </c>
      <c r="B20" s="67"/>
      <c r="C20" s="105" t="s">
        <v>151</v>
      </c>
      <c r="D20" s="106" t="s">
        <v>152</v>
      </c>
      <c r="E20" s="107">
        <v>2.0</v>
      </c>
      <c r="F20" s="108">
        <v>60.0</v>
      </c>
      <c r="G20" s="108">
        <v>60.0</v>
      </c>
      <c r="H20" s="108">
        <v>60.0</v>
      </c>
      <c r="I20" s="108">
        <v>60.0</v>
      </c>
      <c r="J20" s="108">
        <v>60.0</v>
      </c>
      <c r="K20" s="24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4.25" customHeight="1">
      <c r="A21" s="94">
        <v>13.0</v>
      </c>
      <c r="B21" s="15"/>
      <c r="C21" s="109" t="s">
        <v>153</v>
      </c>
      <c r="D21" s="110" t="s">
        <v>63</v>
      </c>
      <c r="E21" s="111">
        <v>2.0</v>
      </c>
      <c r="F21" s="108">
        <v>63.3333333333333</v>
      </c>
      <c r="G21" s="108">
        <v>60.0</v>
      </c>
      <c r="H21" s="108">
        <v>60.0</v>
      </c>
      <c r="I21" s="108">
        <v>60.0</v>
      </c>
      <c r="J21" s="108">
        <v>60.0</v>
      </c>
      <c r="K21" s="24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4.25" customHeight="1">
      <c r="A22" s="100">
        <v>14.0</v>
      </c>
      <c r="B22" s="95" t="s">
        <v>154</v>
      </c>
      <c r="C22" s="112" t="s">
        <v>155</v>
      </c>
      <c r="D22" s="113" t="s">
        <v>66</v>
      </c>
      <c r="E22" s="114">
        <v>6.0</v>
      </c>
      <c r="F22" s="108">
        <v>80.0</v>
      </c>
      <c r="G22" s="108">
        <v>80.0</v>
      </c>
      <c r="H22" s="108">
        <v>80.0</v>
      </c>
      <c r="I22" s="108">
        <v>80.0</v>
      </c>
      <c r="J22" s="108">
        <v>70.0</v>
      </c>
      <c r="K22" s="2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4.25" customHeight="1">
      <c r="A23" s="94">
        <v>15.0</v>
      </c>
      <c r="B23" s="67"/>
      <c r="C23" s="105" t="s">
        <v>156</v>
      </c>
      <c r="D23" s="106" t="s">
        <v>68</v>
      </c>
      <c r="E23" s="107">
        <v>2.0</v>
      </c>
      <c r="F23" s="108">
        <v>80.0</v>
      </c>
      <c r="G23" s="108">
        <v>80.0</v>
      </c>
      <c r="H23" s="108">
        <v>80.0</v>
      </c>
      <c r="I23" s="108">
        <v>80.0</v>
      </c>
      <c r="J23" s="108">
        <v>80.0</v>
      </c>
      <c r="K23" s="24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4.25" customHeight="1">
      <c r="A24" s="100">
        <v>16.0</v>
      </c>
      <c r="B24" s="67"/>
      <c r="C24" s="105" t="s">
        <v>157</v>
      </c>
      <c r="D24" s="106" t="s">
        <v>70</v>
      </c>
      <c r="E24" s="107">
        <v>2.0</v>
      </c>
      <c r="F24" s="108">
        <v>80.0</v>
      </c>
      <c r="G24" s="108">
        <v>80.0</v>
      </c>
      <c r="H24" s="108">
        <v>80.0</v>
      </c>
      <c r="I24" s="108">
        <v>80.0</v>
      </c>
      <c r="J24" s="108">
        <v>80.0</v>
      </c>
      <c r="K24" s="24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4.25" customHeight="1">
      <c r="A25" s="94">
        <v>17.0</v>
      </c>
      <c r="B25" s="67"/>
      <c r="C25" s="105" t="s">
        <v>158</v>
      </c>
      <c r="D25" s="106" t="s">
        <v>72</v>
      </c>
      <c r="E25" s="107">
        <v>2.0</v>
      </c>
      <c r="F25" s="108">
        <v>80.0</v>
      </c>
      <c r="G25" s="108">
        <v>60.0</v>
      </c>
      <c r="H25" s="108">
        <v>70.0</v>
      </c>
      <c r="I25" s="108">
        <v>60.0</v>
      </c>
      <c r="J25" s="108">
        <v>60.0</v>
      </c>
      <c r="K25" s="24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4.25" customHeight="1">
      <c r="A26" s="100">
        <v>18.0</v>
      </c>
      <c r="B26" s="67"/>
      <c r="C26" s="105" t="s">
        <v>159</v>
      </c>
      <c r="D26" s="106" t="s">
        <v>74</v>
      </c>
      <c r="E26" s="107">
        <v>3.0</v>
      </c>
      <c r="F26" s="108">
        <v>80.0</v>
      </c>
      <c r="G26" s="108">
        <v>80.0</v>
      </c>
      <c r="H26" s="108">
        <v>80.0</v>
      </c>
      <c r="I26" s="108">
        <v>80.0</v>
      </c>
      <c r="J26" s="108">
        <v>80.0</v>
      </c>
      <c r="K26" s="24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4.25" customHeight="1">
      <c r="A27" s="94">
        <v>19.0</v>
      </c>
      <c r="B27" s="15"/>
      <c r="C27" s="109" t="s">
        <v>160</v>
      </c>
      <c r="D27" s="110" t="s">
        <v>76</v>
      </c>
      <c r="E27" s="111">
        <v>4.0</v>
      </c>
      <c r="F27" s="108">
        <v>80.0</v>
      </c>
      <c r="G27" s="108">
        <v>80.0</v>
      </c>
      <c r="H27" s="108">
        <v>80.0</v>
      </c>
      <c r="I27" s="108">
        <v>80.0</v>
      </c>
      <c r="J27" s="108">
        <v>80.0</v>
      </c>
      <c r="K27" s="2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4.25" customHeight="1">
      <c r="A28" s="100">
        <v>20.0</v>
      </c>
      <c r="B28" s="95" t="s">
        <v>161</v>
      </c>
      <c r="C28" s="112" t="s">
        <v>162</v>
      </c>
      <c r="D28" s="113" t="s">
        <v>78</v>
      </c>
      <c r="E28" s="114">
        <v>6.0</v>
      </c>
      <c r="F28" s="108">
        <v>60.0</v>
      </c>
      <c r="G28" s="108">
        <v>60.0</v>
      </c>
      <c r="H28" s="108">
        <v>60.0</v>
      </c>
      <c r="I28" s="108">
        <v>60.0</v>
      </c>
      <c r="J28" s="108">
        <v>60.0</v>
      </c>
      <c r="K28" s="24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4.25" customHeight="1">
      <c r="A29" s="94">
        <v>21.0</v>
      </c>
      <c r="B29" s="67"/>
      <c r="C29" s="105" t="s">
        <v>163</v>
      </c>
      <c r="D29" s="106" t="s">
        <v>80</v>
      </c>
      <c r="E29" s="107">
        <v>3.0</v>
      </c>
      <c r="F29" s="108">
        <v>60.0</v>
      </c>
      <c r="G29" s="108">
        <v>60.0</v>
      </c>
      <c r="H29" s="108">
        <v>70.0</v>
      </c>
      <c r="I29" s="108">
        <v>60.0</v>
      </c>
      <c r="J29" s="108">
        <v>60.0</v>
      </c>
      <c r="K29" s="24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4.25" customHeight="1">
      <c r="A30" s="100">
        <v>22.0</v>
      </c>
      <c r="B30" s="67"/>
      <c r="C30" s="105" t="s">
        <v>164</v>
      </c>
      <c r="D30" s="106" t="s">
        <v>165</v>
      </c>
      <c r="E30" s="107">
        <v>3.0</v>
      </c>
      <c r="F30" s="108">
        <v>60.0</v>
      </c>
      <c r="G30" s="108">
        <v>60.0</v>
      </c>
      <c r="H30" s="108">
        <v>60.0</v>
      </c>
      <c r="I30" s="108">
        <v>60.0</v>
      </c>
      <c r="J30" s="108">
        <v>60.0</v>
      </c>
      <c r="K30" s="24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4.25" customHeight="1">
      <c r="A31" s="94">
        <v>23.0</v>
      </c>
      <c r="B31" s="67"/>
      <c r="C31" s="105" t="s">
        <v>166</v>
      </c>
      <c r="D31" s="106" t="s">
        <v>84</v>
      </c>
      <c r="E31" s="107">
        <v>2.0</v>
      </c>
      <c r="F31" s="108">
        <v>60.0</v>
      </c>
      <c r="G31" s="108">
        <v>60.0</v>
      </c>
      <c r="H31" s="108">
        <v>60.0</v>
      </c>
      <c r="I31" s="108">
        <v>60.0</v>
      </c>
      <c r="J31" s="108">
        <v>60.0</v>
      </c>
      <c r="K31" s="24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4.25" customHeight="1">
      <c r="A32" s="100">
        <v>24.0</v>
      </c>
      <c r="B32" s="67"/>
      <c r="C32" s="115" t="s">
        <v>167</v>
      </c>
      <c r="D32" s="116" t="s">
        <v>86</v>
      </c>
      <c r="E32" s="117">
        <v>2.0</v>
      </c>
      <c r="F32" s="108">
        <v>60.0</v>
      </c>
      <c r="G32" s="108">
        <v>60.0</v>
      </c>
      <c r="H32" s="108">
        <v>60.0</v>
      </c>
      <c r="I32" s="108">
        <v>60.0</v>
      </c>
      <c r="J32" s="108">
        <v>60.0</v>
      </c>
      <c r="K32" s="24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4.25" customHeight="1">
      <c r="A33" s="118">
        <v>25.0</v>
      </c>
      <c r="B33" s="15"/>
      <c r="C33" s="119" t="s">
        <v>168</v>
      </c>
      <c r="D33" s="120" t="s">
        <v>169</v>
      </c>
      <c r="E33" s="121">
        <v>6.0</v>
      </c>
      <c r="F33" s="108">
        <v>63.3333333333333</v>
      </c>
      <c r="G33" s="108">
        <v>60.0</v>
      </c>
      <c r="H33" s="108">
        <v>80.0</v>
      </c>
      <c r="I33" s="108">
        <v>60.0</v>
      </c>
      <c r="J33" s="108">
        <v>60.0</v>
      </c>
      <c r="K33" s="24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9.5" customHeight="1">
      <c r="A34" s="122" t="s">
        <v>170</v>
      </c>
      <c r="B34" s="13"/>
      <c r="C34" s="13"/>
      <c r="D34" s="13"/>
      <c r="E34" s="14"/>
      <c r="F34" s="123">
        <f t="shared" ref="F34:J34" si="1">AVERAGE(F12:F33)</f>
        <v>70.47619048</v>
      </c>
      <c r="G34" s="123">
        <f t="shared" si="1"/>
        <v>68.57142857</v>
      </c>
      <c r="H34" s="123">
        <f t="shared" si="1"/>
        <v>69.52380952</v>
      </c>
      <c r="I34" s="123">
        <f t="shared" si="1"/>
        <v>67.61904762</v>
      </c>
      <c r="J34" s="123">
        <f t="shared" si="1"/>
        <v>65.23809524</v>
      </c>
      <c r="K34" s="24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9.5" customHeight="1">
      <c r="A35" s="124" t="s">
        <v>171</v>
      </c>
      <c r="B35" s="13"/>
      <c r="C35" s="13"/>
      <c r="D35" s="13"/>
      <c r="E35" s="125"/>
      <c r="F35" s="126">
        <v>100.0</v>
      </c>
      <c r="G35" s="127">
        <v>100.0</v>
      </c>
      <c r="H35" s="127">
        <v>100.0</v>
      </c>
      <c r="I35" s="127">
        <v>100.0</v>
      </c>
      <c r="J35" s="127">
        <v>100.0</v>
      </c>
      <c r="K35" s="24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4.2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4.25" customHeight="1">
      <c r="A37" s="128" t="s">
        <v>172</v>
      </c>
      <c r="B37" s="129"/>
      <c r="C37" s="81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4.25" customHeight="1">
      <c r="A38" s="130" t="s">
        <v>173</v>
      </c>
      <c r="B38" s="129"/>
      <c r="C38" s="81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4.25" customHeight="1">
      <c r="A39" s="131" t="s">
        <v>174</v>
      </c>
      <c r="B39" s="132"/>
      <c r="C39" s="132"/>
      <c r="D39" s="133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4.25" customHeight="1">
      <c r="A40" s="134" t="s">
        <v>175</v>
      </c>
      <c r="B40" s="132"/>
      <c r="C40" s="132"/>
      <c r="D40" s="133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4.25" customHeight="1">
      <c r="A41" s="134" t="s">
        <v>176</v>
      </c>
      <c r="B41" s="132"/>
      <c r="C41" s="132"/>
      <c r="D41" s="133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4.25" customHeight="1">
      <c r="A42" s="134" t="s">
        <v>177</v>
      </c>
      <c r="B42" s="132"/>
      <c r="C42" s="132"/>
      <c r="D42" s="133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4.25" customHeight="1">
      <c r="A43" s="135" t="s">
        <v>178</v>
      </c>
      <c r="B43" s="132"/>
      <c r="C43" s="132"/>
      <c r="D43" s="133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4.25" customHeight="1">
      <c r="A45" s="136" t="s">
        <v>179</v>
      </c>
      <c r="B45" s="2"/>
      <c r="C45" s="2"/>
      <c r="D45" s="3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4.25" customHeight="1">
      <c r="A46" s="137"/>
      <c r="B46" s="138" t="s">
        <v>180</v>
      </c>
      <c r="C46" s="139"/>
      <c r="D46" s="140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4.25" customHeight="1">
      <c r="A47" s="141"/>
      <c r="B47" s="142" t="s">
        <v>181</v>
      </c>
      <c r="C47" s="2"/>
      <c r="D47" s="3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7">
    <mergeCell ref="A1:B2"/>
    <mergeCell ref="C1:D2"/>
    <mergeCell ref="E1:J1"/>
    <mergeCell ref="E2:J2"/>
    <mergeCell ref="A3:J3"/>
    <mergeCell ref="A4:J4"/>
    <mergeCell ref="A5:J5"/>
    <mergeCell ref="A35:E35"/>
    <mergeCell ref="A45:D45"/>
    <mergeCell ref="B47:D47"/>
    <mergeCell ref="A6:J6"/>
    <mergeCell ref="A7:J7"/>
    <mergeCell ref="B9:B15"/>
    <mergeCell ref="B16:B21"/>
    <mergeCell ref="B22:B27"/>
    <mergeCell ref="B28:B33"/>
    <mergeCell ref="A34:E34"/>
  </mergeCells>
  <printOptions/>
  <pageMargins bottom="0.75" footer="0.0" header="0.0" left="0.7" right="0.7" top="0.75"/>
  <pageSetup orientation="landscape"/>
  <headerFooter>
    <oddFooter>&amp;C000000&amp;P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