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fs-n\Python\2021_CIP_budget\"/>
    </mc:Choice>
  </mc:AlternateContent>
  <xr:revisionPtr revIDLastSave="0" documentId="8_{CAECCCD0-1149-4D61-81F3-0EC677E6A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вод" sheetId="3" r:id="rId1"/>
    <sheet name="Исх" sheetId="2" r:id="rId2"/>
    <sheet name="Доходы" sheetId="15" r:id="rId3"/>
    <sheet name="Расходы" sheetId="21" r:id="rId4"/>
    <sheet name="Всп2" sheetId="20" r:id="rId5"/>
  </sheets>
  <definedNames>
    <definedName name="_xlnm._FilterDatabase" localSheetId="4" hidden="1">Всп2!$A$1:$B$5554</definedName>
    <definedName name="_xlnm._FilterDatabase" localSheetId="1" hidden="1">Исх!$A$1:$G$5554</definedName>
  </definedNames>
  <calcPr calcId="191029"/>
  <pivotCaches>
    <pivotCache cacheId="4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" i="3" l="1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M14" i="21"/>
  <c r="L14" i="21"/>
  <c r="K14" i="21"/>
  <c r="J14" i="21"/>
  <c r="I14" i="21"/>
  <c r="H14" i="21"/>
  <c r="G14" i="21"/>
  <c r="F14" i="21"/>
  <c r="E14" i="21"/>
  <c r="D14" i="21"/>
  <c r="C14" i="21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M16" i="15"/>
  <c r="L16" i="15"/>
  <c r="K16" i="15"/>
  <c r="J16" i="15"/>
  <c r="I16" i="15"/>
  <c r="H16" i="15"/>
  <c r="G16" i="15"/>
  <c r="F16" i="15"/>
  <c r="E16" i="15"/>
  <c r="D16" i="15"/>
  <c r="C16" i="15"/>
</calcChain>
</file>

<file path=xl/sharedStrings.xml><?xml version="1.0" encoding="utf-8"?>
<sst xmlns="http://schemas.openxmlformats.org/spreadsheetml/2006/main" count="22628" uniqueCount="219">
  <si>
    <t>базовый</t>
  </si>
  <si>
    <t>целевой</t>
  </si>
  <si>
    <t>Численность постоянного населения (среднегодовая)</t>
  </si>
  <si>
    <t>тыс. человек</t>
  </si>
  <si>
    <t xml:space="preserve">    декабрь к декабрю </t>
  </si>
  <si>
    <t>%</t>
  </si>
  <si>
    <t xml:space="preserve">    в среднем за год </t>
  </si>
  <si>
    <t>в % к пред году</t>
  </si>
  <si>
    <t>в основных ценах соответствующих лет</t>
  </si>
  <si>
    <t>млн. руб.</t>
  </si>
  <si>
    <t xml:space="preserve">в сопоставимых ценах                   </t>
  </si>
  <si>
    <t>Индекс промышленного производства (В+С+D+E)</t>
  </si>
  <si>
    <t xml:space="preserve"> по разделу В: Добыча полезных ископаемых</t>
  </si>
  <si>
    <t xml:space="preserve"> по разделу С: Обрабатывающие производства</t>
  </si>
  <si>
    <t>производство пищевых продуктов</t>
  </si>
  <si>
    <t>производство напитков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</si>
  <si>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</si>
  <si>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 xml:space="preserve">производство бумаги и бумажных изделий </t>
  </si>
  <si>
    <t>производство прочей неметаллической минеральной продукции</t>
  </si>
  <si>
    <t xml:space="preserve">производство металлургическое </t>
  </si>
  <si>
    <t>производство готовых металлических изделий, кроме машин и оборудования</t>
  </si>
  <si>
    <t>производство электрического оборудования</t>
  </si>
  <si>
    <t>производство машин и оборудования, не включенных в другие группировки</t>
  </si>
  <si>
    <t>производство прочих транспортных средств и оборудования</t>
  </si>
  <si>
    <t>по разделу D: Обеспечение электрической энергией, газом и паром; кондиционирование воздуха</t>
  </si>
  <si>
    <t>по разделу E: Водоснабжение; водоотведение, организация сбора и утилизации отходов, деятельность по ликвидации загрязнений</t>
  </si>
  <si>
    <t xml:space="preserve">      железорудные окатыши</t>
  </si>
  <si>
    <t>тыс.тонн</t>
  </si>
  <si>
    <t xml:space="preserve">      щебень и гравий</t>
  </si>
  <si>
    <t>тыс.куб.м</t>
  </si>
  <si>
    <t xml:space="preserve">      древесина необработанная</t>
  </si>
  <si>
    <t>тыс.куб.м.</t>
  </si>
  <si>
    <t xml:space="preserve">      лесоматериалы продольно распиленные</t>
  </si>
  <si>
    <t xml:space="preserve">      древесностружечные плиты, плиты OSB</t>
  </si>
  <si>
    <t>в том числе  плиты OSB</t>
  </si>
  <si>
    <t xml:space="preserve">      бумага</t>
  </si>
  <si>
    <t xml:space="preserve">      целлюлоза древесная и целлюлоза из прочих волокнистых материалов (сульфатная, сульфитная)</t>
  </si>
  <si>
    <t xml:space="preserve">      мешки бумажные</t>
  </si>
  <si>
    <t>млн.шт.</t>
  </si>
  <si>
    <t>тыс. дкл</t>
  </si>
  <si>
    <t>Картофель</t>
  </si>
  <si>
    <t>Овощи</t>
  </si>
  <si>
    <t>Скот и птица (в живом весе)</t>
  </si>
  <si>
    <t>Молоко</t>
  </si>
  <si>
    <t>Яйца</t>
  </si>
  <si>
    <t>млн.шт</t>
  </si>
  <si>
    <t>Инвестиции в основной капитал за счет всех источников финансирования</t>
  </si>
  <si>
    <t>млн.рублей</t>
  </si>
  <si>
    <t>Ввод в эксплуатацию жилых домов за счет всех источников финансирования</t>
  </si>
  <si>
    <t>тыс. кв. м общей площади</t>
  </si>
  <si>
    <t xml:space="preserve">Оборот розничной торговли </t>
  </si>
  <si>
    <t>Объем платных услуг населению</t>
  </si>
  <si>
    <t xml:space="preserve">Фонд заработной платы                                              </t>
  </si>
  <si>
    <t xml:space="preserve">млн.руб. </t>
  </si>
  <si>
    <t>Реальные денежные доходы населения</t>
  </si>
  <si>
    <t xml:space="preserve">Среднемесячная номинальная начисленная заработная плата </t>
  </si>
  <si>
    <t>тыс. руб.</t>
  </si>
  <si>
    <t>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</t>
  </si>
  <si>
    <t>Налогооблагаемая прибыль</t>
  </si>
  <si>
    <t>млн.руб.</t>
  </si>
  <si>
    <t xml:space="preserve">Внешнеторговый оборот             </t>
  </si>
  <si>
    <t>млн.долл.
США</t>
  </si>
  <si>
    <t xml:space="preserve">   Темпы роста</t>
  </si>
  <si>
    <t>Экспорт – всего</t>
  </si>
  <si>
    <t>Импорт – всего</t>
  </si>
  <si>
    <t xml:space="preserve">Численность безработных, зарегистрированных в службах занятости (среднегодовая)  </t>
  </si>
  <si>
    <t>тыс. чел.</t>
  </si>
  <si>
    <t>Уровень зарегистрированной безработицы (к численности экономически активного населения) (среднегодовой)</t>
  </si>
  <si>
    <t>Реализация алкогольной продукции организациями-производителями</t>
  </si>
  <si>
    <t>млн. рублей</t>
  </si>
  <si>
    <t>Реализация алкогольной продукции организациями -производителями *</t>
  </si>
  <si>
    <t>Уровень зарегистрированной безработицы (к численности экономически активного населения) (среднегодовая)</t>
  </si>
  <si>
    <t xml:space="preserve">Численность безработных, зарегистрированных в службах занятости (среднегодовая) </t>
  </si>
  <si>
    <t xml:space="preserve">тыс.дкл    </t>
  </si>
  <si>
    <t>Реализация алкогольной продукции организациями -производителями **</t>
  </si>
  <si>
    <t>по разделу Е: Производство и распределение электроэнергии, газа и воды</t>
  </si>
  <si>
    <t>производство транспортных средств и оборудования</t>
  </si>
  <si>
    <t>производство электрооборудования, электронного и оптического оборудования</t>
  </si>
  <si>
    <t xml:space="preserve">производство машин и оборудования </t>
  </si>
  <si>
    <t>металлургическое производство и производство готовых металлических изделий</t>
  </si>
  <si>
    <t>целлюлозно-бумажное производство; издательская и полиграфическая деятельность</t>
  </si>
  <si>
    <t>обработка древесины и производство изделий из дерева</t>
  </si>
  <si>
    <t>производство пищевых продуктов, включая напитки, и табака</t>
  </si>
  <si>
    <t xml:space="preserve"> по разделу D: Обрабатывающие производства</t>
  </si>
  <si>
    <t xml:space="preserve"> по разделу  C: Добыча полезных ископаемых</t>
  </si>
  <si>
    <t>Индекс промышленного производства (С+D+E)</t>
  </si>
  <si>
    <t>производство автотранспортных средств, прицепов и полуприцепов</t>
  </si>
  <si>
    <t xml:space="preserve">      гранулы, крошка и порошок; галька, гравий</t>
  </si>
  <si>
    <t xml:space="preserve">            в том числе щебень</t>
  </si>
  <si>
    <t xml:space="preserve">       лесоматериалы необработанные</t>
  </si>
  <si>
    <t xml:space="preserve">         в том числе  плиты OSB</t>
  </si>
  <si>
    <t>Скот и птица (в живом весе)***</t>
  </si>
  <si>
    <t>Реализация алкогольной продукции организациями-производителями **</t>
  </si>
  <si>
    <t>млрд. руб.</t>
  </si>
  <si>
    <t xml:space="preserve">  производство пищевых продуктов, включая напитки, и табака</t>
  </si>
  <si>
    <t xml:space="preserve">  обработка древесины и производство изделий из дерева</t>
  </si>
  <si>
    <t xml:space="preserve">  целлюлозно-бумажное производство; издательская и полиграфическая деятельность</t>
  </si>
  <si>
    <t xml:space="preserve">  металлургическое производство и производство готовых металлических изделий</t>
  </si>
  <si>
    <t xml:space="preserve">  производство машин и оборудования </t>
  </si>
  <si>
    <t xml:space="preserve">  производство электрооборудования, электронного и оптического оборудования</t>
  </si>
  <si>
    <t xml:space="preserve">Уровень зарегистрированной безработицы  (к  численности экономически активного населения)    </t>
  </si>
  <si>
    <t xml:space="preserve">Численность безработных, зарегистрированных в службах занятости(среднегодовая) </t>
  </si>
  <si>
    <t>Реальные располагаемые денежные доходы населения</t>
  </si>
  <si>
    <t xml:space="preserve">Фонд заработной платы </t>
  </si>
  <si>
    <t>в сопоставимых цена</t>
  </si>
  <si>
    <t xml:space="preserve">         древесностружечные плиты</t>
  </si>
  <si>
    <t xml:space="preserve">         мешки бумажные</t>
  </si>
  <si>
    <t xml:space="preserve">          целлюлоза товарная</t>
  </si>
  <si>
    <t xml:space="preserve">          бумага </t>
  </si>
  <si>
    <t xml:space="preserve">          пиломатериалы</t>
  </si>
  <si>
    <t xml:space="preserve">         щебень и гравий</t>
  </si>
  <si>
    <t xml:space="preserve">         железорудные окатыши</t>
  </si>
  <si>
    <t>индекс производства</t>
  </si>
  <si>
    <t xml:space="preserve">  производство машин и оборудования (без производства оружия и боеприпасов)</t>
  </si>
  <si>
    <t>Численность постоянного населения (среднегодовая) - всего</t>
  </si>
  <si>
    <t xml:space="preserve">Уровень зарегистрированной безработицы (к численности экономически активного населения)    </t>
  </si>
  <si>
    <t xml:space="preserve">Налогооблагаемая прибыль
</t>
  </si>
  <si>
    <t>млрд.руб.</t>
  </si>
  <si>
    <t xml:space="preserve">      бумага </t>
  </si>
  <si>
    <t>Численность постоянного населения (среднегодовая) - всего *</t>
  </si>
  <si>
    <t>пп</t>
  </si>
  <si>
    <t>Период</t>
  </si>
  <si>
    <t>Значение</t>
  </si>
  <si>
    <t>Единица</t>
  </si>
  <si>
    <t>Показатель</t>
  </si>
  <si>
    <t>Источник</t>
  </si>
  <si>
    <t>Фонд заработной платы с учетом необлагаемой его части
(для расчета  налога на доходы физических лиц)</t>
  </si>
  <si>
    <t>Среднегодовая остаточная стоимость облагаемого имущества - всего
(база для исчисления налога на имущество организаций, поступающего в  бюджет  РК)</t>
  </si>
  <si>
    <t>Фонд заработной платы с учетом необлагаемой  его части
(для расчета  налога на доходы физических лиц)</t>
  </si>
  <si>
    <t xml:space="preserve">Налогооблагаемая прибыль
(вар. 1 - с учетом вхождения ОАО "Карельский окатыш" в КГН, вар. 2 - в настоящих условиях)                                                                         </t>
  </si>
  <si>
    <t>Налогооблагаемая прибыль
(база для исчисления налога на прибыль, поступающего в  бюджет  РК)</t>
  </si>
  <si>
    <t>Тип</t>
  </si>
  <si>
    <t xml:space="preserve">Сумма </t>
  </si>
  <si>
    <t>конс</t>
  </si>
  <si>
    <t>оценка</t>
  </si>
  <si>
    <t>факт</t>
  </si>
  <si>
    <t>СЭР_10_12</t>
  </si>
  <si>
    <t>СЭР_11_13</t>
  </si>
  <si>
    <t>СЭР_12_14</t>
  </si>
  <si>
    <t>СЭР_13_15</t>
  </si>
  <si>
    <t>СЭР_14_16</t>
  </si>
  <si>
    <t>СЭР_15_17</t>
  </si>
  <si>
    <t>СЭР_16_18</t>
  </si>
  <si>
    <t>СЭР_17_19</t>
  </si>
  <si>
    <t>СЭР_18_20</t>
  </si>
  <si>
    <t>СЭР_19_21</t>
  </si>
  <si>
    <t>СЭР_20_22</t>
  </si>
  <si>
    <t>Группа</t>
  </si>
  <si>
    <t>2010.xlsx</t>
  </si>
  <si>
    <t>2011.xlsx</t>
  </si>
  <si>
    <t>2012.XLS</t>
  </si>
  <si>
    <t>2013.xls</t>
  </si>
  <si>
    <t>2014.XLS</t>
  </si>
  <si>
    <t>2015.xls</t>
  </si>
  <si>
    <t>2016.xlsx</t>
  </si>
  <si>
    <t>2017.xlsx</t>
  </si>
  <si>
    <t>2018.xlsx</t>
  </si>
  <si>
    <t>2019.xlsx</t>
  </si>
  <si>
    <t>2020.xlsx</t>
  </si>
  <si>
    <t>101</t>
  </si>
  <si>
    <t>Налоги на прибыль, доходы</t>
  </si>
  <si>
    <t>103</t>
  </si>
  <si>
    <t>Налоги на товары (работы, услуги), реализуемые на территории Российской Федерации</t>
  </si>
  <si>
    <t>105</t>
  </si>
  <si>
    <t>Налоги на совокупный доход</t>
  </si>
  <si>
    <t>106</t>
  </si>
  <si>
    <t>Налоги на имущество</t>
  </si>
  <si>
    <t>107</t>
  </si>
  <si>
    <t>Налоги, сборы и регулярные платежи за пользование природными ресурсами</t>
  </si>
  <si>
    <t>108</t>
  </si>
  <si>
    <t>Государственная пошлина</t>
  </si>
  <si>
    <t>109</t>
  </si>
  <si>
    <t>Задолженность и перерасчеты по отмененным налогам, сборам и иным обязательным платежам</t>
  </si>
  <si>
    <t>111</t>
  </si>
  <si>
    <t>Доходы от использования имущества, находящегося в государственной и муниципальной собственности</t>
  </si>
  <si>
    <t>112</t>
  </si>
  <si>
    <t>Платежи при пользовании природными ресурсами</t>
  </si>
  <si>
    <t>113</t>
  </si>
  <si>
    <t>Доходы от оказания платных услуг и компенсации затрат государства</t>
  </si>
  <si>
    <t>114</t>
  </si>
  <si>
    <t>Доходы от продажи материальных и нематериальных активов</t>
  </si>
  <si>
    <t>115</t>
  </si>
  <si>
    <t>Административные платежи и сборы</t>
  </si>
  <si>
    <t>116</t>
  </si>
  <si>
    <t>Штрафы, санкции, возмещение ущерба</t>
  </si>
  <si>
    <t>117</t>
  </si>
  <si>
    <t>Прочие неналоговые доходы</t>
  </si>
  <si>
    <t>Доходы факт итого (без раздела 200), млн руб.</t>
  </si>
  <si>
    <t>Наименование</t>
  </si>
  <si>
    <t>Год</t>
  </si>
  <si>
    <t>Факт</t>
  </si>
  <si>
    <t>100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</si>
  <si>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</si>
  <si>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</si>
  <si>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</si>
  <si>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</si>
  <si>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</si>
  <si>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</si>
  <si>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</si>
  <si>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</si>
  <si>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</si>
  <si>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</si>
  <si>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</si>
  <si>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</si>
  <si>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р_ит</t>
  </si>
  <si>
    <t>р_01</t>
  </si>
  <si>
    <t>р_02</t>
  </si>
  <si>
    <t>р_03</t>
  </si>
  <si>
    <t>р_04</t>
  </si>
  <si>
    <t>р_05</t>
  </si>
  <si>
    <t>р_06</t>
  </si>
  <si>
    <t>р_07</t>
  </si>
  <si>
    <t>р_08</t>
  </si>
  <si>
    <t>р_09</t>
  </si>
  <si>
    <t>р_10</t>
  </si>
  <si>
    <t>р_11</t>
  </si>
  <si>
    <t>р_12</t>
  </si>
  <si>
    <t>Доходы факт итого (без трансфертов и обсл.долга), млн руб.</t>
  </si>
  <si>
    <t>Расходы факт итого (без трансфертов и обсл.долга), млн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</si>
</sst>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4" x14ac:knownFonts="1">
    <font>
      <sz val="10"/>
      <name val="Times New Roman CYR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b/>
      <sz val="10"/>
      <name val="Times New Roman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165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textRotation="45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алитик" refreshedDate="44443.674891087961" missingItemsLimit="0" createdVersion="7" refreshedVersion="7" minRefreshableVersion="3" recordCount="5553" xr:uid="{9E44DFC2-D662-46EB-9E58-9E0F136516BE}">
  <cacheSource type="worksheet">
    <worksheetSource ref="A1:G5554" sheet="Исх"/>
  </cacheSource>
  <cacheFields count="7">
    <cacheField name="пп" numFmtId="0">
      <sharedItems containsSemiMixedTypes="0" containsString="0" containsNumber="1" containsInteger="1" minValue="1" maxValue="69" count="59">
        <n v="1"/>
        <n v="3"/>
        <n v="4"/>
        <n v="6"/>
        <n v="7"/>
        <n v="10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  <n v="34"/>
        <n v="35"/>
        <n v="36"/>
        <n v="37"/>
        <n v="38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4"/>
        <n v="65"/>
        <n v="66"/>
        <n v="67"/>
        <n v="68"/>
        <n v="69"/>
      </sharedItems>
    </cacheField>
    <cacheField name="Источник" numFmtId="0">
      <sharedItems count="11">
        <s v="СЭР_10_12"/>
        <s v="СЭР_11_13"/>
        <s v="СЭР_12_14"/>
        <s v="СЭР_13_15"/>
        <s v="СЭР_14_16"/>
        <s v="СЭР_15_17"/>
        <s v="СЭР_16_18"/>
        <s v="СЭР_17_19"/>
        <s v="СЭР_18_20"/>
        <s v="СЭР_19_21"/>
        <s v="СЭР_20_22"/>
      </sharedItems>
    </cacheField>
    <cacheField name="Показатель" numFmtId="0">
      <sharedItems/>
    </cacheField>
    <cacheField name="Единица" numFmtId="0">
      <sharedItems/>
    </cacheField>
    <cacheField name="Период" numFmtId="0">
      <sharedItems containsSemiMixedTypes="0" containsString="0" containsNumber="1" containsInteger="1" minValue="2007" maxValue="2022" count="16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Тип" numFmtId="0">
      <sharedItems count="5">
        <s v="факт"/>
        <s v="оценка"/>
        <s v="базовый"/>
        <s v="целевой"/>
        <s v="конс"/>
      </sharedItems>
    </cacheField>
    <cacheField name="Значение" numFmtId="0">
      <sharedItems containsSemiMixedTypes="0" containsString="0" containsNumber="1" minValue="1.8843819865857554" maxValue="345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3">
  <r>
    <x v="0"/>
    <x v="0"/>
    <s v="Численность постоянного населения (среднегодовая) - всего"/>
    <s v="тыс. человек"/>
    <x v="0"/>
    <x v="0"/>
    <n v="691.9"/>
  </r>
  <r>
    <x v="0"/>
    <x v="0"/>
    <s v="Численность постоянного населения (среднегодовая) - всего"/>
    <s v="тыс. человек"/>
    <x v="1"/>
    <x v="0"/>
    <n v="689.1"/>
  </r>
  <r>
    <x v="0"/>
    <x v="0"/>
    <s v="Численность постоянного населения (среднегодовая) - всего"/>
    <s v="тыс. человек"/>
    <x v="2"/>
    <x v="1"/>
    <n v="686.5"/>
  </r>
  <r>
    <x v="0"/>
    <x v="0"/>
    <s v="Численность постоянного населения (среднегодовая) - всего"/>
    <s v="тыс. человек"/>
    <x v="3"/>
    <x v="2"/>
    <n v="684"/>
  </r>
  <r>
    <x v="0"/>
    <x v="0"/>
    <s v="Численность постоянного населения (среднегодовая) - всего"/>
    <s v="тыс. человек"/>
    <x v="4"/>
    <x v="2"/>
    <n v="681.7"/>
  </r>
  <r>
    <x v="0"/>
    <x v="0"/>
    <s v="Численность постоянного населения (среднегодовая) - всего"/>
    <s v="тыс. человек"/>
    <x v="4"/>
    <x v="3"/>
    <n v="683.1"/>
  </r>
  <r>
    <x v="0"/>
    <x v="0"/>
    <s v="Численность постоянного населения (среднегодовая) - всего"/>
    <s v="тыс. человек"/>
    <x v="5"/>
    <x v="2"/>
    <n v="679.8"/>
  </r>
  <r>
    <x v="0"/>
    <x v="0"/>
    <s v="Численность постоянного населения (среднегодовая) - всего"/>
    <s v="тыс. человек"/>
    <x v="5"/>
    <x v="3"/>
    <n v="682"/>
  </r>
  <r>
    <x v="0"/>
    <x v="0"/>
    <s v="Численность постоянного населения (среднегодовая) - всего"/>
    <s v="тыс. человек"/>
    <x v="3"/>
    <x v="3"/>
    <n v="684.6"/>
  </r>
  <r>
    <x v="0"/>
    <x v="1"/>
    <s v="Численность постоянного населения (среднегодовая) - всего"/>
    <s v="тыс. человек"/>
    <x v="1"/>
    <x v="0"/>
    <n v="689.1"/>
  </r>
  <r>
    <x v="0"/>
    <x v="1"/>
    <s v="Численность постоянного населения (среднегодовая) - всего"/>
    <s v="тыс. человек"/>
    <x v="5"/>
    <x v="3"/>
    <n v="679.6"/>
  </r>
  <r>
    <x v="0"/>
    <x v="1"/>
    <s v="Численность постоянного населения (среднегодовая) - всего"/>
    <s v="тыс. человек"/>
    <x v="4"/>
    <x v="2"/>
    <n v="680.5"/>
  </r>
  <r>
    <x v="0"/>
    <x v="1"/>
    <s v="Численность постоянного населения (среднегодовая) - всего"/>
    <s v="тыс. человек"/>
    <x v="2"/>
    <x v="0"/>
    <n v="685.9"/>
  </r>
  <r>
    <x v="0"/>
    <x v="1"/>
    <s v="Численность постоянного населения (среднегодовая) - всего"/>
    <s v="тыс. человек"/>
    <x v="6"/>
    <x v="2"/>
    <n v="677.7"/>
  </r>
  <r>
    <x v="0"/>
    <x v="1"/>
    <s v="Численность постоянного населения (среднегодовая) - всего"/>
    <s v="тыс. человек"/>
    <x v="4"/>
    <x v="3"/>
    <n v="681"/>
  </r>
  <r>
    <x v="0"/>
    <x v="1"/>
    <s v="Численность постоянного населения (среднегодовая) - всего"/>
    <s v="тыс. человек"/>
    <x v="3"/>
    <x v="1"/>
    <n v="683.1"/>
  </r>
  <r>
    <x v="0"/>
    <x v="1"/>
    <s v="Численность постоянного населения (среднегодовая) - всего"/>
    <s v="тыс. человек"/>
    <x v="6"/>
    <x v="3"/>
    <n v="678.5"/>
  </r>
  <r>
    <x v="0"/>
    <x v="1"/>
    <s v="Численность постоянного населения (среднегодовая) - всего"/>
    <s v="тыс. человек"/>
    <x v="5"/>
    <x v="2"/>
    <n v="679"/>
  </r>
  <r>
    <x v="0"/>
    <x v="2"/>
    <s v="Численность постоянного населения (среднегодовая) - всего *"/>
    <s v="тыс. человек"/>
    <x v="4"/>
    <x v="1"/>
    <n v="642.6"/>
  </r>
  <r>
    <x v="0"/>
    <x v="2"/>
    <s v="Численность постоянного населения (среднегодовая) - всего *"/>
    <s v="тыс. человек"/>
    <x v="6"/>
    <x v="2"/>
    <n v="636"/>
  </r>
  <r>
    <x v="0"/>
    <x v="2"/>
    <s v="Численность постоянного населения (среднегодовая) - всего *"/>
    <s v="тыс. человек"/>
    <x v="5"/>
    <x v="2"/>
    <n v="639"/>
  </r>
  <r>
    <x v="0"/>
    <x v="2"/>
    <s v="Численность постоянного населения (среднегодовая) - всего *"/>
    <s v="тыс. человек"/>
    <x v="6"/>
    <x v="3"/>
    <n v="636.70000000000005"/>
  </r>
  <r>
    <x v="0"/>
    <x v="2"/>
    <s v="Численность постоянного населения (среднегодовая) - всего *"/>
    <s v="тыс. человек"/>
    <x v="5"/>
    <x v="3"/>
    <n v="639.5"/>
  </r>
  <r>
    <x v="0"/>
    <x v="2"/>
    <s v="Численность постоянного населения (среднегодовая) - всего *"/>
    <s v="тыс. человек"/>
    <x v="3"/>
    <x v="0"/>
    <n v="646.1"/>
  </r>
  <r>
    <x v="0"/>
    <x v="2"/>
    <s v="Численность постоянного населения (среднегодовая) - всего *"/>
    <s v="тыс. человек"/>
    <x v="7"/>
    <x v="2"/>
    <n v="633.5"/>
  </r>
  <r>
    <x v="0"/>
    <x v="2"/>
    <s v="Численность постоянного населения (среднегодовая) - всего *"/>
    <s v="тыс. человек"/>
    <x v="7"/>
    <x v="3"/>
    <n v="634.4"/>
  </r>
  <r>
    <x v="0"/>
    <x v="3"/>
    <s v="Численность постоянного населения (среднегодовая)"/>
    <s v="тыс. человек"/>
    <x v="6"/>
    <x v="3"/>
    <n v="636.5"/>
  </r>
  <r>
    <x v="0"/>
    <x v="3"/>
    <s v="Численность постоянного населения (среднегодовая)"/>
    <s v="тыс. человек"/>
    <x v="8"/>
    <x v="2"/>
    <n v="633.1"/>
  </r>
  <r>
    <x v="0"/>
    <x v="3"/>
    <s v="Численность постоянного населения (среднегодовая)"/>
    <s v="тыс. человек"/>
    <x v="4"/>
    <x v="0"/>
    <n v="641.13"/>
  </r>
  <r>
    <x v="0"/>
    <x v="3"/>
    <s v="Численность постоянного населения (среднегодовая)"/>
    <s v="тыс. человек"/>
    <x v="7"/>
    <x v="2"/>
    <n v="634.4"/>
  </r>
  <r>
    <x v="0"/>
    <x v="3"/>
    <s v="Численность постоянного населения (среднегодовая)"/>
    <s v="тыс. человек"/>
    <x v="8"/>
    <x v="3"/>
    <n v="634.6"/>
  </r>
  <r>
    <x v="0"/>
    <x v="3"/>
    <s v="Численность постоянного населения (среднегодовая)"/>
    <s v="тыс. человек"/>
    <x v="5"/>
    <x v="1"/>
    <n v="638.5"/>
  </r>
  <r>
    <x v="0"/>
    <x v="3"/>
    <s v="Численность постоянного населения (среднегодовая)"/>
    <s v="тыс. человек"/>
    <x v="7"/>
    <x v="3"/>
    <n v="635.1"/>
  </r>
  <r>
    <x v="0"/>
    <x v="3"/>
    <s v="Численность постоянного населения (среднегодовая)"/>
    <s v="тыс. человек"/>
    <x v="6"/>
    <x v="2"/>
    <n v="636.1"/>
  </r>
  <r>
    <x v="0"/>
    <x v="4"/>
    <s v="Численность постоянного населения (среднегодовая)"/>
    <s v="тыс. человек"/>
    <x v="4"/>
    <x v="0"/>
    <n v="641.1"/>
  </r>
  <r>
    <x v="0"/>
    <x v="4"/>
    <s v="Численность постоянного населения (среднегодовая)"/>
    <s v="тыс. человек"/>
    <x v="8"/>
    <x v="3"/>
    <n v="632.9"/>
  </r>
  <r>
    <x v="0"/>
    <x v="4"/>
    <s v="Численность постоянного населения (среднегодовая)"/>
    <s v="тыс. человек"/>
    <x v="7"/>
    <x v="2"/>
    <n v="633.5"/>
  </r>
  <r>
    <x v="0"/>
    <x v="4"/>
    <s v="Численность постоянного населения (среднегодовая)"/>
    <s v="тыс. человек"/>
    <x v="5"/>
    <x v="0"/>
    <n v="638.29999999999995"/>
  </r>
  <r>
    <x v="0"/>
    <x v="4"/>
    <s v="Численность постоянного населения (среднегодовая)"/>
    <s v="тыс. человек"/>
    <x v="9"/>
    <x v="2"/>
    <n v="631.4"/>
  </r>
  <r>
    <x v="0"/>
    <x v="4"/>
    <s v="Численность постоянного населения (среднегодовая)"/>
    <s v="тыс. человек"/>
    <x v="7"/>
    <x v="3"/>
    <n v="634"/>
  </r>
  <r>
    <x v="0"/>
    <x v="4"/>
    <s v="Численность постоянного населения (среднегодовая)"/>
    <s v="тыс. человек"/>
    <x v="6"/>
    <x v="1"/>
    <n v="635.79999999999995"/>
  </r>
  <r>
    <x v="0"/>
    <x v="4"/>
    <s v="Численность постоянного населения (среднегодовая)"/>
    <s v="тыс. человек"/>
    <x v="9"/>
    <x v="3"/>
    <n v="632.29999999999995"/>
  </r>
  <r>
    <x v="0"/>
    <x v="4"/>
    <s v="Численность постоянного населения (среднегодовая)"/>
    <s v="тыс. человек"/>
    <x v="8"/>
    <x v="2"/>
    <n v="632.1"/>
  </r>
  <r>
    <x v="0"/>
    <x v="5"/>
    <s v="Численность постоянного населения (среднегодовая)"/>
    <s v="тыс. человек"/>
    <x v="7"/>
    <x v="1"/>
    <n v="633.5"/>
  </r>
  <r>
    <x v="0"/>
    <x v="5"/>
    <s v="Численность постоянного населения (среднегодовая)"/>
    <s v="тыс. человек"/>
    <x v="9"/>
    <x v="2"/>
    <n v="629.79999999999995"/>
  </r>
  <r>
    <x v="0"/>
    <x v="5"/>
    <s v="Численность постоянного населения (среднегодовая)"/>
    <s v="тыс. человек"/>
    <x v="8"/>
    <x v="2"/>
    <n v="631.70000000000005"/>
  </r>
  <r>
    <x v="0"/>
    <x v="5"/>
    <s v="Численность постоянного населения (среднегодовая)"/>
    <s v="тыс. человек"/>
    <x v="5"/>
    <x v="0"/>
    <n v="638.29999999999995"/>
  </r>
  <r>
    <x v="0"/>
    <x v="5"/>
    <s v="Численность постоянного населения (среднегодовая)"/>
    <s v="тыс. человек"/>
    <x v="9"/>
    <x v="3"/>
    <n v="631"/>
  </r>
  <r>
    <x v="0"/>
    <x v="5"/>
    <s v="Численность постоянного населения (среднегодовая)"/>
    <s v="тыс. человек"/>
    <x v="8"/>
    <x v="3"/>
    <n v="632"/>
  </r>
  <r>
    <x v="0"/>
    <x v="5"/>
    <s v="Численность постоянного населения (среднегодовая)"/>
    <s v="тыс. человек"/>
    <x v="6"/>
    <x v="0"/>
    <n v="635.70000000000005"/>
  </r>
  <r>
    <x v="0"/>
    <x v="5"/>
    <s v="Численность постоянного населения (среднегодовая)"/>
    <s v="тыс. человек"/>
    <x v="10"/>
    <x v="2"/>
    <n v="628.20000000000005"/>
  </r>
  <r>
    <x v="0"/>
    <x v="5"/>
    <s v="Численность постоянного населения (среднегодовая)"/>
    <s v="тыс. человек"/>
    <x v="10"/>
    <x v="3"/>
    <n v="630.29999999999995"/>
  </r>
  <r>
    <x v="0"/>
    <x v="6"/>
    <s v="Численность постоянного населения (среднегодовая)"/>
    <s v="тыс. человек"/>
    <x v="10"/>
    <x v="2"/>
    <n v="626"/>
  </r>
  <r>
    <x v="0"/>
    <x v="6"/>
    <s v="Численность постоянного населения (среднегодовая)"/>
    <s v="тыс. человек"/>
    <x v="11"/>
    <x v="3"/>
    <n v="625"/>
  </r>
  <r>
    <x v="0"/>
    <x v="6"/>
    <s v="Численность постоянного населения (среднегодовая)"/>
    <s v="тыс. человек"/>
    <x v="8"/>
    <x v="1"/>
    <n v="631.20000000000005"/>
  </r>
  <r>
    <x v="0"/>
    <x v="6"/>
    <s v="Численность постоянного населения (среднегодовая)"/>
    <s v="тыс. человек"/>
    <x v="10"/>
    <x v="3"/>
    <n v="626.5"/>
  </r>
  <r>
    <x v="0"/>
    <x v="6"/>
    <s v="Численность постоянного населения (среднегодовая)"/>
    <s v="тыс. человек"/>
    <x v="6"/>
    <x v="0"/>
    <n v="635.70000000000005"/>
  </r>
  <r>
    <x v="0"/>
    <x v="6"/>
    <s v="Численность постоянного населения (среднегодовая)"/>
    <s v="тыс. человек"/>
    <x v="9"/>
    <x v="2"/>
    <n v="628.4"/>
  </r>
  <r>
    <x v="0"/>
    <x v="6"/>
    <s v="Численность постоянного населения (среднегодовая)"/>
    <s v="тыс. человек"/>
    <x v="11"/>
    <x v="2"/>
    <n v="623.9"/>
  </r>
  <r>
    <x v="0"/>
    <x v="6"/>
    <s v="Численность постоянного населения (среднегодовая)"/>
    <s v="тыс. человек"/>
    <x v="7"/>
    <x v="0"/>
    <n v="633.5"/>
  </r>
  <r>
    <x v="0"/>
    <x v="6"/>
    <s v="Численность постоянного населения (среднегодовая)"/>
    <s v="тыс. человек"/>
    <x v="9"/>
    <x v="3"/>
    <n v="628.6"/>
  </r>
  <r>
    <x v="0"/>
    <x v="7"/>
    <s v="Численность постоянного населения (среднегодовая)"/>
    <s v="тыс. человек"/>
    <x v="9"/>
    <x v="1"/>
    <n v="628.6"/>
  </r>
  <r>
    <x v="0"/>
    <x v="7"/>
    <s v="Численность постоянного населения (среднегодовая)"/>
    <s v="тыс. человек"/>
    <x v="12"/>
    <x v="3"/>
    <n v="623"/>
  </r>
  <r>
    <x v="0"/>
    <x v="7"/>
    <s v="Численность постоянного населения (среднегодовая)"/>
    <s v="тыс. человек"/>
    <x v="11"/>
    <x v="2"/>
    <n v="624.29999999999995"/>
  </r>
  <r>
    <x v="0"/>
    <x v="7"/>
    <s v="Численность постоянного населения (среднегодовая)"/>
    <s v="тыс. человек"/>
    <x v="10"/>
    <x v="2"/>
    <n v="626.20000000000005"/>
  </r>
  <r>
    <x v="0"/>
    <x v="7"/>
    <s v="Численность постоянного населения (среднегодовая)"/>
    <s v="тыс. человек"/>
    <x v="11"/>
    <x v="3"/>
    <n v="624.6"/>
  </r>
  <r>
    <x v="0"/>
    <x v="7"/>
    <s v="Численность постоянного населения (среднегодовая)"/>
    <s v="тыс. человек"/>
    <x v="10"/>
    <x v="3"/>
    <n v="626.4"/>
  </r>
  <r>
    <x v="0"/>
    <x v="7"/>
    <s v="Численность постоянного населения (среднегодовая)"/>
    <s v="тыс. человек"/>
    <x v="12"/>
    <x v="2"/>
    <n v="622.29999999999995"/>
  </r>
  <r>
    <x v="0"/>
    <x v="7"/>
    <s v="Численность постоянного населения (среднегодовая)"/>
    <s v="тыс. человек"/>
    <x v="7"/>
    <x v="0"/>
    <n v="633.5"/>
  </r>
  <r>
    <x v="0"/>
    <x v="7"/>
    <s v="Численность постоянного населения (среднегодовая)"/>
    <s v="тыс. человек"/>
    <x v="8"/>
    <x v="0"/>
    <n v="631.20000000000005"/>
  </r>
  <r>
    <x v="0"/>
    <x v="8"/>
    <s v="Численность постоянного населения (среднегодовая)"/>
    <s v="тыс. человек"/>
    <x v="9"/>
    <x v="0"/>
    <n v="628.5"/>
  </r>
  <r>
    <x v="0"/>
    <x v="8"/>
    <s v="Численность постоянного населения (среднегодовая)"/>
    <s v="тыс. человек"/>
    <x v="12"/>
    <x v="4"/>
    <n v="621"/>
  </r>
  <r>
    <x v="0"/>
    <x v="8"/>
    <s v="Численность постоянного населения (среднегодовая)"/>
    <s v="тыс. человек"/>
    <x v="11"/>
    <x v="4"/>
    <n v="623.1"/>
  </r>
  <r>
    <x v="0"/>
    <x v="8"/>
    <s v="Численность постоянного населения (среднегодовая)"/>
    <s v="тыс. человек"/>
    <x v="13"/>
    <x v="4"/>
    <n v="619"/>
  </r>
  <r>
    <x v="0"/>
    <x v="8"/>
    <s v="Численность постоянного населения (среднегодовая)"/>
    <s v="тыс. человек"/>
    <x v="10"/>
    <x v="1"/>
    <n v="626"/>
  </r>
  <r>
    <x v="0"/>
    <x v="8"/>
    <s v="Численность постоянного населения (среднегодовая)"/>
    <s v="тыс. человек"/>
    <x v="12"/>
    <x v="3"/>
    <n v="622.29999999999995"/>
  </r>
  <r>
    <x v="0"/>
    <x v="8"/>
    <s v="Численность постоянного населения (среднегодовая)"/>
    <s v="тыс. человек"/>
    <x v="11"/>
    <x v="3"/>
    <n v="623.9"/>
  </r>
  <r>
    <x v="0"/>
    <x v="8"/>
    <s v="Численность постоянного населения (среднегодовая)"/>
    <s v="тыс. человек"/>
    <x v="13"/>
    <x v="3"/>
    <n v="621.20000000000005"/>
  </r>
  <r>
    <x v="0"/>
    <x v="8"/>
    <s v="Численность постоянного населения (среднегодовая)"/>
    <s v="тыс. человек"/>
    <x v="11"/>
    <x v="2"/>
    <n v="623.29999999999995"/>
  </r>
  <r>
    <x v="0"/>
    <x v="8"/>
    <s v="Численность постоянного населения (среднегодовая)"/>
    <s v="тыс. человек"/>
    <x v="13"/>
    <x v="2"/>
    <n v="620"/>
  </r>
  <r>
    <x v="0"/>
    <x v="8"/>
    <s v="Численность постоянного населения (среднегодовая)"/>
    <s v="тыс. человек"/>
    <x v="12"/>
    <x v="2"/>
    <n v="622"/>
  </r>
  <r>
    <x v="0"/>
    <x v="8"/>
    <s v="Численность постоянного населения (среднегодовая)"/>
    <s v="тыс. человек"/>
    <x v="8"/>
    <x v="0"/>
    <n v="631.20000000000005"/>
  </r>
  <r>
    <x v="0"/>
    <x v="9"/>
    <s v="Численность постоянного населения (среднегодовая)"/>
    <s v="тыс. человек"/>
    <x v="10"/>
    <x v="0"/>
    <n v="624.79999999999995"/>
  </r>
  <r>
    <x v="0"/>
    <x v="9"/>
    <s v="Численность постоянного населения (среднегодовая)"/>
    <s v="тыс. человек"/>
    <x v="13"/>
    <x v="2"/>
    <n v="613.70000000000005"/>
  </r>
  <r>
    <x v="0"/>
    <x v="9"/>
    <s v="Численность постоянного населения (среднегодовая)"/>
    <s v="тыс. человек"/>
    <x v="12"/>
    <x v="2"/>
    <n v="616.70000000000005"/>
  </r>
  <r>
    <x v="0"/>
    <x v="9"/>
    <s v="Численность постоянного населения (среднегодовая)"/>
    <s v="тыс. человек"/>
    <x v="14"/>
    <x v="2"/>
    <n v="611.29999999999995"/>
  </r>
  <r>
    <x v="0"/>
    <x v="9"/>
    <s v="Численность постоянного населения (среднегодовая)"/>
    <s v="тыс. человек"/>
    <x v="11"/>
    <x v="1"/>
    <n v="620.4"/>
  </r>
  <r>
    <x v="0"/>
    <x v="9"/>
    <s v="Численность постоянного населения (среднегодовая)"/>
    <s v="тыс. человек"/>
    <x v="13"/>
    <x v="3"/>
    <n v="614.29999999999995"/>
  </r>
  <r>
    <x v="0"/>
    <x v="9"/>
    <s v="Численность постоянного населения (среднегодовая)"/>
    <s v="тыс. человек"/>
    <x v="12"/>
    <x v="3"/>
    <n v="616.9"/>
  </r>
  <r>
    <x v="0"/>
    <x v="9"/>
    <s v="Численность постоянного населения (среднегодовая)"/>
    <s v="тыс. человек"/>
    <x v="14"/>
    <x v="3"/>
    <n v="612.29999999999995"/>
  </r>
  <r>
    <x v="0"/>
    <x v="9"/>
    <s v="Численность постоянного населения (среднегодовая)"/>
    <s v="тыс. человек"/>
    <x v="12"/>
    <x v="4"/>
    <n v="616.5"/>
  </r>
  <r>
    <x v="0"/>
    <x v="9"/>
    <s v="Численность постоянного населения (среднегодовая)"/>
    <s v="тыс. человек"/>
    <x v="14"/>
    <x v="4"/>
    <n v="610.29999999999995"/>
  </r>
  <r>
    <x v="0"/>
    <x v="9"/>
    <s v="Численность постоянного населения (среднегодовая)"/>
    <s v="тыс. человек"/>
    <x v="13"/>
    <x v="4"/>
    <n v="613.1"/>
  </r>
  <r>
    <x v="0"/>
    <x v="9"/>
    <s v="Численность постоянного населения (среднегодовая)"/>
    <s v="тыс. человек"/>
    <x v="9"/>
    <x v="0"/>
    <n v="628.5"/>
  </r>
  <r>
    <x v="0"/>
    <x v="10"/>
    <s v="Численность постоянного населения (среднегодовая)"/>
    <s v="тыс. человек"/>
    <x v="10"/>
    <x v="0"/>
    <n v="624.79999999999995"/>
  </r>
  <r>
    <x v="0"/>
    <x v="10"/>
    <s v="Численность постоянного населения (среднегодовая)"/>
    <s v="тыс. человек"/>
    <x v="14"/>
    <x v="4"/>
    <n v="609"/>
  </r>
  <r>
    <x v="0"/>
    <x v="10"/>
    <s v="Численность постоянного населения (среднегодовая)"/>
    <s v="тыс. человек"/>
    <x v="13"/>
    <x v="4"/>
    <n v="612.5"/>
  </r>
  <r>
    <x v="0"/>
    <x v="10"/>
    <s v="Численность постоянного населения (среднегодовая)"/>
    <s v="тыс. человек"/>
    <x v="15"/>
    <x v="4"/>
    <n v="605.79999999999995"/>
  </r>
  <r>
    <x v="0"/>
    <x v="10"/>
    <s v="Численность постоянного населения (среднегодовая)"/>
    <s v="тыс. человек"/>
    <x v="11"/>
    <x v="0"/>
    <n v="620.29999999999995"/>
  </r>
  <r>
    <x v="0"/>
    <x v="10"/>
    <s v="Численность постоянного населения (среднегодовая)"/>
    <s v="тыс. человек"/>
    <x v="14"/>
    <x v="2"/>
    <n v="609.4"/>
  </r>
  <r>
    <x v="0"/>
    <x v="10"/>
    <s v="Численность постоянного населения (среднегодовая)"/>
    <s v="тыс. человек"/>
    <x v="13"/>
    <x v="2"/>
    <n v="612.6"/>
  </r>
  <r>
    <x v="0"/>
    <x v="10"/>
    <s v="Численность постоянного населения (среднегодовая)"/>
    <s v="тыс. человек"/>
    <x v="15"/>
    <x v="2"/>
    <n v="606.4"/>
  </r>
  <r>
    <x v="0"/>
    <x v="10"/>
    <s v="Численность постоянного населения (среднегодовая)"/>
    <s v="тыс. человек"/>
    <x v="12"/>
    <x v="1"/>
    <n v="616.20000000000005"/>
  </r>
  <r>
    <x v="0"/>
    <x v="10"/>
    <s v="Численность постоянного населения (среднегодовая)"/>
    <s v="тыс. человек"/>
    <x v="14"/>
    <x v="3"/>
    <n v="609.70000000000005"/>
  </r>
  <r>
    <x v="0"/>
    <x v="10"/>
    <s v="Численность постоянного населения (среднегодовая)"/>
    <s v="тыс. человек"/>
    <x v="13"/>
    <x v="3"/>
    <n v="612.70000000000005"/>
  </r>
  <r>
    <x v="0"/>
    <x v="10"/>
    <s v="Численность постоянного населения (среднегодовая)"/>
    <s v="тыс. человек"/>
    <x v="15"/>
    <x v="3"/>
    <n v="607"/>
  </r>
  <r>
    <x v="1"/>
    <x v="0"/>
    <s v="    декабрь к декабрю "/>
    <s v="%"/>
    <x v="0"/>
    <x v="0"/>
    <n v="113.1"/>
  </r>
  <r>
    <x v="1"/>
    <x v="0"/>
    <s v="    декабрь к декабрю "/>
    <s v="%"/>
    <x v="1"/>
    <x v="0"/>
    <n v="112.7"/>
  </r>
  <r>
    <x v="1"/>
    <x v="0"/>
    <s v="    декабрь к декабрю "/>
    <s v="%"/>
    <x v="2"/>
    <x v="1"/>
    <n v="113.25"/>
  </r>
  <r>
    <x v="1"/>
    <x v="0"/>
    <s v="    декабрь к декабрю "/>
    <s v="%"/>
    <x v="3"/>
    <x v="2"/>
    <n v="111"/>
  </r>
  <r>
    <x v="1"/>
    <x v="0"/>
    <s v="    декабрь к декабрю "/>
    <s v="%"/>
    <x v="4"/>
    <x v="2"/>
    <n v="109"/>
  </r>
  <r>
    <x v="1"/>
    <x v="0"/>
    <s v="    декабрь к декабрю "/>
    <s v="%"/>
    <x v="4"/>
    <x v="3"/>
    <n v="108"/>
  </r>
  <r>
    <x v="1"/>
    <x v="0"/>
    <s v="    декабрь к декабрю "/>
    <s v="%"/>
    <x v="5"/>
    <x v="2"/>
    <n v="108"/>
  </r>
  <r>
    <x v="1"/>
    <x v="0"/>
    <s v="    декабрь к декабрю "/>
    <s v="%"/>
    <x v="5"/>
    <x v="3"/>
    <n v="107"/>
  </r>
  <r>
    <x v="1"/>
    <x v="0"/>
    <s v="    декабрь к декабрю "/>
    <s v="%"/>
    <x v="3"/>
    <x v="3"/>
    <n v="110"/>
  </r>
  <r>
    <x v="1"/>
    <x v="1"/>
    <s v="    декабрь к декабрю "/>
    <s v="%"/>
    <x v="1"/>
    <x v="0"/>
    <n v="112.7"/>
  </r>
  <r>
    <x v="1"/>
    <x v="1"/>
    <s v="    декабрь к декабрю "/>
    <s v="%"/>
    <x v="5"/>
    <x v="3"/>
    <n v="106.5"/>
  </r>
  <r>
    <x v="1"/>
    <x v="1"/>
    <s v="    декабрь к декабрю "/>
    <s v="%"/>
    <x v="4"/>
    <x v="2"/>
    <n v="106.5"/>
  </r>
  <r>
    <x v="1"/>
    <x v="1"/>
    <s v="    декабрь к декабрю "/>
    <s v="%"/>
    <x v="2"/>
    <x v="0"/>
    <n v="110"/>
  </r>
  <r>
    <x v="1"/>
    <x v="1"/>
    <s v="    декабрь к декабрю "/>
    <s v="%"/>
    <x v="6"/>
    <x v="2"/>
    <n v="105"/>
  </r>
  <r>
    <x v="1"/>
    <x v="1"/>
    <s v="    декабрь к декабрю "/>
    <s v="%"/>
    <x v="4"/>
    <x v="3"/>
    <n v="107"/>
  </r>
  <r>
    <x v="1"/>
    <x v="1"/>
    <s v="    декабрь к декабрю "/>
    <s v="%"/>
    <x v="3"/>
    <x v="1"/>
    <n v="109"/>
  </r>
  <r>
    <x v="1"/>
    <x v="1"/>
    <s v="    декабрь к декабрю "/>
    <s v="%"/>
    <x v="6"/>
    <x v="3"/>
    <n v="105.5"/>
  </r>
  <r>
    <x v="1"/>
    <x v="1"/>
    <s v="    декабрь к декабрю "/>
    <s v="%"/>
    <x v="5"/>
    <x v="2"/>
    <n v="106"/>
  </r>
  <r>
    <x v="1"/>
    <x v="2"/>
    <s v="    декабрь к декабрю "/>
    <s v="%"/>
    <x v="4"/>
    <x v="1"/>
    <n v="109"/>
  </r>
  <r>
    <x v="1"/>
    <x v="2"/>
    <s v="    декабрь к декабрю "/>
    <s v="%"/>
    <x v="6"/>
    <x v="2"/>
    <n v="106.25"/>
  </r>
  <r>
    <x v="1"/>
    <x v="2"/>
    <s v="    декабрь к декабрю "/>
    <s v="%"/>
    <x v="5"/>
    <x v="2"/>
    <n v="107.25"/>
  </r>
  <r>
    <x v="1"/>
    <x v="2"/>
    <s v="    декабрь к декабрю "/>
    <s v="%"/>
    <x v="6"/>
    <x v="3"/>
    <n v="106.25"/>
  </r>
  <r>
    <x v="1"/>
    <x v="2"/>
    <s v="    декабрь к декабрю "/>
    <s v="%"/>
    <x v="5"/>
    <x v="3"/>
    <n v="107.25"/>
  </r>
  <r>
    <x v="1"/>
    <x v="2"/>
    <s v="    декабрь к декабрю "/>
    <s v="%"/>
    <x v="3"/>
    <x v="0"/>
    <n v="109.9"/>
  </r>
  <r>
    <x v="1"/>
    <x v="2"/>
    <s v="    декабрь к декабрю "/>
    <s v="%"/>
    <x v="7"/>
    <x v="2"/>
    <n v="105.75"/>
  </r>
  <r>
    <x v="1"/>
    <x v="2"/>
    <s v="    декабрь к декабрю "/>
    <s v="%"/>
    <x v="7"/>
    <x v="3"/>
    <n v="105.75"/>
  </r>
  <r>
    <x v="1"/>
    <x v="3"/>
    <s v="    декабрь к декабрю "/>
    <s v="%"/>
    <x v="6"/>
    <x v="3"/>
    <n v="105.5"/>
  </r>
  <r>
    <x v="1"/>
    <x v="3"/>
    <s v="    декабрь к декабрю "/>
    <s v="%"/>
    <x v="8"/>
    <x v="2"/>
    <n v="105"/>
  </r>
  <r>
    <x v="1"/>
    <x v="3"/>
    <s v="    декабрь к декабрю "/>
    <s v="%"/>
    <x v="4"/>
    <x v="0"/>
    <n v="105.3"/>
  </r>
  <r>
    <x v="1"/>
    <x v="3"/>
    <s v="    декабрь к декабрю "/>
    <s v="%"/>
    <x v="7"/>
    <x v="2"/>
    <n v="105"/>
  </r>
  <r>
    <x v="1"/>
    <x v="3"/>
    <s v="    декабрь к декабрю "/>
    <s v="%"/>
    <x v="8"/>
    <x v="3"/>
    <n v="105"/>
  </r>
  <r>
    <x v="1"/>
    <x v="3"/>
    <s v="    декабрь к декабрю "/>
    <s v="%"/>
    <x v="5"/>
    <x v="1"/>
    <n v="106"/>
  </r>
  <r>
    <x v="1"/>
    <x v="3"/>
    <s v="    декабрь к декабрю "/>
    <s v="%"/>
    <x v="7"/>
    <x v="3"/>
    <n v="105"/>
  </r>
  <r>
    <x v="1"/>
    <x v="3"/>
    <s v="    декабрь к декабрю "/>
    <s v="%"/>
    <x v="6"/>
    <x v="2"/>
    <n v="105.5"/>
  </r>
  <r>
    <x v="1"/>
    <x v="4"/>
    <s v="    декабрь к декабрю "/>
    <s v="%"/>
    <x v="4"/>
    <x v="0"/>
    <n v="105.3"/>
  </r>
  <r>
    <x v="1"/>
    <x v="4"/>
    <s v="    декабрь к декабрю "/>
    <s v="%"/>
    <x v="8"/>
    <x v="3"/>
    <n v="105"/>
  </r>
  <r>
    <x v="1"/>
    <x v="4"/>
    <s v="    декабрь к декабрю "/>
    <s v="%"/>
    <x v="7"/>
    <x v="2"/>
    <n v="105.5"/>
  </r>
  <r>
    <x v="1"/>
    <x v="4"/>
    <s v="    декабрь к декабрю "/>
    <s v="%"/>
    <x v="5"/>
    <x v="0"/>
    <n v="106.1"/>
  </r>
  <r>
    <x v="1"/>
    <x v="4"/>
    <s v="    декабрь к декабрю "/>
    <s v="%"/>
    <x v="9"/>
    <x v="2"/>
    <n v="105"/>
  </r>
  <r>
    <x v="1"/>
    <x v="4"/>
    <s v="    декабрь к декабрю "/>
    <s v="%"/>
    <x v="7"/>
    <x v="3"/>
    <n v="105.5"/>
  </r>
  <r>
    <x v="1"/>
    <x v="4"/>
    <s v="    декабрь к декабрю "/>
    <s v="%"/>
    <x v="6"/>
    <x v="1"/>
    <n v="106.5"/>
  </r>
  <r>
    <x v="1"/>
    <x v="4"/>
    <s v="    декабрь к декабрю "/>
    <s v="%"/>
    <x v="9"/>
    <x v="3"/>
    <n v="105"/>
  </r>
  <r>
    <x v="1"/>
    <x v="4"/>
    <s v="    декабрь к декабрю "/>
    <s v="%"/>
    <x v="8"/>
    <x v="2"/>
    <n v="105"/>
  </r>
  <r>
    <x v="1"/>
    <x v="5"/>
    <s v="    декабрь к декабрю "/>
    <s v="%"/>
    <x v="7"/>
    <x v="1"/>
    <n v="107"/>
  </r>
  <r>
    <x v="1"/>
    <x v="5"/>
    <s v="    декабрь к декабрю "/>
    <s v="%"/>
    <x v="9"/>
    <x v="2"/>
    <n v="106"/>
  </r>
  <r>
    <x v="1"/>
    <x v="5"/>
    <s v="    декабрь к декабрю "/>
    <s v="%"/>
    <x v="8"/>
    <x v="2"/>
    <n v="106.5"/>
  </r>
  <r>
    <x v="1"/>
    <x v="5"/>
    <s v="    декабрь к декабрю "/>
    <s v="%"/>
    <x v="5"/>
    <x v="0"/>
    <n v="106.1"/>
  </r>
  <r>
    <x v="1"/>
    <x v="5"/>
    <s v="    декабрь к декабрю "/>
    <s v="%"/>
    <x v="9"/>
    <x v="3"/>
    <n v="106"/>
  </r>
  <r>
    <x v="1"/>
    <x v="5"/>
    <s v="    декабрь к декабрю "/>
    <s v="%"/>
    <x v="8"/>
    <x v="3"/>
    <n v="106.5"/>
  </r>
  <r>
    <x v="1"/>
    <x v="5"/>
    <s v="    декабрь к декабрю "/>
    <s v="%"/>
    <x v="6"/>
    <x v="0"/>
    <n v="106.5"/>
  </r>
  <r>
    <x v="1"/>
    <x v="5"/>
    <s v="    декабрь к декабрю "/>
    <s v="%"/>
    <x v="10"/>
    <x v="2"/>
    <n v="105.5"/>
  </r>
  <r>
    <x v="1"/>
    <x v="5"/>
    <s v="    декабрь к декабрю "/>
    <s v="%"/>
    <x v="10"/>
    <x v="3"/>
    <n v="105.5"/>
  </r>
  <r>
    <x v="1"/>
    <x v="6"/>
    <s v="    декабрь к декабрю "/>
    <s v="%"/>
    <x v="10"/>
    <x v="2"/>
    <n v="107"/>
  </r>
  <r>
    <x v="1"/>
    <x v="6"/>
    <s v="    декабрь к декабрю "/>
    <s v="%"/>
    <x v="11"/>
    <x v="3"/>
    <n v="106"/>
  </r>
  <r>
    <x v="1"/>
    <x v="6"/>
    <s v="    декабрь к декабрю "/>
    <s v="%"/>
    <x v="8"/>
    <x v="1"/>
    <n v="111"/>
  </r>
  <r>
    <x v="1"/>
    <x v="6"/>
    <s v="    декабрь к декабрю "/>
    <s v="%"/>
    <x v="10"/>
    <x v="3"/>
    <n v="107"/>
  </r>
  <r>
    <x v="1"/>
    <x v="6"/>
    <s v="    декабрь к декабрю "/>
    <s v="%"/>
    <x v="6"/>
    <x v="0"/>
    <n v="106.5"/>
  </r>
  <r>
    <x v="1"/>
    <x v="6"/>
    <s v="    декабрь к декабрю "/>
    <s v="%"/>
    <x v="9"/>
    <x v="2"/>
    <n v="107.5"/>
  </r>
  <r>
    <x v="1"/>
    <x v="6"/>
    <s v="    декабрь к декабрю "/>
    <s v="%"/>
    <x v="11"/>
    <x v="2"/>
    <n v="106"/>
  </r>
  <r>
    <x v="1"/>
    <x v="6"/>
    <s v="    декабрь к декабрю "/>
    <s v="%"/>
    <x v="7"/>
    <x v="0"/>
    <n v="110.9"/>
  </r>
  <r>
    <x v="1"/>
    <x v="6"/>
    <s v="    декабрь к декабрю "/>
    <s v="%"/>
    <x v="9"/>
    <x v="3"/>
    <n v="107.5"/>
  </r>
  <r>
    <x v="1"/>
    <x v="7"/>
    <s v="    декабрь к декабрю "/>
    <s v="%"/>
    <x v="9"/>
    <x v="1"/>
    <n v="106.5"/>
  </r>
  <r>
    <x v="1"/>
    <x v="7"/>
    <s v="    декабрь к декабрю "/>
    <s v="%"/>
    <x v="12"/>
    <x v="3"/>
    <n v="105"/>
  </r>
  <r>
    <x v="1"/>
    <x v="7"/>
    <s v="    декабрь к декабрю "/>
    <s v="%"/>
    <x v="11"/>
    <x v="2"/>
    <n v="105.5"/>
  </r>
  <r>
    <x v="1"/>
    <x v="7"/>
    <s v="    декабрь к декабрю "/>
    <s v="%"/>
    <x v="10"/>
    <x v="2"/>
    <n v="106"/>
  </r>
  <r>
    <x v="1"/>
    <x v="7"/>
    <s v="    декабрь к декабрю "/>
    <s v="%"/>
    <x v="11"/>
    <x v="3"/>
    <n v="105.5"/>
  </r>
  <r>
    <x v="1"/>
    <x v="7"/>
    <s v="    декабрь к декабрю "/>
    <s v="%"/>
    <x v="10"/>
    <x v="3"/>
    <n v="106"/>
  </r>
  <r>
    <x v="1"/>
    <x v="7"/>
    <s v="    декабрь к декабрю "/>
    <s v="%"/>
    <x v="12"/>
    <x v="2"/>
    <n v="105"/>
  </r>
  <r>
    <x v="1"/>
    <x v="7"/>
    <s v="    декабрь к декабрю "/>
    <s v="%"/>
    <x v="7"/>
    <x v="0"/>
    <n v="110.9"/>
  </r>
  <r>
    <x v="1"/>
    <x v="7"/>
    <s v="    декабрь к декабрю "/>
    <s v="%"/>
    <x v="8"/>
    <x v="0"/>
    <n v="112.3"/>
  </r>
  <r>
    <x v="1"/>
    <x v="8"/>
    <s v="    декабрь к декабрю "/>
    <s v="%"/>
    <x v="9"/>
    <x v="0"/>
    <n v="104.3"/>
  </r>
  <r>
    <x v="1"/>
    <x v="8"/>
    <s v="    декабрь к декабрю "/>
    <s v="%"/>
    <x v="12"/>
    <x v="4"/>
    <n v="104"/>
  </r>
  <r>
    <x v="1"/>
    <x v="8"/>
    <s v="    декабрь к декабрю "/>
    <s v="%"/>
    <x v="11"/>
    <x v="4"/>
    <n v="104"/>
  </r>
  <r>
    <x v="1"/>
    <x v="8"/>
    <s v="    декабрь к декабрю "/>
    <s v="%"/>
    <x v="13"/>
    <x v="4"/>
    <n v="104"/>
  </r>
  <r>
    <x v="1"/>
    <x v="8"/>
    <s v="    декабрь к декабрю "/>
    <s v="%"/>
    <x v="10"/>
    <x v="1"/>
    <n v="103.35"/>
  </r>
  <r>
    <x v="1"/>
    <x v="8"/>
    <s v="    декабрь к декабрю "/>
    <s v="%"/>
    <x v="12"/>
    <x v="3"/>
    <n v="104"/>
  </r>
  <r>
    <x v="1"/>
    <x v="8"/>
    <s v="    декабрь к декабрю "/>
    <s v="%"/>
    <x v="11"/>
    <x v="3"/>
    <n v="104"/>
  </r>
  <r>
    <x v="1"/>
    <x v="8"/>
    <s v="    декабрь к декабрю "/>
    <s v="%"/>
    <x v="13"/>
    <x v="3"/>
    <n v="104"/>
  </r>
  <r>
    <x v="1"/>
    <x v="8"/>
    <s v="    декабрь к декабрю "/>
    <s v="%"/>
    <x v="11"/>
    <x v="2"/>
    <n v="104"/>
  </r>
  <r>
    <x v="1"/>
    <x v="8"/>
    <s v="    декабрь к декабрю "/>
    <s v="%"/>
    <x v="13"/>
    <x v="2"/>
    <n v="104"/>
  </r>
  <r>
    <x v="1"/>
    <x v="8"/>
    <s v="    декабрь к декабрю "/>
    <s v="%"/>
    <x v="12"/>
    <x v="2"/>
    <n v="104"/>
  </r>
  <r>
    <x v="1"/>
    <x v="8"/>
    <s v="    декабрь к декабрю "/>
    <s v="%"/>
    <x v="8"/>
    <x v="0"/>
    <n v="112.3"/>
  </r>
  <r>
    <x v="1"/>
    <x v="9"/>
    <s v="    декабрь к декабрю "/>
    <s v="%"/>
    <x v="10"/>
    <x v="0"/>
    <n v="102.79"/>
  </r>
  <r>
    <x v="1"/>
    <x v="9"/>
    <s v="    декабрь к декабрю "/>
    <s v="%"/>
    <x v="13"/>
    <x v="2"/>
    <n v="103.4"/>
  </r>
  <r>
    <x v="1"/>
    <x v="9"/>
    <s v="    декабрь к декабрю "/>
    <s v="%"/>
    <x v="12"/>
    <x v="2"/>
    <n v="103.7"/>
  </r>
  <r>
    <x v="1"/>
    <x v="9"/>
    <s v="    декабрь к декабрю "/>
    <s v="%"/>
    <x v="14"/>
    <x v="2"/>
    <n v="103.2"/>
  </r>
  <r>
    <x v="1"/>
    <x v="9"/>
    <s v="    декабрь к декабрю "/>
    <s v="%"/>
    <x v="11"/>
    <x v="1"/>
    <n v="102.79"/>
  </r>
  <r>
    <x v="1"/>
    <x v="9"/>
    <s v="    декабрь к декабрю "/>
    <s v="%"/>
    <x v="13"/>
    <x v="3"/>
    <n v="103.4"/>
  </r>
  <r>
    <x v="1"/>
    <x v="9"/>
    <s v="    декабрь к декабрю "/>
    <s v="%"/>
    <x v="12"/>
    <x v="3"/>
    <n v="103.7"/>
  </r>
  <r>
    <x v="1"/>
    <x v="9"/>
    <s v="    декабрь к декабрю "/>
    <s v="%"/>
    <x v="14"/>
    <x v="3"/>
    <n v="103.2"/>
  </r>
  <r>
    <x v="1"/>
    <x v="9"/>
    <s v="    декабрь к декабрю "/>
    <s v="%"/>
    <x v="12"/>
    <x v="4"/>
    <n v="103.7"/>
  </r>
  <r>
    <x v="1"/>
    <x v="9"/>
    <s v="    декабрь к декабрю "/>
    <s v="%"/>
    <x v="14"/>
    <x v="4"/>
    <n v="103.2"/>
  </r>
  <r>
    <x v="1"/>
    <x v="9"/>
    <s v="    декабрь к декабрю "/>
    <s v="%"/>
    <x v="13"/>
    <x v="4"/>
    <n v="103.4"/>
  </r>
  <r>
    <x v="1"/>
    <x v="9"/>
    <s v="    декабрь к декабрю "/>
    <s v="%"/>
    <x v="9"/>
    <x v="0"/>
    <n v="104.3"/>
  </r>
  <r>
    <x v="1"/>
    <x v="10"/>
    <s v="    декабрь к декабрю "/>
    <s v="%"/>
    <x v="10"/>
    <x v="0"/>
    <n v="102.79"/>
  </r>
  <r>
    <x v="1"/>
    <x v="10"/>
    <s v="    декабрь к декабрю "/>
    <s v="%"/>
    <x v="14"/>
    <x v="4"/>
    <n v="103.7"/>
  </r>
  <r>
    <x v="1"/>
    <x v="10"/>
    <s v="    декабрь к декабрю "/>
    <s v="%"/>
    <x v="13"/>
    <x v="4"/>
    <n v="104"/>
  </r>
  <r>
    <x v="1"/>
    <x v="10"/>
    <s v="    декабрь к декабрю "/>
    <s v="%"/>
    <x v="15"/>
    <x v="4"/>
    <n v="103.7"/>
  </r>
  <r>
    <x v="1"/>
    <x v="10"/>
    <s v="    декабрь к декабрю "/>
    <s v="%"/>
    <x v="11"/>
    <x v="0"/>
    <n v="104.3"/>
  </r>
  <r>
    <x v="1"/>
    <x v="10"/>
    <s v="    декабрь к декабрю "/>
    <s v="%"/>
    <x v="14"/>
    <x v="2"/>
    <n v="103.7"/>
  </r>
  <r>
    <x v="1"/>
    <x v="10"/>
    <s v="    декабрь к декабрю "/>
    <s v="%"/>
    <x v="13"/>
    <x v="2"/>
    <n v="104"/>
  </r>
  <r>
    <x v="1"/>
    <x v="10"/>
    <s v="    декабрь к декабрю "/>
    <s v="%"/>
    <x v="15"/>
    <x v="2"/>
    <n v="103.7"/>
  </r>
  <r>
    <x v="1"/>
    <x v="10"/>
    <s v="    декабрь к декабрю "/>
    <s v="%"/>
    <x v="12"/>
    <x v="1"/>
    <n v="104"/>
  </r>
  <r>
    <x v="1"/>
    <x v="10"/>
    <s v="    декабрь к декабрю "/>
    <s v="%"/>
    <x v="14"/>
    <x v="3"/>
    <n v="103.7"/>
  </r>
  <r>
    <x v="1"/>
    <x v="10"/>
    <s v="    декабрь к декабрю "/>
    <s v="%"/>
    <x v="13"/>
    <x v="3"/>
    <n v="104"/>
  </r>
  <r>
    <x v="1"/>
    <x v="10"/>
    <s v="    декабрь к декабрю "/>
    <s v="%"/>
    <x v="15"/>
    <x v="3"/>
    <n v="103.7"/>
  </r>
  <r>
    <x v="2"/>
    <x v="0"/>
    <s v="    в среднем за год "/>
    <s v="в % к пред году"/>
    <x v="0"/>
    <x v="0"/>
    <n v="110.4"/>
  </r>
  <r>
    <x v="2"/>
    <x v="0"/>
    <s v="    в среднем за год "/>
    <s v="в % к пред году"/>
    <x v="1"/>
    <x v="0"/>
    <n v="113.8"/>
  </r>
  <r>
    <x v="2"/>
    <x v="0"/>
    <s v="    в среднем за год "/>
    <s v="в % к пред году"/>
    <x v="2"/>
    <x v="1"/>
    <n v="115"/>
  </r>
  <r>
    <x v="2"/>
    <x v="0"/>
    <s v="    в среднем за год "/>
    <s v="в % к пред году"/>
    <x v="3"/>
    <x v="2"/>
    <n v="113.5"/>
  </r>
  <r>
    <x v="2"/>
    <x v="0"/>
    <s v="    в среднем за год "/>
    <s v="в % к пред году"/>
    <x v="4"/>
    <x v="2"/>
    <n v="111.5"/>
  </r>
  <r>
    <x v="2"/>
    <x v="0"/>
    <s v="    в среднем за год "/>
    <s v="в % к пред году"/>
    <x v="4"/>
    <x v="3"/>
    <n v="110"/>
  </r>
  <r>
    <x v="2"/>
    <x v="0"/>
    <s v="    в среднем за год "/>
    <s v="в % к пред году"/>
    <x v="5"/>
    <x v="2"/>
    <n v="108.5"/>
  </r>
  <r>
    <x v="2"/>
    <x v="0"/>
    <s v="    в среднем за год "/>
    <s v="в % к пред году"/>
    <x v="5"/>
    <x v="3"/>
    <n v="107.5"/>
  </r>
  <r>
    <x v="2"/>
    <x v="0"/>
    <s v="    в среднем за год "/>
    <s v="в % к пред году"/>
    <x v="3"/>
    <x v="3"/>
    <n v="112"/>
  </r>
  <r>
    <x v="2"/>
    <x v="1"/>
    <s v="    в среднем за год "/>
    <s v="в % к пред году"/>
    <x v="1"/>
    <x v="0"/>
    <n v="113.8"/>
  </r>
  <r>
    <x v="2"/>
    <x v="1"/>
    <s v="    в среднем за год "/>
    <s v="в % к пред году"/>
    <x v="5"/>
    <x v="3"/>
    <n v="106"/>
  </r>
  <r>
    <x v="2"/>
    <x v="1"/>
    <s v="    в среднем за год "/>
    <s v="в % к пред году"/>
    <x v="4"/>
    <x v="2"/>
    <n v="107"/>
  </r>
  <r>
    <x v="2"/>
    <x v="1"/>
    <s v="    в среднем за год "/>
    <s v="в % к пред году"/>
    <x v="2"/>
    <x v="0"/>
    <n v="112.5"/>
  </r>
  <r>
    <x v="2"/>
    <x v="1"/>
    <s v="    в среднем за год "/>
    <s v="в % к пред году"/>
    <x v="6"/>
    <x v="2"/>
    <n v="105.5"/>
  </r>
  <r>
    <x v="2"/>
    <x v="1"/>
    <s v="    в среднем за год "/>
    <s v="в % к пред году"/>
    <x v="4"/>
    <x v="3"/>
    <n v="107"/>
  </r>
  <r>
    <x v="2"/>
    <x v="1"/>
    <s v="    в среднем за год "/>
    <s v="в % к пред году"/>
    <x v="3"/>
    <x v="1"/>
    <n v="108.5"/>
  </r>
  <r>
    <x v="2"/>
    <x v="1"/>
    <s v="    в среднем за год "/>
    <s v="в % к пред году"/>
    <x v="6"/>
    <x v="3"/>
    <n v="105.5"/>
  </r>
  <r>
    <x v="2"/>
    <x v="1"/>
    <s v="    в среднем за год "/>
    <s v="в % к пред году"/>
    <x v="5"/>
    <x v="2"/>
    <n v="106"/>
  </r>
  <r>
    <x v="2"/>
    <x v="2"/>
    <s v="    в среднем за год "/>
    <s v="в % к пред году"/>
    <x v="4"/>
    <x v="1"/>
    <n v="109"/>
  </r>
  <r>
    <x v="2"/>
    <x v="2"/>
    <s v="    в среднем за год "/>
    <s v="в % к пред году"/>
    <x v="6"/>
    <x v="2"/>
    <n v="106.5"/>
  </r>
  <r>
    <x v="2"/>
    <x v="2"/>
    <s v="    в среднем за год "/>
    <s v="в % к пред году"/>
    <x v="5"/>
    <x v="2"/>
    <n v="107.5"/>
  </r>
  <r>
    <x v="2"/>
    <x v="2"/>
    <s v="    в среднем за год "/>
    <s v="в % к пред году"/>
    <x v="6"/>
    <x v="3"/>
    <n v="106.5"/>
  </r>
  <r>
    <x v="2"/>
    <x v="2"/>
    <s v="    в среднем за год "/>
    <s v="в % к пред году"/>
    <x v="5"/>
    <x v="3"/>
    <n v="107.5"/>
  </r>
  <r>
    <x v="2"/>
    <x v="2"/>
    <s v="    в среднем за год "/>
    <s v="в % к пред году"/>
    <x v="3"/>
    <x v="0"/>
    <n v="107.3"/>
  </r>
  <r>
    <x v="2"/>
    <x v="2"/>
    <s v="    в среднем за год "/>
    <s v="в % к пред году"/>
    <x v="7"/>
    <x v="2"/>
    <n v="105.5"/>
  </r>
  <r>
    <x v="2"/>
    <x v="2"/>
    <s v="    в среднем за год "/>
    <s v="в % к пред году"/>
    <x v="7"/>
    <x v="3"/>
    <n v="105.5"/>
  </r>
  <r>
    <x v="2"/>
    <x v="3"/>
    <s v="    в среднем за год "/>
    <s v="в % к пред году"/>
    <x v="6"/>
    <x v="3"/>
    <n v="107"/>
  </r>
  <r>
    <x v="2"/>
    <x v="3"/>
    <s v="    в среднем за год "/>
    <s v="в % к пред году"/>
    <x v="8"/>
    <x v="2"/>
    <n v="105.4"/>
  </r>
  <r>
    <x v="2"/>
    <x v="3"/>
    <s v="    в среднем за год "/>
    <s v="в % к пред году"/>
    <x v="4"/>
    <x v="0"/>
    <n v="108.6"/>
  </r>
  <r>
    <x v="2"/>
    <x v="3"/>
    <s v="    в среднем за год "/>
    <s v="в % к пред году"/>
    <x v="7"/>
    <x v="2"/>
    <n v="105.8"/>
  </r>
  <r>
    <x v="2"/>
    <x v="3"/>
    <s v="    в среднем за год "/>
    <s v="в % к пред году"/>
    <x v="8"/>
    <x v="3"/>
    <n v="105.4"/>
  </r>
  <r>
    <x v="2"/>
    <x v="3"/>
    <s v="    в среднем за год "/>
    <s v="в % к пред году"/>
    <x v="5"/>
    <x v="1"/>
    <n v="105.7"/>
  </r>
  <r>
    <x v="2"/>
    <x v="3"/>
    <s v="    в среднем за год "/>
    <s v="в % к пред году"/>
    <x v="7"/>
    <x v="3"/>
    <n v="105.8"/>
  </r>
  <r>
    <x v="2"/>
    <x v="3"/>
    <s v="    в среднем за год "/>
    <s v="в % к пред году"/>
    <x v="6"/>
    <x v="2"/>
    <n v="107"/>
  </r>
  <r>
    <x v="2"/>
    <x v="4"/>
    <s v="    в среднем за год "/>
    <s v="в % к пред году"/>
    <x v="4"/>
    <x v="0"/>
    <n v="108.6"/>
  </r>
  <r>
    <x v="2"/>
    <x v="4"/>
    <s v="    в среднем за год "/>
    <s v="в % к пред году"/>
    <x v="8"/>
    <x v="3"/>
    <n v="105.3"/>
  </r>
  <r>
    <x v="2"/>
    <x v="4"/>
    <s v="    в среднем за год "/>
    <s v="в % к пред году"/>
    <x v="7"/>
    <x v="2"/>
    <n v="105.9"/>
  </r>
  <r>
    <x v="2"/>
    <x v="4"/>
    <s v="    в среднем за год "/>
    <s v="в % к пред году"/>
    <x v="5"/>
    <x v="0"/>
    <n v="104.6"/>
  </r>
  <r>
    <x v="2"/>
    <x v="4"/>
    <s v="    в среднем за год "/>
    <s v="в % к пред году"/>
    <x v="9"/>
    <x v="2"/>
    <n v="104.9"/>
  </r>
  <r>
    <x v="2"/>
    <x v="4"/>
    <s v="    в среднем за год "/>
    <s v="в % к пред году"/>
    <x v="7"/>
    <x v="3"/>
    <n v="105.9"/>
  </r>
  <r>
    <x v="2"/>
    <x v="4"/>
    <s v="    в среднем за год "/>
    <s v="в % к пред году"/>
    <x v="6"/>
    <x v="1"/>
    <n v="108"/>
  </r>
  <r>
    <x v="2"/>
    <x v="4"/>
    <s v="    в среднем за год "/>
    <s v="в % к пред году"/>
    <x v="9"/>
    <x v="3"/>
    <n v="104.9"/>
  </r>
  <r>
    <x v="2"/>
    <x v="4"/>
    <s v="    в среднем за год "/>
    <s v="в % к пред году"/>
    <x v="8"/>
    <x v="2"/>
    <n v="105.3"/>
  </r>
  <r>
    <x v="2"/>
    <x v="5"/>
    <s v="    в среднем за год "/>
    <s v="в % к пред году"/>
    <x v="7"/>
    <x v="1"/>
    <n v="107"/>
  </r>
  <r>
    <x v="2"/>
    <x v="5"/>
    <s v="    в среднем за год "/>
    <s v="в % к пред году"/>
    <x v="9"/>
    <x v="2"/>
    <n v="106"/>
  </r>
  <r>
    <x v="2"/>
    <x v="5"/>
    <s v="    в среднем за год "/>
    <s v="в % к пред году"/>
    <x v="8"/>
    <x v="2"/>
    <n v="106.5"/>
  </r>
  <r>
    <x v="2"/>
    <x v="5"/>
    <s v="    в среднем за год "/>
    <s v="в % к пред году"/>
    <x v="5"/>
    <x v="0"/>
    <n v="104.6"/>
  </r>
  <r>
    <x v="2"/>
    <x v="5"/>
    <s v="    в среднем за год "/>
    <s v="в % к пред году"/>
    <x v="9"/>
    <x v="3"/>
    <n v="106"/>
  </r>
  <r>
    <x v="2"/>
    <x v="5"/>
    <s v="    в среднем за год "/>
    <s v="в % к пред году"/>
    <x v="8"/>
    <x v="3"/>
    <n v="106.5"/>
  </r>
  <r>
    <x v="2"/>
    <x v="5"/>
    <s v="    в среднем за год "/>
    <s v="в % к пред году"/>
    <x v="6"/>
    <x v="0"/>
    <n v="106.7"/>
  </r>
  <r>
    <x v="2"/>
    <x v="5"/>
    <s v="    в среднем за год "/>
    <s v="в % к пред году"/>
    <x v="10"/>
    <x v="2"/>
    <n v="105.5"/>
  </r>
  <r>
    <x v="2"/>
    <x v="5"/>
    <s v="    в среднем за год "/>
    <s v="в % к пред году"/>
    <x v="10"/>
    <x v="3"/>
    <n v="105.5"/>
  </r>
  <r>
    <x v="2"/>
    <x v="6"/>
    <s v="    в среднем за год "/>
    <s v="в % к пред году"/>
    <x v="10"/>
    <x v="2"/>
    <n v="106.4"/>
  </r>
  <r>
    <x v="2"/>
    <x v="6"/>
    <s v="    в среднем за год "/>
    <s v="в % к пред году"/>
    <x v="11"/>
    <x v="3"/>
    <n v="105.8"/>
  </r>
  <r>
    <x v="2"/>
    <x v="6"/>
    <s v="    в среднем за год "/>
    <s v="в % к пред году"/>
    <x v="8"/>
    <x v="1"/>
    <n v="114.9"/>
  </r>
  <r>
    <x v="2"/>
    <x v="6"/>
    <s v="    в среднем за год "/>
    <s v="в % к пред году"/>
    <x v="10"/>
    <x v="3"/>
    <n v="106.4"/>
  </r>
  <r>
    <x v="2"/>
    <x v="6"/>
    <s v="    в среднем за год "/>
    <s v="в % к пред году"/>
    <x v="6"/>
    <x v="0"/>
    <n v="106.7"/>
  </r>
  <r>
    <x v="2"/>
    <x v="6"/>
    <s v="    в среднем за год "/>
    <s v="в % к пред году"/>
    <x v="9"/>
    <x v="2"/>
    <n v="106.9"/>
  </r>
  <r>
    <x v="2"/>
    <x v="6"/>
    <s v="    в среднем за год "/>
    <s v="в % к пред году"/>
    <x v="11"/>
    <x v="2"/>
    <n v="105.8"/>
  </r>
  <r>
    <x v="2"/>
    <x v="6"/>
    <s v="    в среднем за год "/>
    <s v="в % к пред году"/>
    <x v="7"/>
    <x v="0"/>
    <n v="107.5"/>
  </r>
  <r>
    <x v="2"/>
    <x v="6"/>
    <s v="    в среднем за год "/>
    <s v="в % к пред году"/>
    <x v="9"/>
    <x v="3"/>
    <n v="106.9"/>
  </r>
  <r>
    <x v="2"/>
    <x v="7"/>
    <s v="    в среднем за год "/>
    <s v="в % к пред году"/>
    <x v="9"/>
    <x v="1"/>
    <n v="107.9"/>
  </r>
  <r>
    <x v="2"/>
    <x v="7"/>
    <s v="    в среднем за год "/>
    <s v="в % к пред году"/>
    <x v="12"/>
    <x v="3"/>
    <n v="105.2"/>
  </r>
  <r>
    <x v="2"/>
    <x v="7"/>
    <s v="    в среднем за год "/>
    <s v="в % к пред году"/>
    <x v="11"/>
    <x v="2"/>
    <n v="105.7"/>
  </r>
  <r>
    <x v="2"/>
    <x v="7"/>
    <s v="    в среднем за год "/>
    <s v="в % к пред году"/>
    <x v="10"/>
    <x v="2"/>
    <n v="106.7"/>
  </r>
  <r>
    <x v="2"/>
    <x v="7"/>
    <s v="    в среднем за год "/>
    <s v="в % к пред году"/>
    <x v="11"/>
    <x v="3"/>
    <n v="105.7"/>
  </r>
  <r>
    <x v="2"/>
    <x v="7"/>
    <s v="    в среднем за год "/>
    <s v="в % к пред году"/>
    <x v="10"/>
    <x v="3"/>
    <n v="106.7"/>
  </r>
  <r>
    <x v="2"/>
    <x v="7"/>
    <s v="    в среднем за год "/>
    <s v="в % к пред году"/>
    <x v="12"/>
    <x v="2"/>
    <n v="105.2"/>
  </r>
  <r>
    <x v="2"/>
    <x v="7"/>
    <s v="    в среднем за год "/>
    <s v="в % к пред году"/>
    <x v="7"/>
    <x v="0"/>
    <n v="107.5"/>
  </r>
  <r>
    <x v="2"/>
    <x v="7"/>
    <s v="    в среднем за год "/>
    <s v="в % к пред году"/>
    <x v="8"/>
    <x v="0"/>
    <n v="114.4"/>
  </r>
  <r>
    <x v="2"/>
    <x v="8"/>
    <s v="    в среднем за год "/>
    <s v="в % к пред году"/>
    <x v="9"/>
    <x v="0"/>
    <n v="106.5"/>
  </r>
  <r>
    <x v="2"/>
    <x v="8"/>
    <s v="    в среднем за год "/>
    <s v="в % к пред году"/>
    <x v="12"/>
    <x v="4"/>
    <n v="104"/>
  </r>
  <r>
    <x v="2"/>
    <x v="8"/>
    <s v="    в среднем за год "/>
    <s v="в % к пред году"/>
    <x v="11"/>
    <x v="4"/>
    <n v="103.9"/>
  </r>
  <r>
    <x v="2"/>
    <x v="8"/>
    <s v="    в среднем за год "/>
    <s v="в % к пред году"/>
    <x v="13"/>
    <x v="4"/>
    <n v="104"/>
  </r>
  <r>
    <x v="2"/>
    <x v="8"/>
    <s v="    в среднем за год "/>
    <s v="в % к пред году"/>
    <x v="10"/>
    <x v="1"/>
    <n v="103.6"/>
  </r>
  <r>
    <x v="2"/>
    <x v="8"/>
    <s v="    в среднем за год "/>
    <s v="в % к пред году"/>
    <x v="12"/>
    <x v="3"/>
    <n v="104"/>
  </r>
  <r>
    <x v="2"/>
    <x v="8"/>
    <s v="    в среднем за год "/>
    <s v="в % к пред году"/>
    <x v="11"/>
    <x v="3"/>
    <n v="103.9"/>
  </r>
  <r>
    <x v="2"/>
    <x v="8"/>
    <s v="    в среднем за год "/>
    <s v="в % к пред году"/>
    <x v="13"/>
    <x v="3"/>
    <n v="104"/>
  </r>
  <r>
    <x v="2"/>
    <x v="8"/>
    <s v="    в среднем за год "/>
    <s v="в % к пред году"/>
    <x v="11"/>
    <x v="2"/>
    <n v="103.9"/>
  </r>
  <r>
    <x v="2"/>
    <x v="8"/>
    <s v="    в среднем за год "/>
    <s v="в % к пред году"/>
    <x v="13"/>
    <x v="2"/>
    <n v="104"/>
  </r>
  <r>
    <x v="2"/>
    <x v="8"/>
    <s v="    в среднем за год "/>
    <s v="в % к пред году"/>
    <x v="12"/>
    <x v="2"/>
    <n v="104"/>
  </r>
  <r>
    <x v="2"/>
    <x v="8"/>
    <s v="    в среднем за год "/>
    <s v="в % к пред году"/>
    <x v="8"/>
    <x v="0"/>
    <n v="114.4"/>
  </r>
  <r>
    <x v="2"/>
    <x v="9"/>
    <s v="    в среднем за год "/>
    <s v="в % к пред году"/>
    <x v="10"/>
    <x v="0"/>
    <n v="103.4"/>
  </r>
  <r>
    <x v="2"/>
    <x v="9"/>
    <s v="    в среднем за год "/>
    <s v="в % к пред году"/>
    <x v="13"/>
    <x v="2"/>
    <n v="103.6"/>
  </r>
  <r>
    <x v="2"/>
    <x v="9"/>
    <s v="    в среднем за год "/>
    <s v="в % к пред году"/>
    <x v="12"/>
    <x v="2"/>
    <n v="103.9"/>
  </r>
  <r>
    <x v="2"/>
    <x v="9"/>
    <s v="    в среднем за год "/>
    <s v="в % к пред году"/>
    <x v="14"/>
    <x v="2"/>
    <n v="103.4"/>
  </r>
  <r>
    <x v="2"/>
    <x v="9"/>
    <s v="    в среднем за год "/>
    <s v="в % к пред году"/>
    <x v="11"/>
    <x v="1"/>
    <n v="103"/>
  </r>
  <r>
    <x v="2"/>
    <x v="9"/>
    <s v="    в среднем за год "/>
    <s v="в % к пред году"/>
    <x v="13"/>
    <x v="3"/>
    <n v="103.6"/>
  </r>
  <r>
    <x v="2"/>
    <x v="9"/>
    <s v="    в среднем за год "/>
    <s v="в % к пред году"/>
    <x v="12"/>
    <x v="3"/>
    <n v="103.9"/>
  </r>
  <r>
    <x v="2"/>
    <x v="9"/>
    <s v="    в среднем за год "/>
    <s v="в % к пред году"/>
    <x v="14"/>
    <x v="3"/>
    <n v="103.4"/>
  </r>
  <r>
    <x v="2"/>
    <x v="9"/>
    <s v="    в среднем за год "/>
    <s v="в % к пред году"/>
    <x v="12"/>
    <x v="4"/>
    <n v="103.9"/>
  </r>
  <r>
    <x v="2"/>
    <x v="9"/>
    <s v="    в среднем за год "/>
    <s v="в % к пред году"/>
    <x v="14"/>
    <x v="4"/>
    <n v="103.4"/>
  </r>
  <r>
    <x v="2"/>
    <x v="9"/>
    <s v="    в среднем за год "/>
    <s v="в % к пред году"/>
    <x v="13"/>
    <x v="4"/>
    <n v="103.6"/>
  </r>
  <r>
    <x v="2"/>
    <x v="9"/>
    <s v="    в среднем за год "/>
    <s v="в % к пред году"/>
    <x v="9"/>
    <x v="0"/>
    <n v="106.5"/>
  </r>
  <r>
    <x v="2"/>
    <x v="10"/>
    <s v="    в среднем за год "/>
    <s v="в % к пред году"/>
    <x v="10"/>
    <x v="0"/>
    <n v="103.4"/>
  </r>
  <r>
    <x v="2"/>
    <x v="10"/>
    <s v="    в среднем за год "/>
    <s v="в % к пред году"/>
    <x v="14"/>
    <x v="4"/>
    <n v="103.4"/>
  </r>
  <r>
    <x v="2"/>
    <x v="10"/>
    <s v="    в среднем за год "/>
    <s v="в % к пред году"/>
    <x v="13"/>
    <x v="4"/>
    <n v="103.9"/>
  </r>
  <r>
    <x v="2"/>
    <x v="10"/>
    <s v="    в среднем за год "/>
    <s v="в % к пред году"/>
    <x v="15"/>
    <x v="4"/>
    <n v="103.2"/>
  </r>
  <r>
    <x v="2"/>
    <x v="10"/>
    <s v="    в среднем за год "/>
    <s v="в % к пред году"/>
    <x v="11"/>
    <x v="0"/>
    <n v="103"/>
  </r>
  <r>
    <x v="2"/>
    <x v="10"/>
    <s v="    в среднем за год "/>
    <s v="в % к пред году"/>
    <x v="14"/>
    <x v="2"/>
    <n v="103.4"/>
  </r>
  <r>
    <x v="2"/>
    <x v="10"/>
    <s v="    в среднем за год "/>
    <s v="в % к пред году"/>
    <x v="13"/>
    <x v="2"/>
    <n v="103.9"/>
  </r>
  <r>
    <x v="2"/>
    <x v="10"/>
    <s v="    в среднем за год "/>
    <s v="в % к пред году"/>
    <x v="15"/>
    <x v="2"/>
    <n v="103.2"/>
  </r>
  <r>
    <x v="2"/>
    <x v="10"/>
    <s v="    в среднем за год "/>
    <s v="в % к пред году"/>
    <x v="12"/>
    <x v="1"/>
    <n v="104.7"/>
  </r>
  <r>
    <x v="2"/>
    <x v="10"/>
    <s v="    в среднем за год "/>
    <s v="в % к пред году"/>
    <x v="14"/>
    <x v="3"/>
    <n v="103.4"/>
  </r>
  <r>
    <x v="2"/>
    <x v="10"/>
    <s v="    в среднем за год "/>
    <s v="в % к пред году"/>
    <x v="13"/>
    <x v="3"/>
    <n v="103.9"/>
  </r>
  <r>
    <x v="2"/>
    <x v="10"/>
    <s v="    в среднем за год "/>
    <s v="в % к пред году"/>
    <x v="15"/>
    <x v="3"/>
    <n v="103.2"/>
  </r>
  <r>
    <x v="3"/>
    <x v="0"/>
    <s v="в основных ценах соответствующих лет"/>
    <s v="млн. руб."/>
    <x v="0"/>
    <x v="0"/>
    <n v="104622.9"/>
  </r>
  <r>
    <x v="3"/>
    <x v="0"/>
    <s v="в основных ценах соответствующих лет"/>
    <s v="млн. руб."/>
    <x v="1"/>
    <x v="0"/>
    <n v="118500"/>
  </r>
  <r>
    <x v="3"/>
    <x v="0"/>
    <s v="в основных ценах соответствующих лет"/>
    <s v="млн. руб."/>
    <x v="2"/>
    <x v="1"/>
    <n v="117750"/>
  </r>
  <r>
    <x v="3"/>
    <x v="0"/>
    <s v="в основных ценах соответствующих лет"/>
    <s v="млн. руб."/>
    <x v="3"/>
    <x v="2"/>
    <n v="125000"/>
  </r>
  <r>
    <x v="3"/>
    <x v="0"/>
    <s v="в основных ценах соответствующих лет"/>
    <s v="млн. руб."/>
    <x v="4"/>
    <x v="2"/>
    <n v="135000"/>
  </r>
  <r>
    <x v="3"/>
    <x v="0"/>
    <s v="в основных ценах соответствующих лет"/>
    <s v="млн. руб."/>
    <x v="4"/>
    <x v="3"/>
    <n v="148220"/>
  </r>
  <r>
    <x v="3"/>
    <x v="0"/>
    <s v="в основных ценах соответствующих лет"/>
    <s v="млн. руб."/>
    <x v="5"/>
    <x v="2"/>
    <n v="146000"/>
  </r>
  <r>
    <x v="3"/>
    <x v="0"/>
    <s v="в основных ценах соответствующих лет"/>
    <s v="млн. руб."/>
    <x v="5"/>
    <x v="3"/>
    <n v="168000"/>
  </r>
  <r>
    <x v="3"/>
    <x v="0"/>
    <s v="в основных ценах соответствующих лет"/>
    <s v="млн. руб."/>
    <x v="3"/>
    <x v="3"/>
    <n v="130820"/>
  </r>
  <r>
    <x v="3"/>
    <x v="1"/>
    <s v="в основных ценах соответствующих лет"/>
    <s v="млн. руб."/>
    <x v="1"/>
    <x v="0"/>
    <n v="117216.7"/>
  </r>
  <r>
    <x v="3"/>
    <x v="1"/>
    <s v="в основных ценах соответствующих лет"/>
    <s v="млн. руб."/>
    <x v="5"/>
    <x v="3"/>
    <n v="136000"/>
  </r>
  <r>
    <x v="3"/>
    <x v="1"/>
    <s v="в основных ценах соответствующих лет"/>
    <s v="млн. руб."/>
    <x v="4"/>
    <x v="2"/>
    <n v="118500"/>
  </r>
  <r>
    <x v="3"/>
    <x v="1"/>
    <s v="в основных ценах соответствующих лет"/>
    <s v="млн. руб."/>
    <x v="2"/>
    <x v="0"/>
    <n v="100700"/>
  </r>
  <r>
    <x v="3"/>
    <x v="1"/>
    <s v="в основных ценах соответствующих лет"/>
    <s v="млн. руб."/>
    <x v="6"/>
    <x v="2"/>
    <n v="136200"/>
  </r>
  <r>
    <x v="3"/>
    <x v="1"/>
    <s v="в основных ценах соответствующих лет"/>
    <s v="млн. руб."/>
    <x v="4"/>
    <x v="3"/>
    <n v="123400"/>
  </r>
  <r>
    <x v="3"/>
    <x v="1"/>
    <s v="в основных ценах соответствующих лет"/>
    <s v="млн. руб."/>
    <x v="3"/>
    <x v="1"/>
    <n v="112000"/>
  </r>
  <r>
    <x v="3"/>
    <x v="1"/>
    <s v="в основных ценах соответствующих лет"/>
    <s v="млн. руб."/>
    <x v="6"/>
    <x v="3"/>
    <n v="149000"/>
  </r>
  <r>
    <x v="3"/>
    <x v="1"/>
    <s v="в основных ценах соответствующих лет"/>
    <s v="млн. руб."/>
    <x v="5"/>
    <x v="2"/>
    <n v="127000"/>
  </r>
  <r>
    <x v="3"/>
    <x v="2"/>
    <s v="в основных ценах соответствующих лет"/>
    <s v="млрд. руб."/>
    <x v="4"/>
    <x v="1"/>
    <n v="146000"/>
  </r>
  <r>
    <x v="3"/>
    <x v="2"/>
    <s v="в основных ценах соответствующих лет"/>
    <s v="млрд. руб."/>
    <x v="6"/>
    <x v="2"/>
    <n v="173500"/>
  </r>
  <r>
    <x v="3"/>
    <x v="2"/>
    <s v="в основных ценах соответствующих лет"/>
    <s v="млрд. руб."/>
    <x v="5"/>
    <x v="2"/>
    <n v="159000"/>
  </r>
  <r>
    <x v="3"/>
    <x v="2"/>
    <s v="в основных ценах соответствующих лет"/>
    <s v="млрд. руб."/>
    <x v="6"/>
    <x v="3"/>
    <n v="183500"/>
  </r>
  <r>
    <x v="3"/>
    <x v="2"/>
    <s v="в основных ценах соответствующих лет"/>
    <s v="млрд. руб."/>
    <x v="5"/>
    <x v="3"/>
    <n v="164500"/>
  </r>
  <r>
    <x v="3"/>
    <x v="2"/>
    <s v="в основных ценах соответствующих лет"/>
    <s v="млрд. руб."/>
    <x v="3"/>
    <x v="0"/>
    <n v="130000"/>
  </r>
  <r>
    <x v="3"/>
    <x v="2"/>
    <s v="в основных ценах соответствующих лет"/>
    <s v="млрд. руб."/>
    <x v="7"/>
    <x v="2"/>
    <n v="190000"/>
  </r>
  <r>
    <x v="3"/>
    <x v="2"/>
    <s v="в основных ценах соответствующих лет"/>
    <s v="млрд. руб."/>
    <x v="7"/>
    <x v="3"/>
    <n v="204700"/>
  </r>
  <r>
    <x v="3"/>
    <x v="3"/>
    <s v="в основных ценах соответствующих лет"/>
    <s v="млрд. руб."/>
    <x v="6"/>
    <x v="3"/>
    <n v="164600"/>
  </r>
  <r>
    <x v="3"/>
    <x v="3"/>
    <s v="в основных ценах соответствующих лет"/>
    <s v="млрд. руб."/>
    <x v="8"/>
    <x v="2"/>
    <n v="189800"/>
  </r>
  <r>
    <x v="3"/>
    <x v="3"/>
    <s v="в основных ценах соответствующих лет"/>
    <s v="млрд. руб."/>
    <x v="4"/>
    <x v="0"/>
    <n v="139200"/>
  </r>
  <r>
    <x v="3"/>
    <x v="3"/>
    <s v="в основных ценах соответствующих лет"/>
    <s v="млрд. руб."/>
    <x v="7"/>
    <x v="2"/>
    <n v="175000"/>
  </r>
  <r>
    <x v="3"/>
    <x v="3"/>
    <s v="в основных ценах соответствующих лет"/>
    <s v="млрд. руб."/>
    <x v="8"/>
    <x v="3"/>
    <n v="199100"/>
  </r>
  <r>
    <x v="3"/>
    <x v="3"/>
    <s v="в основных ценах соответствующих лет"/>
    <s v="млрд. руб."/>
    <x v="5"/>
    <x v="1"/>
    <n v="151500"/>
  </r>
  <r>
    <x v="3"/>
    <x v="3"/>
    <s v="в основных ценах соответствующих лет"/>
    <s v="млрд. руб."/>
    <x v="7"/>
    <x v="3"/>
    <n v="181500"/>
  </r>
  <r>
    <x v="3"/>
    <x v="3"/>
    <s v="в основных ценах соответствующих лет"/>
    <s v="млрд. руб."/>
    <x v="6"/>
    <x v="2"/>
    <n v="163000"/>
  </r>
  <r>
    <x v="3"/>
    <x v="4"/>
    <s v="в основных ценах соответствующих лет"/>
    <s v="млрд. руб."/>
    <x v="4"/>
    <x v="0"/>
    <n v="142900"/>
  </r>
  <r>
    <x v="3"/>
    <x v="4"/>
    <s v="в основных ценах соответствующих лет"/>
    <s v="млрд. руб."/>
    <x v="8"/>
    <x v="3"/>
    <n v="172700"/>
  </r>
  <r>
    <x v="3"/>
    <x v="4"/>
    <s v="в основных ценах соответствующих лет"/>
    <s v="млрд. руб."/>
    <x v="7"/>
    <x v="2"/>
    <n v="154300"/>
  </r>
  <r>
    <x v="3"/>
    <x v="4"/>
    <s v="в основных ценах соответствующих лет"/>
    <s v="млрд. руб."/>
    <x v="5"/>
    <x v="0"/>
    <n v="145000"/>
  </r>
  <r>
    <x v="3"/>
    <x v="4"/>
    <s v="в основных ценах соответствующих лет"/>
    <s v="млрд. руб."/>
    <x v="9"/>
    <x v="2"/>
    <n v="175600"/>
  </r>
  <r>
    <x v="3"/>
    <x v="4"/>
    <s v="в основных ценах соответствующих лет"/>
    <s v="млрд. руб."/>
    <x v="7"/>
    <x v="3"/>
    <n v="159700"/>
  </r>
  <r>
    <x v="3"/>
    <x v="4"/>
    <s v="в основных ценах соответствующих лет"/>
    <s v="млрд. руб."/>
    <x v="6"/>
    <x v="1"/>
    <n v="147000"/>
  </r>
  <r>
    <x v="3"/>
    <x v="4"/>
    <s v="в основных ценах соответствующих лет"/>
    <s v="млрд. руб."/>
    <x v="9"/>
    <x v="3"/>
    <n v="187700"/>
  </r>
  <r>
    <x v="3"/>
    <x v="4"/>
    <s v="в основных ценах соответствующих лет"/>
    <s v="млрд. руб."/>
    <x v="8"/>
    <x v="2"/>
    <n v="164300"/>
  </r>
  <r>
    <x v="3"/>
    <x v="5"/>
    <s v="в основных ценах соответствующих лет"/>
    <s v="млрд. руб."/>
    <x v="7"/>
    <x v="1"/>
    <n v="181100"/>
  </r>
  <r>
    <x v="3"/>
    <x v="5"/>
    <s v="в основных ценах соответствующих лет"/>
    <s v="млрд. руб."/>
    <x v="9"/>
    <x v="2"/>
    <n v="205000"/>
  </r>
  <r>
    <x v="3"/>
    <x v="5"/>
    <s v="в основных ценах соответствующих лет"/>
    <s v="млрд. руб."/>
    <x v="8"/>
    <x v="2"/>
    <n v="192000"/>
  </r>
  <r>
    <x v="3"/>
    <x v="5"/>
    <s v="в основных ценах соответствующих лет"/>
    <s v="млрд. руб."/>
    <x v="5"/>
    <x v="0"/>
    <n v="162002.80000000002"/>
  </r>
  <r>
    <x v="3"/>
    <x v="5"/>
    <s v="в основных ценах соответствующих лет"/>
    <s v="млрд. руб."/>
    <x v="9"/>
    <x v="3"/>
    <n v="212800"/>
  </r>
  <r>
    <x v="3"/>
    <x v="5"/>
    <s v="в основных ценах соответствующих лет"/>
    <s v="млрд. руб."/>
    <x v="8"/>
    <x v="3"/>
    <n v="195800"/>
  </r>
  <r>
    <x v="3"/>
    <x v="5"/>
    <s v="в основных ценах соответствующих лет"/>
    <s v="млрд. руб."/>
    <x v="6"/>
    <x v="0"/>
    <n v="167500"/>
  </r>
  <r>
    <x v="3"/>
    <x v="5"/>
    <s v="в основных ценах соответствующих лет"/>
    <s v="млрд. руб."/>
    <x v="10"/>
    <x v="2"/>
    <n v="217400"/>
  </r>
  <r>
    <x v="3"/>
    <x v="5"/>
    <s v="в основных ценах соответствующих лет"/>
    <s v="млрд. руб."/>
    <x v="10"/>
    <x v="3"/>
    <n v="230000"/>
  </r>
  <r>
    <x v="3"/>
    <x v="6"/>
    <s v="в основных ценах соответствующих лет"/>
    <s v="млн. руб."/>
    <x v="10"/>
    <x v="2"/>
    <n v="215300"/>
  </r>
  <r>
    <x v="3"/>
    <x v="6"/>
    <s v="в основных ценах соответствующих лет"/>
    <s v="млн. руб."/>
    <x v="11"/>
    <x v="3"/>
    <n v="244200"/>
  </r>
  <r>
    <x v="3"/>
    <x v="6"/>
    <s v="в основных ценах соответствующих лет"/>
    <s v="млн. руб."/>
    <x v="8"/>
    <x v="1"/>
    <n v="198200"/>
  </r>
  <r>
    <x v="3"/>
    <x v="6"/>
    <s v="в основных ценах соответствующих лет"/>
    <s v="млн. руб."/>
    <x v="10"/>
    <x v="3"/>
    <n v="226200"/>
  </r>
  <r>
    <x v="3"/>
    <x v="6"/>
    <s v="в основных ценах соответствующих лет"/>
    <s v="млн. руб."/>
    <x v="6"/>
    <x v="0"/>
    <n v="175975"/>
  </r>
  <r>
    <x v="3"/>
    <x v="6"/>
    <s v="в основных ценах соответствующих лет"/>
    <s v="млн. руб."/>
    <x v="9"/>
    <x v="2"/>
    <n v="207100"/>
  </r>
  <r>
    <x v="3"/>
    <x v="6"/>
    <s v="в основных ценах соответствующих лет"/>
    <s v="млн. руб."/>
    <x v="11"/>
    <x v="2"/>
    <n v="225700"/>
  </r>
  <r>
    <x v="3"/>
    <x v="6"/>
    <s v="в основных ценах соответствующих лет"/>
    <s v="млн. руб."/>
    <x v="7"/>
    <x v="0"/>
    <n v="189200"/>
  </r>
  <r>
    <x v="3"/>
    <x v="6"/>
    <s v="в основных ценах соответствующих лет"/>
    <s v="млн. руб."/>
    <x v="9"/>
    <x v="3"/>
    <n v="211200"/>
  </r>
  <r>
    <x v="3"/>
    <x v="7"/>
    <s v="в основных ценах соответствующих лет"/>
    <s v="млн. руб."/>
    <x v="9"/>
    <x v="1"/>
    <n v="207300"/>
  </r>
  <r>
    <x v="3"/>
    <x v="7"/>
    <s v="в основных ценах соответствующих лет"/>
    <s v="млн. руб."/>
    <x v="12"/>
    <x v="3"/>
    <n v="253500"/>
  </r>
  <r>
    <x v="3"/>
    <x v="7"/>
    <s v="в основных ценах соответствующих лет"/>
    <s v="млн. руб."/>
    <x v="11"/>
    <x v="2"/>
    <n v="235200"/>
  </r>
  <r>
    <x v="3"/>
    <x v="7"/>
    <s v="в основных ценах соответствующих лет"/>
    <s v="млн. руб."/>
    <x v="10"/>
    <x v="2"/>
    <n v="220700"/>
  </r>
  <r>
    <x v="3"/>
    <x v="7"/>
    <s v="в основных ценах соответствующих лет"/>
    <s v="млн. руб."/>
    <x v="11"/>
    <x v="3"/>
    <n v="236500"/>
  </r>
  <r>
    <x v="3"/>
    <x v="7"/>
    <s v="в основных ценах соответствующих лет"/>
    <s v="млн. руб."/>
    <x v="10"/>
    <x v="3"/>
    <n v="220900"/>
  </r>
  <r>
    <x v="3"/>
    <x v="7"/>
    <s v="в основных ценах соответствующих лет"/>
    <s v="млн. руб."/>
    <x v="12"/>
    <x v="2"/>
    <n v="250700"/>
  </r>
  <r>
    <x v="3"/>
    <x v="7"/>
    <s v="в основных ценах соответствующих лет"/>
    <s v="млн. руб."/>
    <x v="7"/>
    <x v="0"/>
    <n v="185640.4"/>
  </r>
  <r>
    <x v="3"/>
    <x v="7"/>
    <s v="в основных ценах соответствующих лет"/>
    <s v="млн. руб."/>
    <x v="8"/>
    <x v="0"/>
    <n v="194500"/>
  </r>
  <r>
    <x v="3"/>
    <x v="8"/>
    <s v="в основных ценах соответствующих лет"/>
    <s v="млн. руб."/>
    <x v="9"/>
    <x v="0"/>
    <n v="225000"/>
  </r>
  <r>
    <x v="3"/>
    <x v="8"/>
    <s v="в основных ценах соответствующих лет"/>
    <s v="млн. руб."/>
    <x v="12"/>
    <x v="4"/>
    <n v="253500"/>
  </r>
  <r>
    <x v="3"/>
    <x v="8"/>
    <s v="в основных ценах соответствующих лет"/>
    <s v="млн. руб."/>
    <x v="11"/>
    <x v="4"/>
    <n v="245000"/>
  </r>
  <r>
    <x v="3"/>
    <x v="8"/>
    <s v="в основных ценах соответствующих лет"/>
    <s v="млн. руб."/>
    <x v="13"/>
    <x v="4"/>
    <n v="262600"/>
  </r>
  <r>
    <x v="3"/>
    <x v="8"/>
    <s v="в основных ценах соответствующих лет"/>
    <s v="млн. руб."/>
    <x v="10"/>
    <x v="1"/>
    <n v="240000"/>
  </r>
  <r>
    <x v="3"/>
    <x v="8"/>
    <s v="в основных ценах соответствующих лет"/>
    <s v="млн. руб."/>
    <x v="12"/>
    <x v="3"/>
    <n v="268500"/>
  </r>
  <r>
    <x v="3"/>
    <x v="8"/>
    <s v="в основных ценах соответствующих лет"/>
    <s v="млн. руб."/>
    <x v="11"/>
    <x v="3"/>
    <n v="253500"/>
  </r>
  <r>
    <x v="3"/>
    <x v="8"/>
    <s v="в основных ценах соответствующих лет"/>
    <s v="млн. руб."/>
    <x v="13"/>
    <x v="3"/>
    <n v="286200"/>
  </r>
  <r>
    <x v="3"/>
    <x v="8"/>
    <s v="в основных ценах соответствующих лет"/>
    <s v="млн. руб."/>
    <x v="11"/>
    <x v="2"/>
    <n v="249900"/>
  </r>
  <r>
    <x v="3"/>
    <x v="8"/>
    <s v="в основных ценах соответствующих лет"/>
    <s v="млн. руб."/>
    <x v="13"/>
    <x v="2"/>
    <n v="276500"/>
  </r>
  <r>
    <x v="3"/>
    <x v="8"/>
    <s v="в основных ценах соответствующих лет"/>
    <s v="млн. руб."/>
    <x v="12"/>
    <x v="2"/>
    <n v="262000"/>
  </r>
  <r>
    <x v="3"/>
    <x v="8"/>
    <s v="в основных ценах соответствующих лет"/>
    <s v="млн. руб."/>
    <x v="8"/>
    <x v="0"/>
    <n v="211133.6"/>
  </r>
  <r>
    <x v="3"/>
    <x v="9"/>
    <s v="в основных ценах соответствующих лет"/>
    <s v="млн. руб."/>
    <x v="10"/>
    <x v="0"/>
    <n v="255000"/>
  </r>
  <r>
    <x v="3"/>
    <x v="9"/>
    <s v="в основных ценах соответствующих лет"/>
    <s v="млн. руб."/>
    <x v="13"/>
    <x v="2"/>
    <n v="302000"/>
  </r>
  <r>
    <x v="3"/>
    <x v="9"/>
    <s v="в основных ценах соответствующих лет"/>
    <s v="млн. руб."/>
    <x v="12"/>
    <x v="2"/>
    <n v="285000"/>
  </r>
  <r>
    <x v="3"/>
    <x v="9"/>
    <s v="в основных ценах соответствующих лет"/>
    <s v="млн. руб."/>
    <x v="14"/>
    <x v="2"/>
    <n v="320000"/>
  </r>
  <r>
    <x v="3"/>
    <x v="9"/>
    <s v="в основных ценах соответствующих лет"/>
    <s v="млн. руб."/>
    <x v="11"/>
    <x v="1"/>
    <n v="270000"/>
  </r>
  <r>
    <x v="3"/>
    <x v="9"/>
    <s v="в основных ценах соответствующих лет"/>
    <s v="млн. руб."/>
    <x v="13"/>
    <x v="3"/>
    <n v="306000"/>
  </r>
  <r>
    <x v="3"/>
    <x v="9"/>
    <s v="в основных ценах соответствующих лет"/>
    <s v="млн. руб."/>
    <x v="12"/>
    <x v="3"/>
    <n v="286500"/>
  </r>
  <r>
    <x v="3"/>
    <x v="9"/>
    <s v="в основных ценах соответствующих лет"/>
    <s v="млн. руб."/>
    <x v="14"/>
    <x v="3"/>
    <n v="327700"/>
  </r>
  <r>
    <x v="3"/>
    <x v="9"/>
    <s v="в основных ценах соответствующих лет"/>
    <s v="млн. руб."/>
    <x v="12"/>
    <x v="4"/>
    <n v="280000"/>
  </r>
  <r>
    <x v="3"/>
    <x v="9"/>
    <s v="в основных ценах соответствующих лет"/>
    <s v="млн. руб."/>
    <x v="14"/>
    <x v="4"/>
    <n v="304000"/>
  </r>
  <r>
    <x v="3"/>
    <x v="9"/>
    <s v="в основных ценах соответствующих лет"/>
    <s v="млн. руб."/>
    <x v="13"/>
    <x v="4"/>
    <n v="292500"/>
  </r>
  <r>
    <x v="3"/>
    <x v="9"/>
    <s v="в основных ценах соответствующих лет"/>
    <s v="млн. руб."/>
    <x v="9"/>
    <x v="0"/>
    <n v="233449.8"/>
  </r>
  <r>
    <x v="3"/>
    <x v="10"/>
    <s v="в основных ценах соответствующих лет"/>
    <s v="млн. руб."/>
    <x v="10"/>
    <x v="0"/>
    <n v="252717.4"/>
  </r>
  <r>
    <x v="3"/>
    <x v="10"/>
    <s v="в основных ценах соответствующих лет"/>
    <s v="млн. руб."/>
    <x v="14"/>
    <x v="4"/>
    <n v="309200"/>
  </r>
  <r>
    <x v="3"/>
    <x v="10"/>
    <s v="в основных ценах соответствующих лет"/>
    <s v="млн. руб."/>
    <x v="13"/>
    <x v="4"/>
    <n v="296400"/>
  </r>
  <r>
    <x v="3"/>
    <x v="10"/>
    <s v="в основных ценах соответствующих лет"/>
    <s v="млн. руб."/>
    <x v="15"/>
    <x v="4"/>
    <n v="316800"/>
  </r>
  <r>
    <x v="3"/>
    <x v="10"/>
    <s v="в основных ценах соответствующих лет"/>
    <s v="млн. руб."/>
    <x v="11"/>
    <x v="0"/>
    <n v="270000"/>
  </r>
  <r>
    <x v="3"/>
    <x v="10"/>
    <s v="в основных ценах соответствующих лет"/>
    <s v="млн. руб."/>
    <x v="14"/>
    <x v="2"/>
    <n v="315000"/>
  </r>
  <r>
    <x v="3"/>
    <x v="10"/>
    <s v="в основных ценах соответствующих лет"/>
    <s v="млн. руб."/>
    <x v="13"/>
    <x v="2"/>
    <n v="299400"/>
  </r>
  <r>
    <x v="3"/>
    <x v="10"/>
    <s v="в основных ценах соответствующих лет"/>
    <s v="млн. руб."/>
    <x v="15"/>
    <x v="2"/>
    <n v="332500"/>
  </r>
  <r>
    <x v="3"/>
    <x v="10"/>
    <s v="в основных ценах соответствующих лет"/>
    <s v="млн. руб."/>
    <x v="12"/>
    <x v="1"/>
    <n v="285000"/>
  </r>
  <r>
    <x v="3"/>
    <x v="10"/>
    <s v="в основных ценах соответствующих лет"/>
    <s v="млн. руб."/>
    <x v="14"/>
    <x v="3"/>
    <n v="322300"/>
  </r>
  <r>
    <x v="3"/>
    <x v="10"/>
    <s v="в основных ценах соответствующих лет"/>
    <s v="млн. руб."/>
    <x v="13"/>
    <x v="3"/>
    <n v="302300"/>
  </r>
  <r>
    <x v="3"/>
    <x v="10"/>
    <s v="в основных ценах соответствующих лет"/>
    <s v="млн. руб."/>
    <x v="15"/>
    <x v="3"/>
    <n v="345200"/>
  </r>
  <r>
    <x v="4"/>
    <x v="0"/>
    <s v="в сопоставимых ценах                   "/>
    <s v="в % к пред году"/>
    <x v="0"/>
    <x v="0"/>
    <n v="108.5"/>
  </r>
  <r>
    <x v="4"/>
    <x v="0"/>
    <s v="в сопоставимых ценах                   "/>
    <s v="в % к пред году"/>
    <x v="1"/>
    <x v="0"/>
    <n v="101"/>
  </r>
  <r>
    <x v="4"/>
    <x v="0"/>
    <s v="в сопоставимых ценах                   "/>
    <s v="в % к пред году"/>
    <x v="2"/>
    <x v="1"/>
    <n v="92"/>
  </r>
  <r>
    <x v="4"/>
    <x v="0"/>
    <s v="в сопоставимых ценах                   "/>
    <s v="в % к пред году"/>
    <x v="3"/>
    <x v="2"/>
    <n v="98"/>
  </r>
  <r>
    <x v="4"/>
    <x v="0"/>
    <s v="в сопоставимых ценах                   "/>
    <s v="в % к пред году"/>
    <x v="4"/>
    <x v="2"/>
    <n v="100"/>
  </r>
  <r>
    <x v="4"/>
    <x v="0"/>
    <s v="в сопоставимых ценах                   "/>
    <s v="в % к пред году"/>
    <x v="4"/>
    <x v="3"/>
    <n v="102.5"/>
  </r>
  <r>
    <x v="4"/>
    <x v="0"/>
    <s v="в сопоставимых ценах                   "/>
    <s v="в % к пред году"/>
    <x v="5"/>
    <x v="2"/>
    <n v="101"/>
  </r>
  <r>
    <x v="4"/>
    <x v="0"/>
    <s v="в сопоставимых ценах                   "/>
    <s v="в % к пред году"/>
    <x v="5"/>
    <x v="3"/>
    <n v="103"/>
  </r>
  <r>
    <x v="4"/>
    <x v="0"/>
    <s v="в сопоставимых ценах                   "/>
    <s v="в % к пред году"/>
    <x v="3"/>
    <x v="3"/>
    <n v="100"/>
  </r>
  <r>
    <x v="4"/>
    <x v="1"/>
    <s v="в сопоставимых ценах                   "/>
    <s v="в % к пред году"/>
    <x v="1"/>
    <x v="0"/>
    <n v="95.4"/>
  </r>
  <r>
    <x v="4"/>
    <x v="1"/>
    <s v="в сопоставимых ценах                   "/>
    <s v="в % к пред году"/>
    <x v="5"/>
    <x v="3"/>
    <n v="104"/>
  </r>
  <r>
    <x v="4"/>
    <x v="1"/>
    <s v="в сопоставимых ценах                   "/>
    <s v="в % к пред году"/>
    <x v="4"/>
    <x v="2"/>
    <n v="100"/>
  </r>
  <r>
    <x v="4"/>
    <x v="1"/>
    <s v="в сопоставимых ценах                   "/>
    <s v="в % к пред году"/>
    <x v="2"/>
    <x v="0"/>
    <n v="90"/>
  </r>
  <r>
    <x v="4"/>
    <x v="1"/>
    <s v="в сопоставимых ценах                   "/>
    <s v="в % к пред году"/>
    <x v="6"/>
    <x v="2"/>
    <n v="102"/>
  </r>
  <r>
    <x v="4"/>
    <x v="1"/>
    <s v="в сопоставимых ценах                   "/>
    <s v="в % к пред году"/>
    <x v="4"/>
    <x v="3"/>
    <n v="103.5"/>
  </r>
  <r>
    <x v="4"/>
    <x v="1"/>
    <s v="в сопоставимых ценах                   "/>
    <s v="в % к пред году"/>
    <x v="3"/>
    <x v="1"/>
    <n v="103.5"/>
  </r>
  <r>
    <x v="4"/>
    <x v="1"/>
    <s v="в сопоставимых ценах                   "/>
    <s v="в % к пред году"/>
    <x v="6"/>
    <x v="3"/>
    <n v="104.5"/>
  </r>
  <r>
    <x v="4"/>
    <x v="1"/>
    <s v="в сопоставимых ценах                   "/>
    <s v="в % к пред году"/>
    <x v="5"/>
    <x v="2"/>
    <n v="101.5"/>
  </r>
  <r>
    <x v="4"/>
    <x v="2"/>
    <s v="в сопоставимых ценах                   "/>
    <s v="в % к пред году"/>
    <x v="4"/>
    <x v="1"/>
    <n v="103"/>
  </r>
  <r>
    <x v="4"/>
    <x v="2"/>
    <s v="в сопоставимых ценах                   "/>
    <s v="в % к пред году"/>
    <x v="6"/>
    <x v="2"/>
    <n v="102.5"/>
  </r>
  <r>
    <x v="4"/>
    <x v="2"/>
    <s v="в сопоставимых ценах                   "/>
    <s v="в % к пред году"/>
    <x v="5"/>
    <x v="2"/>
    <n v="102"/>
  </r>
  <r>
    <x v="4"/>
    <x v="2"/>
    <s v="в сопоставимых ценах                   "/>
    <s v="в % к пред году"/>
    <x v="6"/>
    <x v="3"/>
    <n v="104.5"/>
  </r>
  <r>
    <x v="4"/>
    <x v="2"/>
    <s v="в сопоставимых ценах                   "/>
    <s v="в % к пред году"/>
    <x v="5"/>
    <x v="3"/>
    <n v="104.5"/>
  </r>
  <r>
    <x v="4"/>
    <x v="2"/>
    <s v="в сопоставимых ценах                   "/>
    <s v="в % к пред году"/>
    <x v="3"/>
    <x v="0"/>
    <n v="108.5"/>
  </r>
  <r>
    <x v="4"/>
    <x v="2"/>
    <s v="в сопоставимых ценах                   "/>
    <s v="в % к пред году"/>
    <x v="7"/>
    <x v="2"/>
    <n v="104"/>
  </r>
  <r>
    <x v="4"/>
    <x v="2"/>
    <s v="в сопоставимых ценах                   "/>
    <s v="в % к пред году"/>
    <x v="7"/>
    <x v="3"/>
    <n v="105.5"/>
  </r>
  <r>
    <x v="4"/>
    <x v="3"/>
    <s v="в сопоставимых ценах                   "/>
    <s v="в % к пред году"/>
    <x v="6"/>
    <x v="3"/>
    <n v="103.5"/>
  </r>
  <r>
    <x v="4"/>
    <x v="3"/>
    <s v="в сопоставимых ценах                   "/>
    <s v="в % к пред году"/>
    <x v="8"/>
    <x v="2"/>
    <n v="103"/>
  </r>
  <r>
    <x v="4"/>
    <x v="3"/>
    <s v="в сопоставимых ценах                   "/>
    <s v="в % к пред году"/>
    <x v="4"/>
    <x v="0"/>
    <n v="100"/>
  </r>
  <r>
    <x v="4"/>
    <x v="3"/>
    <s v="в сопоставимых ценах                   "/>
    <s v="в % к пред году"/>
    <x v="7"/>
    <x v="2"/>
    <n v="102.5"/>
  </r>
  <r>
    <x v="4"/>
    <x v="3"/>
    <s v="в сопоставимых ценах                   "/>
    <s v="в % к пред году"/>
    <x v="8"/>
    <x v="3"/>
    <n v="104.5"/>
  </r>
  <r>
    <x v="4"/>
    <x v="3"/>
    <s v="в сопоставимых ценах                   "/>
    <s v="в % к пред году"/>
    <x v="5"/>
    <x v="1"/>
    <n v="103"/>
  </r>
  <r>
    <x v="4"/>
    <x v="3"/>
    <s v="в сопоставимых ценах                   "/>
    <s v="в % к пред году"/>
    <x v="7"/>
    <x v="3"/>
    <n v="104"/>
  </r>
  <r>
    <x v="4"/>
    <x v="3"/>
    <s v="в сопоставимых ценах                   "/>
    <s v="в % к пред году"/>
    <x v="6"/>
    <x v="2"/>
    <n v="102.5"/>
  </r>
  <r>
    <x v="4"/>
    <x v="4"/>
    <s v="в сопоставимых ценах                   "/>
    <s v="в % к пред году"/>
    <x v="4"/>
    <x v="0"/>
    <n v="102.2"/>
  </r>
  <r>
    <x v="4"/>
    <x v="4"/>
    <s v="в сопоставимых ценах                   "/>
    <s v="в % к пред году"/>
    <x v="8"/>
    <x v="3"/>
    <n v="103.2"/>
  </r>
  <r>
    <x v="4"/>
    <x v="4"/>
    <s v="в сопоставимых ценах                   "/>
    <s v="в % к пред году"/>
    <x v="7"/>
    <x v="2"/>
    <n v="100"/>
  </r>
  <r>
    <x v="4"/>
    <x v="4"/>
    <s v="в сопоставимых ценах                   "/>
    <s v="в % к пред году"/>
    <x v="5"/>
    <x v="0"/>
    <n v="100"/>
  </r>
  <r>
    <x v="4"/>
    <x v="4"/>
    <s v="в сопоставимых ценах                   "/>
    <s v="в % к пред году"/>
    <x v="9"/>
    <x v="2"/>
    <n v="102"/>
  </r>
  <r>
    <x v="4"/>
    <x v="4"/>
    <s v="в сопоставимых ценах                   "/>
    <s v="в % к пред году"/>
    <x v="7"/>
    <x v="3"/>
    <n v="103"/>
  </r>
  <r>
    <x v="4"/>
    <x v="4"/>
    <s v="в сопоставимых ценах                   "/>
    <s v="в % к пред году"/>
    <x v="6"/>
    <x v="1"/>
    <n v="99"/>
  </r>
  <r>
    <x v="4"/>
    <x v="4"/>
    <s v="в сопоставимых ценах                   "/>
    <s v="в % к пред году"/>
    <x v="9"/>
    <x v="3"/>
    <n v="104"/>
  </r>
  <r>
    <x v="4"/>
    <x v="4"/>
    <s v="в сопоставимых ценах                   "/>
    <s v="в % к пред году"/>
    <x v="8"/>
    <x v="2"/>
    <n v="101.5"/>
  </r>
  <r>
    <x v="4"/>
    <x v="5"/>
    <s v="в сопоставимых ценах                   "/>
    <s v="в % к пред году"/>
    <x v="7"/>
    <x v="1"/>
    <n v="101.5"/>
  </r>
  <r>
    <x v="4"/>
    <x v="5"/>
    <s v="в сопоставимых ценах                   "/>
    <s v="в % к пред году"/>
    <x v="9"/>
    <x v="2"/>
    <n v="101"/>
  </r>
  <r>
    <x v="4"/>
    <x v="5"/>
    <s v="в сопоставимых ценах                   "/>
    <s v="в % к пред году"/>
    <x v="8"/>
    <x v="2"/>
    <n v="100.5"/>
  </r>
  <r>
    <x v="4"/>
    <x v="5"/>
    <s v="в сопоставимых ценах                   "/>
    <s v="в % к пред году"/>
    <x v="5"/>
    <x v="0"/>
    <n v="101.5"/>
  </r>
  <r>
    <x v="4"/>
    <x v="5"/>
    <s v="в сопоставимых ценах                   "/>
    <s v="в % к пред году"/>
    <x v="9"/>
    <x v="3"/>
    <n v="102.5"/>
  </r>
  <r>
    <x v="4"/>
    <x v="5"/>
    <s v="в сопоставимых ценах                   "/>
    <s v="в % к пред году"/>
    <x v="8"/>
    <x v="3"/>
    <n v="102.5"/>
  </r>
  <r>
    <x v="4"/>
    <x v="5"/>
    <s v="в сопоставимых ценах                   "/>
    <s v="в % к пред году"/>
    <x v="6"/>
    <x v="0"/>
    <n v="99"/>
  </r>
  <r>
    <x v="4"/>
    <x v="5"/>
    <s v="в сопоставимых ценах                   "/>
    <s v="в % к пред году"/>
    <x v="10"/>
    <x v="2"/>
    <n v="101.5"/>
  </r>
  <r>
    <x v="4"/>
    <x v="5"/>
    <s v="в сопоставимых ценах                   "/>
    <s v="в % к пред году"/>
    <x v="10"/>
    <x v="3"/>
    <n v="103"/>
  </r>
  <r>
    <x v="4"/>
    <x v="6"/>
    <s v="в сопоставимых ценах                   "/>
    <s v="в % к пред году"/>
    <x v="10"/>
    <x v="2"/>
    <n v="100"/>
  </r>
  <r>
    <x v="4"/>
    <x v="6"/>
    <s v="в сопоставимых ценах                   "/>
    <s v="в % к пред году"/>
    <x v="11"/>
    <x v="3"/>
    <n v="103"/>
  </r>
  <r>
    <x v="4"/>
    <x v="6"/>
    <s v="в сопоставимых ценах                   "/>
    <s v="в % к пред году"/>
    <x v="8"/>
    <x v="1"/>
    <n v="100.5"/>
  </r>
  <r>
    <x v="4"/>
    <x v="6"/>
    <s v="в сопоставимых ценах                   "/>
    <s v="в % к пред году"/>
    <x v="10"/>
    <x v="3"/>
    <n v="101.5"/>
  </r>
  <r>
    <x v="4"/>
    <x v="6"/>
    <s v="в сопоставимых ценах                   "/>
    <s v="в % к пред году"/>
    <x v="6"/>
    <x v="0"/>
    <n v="100.7"/>
  </r>
  <r>
    <x v="4"/>
    <x v="6"/>
    <s v="в сопоставимых ценах                   "/>
    <s v="в % к пред году"/>
    <x v="9"/>
    <x v="2"/>
    <n v="100.3"/>
  </r>
  <r>
    <x v="4"/>
    <x v="6"/>
    <s v="в сопоставимых ценах                   "/>
    <s v="в % к пред году"/>
    <x v="11"/>
    <x v="2"/>
    <n v="101"/>
  </r>
  <r>
    <x v="4"/>
    <x v="6"/>
    <s v="в сопоставимых ценах                   "/>
    <s v="в % к пред году"/>
    <x v="7"/>
    <x v="0"/>
    <n v="100"/>
  </r>
  <r>
    <x v="4"/>
    <x v="6"/>
    <s v="в сопоставимых ценах                   "/>
    <s v="в % к пред году"/>
    <x v="9"/>
    <x v="3"/>
    <n v="101.5"/>
  </r>
  <r>
    <x v="4"/>
    <x v="7"/>
    <s v="в сопоставимых ценах                   "/>
    <s v="в % к пред году"/>
    <x v="9"/>
    <x v="1"/>
    <n v="101.5"/>
  </r>
  <r>
    <x v="4"/>
    <x v="7"/>
    <s v="в сопоставимых ценах                   "/>
    <s v="в % к пред году"/>
    <x v="12"/>
    <x v="3"/>
    <n v="104"/>
  </r>
  <r>
    <x v="4"/>
    <x v="7"/>
    <s v="в сопоставимых ценах                   "/>
    <s v="в % к пред году"/>
    <x v="11"/>
    <x v="2"/>
    <n v="102"/>
  </r>
  <r>
    <x v="4"/>
    <x v="7"/>
    <s v="в сопоставимых ценах                   "/>
    <s v="в % к пред году"/>
    <x v="10"/>
    <x v="2"/>
    <n v="101.5"/>
  </r>
  <r>
    <x v="4"/>
    <x v="7"/>
    <s v="в сопоставимых ценах                   "/>
    <s v="в % к пред году"/>
    <x v="11"/>
    <x v="3"/>
    <n v="103"/>
  </r>
  <r>
    <x v="4"/>
    <x v="7"/>
    <s v="в сопоставимых ценах                   "/>
    <s v="в % к пред году"/>
    <x v="10"/>
    <x v="3"/>
    <n v="102"/>
  </r>
  <r>
    <x v="4"/>
    <x v="7"/>
    <s v="в сопоставимых ценах                   "/>
    <s v="в % к пред году"/>
    <x v="12"/>
    <x v="2"/>
    <n v="102.5"/>
  </r>
  <r>
    <x v="4"/>
    <x v="7"/>
    <s v="в сопоставимых ценах                   "/>
    <s v="в % к пред году"/>
    <x v="7"/>
    <x v="0"/>
    <n v="100.1"/>
  </r>
  <r>
    <x v="4"/>
    <x v="7"/>
    <s v="в сопоставимых ценах                   "/>
    <s v="в % к пред году"/>
    <x v="8"/>
    <x v="0"/>
    <n v="97"/>
  </r>
  <r>
    <x v="4"/>
    <x v="8"/>
    <s v="в сопоставимых ценах                   "/>
    <s v="в % к пред году"/>
    <x v="9"/>
    <x v="0"/>
    <n v="101"/>
  </r>
  <r>
    <x v="4"/>
    <x v="8"/>
    <s v="в сопоставимых ценах                   "/>
    <s v="в % к пред году"/>
    <x v="12"/>
    <x v="4"/>
    <n v="100.5"/>
  </r>
  <r>
    <x v="4"/>
    <x v="8"/>
    <s v="в сопоставимых ценах                   "/>
    <s v="в % к пред году"/>
    <x v="11"/>
    <x v="4"/>
    <n v="100.5"/>
  </r>
  <r>
    <x v="4"/>
    <x v="8"/>
    <s v="в сопоставимых ценах                   "/>
    <s v="в % к пред году"/>
    <x v="13"/>
    <x v="4"/>
    <n v="101.4"/>
  </r>
  <r>
    <x v="4"/>
    <x v="8"/>
    <s v="в сопоставимых ценах                   "/>
    <s v="в % к пред году"/>
    <x v="10"/>
    <x v="1"/>
    <n v="100.5"/>
  </r>
  <r>
    <x v="4"/>
    <x v="8"/>
    <s v="в сопоставимых ценах                   "/>
    <s v="в % к пред году"/>
    <x v="12"/>
    <x v="3"/>
    <n v="102.5"/>
  </r>
  <r>
    <x v="4"/>
    <x v="8"/>
    <s v="в сопоставимых ценах                   "/>
    <s v="в % к пред году"/>
    <x v="11"/>
    <x v="3"/>
    <n v="102"/>
  </r>
  <r>
    <x v="4"/>
    <x v="8"/>
    <s v="в сопоставимых ценах                   "/>
    <s v="в % к пред году"/>
    <x v="13"/>
    <x v="3"/>
    <n v="103"/>
  </r>
  <r>
    <x v="4"/>
    <x v="8"/>
    <s v="в сопоставимых ценах                   "/>
    <s v="в % к пред году"/>
    <x v="11"/>
    <x v="2"/>
    <n v="101.5"/>
  </r>
  <r>
    <x v="4"/>
    <x v="8"/>
    <s v="в сопоставимых ценах                   "/>
    <s v="в % к пред году"/>
    <x v="13"/>
    <x v="2"/>
    <n v="102"/>
  </r>
  <r>
    <x v="4"/>
    <x v="8"/>
    <s v="в сопоставимых ценах                   "/>
    <s v="в % к пред году"/>
    <x v="12"/>
    <x v="2"/>
    <n v="101.7"/>
  </r>
  <r>
    <x v="4"/>
    <x v="8"/>
    <s v="в сопоставимых ценах                   "/>
    <s v="в % к пред году"/>
    <x v="8"/>
    <x v="0"/>
    <n v="100.4"/>
  </r>
  <r>
    <x v="4"/>
    <x v="9"/>
    <s v="в сопоставимых ценах                   "/>
    <s v="в % к пред году"/>
    <x v="10"/>
    <x v="0"/>
    <n v="100.5"/>
  </r>
  <r>
    <x v="4"/>
    <x v="9"/>
    <s v="в сопоставимых ценах                   "/>
    <s v="в % к пред году"/>
    <x v="13"/>
    <x v="2"/>
    <n v="102"/>
  </r>
  <r>
    <x v="4"/>
    <x v="9"/>
    <s v="в сопоставимых ценах                   "/>
    <s v="в % к пред году"/>
    <x v="12"/>
    <x v="2"/>
    <n v="101.5"/>
  </r>
  <r>
    <x v="4"/>
    <x v="9"/>
    <s v="в сопоставимых ценах                   "/>
    <s v="в % к пред году"/>
    <x v="14"/>
    <x v="2"/>
    <n v="102.5"/>
  </r>
  <r>
    <x v="4"/>
    <x v="9"/>
    <s v="в сопоставимых ценах                   "/>
    <s v="в % к пред году"/>
    <x v="11"/>
    <x v="1"/>
    <n v="101"/>
  </r>
  <r>
    <x v="4"/>
    <x v="9"/>
    <s v="в сопоставимых ценах                   "/>
    <s v="в % к пред году"/>
    <x v="13"/>
    <x v="3"/>
    <n v="102.5"/>
  </r>
  <r>
    <x v="4"/>
    <x v="9"/>
    <s v="в сопоставимых ценах                   "/>
    <s v="в % к пред году"/>
    <x v="12"/>
    <x v="3"/>
    <n v="102"/>
  </r>
  <r>
    <x v="4"/>
    <x v="9"/>
    <s v="в сопоставимых ценах                   "/>
    <s v="в % к пред году"/>
    <x v="14"/>
    <x v="3"/>
    <n v="103"/>
  </r>
  <r>
    <x v="4"/>
    <x v="9"/>
    <s v="в сопоставимых ценах                   "/>
    <s v="в % к пред году"/>
    <x v="12"/>
    <x v="4"/>
    <n v="100"/>
  </r>
  <r>
    <x v="4"/>
    <x v="9"/>
    <s v="в сопоставимых ценах                   "/>
    <s v="в % к пред году"/>
    <x v="14"/>
    <x v="4"/>
    <n v="101"/>
  </r>
  <r>
    <x v="4"/>
    <x v="9"/>
    <s v="в сопоставимых ценах                   "/>
    <s v="в % к пред году"/>
    <x v="13"/>
    <x v="4"/>
    <n v="100.5"/>
  </r>
  <r>
    <x v="4"/>
    <x v="9"/>
    <s v="в сопоставимых ценах                   "/>
    <s v="в % к пред году"/>
    <x v="9"/>
    <x v="0"/>
    <n v="100.1"/>
  </r>
  <r>
    <x v="4"/>
    <x v="10"/>
    <s v="в сопоставимых ценах                   "/>
    <s v="в % к пред году"/>
    <x v="10"/>
    <x v="0"/>
    <n v="100.6"/>
  </r>
  <r>
    <x v="4"/>
    <x v="10"/>
    <s v="в сопоставимых ценах                   "/>
    <s v="в % к пред году"/>
    <x v="14"/>
    <x v="4"/>
    <n v="100.5"/>
  </r>
  <r>
    <x v="4"/>
    <x v="10"/>
    <s v="в сопоставимых ценах                   "/>
    <s v="в % к пред году"/>
    <x v="13"/>
    <x v="4"/>
    <n v="100"/>
  </r>
  <r>
    <x v="4"/>
    <x v="10"/>
    <s v="в сопоставимых ценах                   "/>
    <s v="в % к пред году"/>
    <x v="15"/>
    <x v="4"/>
    <n v="99"/>
  </r>
  <r>
    <x v="4"/>
    <x v="10"/>
    <s v="в сопоставимых ценах                   "/>
    <s v="в % к пред году"/>
    <x v="11"/>
    <x v="0"/>
    <n v="101"/>
  </r>
  <r>
    <x v="4"/>
    <x v="10"/>
    <s v="в сопоставимых ценах                   "/>
    <s v="в % к пред году"/>
    <x v="14"/>
    <x v="2"/>
    <n v="101.5"/>
  </r>
  <r>
    <x v="4"/>
    <x v="10"/>
    <s v="в сопоставимых ценах                   "/>
    <s v="в % к пред году"/>
    <x v="13"/>
    <x v="2"/>
    <n v="101"/>
  </r>
  <r>
    <x v="4"/>
    <x v="10"/>
    <s v="в сопоставимых ценах                   "/>
    <s v="в % к пред году"/>
    <x v="15"/>
    <x v="2"/>
    <n v="102"/>
  </r>
  <r>
    <x v="4"/>
    <x v="10"/>
    <s v="в сопоставимых ценах                   "/>
    <s v="в % к пред году"/>
    <x v="12"/>
    <x v="1"/>
    <n v="100.5"/>
  </r>
  <r>
    <x v="4"/>
    <x v="10"/>
    <s v="в сопоставимых ценах                   "/>
    <s v="в % к пред году"/>
    <x v="14"/>
    <x v="3"/>
    <n v="102.5"/>
  </r>
  <r>
    <x v="4"/>
    <x v="10"/>
    <s v="в сопоставимых ценах                   "/>
    <s v="в % к пред году"/>
    <x v="13"/>
    <x v="3"/>
    <n v="102"/>
  </r>
  <r>
    <x v="4"/>
    <x v="10"/>
    <s v="в сопоставимых ценах                   "/>
    <s v="в % к пред году"/>
    <x v="15"/>
    <x v="3"/>
    <n v="103"/>
  </r>
  <r>
    <x v="5"/>
    <x v="0"/>
    <s v="Индекс промышленного производства (С+D+E)"/>
    <s v="в % к пред году"/>
    <x v="0"/>
    <x v="0"/>
    <n v="116.8"/>
  </r>
  <r>
    <x v="5"/>
    <x v="0"/>
    <s v="Индекс промышленного производства (С+D+E)"/>
    <s v="в % к пред году"/>
    <x v="1"/>
    <x v="0"/>
    <n v="100"/>
  </r>
  <r>
    <x v="5"/>
    <x v="0"/>
    <s v="Индекс промышленного производства (С+D+E)"/>
    <s v="в % к пред году"/>
    <x v="2"/>
    <x v="1"/>
    <n v="89"/>
  </r>
  <r>
    <x v="5"/>
    <x v="0"/>
    <s v="Индекс промышленного производства (С+D+E)"/>
    <s v="в % к пред году"/>
    <x v="3"/>
    <x v="2"/>
    <n v="98"/>
  </r>
  <r>
    <x v="5"/>
    <x v="0"/>
    <s v="Индекс промышленного производства (С+D+E)"/>
    <s v="в % к пред году"/>
    <x v="4"/>
    <x v="2"/>
    <n v="100"/>
  </r>
  <r>
    <x v="5"/>
    <x v="0"/>
    <s v="Индекс промышленного производства (С+D+E)"/>
    <s v="в % к пред году"/>
    <x v="4"/>
    <x v="3"/>
    <n v="102.5"/>
  </r>
  <r>
    <x v="5"/>
    <x v="0"/>
    <s v="Индекс промышленного производства (С+D+E)"/>
    <s v="в % к пред году"/>
    <x v="5"/>
    <x v="2"/>
    <n v="101.5"/>
  </r>
  <r>
    <x v="5"/>
    <x v="0"/>
    <s v="Индекс промышленного производства (С+D+E)"/>
    <s v="в % к пред году"/>
    <x v="5"/>
    <x v="3"/>
    <n v="104.5"/>
  </r>
  <r>
    <x v="5"/>
    <x v="0"/>
    <s v="Индекс промышленного производства (С+D+E)"/>
    <s v="в % к пред году"/>
    <x v="3"/>
    <x v="3"/>
    <n v="101"/>
  </r>
  <r>
    <x v="5"/>
    <x v="1"/>
    <s v="Индекс промышленного производства (С+D+E)"/>
    <s v="в % к пред году"/>
    <x v="1"/>
    <x v="0"/>
    <n v="99.9"/>
  </r>
  <r>
    <x v="5"/>
    <x v="1"/>
    <s v="Индекс промышленного производства (С+D+E)"/>
    <s v="в % к пред году"/>
    <x v="5"/>
    <x v="3"/>
    <n v="104"/>
  </r>
  <r>
    <x v="5"/>
    <x v="1"/>
    <s v="Индекс промышленного производства (С+D+E)"/>
    <s v="в % к пред году"/>
    <x v="4"/>
    <x v="2"/>
    <n v="100"/>
  </r>
  <r>
    <x v="5"/>
    <x v="1"/>
    <s v="Индекс промышленного производства (С+D+E)"/>
    <s v="в % к пред году"/>
    <x v="2"/>
    <x v="0"/>
    <n v="90.1"/>
  </r>
  <r>
    <x v="5"/>
    <x v="1"/>
    <s v="Индекс промышленного производства (С+D+E)"/>
    <s v="в % к пред году"/>
    <x v="6"/>
    <x v="2"/>
    <n v="102"/>
  </r>
  <r>
    <x v="5"/>
    <x v="1"/>
    <s v="Индекс промышленного производства (С+D+E)"/>
    <s v="в % к пред году"/>
    <x v="4"/>
    <x v="3"/>
    <n v="103.5"/>
  </r>
  <r>
    <x v="5"/>
    <x v="1"/>
    <s v="Индекс промышленного производства (С+D+E)"/>
    <s v="в % к пред году"/>
    <x v="3"/>
    <x v="1"/>
    <n v="106"/>
  </r>
  <r>
    <x v="5"/>
    <x v="1"/>
    <s v="Индекс промышленного производства (С+D+E)"/>
    <s v="в % к пред году"/>
    <x v="6"/>
    <x v="3"/>
    <n v="104.5"/>
  </r>
  <r>
    <x v="5"/>
    <x v="1"/>
    <s v="Индекс промышленного производства (С+D+E)"/>
    <s v="в % к пред году"/>
    <x v="5"/>
    <x v="2"/>
    <n v="101.5"/>
  </r>
  <r>
    <x v="5"/>
    <x v="2"/>
    <s v="Индекс промышленного производства (С+D+E)"/>
    <s v="в % к пред году"/>
    <x v="4"/>
    <x v="1"/>
    <n v="102"/>
  </r>
  <r>
    <x v="5"/>
    <x v="2"/>
    <s v="Индекс промышленного производства (С+D+E)"/>
    <s v="в % к пред году"/>
    <x v="6"/>
    <x v="2"/>
    <n v="102"/>
  </r>
  <r>
    <x v="5"/>
    <x v="2"/>
    <s v="Индекс промышленного производства (С+D+E)"/>
    <s v="в % к пред году"/>
    <x v="5"/>
    <x v="2"/>
    <n v="101.8"/>
  </r>
  <r>
    <x v="5"/>
    <x v="2"/>
    <s v="Индекс промышленного производства (С+D+E)"/>
    <s v="в % к пред году"/>
    <x v="6"/>
    <x v="3"/>
    <n v="104.5"/>
  </r>
  <r>
    <x v="5"/>
    <x v="2"/>
    <s v="Индекс промышленного производства (С+D+E)"/>
    <s v="в % к пред году"/>
    <x v="5"/>
    <x v="3"/>
    <n v="104.5"/>
  </r>
  <r>
    <x v="5"/>
    <x v="2"/>
    <s v="Индекс промышленного производства (С+D+E)"/>
    <s v="в % к пред году"/>
    <x v="3"/>
    <x v="0"/>
    <n v="110.4"/>
  </r>
  <r>
    <x v="5"/>
    <x v="2"/>
    <s v="Индекс промышленного производства (С+D+E)"/>
    <s v="в % к пред году"/>
    <x v="7"/>
    <x v="2"/>
    <n v="102.8"/>
  </r>
  <r>
    <x v="5"/>
    <x v="2"/>
    <s v="Индекс промышленного производства (С+D+E)"/>
    <s v="в % к пред году"/>
    <x v="7"/>
    <x v="3"/>
    <n v="105.5"/>
  </r>
  <r>
    <x v="5"/>
    <x v="3"/>
    <s v="Индекс промышленного производства (С+D+E)"/>
    <s v="в % к пред году"/>
    <x v="6"/>
    <x v="3"/>
    <n v="103.5"/>
  </r>
  <r>
    <x v="5"/>
    <x v="3"/>
    <s v="Индекс промышленного производства (С+D+E)"/>
    <s v="в % к пред году"/>
    <x v="8"/>
    <x v="2"/>
    <n v="102.5"/>
  </r>
  <r>
    <x v="5"/>
    <x v="3"/>
    <s v="Индекс промышленного производства (С+D+E)"/>
    <s v="в % к пред году"/>
    <x v="4"/>
    <x v="0"/>
    <n v="99.4"/>
  </r>
  <r>
    <x v="5"/>
    <x v="3"/>
    <s v="Индекс промышленного производства (С+D+E)"/>
    <s v="в % к пред году"/>
    <x v="7"/>
    <x v="2"/>
    <n v="102.5"/>
  </r>
  <r>
    <x v="5"/>
    <x v="3"/>
    <s v="Индекс промышленного производства (С+D+E)"/>
    <s v="в % к пред году"/>
    <x v="8"/>
    <x v="3"/>
    <n v="103.5"/>
  </r>
  <r>
    <x v="5"/>
    <x v="3"/>
    <s v="Индекс промышленного производства (С+D+E)"/>
    <s v="в % к пред году"/>
    <x v="5"/>
    <x v="1"/>
    <n v="103"/>
  </r>
  <r>
    <x v="5"/>
    <x v="3"/>
    <s v="Индекс промышленного производства (С+D+E)"/>
    <s v="в % к пред году"/>
    <x v="7"/>
    <x v="3"/>
    <n v="104"/>
  </r>
  <r>
    <x v="5"/>
    <x v="3"/>
    <s v="Индекс промышленного производства (С+D+E)"/>
    <s v="в % к пред году"/>
    <x v="6"/>
    <x v="2"/>
    <n v="101.5"/>
  </r>
  <r>
    <x v="5"/>
    <x v="4"/>
    <s v="Индекс промышленного производства (С+D+E)"/>
    <s v="в % к пред году"/>
    <x v="4"/>
    <x v="0"/>
    <n v="99.7"/>
  </r>
  <r>
    <x v="5"/>
    <x v="4"/>
    <s v="Индекс промышленного производства (С+D+E)"/>
    <s v="в % к пред году"/>
    <x v="8"/>
    <x v="3"/>
    <n v="103.5"/>
  </r>
  <r>
    <x v="5"/>
    <x v="4"/>
    <s v="Индекс промышленного производства (С+D+E)"/>
    <s v="в % к пред году"/>
    <x v="7"/>
    <x v="2"/>
    <n v="100"/>
  </r>
  <r>
    <x v="5"/>
    <x v="4"/>
    <s v="Индекс промышленного производства (С+D+E)"/>
    <s v="в % к пред году"/>
    <x v="5"/>
    <x v="0"/>
    <n v="99.7"/>
  </r>
  <r>
    <x v="5"/>
    <x v="4"/>
    <s v="Индекс промышленного производства (С+D+E)"/>
    <s v="в % к пред году"/>
    <x v="9"/>
    <x v="2"/>
    <n v="101.5"/>
  </r>
  <r>
    <x v="5"/>
    <x v="4"/>
    <s v="Индекс промышленного производства (С+D+E)"/>
    <s v="в % к пред году"/>
    <x v="7"/>
    <x v="3"/>
    <n v="102.5"/>
  </r>
  <r>
    <x v="5"/>
    <x v="4"/>
    <s v="Индекс промышленного производства (С+D+E)"/>
    <s v="в % к пред году"/>
    <x v="6"/>
    <x v="1"/>
    <n v="92"/>
  </r>
  <r>
    <x v="5"/>
    <x v="4"/>
    <s v="Индекс промышленного производства (С+D+E)"/>
    <s v="в % к пред году"/>
    <x v="9"/>
    <x v="3"/>
    <n v="104"/>
  </r>
  <r>
    <x v="5"/>
    <x v="4"/>
    <s v="Индекс промышленного производства (С+D+E)"/>
    <s v="в % к пред году"/>
    <x v="8"/>
    <x v="2"/>
    <n v="101.5"/>
  </r>
  <r>
    <x v="5"/>
    <x v="5"/>
    <s v="Индекс промышленного производства (С+D+E)"/>
    <s v="в % к пред году"/>
    <x v="7"/>
    <x v="1"/>
    <n v="102"/>
  </r>
  <r>
    <x v="5"/>
    <x v="5"/>
    <s v="Индекс промышленного производства (С+D+E)"/>
    <s v="в % к пред году"/>
    <x v="9"/>
    <x v="2"/>
    <n v="101"/>
  </r>
  <r>
    <x v="5"/>
    <x v="5"/>
    <s v="Индекс промышленного производства (С+D+E)"/>
    <s v="в % к пред году"/>
    <x v="8"/>
    <x v="2"/>
    <n v="100.5"/>
  </r>
  <r>
    <x v="5"/>
    <x v="5"/>
    <s v="Индекс промышленного производства (С+D+E)"/>
    <s v="в % к пред году"/>
    <x v="5"/>
    <x v="0"/>
    <n v="102"/>
  </r>
  <r>
    <x v="5"/>
    <x v="5"/>
    <s v="Индекс промышленного производства (С+D+E)"/>
    <s v="в % к пред году"/>
    <x v="9"/>
    <x v="3"/>
    <n v="102.5"/>
  </r>
  <r>
    <x v="5"/>
    <x v="5"/>
    <s v="Индекс промышленного производства (С+D+E)"/>
    <s v="в % к пред году"/>
    <x v="8"/>
    <x v="3"/>
    <n v="102"/>
  </r>
  <r>
    <x v="5"/>
    <x v="5"/>
    <s v="Индекс промышленного производства (С+D+E)"/>
    <s v="в % к пред году"/>
    <x v="6"/>
    <x v="0"/>
    <n v="93.3"/>
  </r>
  <r>
    <x v="5"/>
    <x v="5"/>
    <s v="Индекс промышленного производства (С+D+E)"/>
    <s v="в % к пред году"/>
    <x v="10"/>
    <x v="2"/>
    <n v="101.5"/>
  </r>
  <r>
    <x v="5"/>
    <x v="5"/>
    <s v="Индекс промышленного производства (С+D+E)"/>
    <s v="в % к пред году"/>
    <x v="10"/>
    <x v="3"/>
    <n v="103"/>
  </r>
  <r>
    <x v="5"/>
    <x v="6"/>
    <s v="Индекс промышленного производства (С+D+E)"/>
    <s v="в % к пред году"/>
    <x v="10"/>
    <x v="2"/>
    <n v="100.5"/>
  </r>
  <r>
    <x v="5"/>
    <x v="6"/>
    <s v="Индекс промышленного производства (С+D+E)"/>
    <s v="в % к пред году"/>
    <x v="11"/>
    <x v="3"/>
    <n v="102.5"/>
  </r>
  <r>
    <x v="5"/>
    <x v="6"/>
    <s v="Индекс промышленного производства (С+D+E)"/>
    <s v="в % к пред году"/>
    <x v="8"/>
    <x v="1"/>
    <n v="102"/>
  </r>
  <r>
    <x v="5"/>
    <x v="6"/>
    <s v="Индекс промышленного производства (С+D+E)"/>
    <s v="в % к пред году"/>
    <x v="10"/>
    <x v="3"/>
    <n v="102"/>
  </r>
  <r>
    <x v="5"/>
    <x v="6"/>
    <s v="Индекс промышленного производства (С+D+E)"/>
    <s v="в % к пред году"/>
    <x v="6"/>
    <x v="0"/>
    <n v="94.5"/>
  </r>
  <r>
    <x v="5"/>
    <x v="6"/>
    <s v="Индекс промышленного производства (С+D+E)"/>
    <s v="в % к пред году"/>
    <x v="9"/>
    <x v="2"/>
    <n v="100"/>
  </r>
  <r>
    <x v="5"/>
    <x v="6"/>
    <s v="Индекс промышленного производства (С+D+E)"/>
    <s v="в % к пред году"/>
    <x v="11"/>
    <x v="2"/>
    <n v="101"/>
  </r>
  <r>
    <x v="5"/>
    <x v="6"/>
    <s v="Индекс промышленного производства (С+D+E)"/>
    <s v="в % к пред году"/>
    <x v="7"/>
    <x v="0"/>
    <n v="100.3"/>
  </r>
  <r>
    <x v="5"/>
    <x v="6"/>
    <s v="Индекс промышленного производства (С+D+E)"/>
    <s v="в % к пред году"/>
    <x v="9"/>
    <x v="3"/>
    <n v="101.5"/>
  </r>
  <r>
    <x v="5"/>
    <x v="7"/>
    <s v="Индекс промышленного производства (С+D+E)"/>
    <s v="в % к пред году"/>
    <x v="9"/>
    <x v="1"/>
    <n v="102.5"/>
  </r>
  <r>
    <x v="5"/>
    <x v="7"/>
    <s v="Индекс промышленного производства (С+D+E)"/>
    <s v="в % к пред году"/>
    <x v="12"/>
    <x v="3"/>
    <n v="104"/>
  </r>
  <r>
    <x v="5"/>
    <x v="7"/>
    <s v="Индекс промышленного производства (С+D+E)"/>
    <s v="в % к пред году"/>
    <x v="11"/>
    <x v="2"/>
    <n v="102.3"/>
  </r>
  <r>
    <x v="5"/>
    <x v="7"/>
    <s v="Индекс промышленного производства (С+D+E)"/>
    <s v="в % к пред году"/>
    <x v="10"/>
    <x v="2"/>
    <n v="102"/>
  </r>
  <r>
    <x v="5"/>
    <x v="7"/>
    <s v="Индекс промышленного производства (С+D+E)"/>
    <s v="в % к пред году"/>
    <x v="11"/>
    <x v="3"/>
    <n v="103"/>
  </r>
  <r>
    <x v="5"/>
    <x v="7"/>
    <s v="Индекс промышленного производства (С+D+E)"/>
    <s v="в % к пред году"/>
    <x v="10"/>
    <x v="3"/>
    <n v="102.7"/>
  </r>
  <r>
    <x v="5"/>
    <x v="7"/>
    <s v="Индекс промышленного производства (С+D+E)"/>
    <s v="в % к пред году"/>
    <x v="12"/>
    <x v="2"/>
    <n v="102.7"/>
  </r>
  <r>
    <x v="5"/>
    <x v="7"/>
    <s v="Индекс промышленного производства (С+D+E)"/>
    <s v="в % к пред году"/>
    <x v="7"/>
    <x v="0"/>
    <n v="101.7"/>
  </r>
  <r>
    <x v="5"/>
    <x v="7"/>
    <s v="Индекс промышленного производства (С+D+E)"/>
    <s v="в % к пред году"/>
    <x v="8"/>
    <x v="0"/>
    <n v="99.7"/>
  </r>
  <r>
    <x v="5"/>
    <x v="8"/>
    <s v="Индекс промышленного производства (В+С+D+E)"/>
    <s v="в % к пред году"/>
    <x v="9"/>
    <x v="0"/>
    <n v="102.7"/>
  </r>
  <r>
    <x v="5"/>
    <x v="8"/>
    <s v="Индекс промышленного производства (В+С+D+E)"/>
    <s v="в % к пред году"/>
    <x v="12"/>
    <x v="4"/>
    <n v="101"/>
  </r>
  <r>
    <x v="5"/>
    <x v="8"/>
    <s v="Индекс промышленного производства (В+С+D+E)"/>
    <s v="в % к пред году"/>
    <x v="11"/>
    <x v="4"/>
    <n v="101"/>
  </r>
  <r>
    <x v="5"/>
    <x v="8"/>
    <s v="Индекс промышленного производства (В+С+D+E)"/>
    <s v="в % к пред году"/>
    <x v="13"/>
    <x v="4"/>
    <n v="101.5"/>
  </r>
  <r>
    <x v="5"/>
    <x v="8"/>
    <s v="Индекс промышленного производства (В+С+D+E)"/>
    <s v="в % к пред году"/>
    <x v="10"/>
    <x v="1"/>
    <n v="101"/>
  </r>
  <r>
    <x v="5"/>
    <x v="8"/>
    <s v="Индекс промышленного производства (В+С+D+E)"/>
    <s v="в % к пред году"/>
    <x v="12"/>
    <x v="3"/>
    <n v="103.5"/>
  </r>
  <r>
    <x v="5"/>
    <x v="8"/>
    <s v="Индекс промышленного производства (В+С+D+E)"/>
    <s v="в % к пред году"/>
    <x v="11"/>
    <x v="3"/>
    <n v="103"/>
  </r>
  <r>
    <x v="5"/>
    <x v="8"/>
    <s v="Индекс промышленного производства (В+С+D+E)"/>
    <s v="в % к пред году"/>
    <x v="13"/>
    <x v="3"/>
    <n v="104"/>
  </r>
  <r>
    <x v="5"/>
    <x v="8"/>
    <s v="Индекс промышленного производства (В+С+D+E)"/>
    <s v="в % к пред году"/>
    <x v="11"/>
    <x v="2"/>
    <n v="102"/>
  </r>
  <r>
    <x v="5"/>
    <x v="8"/>
    <s v="Индекс промышленного производства (В+С+D+E)"/>
    <s v="в % к пред году"/>
    <x v="13"/>
    <x v="2"/>
    <n v="103"/>
  </r>
  <r>
    <x v="5"/>
    <x v="8"/>
    <s v="Индекс промышленного производства (В+С+D+E)"/>
    <s v="в % к пред году"/>
    <x v="12"/>
    <x v="2"/>
    <n v="102.5"/>
  </r>
  <r>
    <x v="5"/>
    <x v="8"/>
    <s v="Индекс промышленного производства (В+С+D+E)"/>
    <s v="в % к пред году"/>
    <x v="8"/>
    <x v="0"/>
    <n v="99.2"/>
  </r>
  <r>
    <x v="5"/>
    <x v="9"/>
    <s v="Индекс промышленного производства (В+С+D+E)"/>
    <s v="в % к пред году"/>
    <x v="10"/>
    <x v="0"/>
    <n v="102.4"/>
  </r>
  <r>
    <x v="5"/>
    <x v="9"/>
    <s v="Индекс промышленного производства (В+С+D+E)"/>
    <s v="в % к пред году"/>
    <x v="13"/>
    <x v="2"/>
    <n v="102.1"/>
  </r>
  <r>
    <x v="5"/>
    <x v="9"/>
    <s v="Индекс промышленного производства (В+С+D+E)"/>
    <s v="в % к пред году"/>
    <x v="12"/>
    <x v="2"/>
    <n v="102.3"/>
  </r>
  <r>
    <x v="5"/>
    <x v="9"/>
    <s v="Индекс промышленного производства (В+С+D+E)"/>
    <s v="в % к пред году"/>
    <x v="14"/>
    <x v="2"/>
    <n v="102.4"/>
  </r>
  <r>
    <x v="5"/>
    <x v="9"/>
    <s v="Индекс промышленного производства (В+С+D+E)"/>
    <s v="в % к пред году"/>
    <x v="11"/>
    <x v="1"/>
    <n v="102"/>
  </r>
  <r>
    <x v="5"/>
    <x v="9"/>
    <s v="Индекс промышленного производства (В+С+D+E)"/>
    <s v="в % к пред году"/>
    <x v="13"/>
    <x v="3"/>
    <n v="103.2"/>
  </r>
  <r>
    <x v="5"/>
    <x v="9"/>
    <s v="Индекс промышленного производства (В+С+D+E)"/>
    <s v="в % к пред году"/>
    <x v="12"/>
    <x v="3"/>
    <n v="104"/>
  </r>
  <r>
    <x v="5"/>
    <x v="9"/>
    <s v="Индекс промышленного производства (В+С+D+E)"/>
    <s v="в % к пред году"/>
    <x v="14"/>
    <x v="3"/>
    <n v="103.5"/>
  </r>
  <r>
    <x v="5"/>
    <x v="9"/>
    <s v="Индекс промышленного производства (В+С+D+E)"/>
    <s v="в % к пред году"/>
    <x v="12"/>
    <x v="4"/>
    <n v="101"/>
  </r>
  <r>
    <x v="5"/>
    <x v="9"/>
    <s v="Индекс промышленного производства (В+С+D+E)"/>
    <s v="в % к пред году"/>
    <x v="14"/>
    <x v="4"/>
    <n v="101.4"/>
  </r>
  <r>
    <x v="5"/>
    <x v="9"/>
    <s v="Индекс промышленного производства (В+С+D+E)"/>
    <s v="в % к пред году"/>
    <x v="13"/>
    <x v="4"/>
    <n v="101.2"/>
  </r>
  <r>
    <x v="5"/>
    <x v="9"/>
    <s v="Индекс промышленного производства (В+С+D+E)"/>
    <s v="в % к пред году"/>
    <x v="9"/>
    <x v="0"/>
    <n v="102.7"/>
  </r>
  <r>
    <x v="5"/>
    <x v="10"/>
    <s v="Индекс промышленного производства (В+С+D+E)"/>
    <s v="в % к пред году"/>
    <x v="10"/>
    <x v="0"/>
    <n v="103"/>
  </r>
  <r>
    <x v="5"/>
    <x v="10"/>
    <s v="Индекс промышленного производства (В+С+D+E)"/>
    <s v="в % к пред году"/>
    <x v="14"/>
    <x v="4"/>
    <n v="101.3"/>
  </r>
  <r>
    <x v="5"/>
    <x v="10"/>
    <s v="Индекс промышленного производства (В+С+D+E)"/>
    <s v="в % к пред году"/>
    <x v="13"/>
    <x v="4"/>
    <n v="101"/>
  </r>
  <r>
    <x v="5"/>
    <x v="10"/>
    <s v="Индекс промышленного производства (В+С+D+E)"/>
    <s v="в % к пред году"/>
    <x v="15"/>
    <x v="4"/>
    <n v="101.5"/>
  </r>
  <r>
    <x v="5"/>
    <x v="10"/>
    <s v="Индекс промышленного производства (В+С+D+E)"/>
    <s v="в % к пред году"/>
    <x v="11"/>
    <x v="0"/>
    <n v="102.9"/>
  </r>
  <r>
    <x v="5"/>
    <x v="10"/>
    <s v="Индекс промышленного производства (В+С+D+E)"/>
    <s v="в % к пред году"/>
    <x v="14"/>
    <x v="2"/>
    <n v="102.4"/>
  </r>
  <r>
    <x v="5"/>
    <x v="10"/>
    <s v="Индекс промышленного производства (В+С+D+E)"/>
    <s v="в % к пред году"/>
    <x v="13"/>
    <x v="2"/>
    <n v="102"/>
  </r>
  <r>
    <x v="5"/>
    <x v="10"/>
    <s v="Индекс промышленного производства (В+С+D+E)"/>
    <s v="в % к пред году"/>
    <x v="15"/>
    <x v="2"/>
    <n v="102.8"/>
  </r>
  <r>
    <x v="5"/>
    <x v="10"/>
    <s v="Индекс промышленного производства (В+С+D+E)"/>
    <s v="в % к пред году"/>
    <x v="12"/>
    <x v="1"/>
    <n v="101.4"/>
  </r>
  <r>
    <x v="5"/>
    <x v="10"/>
    <s v="Индекс промышленного производства (В+С+D+E)"/>
    <s v="в % к пред году"/>
    <x v="14"/>
    <x v="3"/>
    <n v="103.8"/>
  </r>
  <r>
    <x v="5"/>
    <x v="10"/>
    <s v="Индекс промышленного производства (В+С+D+E)"/>
    <s v="в % к пред году"/>
    <x v="13"/>
    <x v="3"/>
    <n v="103.5"/>
  </r>
  <r>
    <x v="5"/>
    <x v="10"/>
    <s v="Индекс промышленного производства (В+С+D+E)"/>
    <s v="в % к пред году"/>
    <x v="15"/>
    <x v="3"/>
    <n v="104"/>
  </r>
  <r>
    <x v="6"/>
    <x v="0"/>
    <s v="индекс производства"/>
    <s v="в % к пред году"/>
    <x v="0"/>
    <x v="0"/>
    <n v="109.6"/>
  </r>
  <r>
    <x v="6"/>
    <x v="0"/>
    <s v="индекс производства"/>
    <s v="в % к пред году"/>
    <x v="1"/>
    <x v="0"/>
    <n v="97.3"/>
  </r>
  <r>
    <x v="6"/>
    <x v="0"/>
    <s v="индекс производства"/>
    <s v="в % к пред году"/>
    <x v="2"/>
    <x v="1"/>
    <n v="79"/>
  </r>
  <r>
    <x v="6"/>
    <x v="0"/>
    <s v="индекс производства"/>
    <s v="в % к пред году"/>
    <x v="3"/>
    <x v="2"/>
    <n v="100"/>
  </r>
  <r>
    <x v="6"/>
    <x v="0"/>
    <s v="индекс производства"/>
    <s v="в % к пред году"/>
    <x v="4"/>
    <x v="2"/>
    <n v="102.5"/>
  </r>
  <r>
    <x v="6"/>
    <x v="0"/>
    <s v="индекс производства"/>
    <s v="в % к пред году"/>
    <x v="4"/>
    <x v="3"/>
    <n v="106"/>
  </r>
  <r>
    <x v="6"/>
    <x v="0"/>
    <s v="индекс производства"/>
    <s v="в % к пред году"/>
    <x v="5"/>
    <x v="2"/>
    <n v="104.5"/>
  </r>
  <r>
    <x v="6"/>
    <x v="0"/>
    <s v="индекс производства"/>
    <s v="в % к пред году"/>
    <x v="5"/>
    <x v="3"/>
    <n v="107"/>
  </r>
  <r>
    <x v="6"/>
    <x v="0"/>
    <s v="индекс производства"/>
    <s v="в % к пред году"/>
    <x v="3"/>
    <x v="3"/>
    <n v="104"/>
  </r>
  <r>
    <x v="6"/>
    <x v="1"/>
    <s v="индекс производства"/>
    <s v="в % к пред году"/>
    <x v="1"/>
    <x v="0"/>
    <n v="97.3"/>
  </r>
  <r>
    <x v="6"/>
    <x v="1"/>
    <s v="индекс производства"/>
    <s v="в % к пред году"/>
    <x v="5"/>
    <x v="3"/>
    <n v="105.5"/>
  </r>
  <r>
    <x v="6"/>
    <x v="1"/>
    <s v="индекс производства"/>
    <s v="в % к пред году"/>
    <x v="4"/>
    <x v="2"/>
    <n v="96"/>
  </r>
  <r>
    <x v="6"/>
    <x v="1"/>
    <s v="индекс производства"/>
    <s v="в % к пред году"/>
    <x v="2"/>
    <x v="0"/>
    <n v="88.4"/>
  </r>
  <r>
    <x v="6"/>
    <x v="1"/>
    <s v="индекс производства"/>
    <s v="в % к пред году"/>
    <x v="6"/>
    <x v="2"/>
    <n v="102.5"/>
  </r>
  <r>
    <x v="6"/>
    <x v="1"/>
    <s v="индекс производства"/>
    <s v="в % к пред году"/>
    <x v="4"/>
    <x v="3"/>
    <n v="106"/>
  </r>
  <r>
    <x v="6"/>
    <x v="1"/>
    <s v="индекс производства"/>
    <s v="в % к пред году"/>
    <x v="3"/>
    <x v="1"/>
    <n v="112"/>
  </r>
  <r>
    <x v="6"/>
    <x v="1"/>
    <s v="индекс производства"/>
    <s v="в % к пред году"/>
    <x v="6"/>
    <x v="3"/>
    <n v="106"/>
  </r>
  <r>
    <x v="6"/>
    <x v="1"/>
    <s v="индекс производства"/>
    <s v="в % к пред году"/>
    <x v="5"/>
    <x v="2"/>
    <n v="102"/>
  </r>
  <r>
    <x v="6"/>
    <x v="2"/>
    <s v="индекс производства"/>
    <s v="в % к пред году"/>
    <x v="4"/>
    <x v="1"/>
    <n v="104.5"/>
  </r>
  <r>
    <x v="6"/>
    <x v="2"/>
    <s v="индекс производства"/>
    <s v="в % к пред году"/>
    <x v="6"/>
    <x v="2"/>
    <n v="103"/>
  </r>
  <r>
    <x v="6"/>
    <x v="2"/>
    <s v="индекс производства"/>
    <s v="в % к пред году"/>
    <x v="5"/>
    <x v="2"/>
    <n v="102"/>
  </r>
  <r>
    <x v="6"/>
    <x v="2"/>
    <s v="индекс производства"/>
    <s v="в % к пред году"/>
    <x v="6"/>
    <x v="3"/>
    <n v="105.3"/>
  </r>
  <r>
    <x v="6"/>
    <x v="2"/>
    <s v="индекс производства"/>
    <s v="в % к пред году"/>
    <x v="5"/>
    <x v="3"/>
    <n v="104.5"/>
  </r>
  <r>
    <x v="6"/>
    <x v="2"/>
    <s v="индекс производства"/>
    <s v="в % к пред году"/>
    <x v="3"/>
    <x v="0"/>
    <n v="114.5"/>
  </r>
  <r>
    <x v="6"/>
    <x v="2"/>
    <s v="индекс производства"/>
    <s v="в % к пред году"/>
    <x v="7"/>
    <x v="2"/>
    <n v="103"/>
  </r>
  <r>
    <x v="6"/>
    <x v="2"/>
    <s v="индекс производства"/>
    <s v="в % к пред году"/>
    <x v="7"/>
    <x v="3"/>
    <n v="106"/>
  </r>
  <r>
    <x v="6"/>
    <x v="3"/>
    <s v=" по разделу  C: Добыча полезных ископаемых"/>
    <s v="в % к пред году"/>
    <x v="6"/>
    <x v="3"/>
    <n v="104"/>
  </r>
  <r>
    <x v="6"/>
    <x v="3"/>
    <s v=" по разделу  C: Добыча полезных ископаемых"/>
    <s v="в % к пред году"/>
    <x v="8"/>
    <x v="2"/>
    <n v="103"/>
  </r>
  <r>
    <x v="6"/>
    <x v="3"/>
    <s v=" по разделу  C: Добыча полезных ископаемых"/>
    <s v="в % к пред году"/>
    <x v="4"/>
    <x v="0"/>
    <n v="107.6"/>
  </r>
  <r>
    <x v="6"/>
    <x v="3"/>
    <s v=" по разделу  C: Добыча полезных ископаемых"/>
    <s v="в % к пред году"/>
    <x v="7"/>
    <x v="2"/>
    <n v="102.5"/>
  </r>
  <r>
    <x v="6"/>
    <x v="3"/>
    <s v=" по разделу  C: Добыча полезных ископаемых"/>
    <s v="в % к пред году"/>
    <x v="8"/>
    <x v="3"/>
    <n v="104.5"/>
  </r>
  <r>
    <x v="6"/>
    <x v="3"/>
    <s v=" по разделу  C: Добыча полезных ископаемых"/>
    <s v="в % к пред году"/>
    <x v="5"/>
    <x v="1"/>
    <n v="103"/>
  </r>
  <r>
    <x v="6"/>
    <x v="3"/>
    <s v=" по разделу  C: Добыча полезных ископаемых"/>
    <s v="в % к пред году"/>
    <x v="7"/>
    <x v="3"/>
    <n v="104"/>
  </r>
  <r>
    <x v="6"/>
    <x v="3"/>
    <s v=" по разделу  C: Добыча полезных ископаемых"/>
    <s v="в % к пред году"/>
    <x v="6"/>
    <x v="2"/>
    <n v="101.5"/>
  </r>
  <r>
    <x v="6"/>
    <x v="4"/>
    <s v=" по разделу  C: Добыча полезных ископаемых"/>
    <s v="в % к пред году"/>
    <x v="4"/>
    <x v="0"/>
    <n v="107.3"/>
  </r>
  <r>
    <x v="6"/>
    <x v="4"/>
    <s v=" по разделу  C: Добыча полезных ископаемых"/>
    <s v="в % к пред году"/>
    <x v="8"/>
    <x v="3"/>
    <n v="102"/>
  </r>
  <r>
    <x v="6"/>
    <x v="4"/>
    <s v=" по разделу  C: Добыча полезных ископаемых"/>
    <s v="в % к пред году"/>
    <x v="7"/>
    <x v="2"/>
    <n v="100"/>
  </r>
  <r>
    <x v="6"/>
    <x v="4"/>
    <s v=" по разделу  C: Добыча полезных ископаемых"/>
    <s v="в % к пред году"/>
    <x v="5"/>
    <x v="0"/>
    <n v="103"/>
  </r>
  <r>
    <x v="6"/>
    <x v="4"/>
    <s v=" по разделу  C: Добыча полезных ископаемых"/>
    <s v="в % к пред году"/>
    <x v="9"/>
    <x v="2"/>
    <n v="100"/>
  </r>
  <r>
    <x v="6"/>
    <x v="4"/>
    <s v=" по разделу  C: Добыча полезных ископаемых"/>
    <s v="в % к пред году"/>
    <x v="7"/>
    <x v="3"/>
    <n v="102.5"/>
  </r>
  <r>
    <x v="6"/>
    <x v="4"/>
    <s v=" по разделу  C: Добыча полезных ископаемых"/>
    <s v="в % к пред году"/>
    <x v="6"/>
    <x v="1"/>
    <n v="101"/>
  </r>
  <r>
    <x v="6"/>
    <x v="4"/>
    <s v=" по разделу  C: Добыча полезных ископаемых"/>
    <s v="в % к пред году"/>
    <x v="9"/>
    <x v="3"/>
    <n v="102.5"/>
  </r>
  <r>
    <x v="6"/>
    <x v="4"/>
    <s v=" по разделу  C: Добыча полезных ископаемых"/>
    <s v="в % к пред году"/>
    <x v="8"/>
    <x v="2"/>
    <n v="101"/>
  </r>
  <r>
    <x v="6"/>
    <x v="5"/>
    <s v=" по разделу  C: Добыча полезных ископаемых"/>
    <s v="в % к пред году"/>
    <x v="7"/>
    <x v="1"/>
    <n v="100.5"/>
  </r>
  <r>
    <x v="6"/>
    <x v="5"/>
    <s v=" по разделу  C: Добыча полезных ископаемых"/>
    <s v="в % к пред году"/>
    <x v="9"/>
    <x v="2"/>
    <n v="100.5"/>
  </r>
  <r>
    <x v="6"/>
    <x v="5"/>
    <s v=" по разделу  C: Добыча полезных ископаемых"/>
    <s v="в % к пред году"/>
    <x v="8"/>
    <x v="2"/>
    <n v="100"/>
  </r>
  <r>
    <x v="6"/>
    <x v="5"/>
    <s v=" по разделу  C: Добыча полезных ископаемых"/>
    <s v="в % к пред году"/>
    <x v="5"/>
    <x v="0"/>
    <n v="102.6"/>
  </r>
  <r>
    <x v="6"/>
    <x v="5"/>
    <s v=" по разделу  C: Добыча полезных ископаемых"/>
    <s v="в % к пред году"/>
    <x v="9"/>
    <x v="3"/>
    <n v="101.5"/>
  </r>
  <r>
    <x v="6"/>
    <x v="5"/>
    <s v=" по разделу  C: Добыча полезных ископаемых"/>
    <s v="в % к пред году"/>
    <x v="8"/>
    <x v="3"/>
    <n v="101"/>
  </r>
  <r>
    <x v="6"/>
    <x v="5"/>
    <s v=" по разделу  C: Добыча полезных ископаемых"/>
    <s v="в % к пред году"/>
    <x v="6"/>
    <x v="0"/>
    <n v="101.6"/>
  </r>
  <r>
    <x v="6"/>
    <x v="5"/>
    <s v=" по разделу  C: Добыча полезных ископаемых"/>
    <s v="в % к пред году"/>
    <x v="10"/>
    <x v="2"/>
    <n v="101"/>
  </r>
  <r>
    <x v="6"/>
    <x v="5"/>
    <s v=" по разделу  C: Добыча полезных ископаемых"/>
    <s v="в % к пред году"/>
    <x v="10"/>
    <x v="3"/>
    <n v="102"/>
  </r>
  <r>
    <x v="6"/>
    <x v="6"/>
    <s v=" по разделу  C: Добыча полезных ископаемых"/>
    <s v="в % к пред году"/>
    <x v="10"/>
    <x v="2"/>
    <n v="100.5"/>
  </r>
  <r>
    <x v="6"/>
    <x v="6"/>
    <s v=" по разделу  C: Добыча полезных ископаемых"/>
    <s v="в % к пред году"/>
    <x v="11"/>
    <x v="3"/>
    <n v="102.5"/>
  </r>
  <r>
    <x v="6"/>
    <x v="6"/>
    <s v=" по разделу  C: Добыча полезных ископаемых"/>
    <s v="в % к пред году"/>
    <x v="8"/>
    <x v="1"/>
    <n v="99"/>
  </r>
  <r>
    <x v="6"/>
    <x v="6"/>
    <s v=" по разделу  C: Добыча полезных ископаемых"/>
    <s v="в % к пред году"/>
    <x v="10"/>
    <x v="3"/>
    <n v="102"/>
  </r>
  <r>
    <x v="6"/>
    <x v="6"/>
    <s v=" по разделу  C: Добыча полезных ископаемых"/>
    <s v="в % к пред году"/>
    <x v="6"/>
    <x v="0"/>
    <n v="101.7"/>
  </r>
  <r>
    <x v="6"/>
    <x v="6"/>
    <s v=" по разделу  C: Добыча полезных ископаемых"/>
    <s v="в % к пред году"/>
    <x v="9"/>
    <x v="2"/>
    <n v="100"/>
  </r>
  <r>
    <x v="6"/>
    <x v="6"/>
    <s v=" по разделу  C: Добыча полезных ископаемых"/>
    <s v="в % к пред году"/>
    <x v="11"/>
    <x v="2"/>
    <n v="101"/>
  </r>
  <r>
    <x v="6"/>
    <x v="6"/>
    <s v=" по разделу  C: Добыча полезных ископаемых"/>
    <s v="в % к пред году"/>
    <x v="7"/>
    <x v="0"/>
    <n v="100.1"/>
  </r>
  <r>
    <x v="6"/>
    <x v="6"/>
    <s v=" по разделу  C: Добыча полезных ископаемых"/>
    <s v="в % к пред году"/>
    <x v="9"/>
    <x v="3"/>
    <n v="101"/>
  </r>
  <r>
    <x v="6"/>
    <x v="7"/>
    <s v=" по разделу  C: Добыча полезных ископаемых"/>
    <s v="в % к пред году"/>
    <x v="9"/>
    <x v="1"/>
    <n v="101.5"/>
  </r>
  <r>
    <x v="6"/>
    <x v="7"/>
    <s v=" по разделу  C: Добыча полезных ископаемых"/>
    <s v="в % к пред году"/>
    <x v="12"/>
    <x v="3"/>
    <n v="103"/>
  </r>
  <r>
    <x v="6"/>
    <x v="7"/>
    <s v=" по разделу  C: Добыча полезных ископаемых"/>
    <s v="в % к пред году"/>
    <x v="11"/>
    <x v="2"/>
    <n v="101.6"/>
  </r>
  <r>
    <x v="6"/>
    <x v="7"/>
    <s v=" по разделу  C: Добыча полезных ископаемых"/>
    <s v="в % к пред году"/>
    <x v="10"/>
    <x v="2"/>
    <n v="101.5"/>
  </r>
  <r>
    <x v="6"/>
    <x v="7"/>
    <s v=" по разделу  C: Добыча полезных ископаемых"/>
    <s v="в % к пред году"/>
    <x v="11"/>
    <x v="3"/>
    <n v="102.2"/>
  </r>
  <r>
    <x v="6"/>
    <x v="7"/>
    <s v=" по разделу  C: Добыча полезных ископаемых"/>
    <s v="в % к пред году"/>
    <x v="10"/>
    <x v="3"/>
    <n v="102"/>
  </r>
  <r>
    <x v="6"/>
    <x v="7"/>
    <s v=" по разделу  C: Добыча полезных ископаемых"/>
    <s v="в % к пред году"/>
    <x v="12"/>
    <x v="2"/>
    <n v="102"/>
  </r>
  <r>
    <x v="6"/>
    <x v="7"/>
    <s v=" по разделу  C: Добыча полезных ископаемых"/>
    <s v="в % к пред году"/>
    <x v="7"/>
    <x v="0"/>
    <n v="100.3"/>
  </r>
  <r>
    <x v="6"/>
    <x v="7"/>
    <s v=" по разделу  C: Добыча полезных ископаемых"/>
    <s v="в % к пред году"/>
    <x v="8"/>
    <x v="0"/>
    <n v="99.2"/>
  </r>
  <r>
    <x v="6"/>
    <x v="8"/>
    <s v=" по разделу В: Добыча полезных ископаемых"/>
    <s v="в % к пред году"/>
    <x v="9"/>
    <x v="0"/>
    <n v="103"/>
  </r>
  <r>
    <x v="6"/>
    <x v="8"/>
    <s v=" по разделу В: Добыча полезных ископаемых"/>
    <s v="в % к пред году"/>
    <x v="12"/>
    <x v="4"/>
    <n v="101"/>
  </r>
  <r>
    <x v="6"/>
    <x v="8"/>
    <s v=" по разделу В: Добыча полезных ископаемых"/>
    <s v="в % к пред году"/>
    <x v="11"/>
    <x v="4"/>
    <n v="101"/>
  </r>
  <r>
    <x v="6"/>
    <x v="8"/>
    <s v=" по разделу В: Добыча полезных ископаемых"/>
    <s v="в % к пред году"/>
    <x v="13"/>
    <x v="4"/>
    <n v="101.6"/>
  </r>
  <r>
    <x v="6"/>
    <x v="8"/>
    <s v=" по разделу В: Добыча полезных ископаемых"/>
    <s v="в % к пред году"/>
    <x v="10"/>
    <x v="1"/>
    <n v="101.1"/>
  </r>
  <r>
    <x v="6"/>
    <x v="8"/>
    <s v=" по разделу В: Добыча полезных ископаемых"/>
    <s v="в % к пред году"/>
    <x v="12"/>
    <x v="3"/>
    <n v="102.5"/>
  </r>
  <r>
    <x v="6"/>
    <x v="8"/>
    <s v=" по разделу В: Добыча полезных ископаемых"/>
    <s v="в % к пред году"/>
    <x v="11"/>
    <x v="3"/>
    <n v="102"/>
  </r>
  <r>
    <x v="6"/>
    <x v="8"/>
    <s v=" по разделу В: Добыча полезных ископаемых"/>
    <s v="в % к пред году"/>
    <x v="13"/>
    <x v="3"/>
    <n v="103.3"/>
  </r>
  <r>
    <x v="6"/>
    <x v="8"/>
    <s v=" по разделу В: Добыча полезных ископаемых"/>
    <s v="в % к пред году"/>
    <x v="11"/>
    <x v="2"/>
    <n v="101.5"/>
  </r>
  <r>
    <x v="6"/>
    <x v="8"/>
    <s v=" по разделу В: Добыча полезных ископаемых"/>
    <s v="в % к пред году"/>
    <x v="13"/>
    <x v="2"/>
    <n v="102.5"/>
  </r>
  <r>
    <x v="6"/>
    <x v="8"/>
    <s v=" по разделу В: Добыча полезных ископаемых"/>
    <s v="в % к пред году"/>
    <x v="12"/>
    <x v="2"/>
    <n v="101.9"/>
  </r>
  <r>
    <x v="6"/>
    <x v="8"/>
    <s v=" по разделу В: Добыча полезных ископаемых"/>
    <s v="в % к пред году"/>
    <x v="8"/>
    <x v="0"/>
    <n v="99.2"/>
  </r>
  <r>
    <x v="6"/>
    <x v="9"/>
    <s v=" по разделу В: Добыча полезных ископаемых"/>
    <s v="в % к пред году"/>
    <x v="10"/>
    <x v="0"/>
    <n v="103.1"/>
  </r>
  <r>
    <x v="6"/>
    <x v="9"/>
    <s v=" по разделу В: Добыча полезных ископаемых"/>
    <s v="в % к пред году"/>
    <x v="13"/>
    <x v="2"/>
    <n v="101.6"/>
  </r>
  <r>
    <x v="6"/>
    <x v="9"/>
    <s v=" по разделу В: Добыча полезных ископаемых"/>
    <s v="в % к пред году"/>
    <x v="12"/>
    <x v="2"/>
    <n v="101.5"/>
  </r>
  <r>
    <x v="6"/>
    <x v="9"/>
    <s v=" по разделу В: Добыча полезных ископаемых"/>
    <s v="в % к пред году"/>
    <x v="14"/>
    <x v="2"/>
    <n v="101.7"/>
  </r>
  <r>
    <x v="6"/>
    <x v="9"/>
    <s v=" по разделу В: Добыча полезных ископаемых"/>
    <s v="в % к пред году"/>
    <x v="11"/>
    <x v="1"/>
    <n v="101.3"/>
  </r>
  <r>
    <x v="6"/>
    <x v="9"/>
    <s v=" по разделу В: Добыча полезных ископаемых"/>
    <s v="в % к пред году"/>
    <x v="13"/>
    <x v="3"/>
    <n v="102.7"/>
  </r>
  <r>
    <x v="6"/>
    <x v="9"/>
    <s v=" по разделу В: Добыча полезных ископаемых"/>
    <s v="в % к пред году"/>
    <x v="12"/>
    <x v="3"/>
    <n v="102.5"/>
  </r>
  <r>
    <x v="6"/>
    <x v="9"/>
    <s v=" по разделу В: Добыча полезных ископаемых"/>
    <s v="в % к пред году"/>
    <x v="14"/>
    <x v="3"/>
    <n v="102.9"/>
  </r>
  <r>
    <x v="6"/>
    <x v="9"/>
    <s v=" по разделу В: Добыча полезных ископаемых"/>
    <s v="в % к пред году"/>
    <x v="12"/>
    <x v="4"/>
    <n v="101"/>
  </r>
  <r>
    <x v="6"/>
    <x v="9"/>
    <s v=" по разделу В: Добыча полезных ископаемых"/>
    <s v="в % к пред году"/>
    <x v="14"/>
    <x v="4"/>
    <n v="101.2"/>
  </r>
  <r>
    <x v="6"/>
    <x v="9"/>
    <s v=" по разделу В: Добыча полезных ископаемых"/>
    <s v="в % к пред году"/>
    <x v="13"/>
    <x v="4"/>
    <n v="101.1"/>
  </r>
  <r>
    <x v="6"/>
    <x v="9"/>
    <s v=" по разделу В: Добыча полезных ископаемых"/>
    <s v="в % к пред году"/>
    <x v="9"/>
    <x v="0"/>
    <n v="103"/>
  </r>
  <r>
    <x v="6"/>
    <x v="10"/>
    <s v=" по разделу В: Добыча полезных ископаемых"/>
    <s v="в % к пред году"/>
    <x v="10"/>
    <x v="0"/>
    <n v="103"/>
  </r>
  <r>
    <x v="6"/>
    <x v="10"/>
    <s v=" по разделу В: Добыча полезных ископаемых"/>
    <s v="в % к пред году"/>
    <x v="14"/>
    <x v="4"/>
    <n v="100.9"/>
  </r>
  <r>
    <x v="6"/>
    <x v="10"/>
    <s v=" по разделу В: Добыча полезных ископаемых"/>
    <s v="в % к пред году"/>
    <x v="13"/>
    <x v="4"/>
    <n v="100.8"/>
  </r>
  <r>
    <x v="6"/>
    <x v="10"/>
    <s v=" по разделу В: Добыча полезных ископаемых"/>
    <s v="в % к пред году"/>
    <x v="15"/>
    <x v="4"/>
    <n v="101"/>
  </r>
  <r>
    <x v="6"/>
    <x v="10"/>
    <s v=" по разделу В: Добыча полезных ископаемых"/>
    <s v="в % к пред году"/>
    <x v="11"/>
    <x v="0"/>
    <n v="100.8"/>
  </r>
  <r>
    <x v="6"/>
    <x v="10"/>
    <s v=" по разделу В: Добыча полезных ископаемых"/>
    <s v="в % к пред году"/>
    <x v="14"/>
    <x v="2"/>
    <n v="101.3"/>
  </r>
  <r>
    <x v="6"/>
    <x v="10"/>
    <s v=" по разделу В: Добыча полезных ископаемых"/>
    <s v="в % к пред году"/>
    <x v="13"/>
    <x v="2"/>
    <n v="101.2"/>
  </r>
  <r>
    <x v="6"/>
    <x v="10"/>
    <s v=" по разделу В: Добыча полезных ископаемых"/>
    <s v="в % к пред году"/>
    <x v="15"/>
    <x v="2"/>
    <n v="101.3"/>
  </r>
  <r>
    <x v="6"/>
    <x v="10"/>
    <s v=" по разделу В: Добыча полезных ископаемых"/>
    <s v="в % к пред году"/>
    <x v="12"/>
    <x v="1"/>
    <n v="98.5"/>
  </r>
  <r>
    <x v="6"/>
    <x v="10"/>
    <s v=" по разделу В: Добыча полезных ископаемых"/>
    <s v="в % к пред году"/>
    <x v="14"/>
    <x v="3"/>
    <n v="101.6"/>
  </r>
  <r>
    <x v="6"/>
    <x v="10"/>
    <s v=" по разделу В: Добыча полезных ископаемых"/>
    <s v="в % к пред году"/>
    <x v="13"/>
    <x v="3"/>
    <n v="101.5"/>
  </r>
  <r>
    <x v="6"/>
    <x v="10"/>
    <s v=" по разделу В: Добыча полезных ископаемых"/>
    <s v="в % к пред году"/>
    <x v="15"/>
    <x v="3"/>
    <n v="102"/>
  </r>
  <r>
    <x v="7"/>
    <x v="0"/>
    <s v="индекс производства"/>
    <s v="в % к пред году"/>
    <x v="0"/>
    <x v="0"/>
    <n v="119.3"/>
  </r>
  <r>
    <x v="7"/>
    <x v="0"/>
    <s v="индекс производства"/>
    <s v="в % к пред году"/>
    <x v="1"/>
    <x v="0"/>
    <n v="99.2"/>
  </r>
  <r>
    <x v="7"/>
    <x v="0"/>
    <s v="индекс производства"/>
    <s v="в % к пред году"/>
    <x v="2"/>
    <x v="1"/>
    <n v="88"/>
  </r>
  <r>
    <x v="7"/>
    <x v="0"/>
    <s v="индекс производства"/>
    <s v="в % к пред году"/>
    <x v="3"/>
    <x v="2"/>
    <n v="98"/>
  </r>
  <r>
    <x v="7"/>
    <x v="0"/>
    <s v="индекс производства"/>
    <s v="в % к пред году"/>
    <x v="4"/>
    <x v="2"/>
    <n v="99"/>
  </r>
  <r>
    <x v="7"/>
    <x v="0"/>
    <s v="индекс производства"/>
    <s v="в % к пред году"/>
    <x v="4"/>
    <x v="3"/>
    <n v="102"/>
  </r>
  <r>
    <x v="7"/>
    <x v="0"/>
    <s v="индекс производства"/>
    <s v="в % к пред году"/>
    <x v="5"/>
    <x v="2"/>
    <n v="101.5"/>
  </r>
  <r>
    <x v="7"/>
    <x v="0"/>
    <s v="индекс производства"/>
    <s v="в % к пред году"/>
    <x v="5"/>
    <x v="3"/>
    <n v="105"/>
  </r>
  <r>
    <x v="7"/>
    <x v="0"/>
    <s v="индекс производства"/>
    <s v="в % к пред году"/>
    <x v="3"/>
    <x v="3"/>
    <n v="101"/>
  </r>
  <r>
    <x v="7"/>
    <x v="1"/>
    <s v="индекс производства"/>
    <s v="в % к пред году"/>
    <x v="1"/>
    <x v="0"/>
    <n v="99.2"/>
  </r>
  <r>
    <x v="7"/>
    <x v="1"/>
    <s v="индекс производства"/>
    <s v="в % к пред году"/>
    <x v="5"/>
    <x v="3"/>
    <n v="103.5"/>
  </r>
  <r>
    <x v="7"/>
    <x v="1"/>
    <s v="индекс производства"/>
    <s v="в % к пред году"/>
    <x v="4"/>
    <x v="2"/>
    <n v="101.5"/>
  </r>
  <r>
    <x v="7"/>
    <x v="1"/>
    <s v="индекс производства"/>
    <s v="в % к пред году"/>
    <x v="2"/>
    <x v="0"/>
    <n v="88.3"/>
  </r>
  <r>
    <x v="7"/>
    <x v="1"/>
    <s v="индекс производства"/>
    <s v="в % к пред году"/>
    <x v="6"/>
    <x v="2"/>
    <n v="102.5"/>
  </r>
  <r>
    <x v="7"/>
    <x v="1"/>
    <s v="индекс производства"/>
    <s v="в % к пред году"/>
    <x v="4"/>
    <x v="3"/>
    <n v="102.5"/>
  </r>
  <r>
    <x v="7"/>
    <x v="1"/>
    <s v="индекс производства"/>
    <s v="в % к пред году"/>
    <x v="3"/>
    <x v="1"/>
    <n v="102.5"/>
  </r>
  <r>
    <x v="7"/>
    <x v="1"/>
    <s v="индекс производства"/>
    <s v="в % к пред году"/>
    <x v="6"/>
    <x v="3"/>
    <n v="104.5"/>
  </r>
  <r>
    <x v="7"/>
    <x v="1"/>
    <s v="индекс производства"/>
    <s v="в % к пред году"/>
    <x v="5"/>
    <x v="2"/>
    <n v="101"/>
  </r>
  <r>
    <x v="7"/>
    <x v="2"/>
    <s v="индекс производства"/>
    <s v="в % к пред году"/>
    <x v="4"/>
    <x v="1"/>
    <n v="100"/>
  </r>
  <r>
    <x v="7"/>
    <x v="2"/>
    <s v="индекс производства"/>
    <s v="в % к пред году"/>
    <x v="6"/>
    <x v="2"/>
    <n v="102.5"/>
  </r>
  <r>
    <x v="7"/>
    <x v="2"/>
    <s v="индекс производства"/>
    <s v="в % к пред году"/>
    <x v="5"/>
    <x v="2"/>
    <n v="102"/>
  </r>
  <r>
    <x v="7"/>
    <x v="2"/>
    <s v="индекс производства"/>
    <s v="в % к пред году"/>
    <x v="6"/>
    <x v="3"/>
    <n v="105"/>
  </r>
  <r>
    <x v="7"/>
    <x v="2"/>
    <s v="индекс производства"/>
    <s v="в % к пред году"/>
    <x v="5"/>
    <x v="3"/>
    <n v="105"/>
  </r>
  <r>
    <x v="7"/>
    <x v="2"/>
    <s v="индекс производства"/>
    <s v="в % к пред году"/>
    <x v="3"/>
    <x v="0"/>
    <n v="111"/>
  </r>
  <r>
    <x v="7"/>
    <x v="2"/>
    <s v="индекс производства"/>
    <s v="в % к пред году"/>
    <x v="7"/>
    <x v="2"/>
    <n v="103"/>
  </r>
  <r>
    <x v="7"/>
    <x v="2"/>
    <s v="индекс производства"/>
    <s v="в % к пред году"/>
    <x v="7"/>
    <x v="3"/>
    <n v="105"/>
  </r>
  <r>
    <x v="7"/>
    <x v="3"/>
    <s v=" по разделу D: Обрабатывающие производства"/>
    <s v="в % к пред году"/>
    <x v="6"/>
    <x v="3"/>
    <n v="102"/>
  </r>
  <r>
    <x v="7"/>
    <x v="3"/>
    <s v=" по разделу D: Обрабатывающие производства"/>
    <s v="в % к пред году"/>
    <x v="8"/>
    <x v="2"/>
    <n v="102"/>
  </r>
  <r>
    <x v="7"/>
    <x v="3"/>
    <s v=" по разделу D: Обрабатывающие производства"/>
    <s v="в % к пред году"/>
    <x v="4"/>
    <x v="0"/>
    <n v="93.9"/>
  </r>
  <r>
    <x v="7"/>
    <x v="3"/>
    <s v=" по разделу D: Обрабатывающие производства"/>
    <s v="в % к пред году"/>
    <x v="7"/>
    <x v="2"/>
    <n v="101.5"/>
  </r>
  <r>
    <x v="7"/>
    <x v="3"/>
    <s v=" по разделу D: Обрабатывающие производства"/>
    <s v="в % к пред году"/>
    <x v="8"/>
    <x v="3"/>
    <n v="103.5"/>
  </r>
  <r>
    <x v="7"/>
    <x v="3"/>
    <s v=" по разделу D: Обрабатывающие производства"/>
    <s v="в % к пред году"/>
    <x v="5"/>
    <x v="1"/>
    <n v="101.5"/>
  </r>
  <r>
    <x v="7"/>
    <x v="3"/>
    <s v=" по разделу D: Обрабатывающие производства"/>
    <s v="в % к пред году"/>
    <x v="7"/>
    <x v="3"/>
    <n v="103"/>
  </r>
  <r>
    <x v="7"/>
    <x v="3"/>
    <s v=" по разделу D: Обрабатывающие производства"/>
    <s v="в % к пред году"/>
    <x v="6"/>
    <x v="2"/>
    <n v="101"/>
  </r>
  <r>
    <x v="7"/>
    <x v="4"/>
    <s v=" по разделу D: Обрабатывающие производства"/>
    <s v="в % к пред году"/>
    <x v="4"/>
    <x v="0"/>
    <n v="94"/>
  </r>
  <r>
    <x v="7"/>
    <x v="4"/>
    <s v=" по разделу D: Обрабатывающие производства"/>
    <s v="в % к пред году"/>
    <x v="8"/>
    <x v="3"/>
    <n v="104"/>
  </r>
  <r>
    <x v="7"/>
    <x v="4"/>
    <s v=" по разделу D: Обрабатывающие производства"/>
    <s v="в % к пред году"/>
    <x v="7"/>
    <x v="2"/>
    <n v="98"/>
  </r>
  <r>
    <x v="7"/>
    <x v="4"/>
    <s v=" по разделу D: Обрабатывающие производства"/>
    <s v="в % к пред году"/>
    <x v="5"/>
    <x v="0"/>
    <n v="92.2"/>
  </r>
  <r>
    <x v="7"/>
    <x v="4"/>
    <s v=" по разделу D: Обрабатывающие производства"/>
    <s v="в % к пред году"/>
    <x v="9"/>
    <x v="2"/>
    <n v="101"/>
  </r>
  <r>
    <x v="7"/>
    <x v="4"/>
    <s v=" по разделу D: Обрабатывающие производства"/>
    <s v="в % к пред году"/>
    <x v="7"/>
    <x v="3"/>
    <n v="103"/>
  </r>
  <r>
    <x v="7"/>
    <x v="4"/>
    <s v=" по разделу D: Обрабатывающие производства"/>
    <s v="в % к пред году"/>
    <x v="6"/>
    <x v="1"/>
    <n v="80"/>
  </r>
  <r>
    <x v="7"/>
    <x v="4"/>
    <s v=" по разделу D: Обрабатывающие производства"/>
    <s v="в % к пред году"/>
    <x v="9"/>
    <x v="3"/>
    <n v="105"/>
  </r>
  <r>
    <x v="7"/>
    <x v="4"/>
    <s v=" по разделу D: Обрабатывающие производства"/>
    <s v="в % к пред году"/>
    <x v="8"/>
    <x v="2"/>
    <n v="100.5"/>
  </r>
  <r>
    <x v="7"/>
    <x v="5"/>
    <s v=" по разделу D: Обрабатывающие производства"/>
    <s v="в % к пред году"/>
    <x v="7"/>
    <x v="1"/>
    <n v="102.5"/>
  </r>
  <r>
    <x v="7"/>
    <x v="5"/>
    <s v=" по разделу D: Обрабатывающие производства"/>
    <s v="в % к пред году"/>
    <x v="9"/>
    <x v="2"/>
    <n v="101.5"/>
  </r>
  <r>
    <x v="7"/>
    <x v="5"/>
    <s v=" по разделу D: Обрабатывающие производства"/>
    <s v="в % к пред году"/>
    <x v="8"/>
    <x v="2"/>
    <n v="100.5"/>
  </r>
  <r>
    <x v="7"/>
    <x v="5"/>
    <s v=" по разделу D: Обрабатывающие производства"/>
    <s v="в % к пред году"/>
    <x v="5"/>
    <x v="0"/>
    <n v="97.1"/>
  </r>
  <r>
    <x v="7"/>
    <x v="5"/>
    <s v=" по разделу D: Обрабатывающие производства"/>
    <s v="в % к пред году"/>
    <x v="9"/>
    <x v="3"/>
    <n v="103"/>
  </r>
  <r>
    <x v="7"/>
    <x v="5"/>
    <s v=" по разделу D: Обрабатывающие производства"/>
    <s v="в % к пред году"/>
    <x v="8"/>
    <x v="3"/>
    <n v="102.5"/>
  </r>
  <r>
    <x v="7"/>
    <x v="5"/>
    <s v=" по разделу D: Обрабатывающие производства"/>
    <s v="в % к пред году"/>
    <x v="6"/>
    <x v="0"/>
    <n v="83.2"/>
  </r>
  <r>
    <x v="7"/>
    <x v="5"/>
    <s v=" по разделу D: Обрабатывающие производства"/>
    <s v="в % к пред году"/>
    <x v="10"/>
    <x v="2"/>
    <n v="102"/>
  </r>
  <r>
    <x v="7"/>
    <x v="5"/>
    <s v=" по разделу D: Обрабатывающие производства"/>
    <s v="в % к пред году"/>
    <x v="10"/>
    <x v="3"/>
    <n v="103.5"/>
  </r>
  <r>
    <x v="7"/>
    <x v="6"/>
    <s v=" по разделу D: Обрабатывающие производства"/>
    <s v="в % к пред году"/>
    <x v="10"/>
    <x v="2"/>
    <n v="101"/>
  </r>
  <r>
    <x v="7"/>
    <x v="6"/>
    <s v=" по разделу D: Обрабатывающие производства"/>
    <s v="в % к пред году"/>
    <x v="11"/>
    <x v="3"/>
    <n v="102.5"/>
  </r>
  <r>
    <x v="7"/>
    <x v="6"/>
    <s v=" по разделу D: Обрабатывающие производства"/>
    <s v="в % к пред году"/>
    <x v="8"/>
    <x v="1"/>
    <n v="106"/>
  </r>
  <r>
    <x v="7"/>
    <x v="6"/>
    <s v=" по разделу D: Обрабатывающие производства"/>
    <s v="в % к пред году"/>
    <x v="10"/>
    <x v="3"/>
    <n v="102.5"/>
  </r>
  <r>
    <x v="7"/>
    <x v="6"/>
    <s v=" по разделу D: Обрабатывающие производства"/>
    <s v="в % к пред году"/>
    <x v="6"/>
    <x v="0"/>
    <n v="86.3"/>
  </r>
  <r>
    <x v="7"/>
    <x v="6"/>
    <s v=" по разделу D: Обрабатывающие производства"/>
    <s v="в % к пред году"/>
    <x v="9"/>
    <x v="2"/>
    <n v="100"/>
  </r>
  <r>
    <x v="7"/>
    <x v="6"/>
    <s v=" по разделу D: Обрабатывающие производства"/>
    <s v="в % к пред году"/>
    <x v="11"/>
    <x v="2"/>
    <n v="101"/>
  </r>
  <r>
    <x v="7"/>
    <x v="6"/>
    <s v=" по разделу D: Обрабатывающие производства"/>
    <s v="в % к пред году"/>
    <x v="7"/>
    <x v="0"/>
    <n v="99.7"/>
  </r>
  <r>
    <x v="7"/>
    <x v="6"/>
    <s v=" по разделу D: Обрабатывающие производства"/>
    <s v="в % к пред году"/>
    <x v="9"/>
    <x v="3"/>
    <n v="101.5"/>
  </r>
  <r>
    <x v="7"/>
    <x v="7"/>
    <s v=" по разделу D: Обрабатывающие производства"/>
    <s v="в % к пред году"/>
    <x v="9"/>
    <x v="1"/>
    <n v="104"/>
  </r>
  <r>
    <x v="7"/>
    <x v="7"/>
    <s v=" по разделу D: Обрабатывающие производства"/>
    <s v="в % к пред году"/>
    <x v="12"/>
    <x v="3"/>
    <n v="104.5"/>
  </r>
  <r>
    <x v="7"/>
    <x v="7"/>
    <s v=" по разделу D: Обрабатывающие производства"/>
    <s v="в % к пред году"/>
    <x v="11"/>
    <x v="2"/>
    <n v="103"/>
  </r>
  <r>
    <x v="7"/>
    <x v="7"/>
    <s v=" по разделу D: Обрабатывающие производства"/>
    <s v="в % к пред году"/>
    <x v="10"/>
    <x v="2"/>
    <n v="102.5"/>
  </r>
  <r>
    <x v="7"/>
    <x v="7"/>
    <s v=" по разделу D: Обрабатывающие производства"/>
    <s v="в % к пред году"/>
    <x v="11"/>
    <x v="3"/>
    <n v="104"/>
  </r>
  <r>
    <x v="7"/>
    <x v="7"/>
    <s v=" по разделу D: Обрабатывающие производства"/>
    <s v="в % к пред году"/>
    <x v="10"/>
    <x v="3"/>
    <n v="103.5"/>
  </r>
  <r>
    <x v="7"/>
    <x v="7"/>
    <s v=" по разделу D: Обрабатывающие производства"/>
    <s v="в % к пред году"/>
    <x v="12"/>
    <x v="2"/>
    <n v="103.5"/>
  </r>
  <r>
    <x v="7"/>
    <x v="7"/>
    <s v=" по разделу D: Обрабатывающие производства"/>
    <s v="в % к пред году"/>
    <x v="7"/>
    <x v="0"/>
    <n v="103.2"/>
  </r>
  <r>
    <x v="7"/>
    <x v="7"/>
    <s v=" по разделу D: Обрабатывающие производства"/>
    <s v="в % к пред году"/>
    <x v="8"/>
    <x v="0"/>
    <n v="99.2"/>
  </r>
  <r>
    <x v="7"/>
    <x v="8"/>
    <s v=" по разделу С: Обрабатывающие производства"/>
    <s v="в % к пред году"/>
    <x v="9"/>
    <x v="0"/>
    <n v="103.4"/>
  </r>
  <r>
    <x v="7"/>
    <x v="8"/>
    <s v=" по разделу С: Обрабатывающие производства"/>
    <s v="в % к пред году"/>
    <x v="12"/>
    <x v="4"/>
    <n v="101.5"/>
  </r>
  <r>
    <x v="7"/>
    <x v="8"/>
    <s v=" по разделу С: Обрабатывающие производства"/>
    <s v="в % к пред году"/>
    <x v="11"/>
    <x v="4"/>
    <n v="101"/>
  </r>
  <r>
    <x v="7"/>
    <x v="8"/>
    <s v=" по разделу С: Обрабатывающие производства"/>
    <s v="в % к пред году"/>
    <x v="13"/>
    <x v="4"/>
    <n v="101.5"/>
  </r>
  <r>
    <x v="7"/>
    <x v="8"/>
    <s v=" по разделу С: Обрабатывающие производства"/>
    <s v="в % к пред году"/>
    <x v="10"/>
    <x v="1"/>
    <n v="101"/>
  </r>
  <r>
    <x v="7"/>
    <x v="8"/>
    <s v=" по разделу С: Обрабатывающие производства"/>
    <s v="в % к пред году"/>
    <x v="12"/>
    <x v="3"/>
    <n v="104"/>
  </r>
  <r>
    <x v="7"/>
    <x v="8"/>
    <s v=" по разделу С: Обрабатывающие производства"/>
    <s v="в % к пред году"/>
    <x v="11"/>
    <x v="3"/>
    <n v="104"/>
  </r>
  <r>
    <x v="7"/>
    <x v="8"/>
    <s v=" по разделу С: Обрабатывающие производства"/>
    <s v="в % к пред году"/>
    <x v="13"/>
    <x v="3"/>
    <n v="105"/>
  </r>
  <r>
    <x v="7"/>
    <x v="8"/>
    <s v=" по разделу С: Обрабатывающие производства"/>
    <s v="в % к пред году"/>
    <x v="11"/>
    <x v="2"/>
    <n v="102"/>
  </r>
  <r>
    <x v="7"/>
    <x v="8"/>
    <s v=" по разделу С: Обрабатывающие производства"/>
    <s v="в % к пред году"/>
    <x v="13"/>
    <x v="2"/>
    <n v="103"/>
  </r>
  <r>
    <x v="7"/>
    <x v="8"/>
    <s v=" по разделу С: Обрабатывающие производства"/>
    <s v="в % к пред году"/>
    <x v="12"/>
    <x v="2"/>
    <n v="103"/>
  </r>
  <r>
    <x v="7"/>
    <x v="8"/>
    <s v=" по разделу С: Обрабатывающие производства"/>
    <s v="в % к пред году"/>
    <x v="8"/>
    <x v="0"/>
    <n v="97.7"/>
  </r>
  <r>
    <x v="7"/>
    <x v="9"/>
    <s v=" по разделу С: Обрабатывающие производства"/>
    <s v="в % к пред году"/>
    <x v="10"/>
    <x v="0"/>
    <n v="100.1"/>
  </r>
  <r>
    <x v="7"/>
    <x v="9"/>
    <s v=" по разделу С: Обрабатывающие производства"/>
    <s v="в % к пред году"/>
    <x v="13"/>
    <x v="2"/>
    <n v="102.5"/>
  </r>
  <r>
    <x v="7"/>
    <x v="9"/>
    <s v=" по разделу С: Обрабатывающие производства"/>
    <s v="в % к пред году"/>
    <x v="12"/>
    <x v="2"/>
    <n v="103"/>
  </r>
  <r>
    <x v="7"/>
    <x v="9"/>
    <s v=" по разделу С: Обрабатывающие производства"/>
    <s v="в % к пред году"/>
    <x v="14"/>
    <x v="2"/>
    <n v="102.6"/>
  </r>
  <r>
    <x v="7"/>
    <x v="9"/>
    <s v=" по разделу С: Обрабатывающие производства"/>
    <s v="в % к пред году"/>
    <x v="11"/>
    <x v="1"/>
    <n v="102"/>
  </r>
  <r>
    <x v="7"/>
    <x v="9"/>
    <s v=" по разделу С: Обрабатывающие производства"/>
    <s v="в % к пред году"/>
    <x v="13"/>
    <x v="3"/>
    <n v="103.5"/>
  </r>
  <r>
    <x v="7"/>
    <x v="9"/>
    <s v=" по разделу С: Обрабатывающие производства"/>
    <s v="в % к пред году"/>
    <x v="12"/>
    <x v="3"/>
    <n v="106"/>
  </r>
  <r>
    <x v="7"/>
    <x v="9"/>
    <s v=" по разделу С: Обрабатывающие производства"/>
    <s v="в % к пред году"/>
    <x v="14"/>
    <x v="3"/>
    <n v="103.6"/>
  </r>
  <r>
    <x v="7"/>
    <x v="9"/>
    <s v=" по разделу С: Обрабатывающие производства"/>
    <s v="в % к пред году"/>
    <x v="12"/>
    <x v="4"/>
    <n v="100"/>
  </r>
  <r>
    <x v="7"/>
    <x v="9"/>
    <s v=" по разделу С: Обрабатывающие производства"/>
    <s v="в % к пред году"/>
    <x v="14"/>
    <x v="4"/>
    <n v="100.5"/>
  </r>
  <r>
    <x v="7"/>
    <x v="9"/>
    <s v=" по разделу С: Обрабатывающие производства"/>
    <s v="в % к пред году"/>
    <x v="13"/>
    <x v="4"/>
    <n v="100.5"/>
  </r>
  <r>
    <x v="7"/>
    <x v="9"/>
    <s v=" по разделу С: Обрабатывающие производства"/>
    <s v="в % к пред году"/>
    <x v="9"/>
    <x v="0"/>
    <n v="103.4"/>
  </r>
  <r>
    <x v="7"/>
    <x v="10"/>
    <s v=" по разделу С: Обрабатывающие производства"/>
    <s v="в % к пред году"/>
    <x v="10"/>
    <x v="0"/>
    <n v="102"/>
  </r>
  <r>
    <x v="7"/>
    <x v="10"/>
    <s v=" по разделу С: Обрабатывающие производства"/>
    <s v="в % к пред году"/>
    <x v="14"/>
    <x v="4"/>
    <n v="100.5"/>
  </r>
  <r>
    <x v="7"/>
    <x v="10"/>
    <s v=" по разделу С: Обрабатывающие производства"/>
    <s v="в % к пред году"/>
    <x v="13"/>
    <x v="4"/>
    <n v="100"/>
  </r>
  <r>
    <x v="7"/>
    <x v="10"/>
    <s v=" по разделу С: Обрабатывающие производства"/>
    <s v="в % к пред году"/>
    <x v="15"/>
    <x v="4"/>
    <n v="100.5"/>
  </r>
  <r>
    <x v="7"/>
    <x v="10"/>
    <s v=" по разделу С: Обрабатывающие производства"/>
    <s v="в % к пред году"/>
    <x v="11"/>
    <x v="0"/>
    <n v="107.6"/>
  </r>
  <r>
    <x v="7"/>
    <x v="10"/>
    <s v=" по разделу С: Обрабатывающие производства"/>
    <s v="в % к пред году"/>
    <x v="14"/>
    <x v="2"/>
    <n v="102.8"/>
  </r>
  <r>
    <x v="7"/>
    <x v="10"/>
    <s v=" по разделу С: Обрабатывающие производства"/>
    <s v="в % к пред году"/>
    <x v="13"/>
    <x v="2"/>
    <n v="102.5"/>
  </r>
  <r>
    <x v="7"/>
    <x v="10"/>
    <s v=" по разделу С: Обрабатывающие производства"/>
    <s v="в % к пред году"/>
    <x v="15"/>
    <x v="2"/>
    <n v="103"/>
  </r>
  <r>
    <x v="7"/>
    <x v="10"/>
    <s v=" по разделу С: Обрабатывающие производства"/>
    <s v="в % к пред году"/>
    <x v="12"/>
    <x v="1"/>
    <n v="107"/>
  </r>
  <r>
    <x v="7"/>
    <x v="10"/>
    <s v=" по разделу С: Обрабатывающие производства"/>
    <s v="в % к пред году"/>
    <x v="14"/>
    <x v="3"/>
    <n v="105"/>
  </r>
  <r>
    <x v="7"/>
    <x v="10"/>
    <s v=" по разделу С: Обрабатывающие производства"/>
    <s v="в % к пред году"/>
    <x v="13"/>
    <x v="3"/>
    <n v="105"/>
  </r>
  <r>
    <x v="7"/>
    <x v="10"/>
    <s v=" по разделу С: Обрабатывающие производства"/>
    <s v="в % к пред году"/>
    <x v="15"/>
    <x v="3"/>
    <n v="107"/>
  </r>
  <r>
    <x v="8"/>
    <x v="0"/>
    <s v="  производство пищевых продуктов, включая напитки, и табака"/>
    <s v="в % к пред году"/>
    <x v="0"/>
    <x v="0"/>
    <n v="137.69999999999999"/>
  </r>
  <r>
    <x v="8"/>
    <x v="0"/>
    <s v="  производство пищевых продуктов, включая напитки, и табака"/>
    <s v="в % к пред году"/>
    <x v="1"/>
    <x v="0"/>
    <n v="113"/>
  </r>
  <r>
    <x v="8"/>
    <x v="0"/>
    <s v="  производство пищевых продуктов, включая напитки, и табака"/>
    <s v="в % к пред году"/>
    <x v="2"/>
    <x v="1"/>
    <n v="98"/>
  </r>
  <r>
    <x v="8"/>
    <x v="0"/>
    <s v="  производство пищевых продуктов, включая напитки, и табака"/>
    <s v="в % к пред году"/>
    <x v="3"/>
    <x v="2"/>
    <n v="100"/>
  </r>
  <r>
    <x v="8"/>
    <x v="0"/>
    <s v="  производство пищевых продуктов, включая напитки, и табака"/>
    <s v="в % к пред году"/>
    <x v="4"/>
    <x v="2"/>
    <n v="101.5"/>
  </r>
  <r>
    <x v="8"/>
    <x v="0"/>
    <s v="  производство пищевых продуктов, включая напитки, и табака"/>
    <s v="в % к пред году"/>
    <x v="4"/>
    <x v="3"/>
    <n v="102.5"/>
  </r>
  <r>
    <x v="8"/>
    <x v="0"/>
    <s v="  производство пищевых продуктов, включая напитки, и табака"/>
    <s v="в % к пред году"/>
    <x v="5"/>
    <x v="2"/>
    <n v="102"/>
  </r>
  <r>
    <x v="8"/>
    <x v="0"/>
    <s v="  производство пищевых продуктов, включая напитки, и табака"/>
    <s v="в % к пред году"/>
    <x v="5"/>
    <x v="3"/>
    <n v="103"/>
  </r>
  <r>
    <x v="8"/>
    <x v="0"/>
    <s v="  производство пищевых продуктов, включая напитки, и табака"/>
    <s v="в % к пред году"/>
    <x v="3"/>
    <x v="3"/>
    <n v="103"/>
  </r>
  <r>
    <x v="8"/>
    <x v="1"/>
    <s v="  производство пищевых продуктов, включая напитки, и табака"/>
    <s v="в % к пред году"/>
    <x v="1"/>
    <x v="0"/>
    <n v="113"/>
  </r>
  <r>
    <x v="8"/>
    <x v="1"/>
    <s v="  производство пищевых продуктов, включая напитки, и табака"/>
    <s v="в % к пред году"/>
    <x v="5"/>
    <x v="3"/>
    <n v="104"/>
  </r>
  <r>
    <x v="8"/>
    <x v="1"/>
    <s v="  производство пищевых продуктов, включая напитки, и табака"/>
    <s v="в % к пред году"/>
    <x v="4"/>
    <x v="2"/>
    <n v="100.5"/>
  </r>
  <r>
    <x v="8"/>
    <x v="1"/>
    <s v="  производство пищевых продуктов, включая напитки, и табака"/>
    <s v="в % к пред году"/>
    <x v="2"/>
    <x v="0"/>
    <n v="91.8"/>
  </r>
  <r>
    <x v="8"/>
    <x v="1"/>
    <s v="  производство пищевых продуктов, включая напитки, и табака"/>
    <s v="в % к пред году"/>
    <x v="6"/>
    <x v="2"/>
    <n v="104"/>
  </r>
  <r>
    <x v="8"/>
    <x v="1"/>
    <s v="  производство пищевых продуктов, включая напитки, и табака"/>
    <s v="в % к пред году"/>
    <x v="4"/>
    <x v="3"/>
    <n v="102.5"/>
  </r>
  <r>
    <x v="8"/>
    <x v="1"/>
    <s v="  производство пищевых продуктов, включая напитки, и табака"/>
    <s v="в % к пред году"/>
    <x v="3"/>
    <x v="1"/>
    <n v="102.5"/>
  </r>
  <r>
    <x v="8"/>
    <x v="1"/>
    <s v="  производство пищевых продуктов, включая напитки, и табака"/>
    <s v="в % к пред году"/>
    <x v="6"/>
    <x v="3"/>
    <n v="105"/>
  </r>
  <r>
    <x v="8"/>
    <x v="1"/>
    <s v="  производство пищевых продуктов, включая напитки, и табака"/>
    <s v="в % к пред году"/>
    <x v="5"/>
    <x v="2"/>
    <n v="102"/>
  </r>
  <r>
    <x v="8"/>
    <x v="2"/>
    <s v="  производство пищевых продуктов, включая напитки, и табака"/>
    <s v="в % к пред году"/>
    <x v="4"/>
    <x v="1"/>
    <n v="97"/>
  </r>
  <r>
    <x v="8"/>
    <x v="2"/>
    <s v="  производство пищевых продуктов, включая напитки, и табака"/>
    <s v="в % к пред году"/>
    <x v="6"/>
    <x v="2"/>
    <n v="101"/>
  </r>
  <r>
    <x v="8"/>
    <x v="2"/>
    <s v="  производство пищевых продуктов, включая напитки, и табака"/>
    <s v="в % к пред году"/>
    <x v="5"/>
    <x v="2"/>
    <n v="91"/>
  </r>
  <r>
    <x v="8"/>
    <x v="2"/>
    <s v="  производство пищевых продуктов, включая напитки, и табака"/>
    <s v="в % к пред году"/>
    <x v="6"/>
    <x v="3"/>
    <n v="102.5"/>
  </r>
  <r>
    <x v="8"/>
    <x v="2"/>
    <s v="  производство пищевых продуктов, включая напитки, и табака"/>
    <s v="в % к пред году"/>
    <x v="5"/>
    <x v="3"/>
    <n v="102"/>
  </r>
  <r>
    <x v="8"/>
    <x v="2"/>
    <s v="  производство пищевых продуктов, включая напитки, и табака"/>
    <s v="в % к пред году"/>
    <x v="3"/>
    <x v="0"/>
    <n v="130"/>
  </r>
  <r>
    <x v="8"/>
    <x v="2"/>
    <s v="  производство пищевых продуктов, включая напитки, и табака"/>
    <s v="в % к пред году"/>
    <x v="7"/>
    <x v="2"/>
    <n v="102"/>
  </r>
  <r>
    <x v="8"/>
    <x v="2"/>
    <s v="  производство пищевых продуктов, включая напитки, и табака"/>
    <s v="в % к пред году"/>
    <x v="7"/>
    <x v="3"/>
    <n v="103.5"/>
  </r>
  <r>
    <x v="8"/>
    <x v="3"/>
    <s v="  производство пищевых продуктов, включая напитки, и табака"/>
    <s v="в % к пред году"/>
    <x v="6"/>
    <x v="3"/>
    <n v="101.5"/>
  </r>
  <r>
    <x v="8"/>
    <x v="3"/>
    <s v="  производство пищевых продуктов, включая напитки, и табака"/>
    <s v="в % к пред году"/>
    <x v="8"/>
    <x v="2"/>
    <n v="101.8"/>
  </r>
  <r>
    <x v="8"/>
    <x v="3"/>
    <s v="  производство пищевых продуктов, включая напитки, и табака"/>
    <s v="в % к пред году"/>
    <x v="4"/>
    <x v="0"/>
    <n v="80.400000000000006"/>
  </r>
  <r>
    <x v="8"/>
    <x v="3"/>
    <s v="  производство пищевых продуктов, включая напитки, и табака"/>
    <s v="в % к пред году"/>
    <x v="7"/>
    <x v="2"/>
    <n v="101"/>
  </r>
  <r>
    <x v="8"/>
    <x v="3"/>
    <s v="  производство пищевых продуктов, включая напитки, и табака"/>
    <s v="в % к пред году"/>
    <x v="8"/>
    <x v="3"/>
    <n v="102.5"/>
  </r>
  <r>
    <x v="8"/>
    <x v="3"/>
    <s v="  производство пищевых продуктов, включая напитки, и табака"/>
    <s v="в % к пред году"/>
    <x v="5"/>
    <x v="1"/>
    <n v="110"/>
  </r>
  <r>
    <x v="8"/>
    <x v="3"/>
    <s v="  производство пищевых продуктов, включая напитки, и табака"/>
    <s v="в % к пред году"/>
    <x v="7"/>
    <x v="3"/>
    <n v="101.5"/>
  </r>
  <r>
    <x v="8"/>
    <x v="3"/>
    <s v="  производство пищевых продуктов, включая напитки, и табака"/>
    <s v="в % к пред году"/>
    <x v="6"/>
    <x v="2"/>
    <n v="101"/>
  </r>
  <r>
    <x v="8"/>
    <x v="4"/>
    <s v="  производство пищевых продуктов, включая напитки, и табака"/>
    <s v="в % к пред году"/>
    <x v="4"/>
    <x v="0"/>
    <n v="81.900000000000006"/>
  </r>
  <r>
    <x v="8"/>
    <x v="4"/>
    <s v="  производство пищевых продуктов, включая напитки, и табака"/>
    <s v="в % к пред году"/>
    <x v="8"/>
    <x v="3"/>
    <n v="102"/>
  </r>
  <r>
    <x v="8"/>
    <x v="4"/>
    <s v="  производство пищевых продуктов, включая напитки, и табака"/>
    <s v="в % к пред году"/>
    <x v="7"/>
    <x v="2"/>
    <n v="98.5"/>
  </r>
  <r>
    <x v="8"/>
    <x v="4"/>
    <s v="  производство пищевых продуктов, включая напитки, и табака"/>
    <s v="в % к пред году"/>
    <x v="5"/>
    <x v="0"/>
    <n v="125.2"/>
  </r>
  <r>
    <x v="8"/>
    <x v="4"/>
    <s v="  производство пищевых продуктов, включая напитки, и табака"/>
    <s v="в % к пред году"/>
    <x v="9"/>
    <x v="2"/>
    <n v="100.5"/>
  </r>
  <r>
    <x v="8"/>
    <x v="4"/>
    <s v="  производство пищевых продуктов, включая напитки, и табака"/>
    <s v="в % к пред году"/>
    <x v="7"/>
    <x v="3"/>
    <n v="101.5"/>
  </r>
  <r>
    <x v="8"/>
    <x v="4"/>
    <s v="  производство пищевых продуктов, включая напитки, и табака"/>
    <s v="в % к пред году"/>
    <x v="6"/>
    <x v="1"/>
    <n v="95"/>
  </r>
  <r>
    <x v="8"/>
    <x v="4"/>
    <s v="  производство пищевых продуктов, включая напитки, и табака"/>
    <s v="в % к пред году"/>
    <x v="9"/>
    <x v="3"/>
    <n v="101.5"/>
  </r>
  <r>
    <x v="8"/>
    <x v="4"/>
    <s v="  производство пищевых продуктов, включая напитки, и табака"/>
    <s v="в % к пред году"/>
    <x v="8"/>
    <x v="2"/>
    <n v="100"/>
  </r>
  <r>
    <x v="8"/>
    <x v="5"/>
    <s v="  производство пищевых продуктов, включая напитки, и табака"/>
    <s v="в % к пред году"/>
    <x v="7"/>
    <x v="1"/>
    <n v="96"/>
  </r>
  <r>
    <x v="8"/>
    <x v="5"/>
    <s v="  производство пищевых продуктов, включая напитки, и табака"/>
    <s v="в % к пред году"/>
    <x v="9"/>
    <x v="2"/>
    <n v="100.5"/>
  </r>
  <r>
    <x v="8"/>
    <x v="5"/>
    <s v="  производство пищевых продуктов, включая напитки, и табака"/>
    <s v="в % к пред году"/>
    <x v="8"/>
    <x v="2"/>
    <n v="100"/>
  </r>
  <r>
    <x v="8"/>
    <x v="5"/>
    <s v="  производство пищевых продуктов, включая напитки, и табака"/>
    <s v="в % к пред году"/>
    <x v="5"/>
    <x v="0"/>
    <n v="108.9"/>
  </r>
  <r>
    <x v="8"/>
    <x v="5"/>
    <s v="  производство пищевых продуктов, включая напитки, и табака"/>
    <s v="в % к пред году"/>
    <x v="9"/>
    <x v="3"/>
    <n v="102"/>
  </r>
  <r>
    <x v="8"/>
    <x v="5"/>
    <s v="  производство пищевых продуктов, включая напитки, и табака"/>
    <s v="в % к пред году"/>
    <x v="8"/>
    <x v="3"/>
    <n v="102.3"/>
  </r>
  <r>
    <x v="8"/>
    <x v="5"/>
    <s v="  производство пищевых продуктов, включая напитки, и табака"/>
    <s v="в % к пред году"/>
    <x v="6"/>
    <x v="0"/>
    <n v="105.3"/>
  </r>
  <r>
    <x v="8"/>
    <x v="5"/>
    <s v="  производство пищевых продуктов, включая напитки, и табака"/>
    <s v="в % к пред году"/>
    <x v="10"/>
    <x v="2"/>
    <n v="101"/>
  </r>
  <r>
    <x v="8"/>
    <x v="5"/>
    <s v="  производство пищевых продуктов, включая напитки, и табака"/>
    <s v="в % к пред году"/>
    <x v="10"/>
    <x v="3"/>
    <n v="102.5"/>
  </r>
  <r>
    <x v="8"/>
    <x v="6"/>
    <s v="производство пищевых продуктов, включая напитки, и табака"/>
    <s v="в % к пред году"/>
    <x v="10"/>
    <x v="2"/>
    <n v="99"/>
  </r>
  <r>
    <x v="8"/>
    <x v="6"/>
    <s v="производство пищевых продуктов, включая напитки, и табака"/>
    <s v="в % к пред году"/>
    <x v="11"/>
    <x v="3"/>
    <n v="102"/>
  </r>
  <r>
    <x v="8"/>
    <x v="6"/>
    <s v="производство пищевых продуктов, включая напитки, и табака"/>
    <s v="в % к пред году"/>
    <x v="8"/>
    <x v="1"/>
    <n v="97"/>
  </r>
  <r>
    <x v="8"/>
    <x v="6"/>
    <s v="производство пищевых продуктов, включая напитки, и табака"/>
    <s v="в % к пред году"/>
    <x v="10"/>
    <x v="3"/>
    <n v="101"/>
  </r>
  <r>
    <x v="8"/>
    <x v="6"/>
    <s v="производство пищевых продуктов, включая напитки, и табака"/>
    <s v="в % к пред году"/>
    <x v="6"/>
    <x v="0"/>
    <n v="105.5"/>
  </r>
  <r>
    <x v="8"/>
    <x v="6"/>
    <s v="производство пищевых продуктов, включая напитки, и табака"/>
    <s v="в % к пред году"/>
    <x v="9"/>
    <x v="2"/>
    <n v="96"/>
  </r>
  <r>
    <x v="8"/>
    <x v="6"/>
    <s v="производство пищевых продуктов, включая напитки, и табака"/>
    <s v="в % к пред году"/>
    <x v="11"/>
    <x v="2"/>
    <n v="100"/>
  </r>
  <r>
    <x v="8"/>
    <x v="6"/>
    <s v="производство пищевых продуктов, включая напитки, и табака"/>
    <s v="в % к пред году"/>
    <x v="7"/>
    <x v="0"/>
    <n v="96.1"/>
  </r>
  <r>
    <x v="8"/>
    <x v="6"/>
    <s v="производство пищевых продуктов, включая напитки, и табака"/>
    <s v="в % к пред году"/>
    <x v="9"/>
    <x v="3"/>
    <n v="100.5"/>
  </r>
  <r>
    <x v="8"/>
    <x v="7"/>
    <s v="производство пищевых продуктов, включая напитки, и табака"/>
    <s v="в % к пред году"/>
    <x v="9"/>
    <x v="1"/>
    <n v="101.5"/>
  </r>
  <r>
    <x v="8"/>
    <x v="7"/>
    <s v="производство пищевых продуктов, включая напитки, и табака"/>
    <s v="в % к пред году"/>
    <x v="12"/>
    <x v="3"/>
    <n v="101"/>
  </r>
  <r>
    <x v="8"/>
    <x v="7"/>
    <s v="производство пищевых продуктов, включая напитки, и табака"/>
    <s v="в % к пред году"/>
    <x v="11"/>
    <x v="2"/>
    <n v="101"/>
  </r>
  <r>
    <x v="8"/>
    <x v="7"/>
    <s v="производство пищевых продуктов, включая напитки, и табака"/>
    <s v="в % к пред году"/>
    <x v="10"/>
    <x v="2"/>
    <n v="101"/>
  </r>
  <r>
    <x v="8"/>
    <x v="7"/>
    <s v="производство пищевых продуктов, включая напитки, и табака"/>
    <s v="в % к пред году"/>
    <x v="11"/>
    <x v="3"/>
    <n v="101.5"/>
  </r>
  <r>
    <x v="8"/>
    <x v="7"/>
    <s v="производство пищевых продуктов, включая напитки, и табака"/>
    <s v="в % к пред году"/>
    <x v="10"/>
    <x v="3"/>
    <n v="101.5"/>
  </r>
  <r>
    <x v="8"/>
    <x v="7"/>
    <s v="производство пищевых продуктов, включая напитки, и табака"/>
    <s v="в % к пред году"/>
    <x v="12"/>
    <x v="2"/>
    <n v="100.5"/>
  </r>
  <r>
    <x v="8"/>
    <x v="7"/>
    <s v="производство пищевых продуктов, включая напитки, и табака"/>
    <s v="в % к пред году"/>
    <x v="7"/>
    <x v="0"/>
    <n v="95.2"/>
  </r>
  <r>
    <x v="8"/>
    <x v="7"/>
    <s v="производство пищевых продуктов, включая напитки, и табака"/>
    <s v="в % к пред году"/>
    <x v="8"/>
    <x v="0"/>
    <n v="96.8"/>
  </r>
  <r>
    <x v="8"/>
    <x v="8"/>
    <s v="производство пищевых продуктов"/>
    <s v="в % к пред году"/>
    <x v="9"/>
    <x v="0"/>
    <n v="96.7"/>
  </r>
  <r>
    <x v="8"/>
    <x v="8"/>
    <s v="производство пищевых продуктов"/>
    <s v="в % к пред году"/>
    <x v="12"/>
    <x v="4"/>
    <n v="101"/>
  </r>
  <r>
    <x v="8"/>
    <x v="8"/>
    <s v="производство пищевых продуктов"/>
    <s v="в % к пред году"/>
    <x v="11"/>
    <x v="4"/>
    <n v="100.5"/>
  </r>
  <r>
    <x v="8"/>
    <x v="8"/>
    <s v="производство пищевых продуктов"/>
    <s v="в % к пред году"/>
    <x v="13"/>
    <x v="4"/>
    <n v="101.5"/>
  </r>
  <r>
    <x v="8"/>
    <x v="8"/>
    <s v="производство пищевых продуктов"/>
    <s v="в % к пред году"/>
    <x v="10"/>
    <x v="1"/>
    <n v="102.5"/>
  </r>
  <r>
    <x v="8"/>
    <x v="8"/>
    <s v="производство пищевых продуктов"/>
    <s v="в % к пред году"/>
    <x v="12"/>
    <x v="3"/>
    <n v="103"/>
  </r>
  <r>
    <x v="8"/>
    <x v="8"/>
    <s v="производство пищевых продуктов"/>
    <s v="в % к пред году"/>
    <x v="11"/>
    <x v="3"/>
    <n v="102.8"/>
  </r>
  <r>
    <x v="8"/>
    <x v="8"/>
    <s v="производство пищевых продуктов"/>
    <s v="в % к пред году"/>
    <x v="13"/>
    <x v="3"/>
    <n v="103.4"/>
  </r>
  <r>
    <x v="8"/>
    <x v="8"/>
    <s v="производство пищевых продуктов"/>
    <s v="в % к пред году"/>
    <x v="11"/>
    <x v="2"/>
    <n v="101.5"/>
  </r>
  <r>
    <x v="8"/>
    <x v="8"/>
    <s v="производство пищевых продуктов"/>
    <s v="в % к пред году"/>
    <x v="13"/>
    <x v="2"/>
    <n v="102.3"/>
  </r>
  <r>
    <x v="8"/>
    <x v="8"/>
    <s v="производство пищевых продуктов"/>
    <s v="в % к пред году"/>
    <x v="12"/>
    <x v="2"/>
    <n v="102"/>
  </r>
  <r>
    <x v="8"/>
    <x v="8"/>
    <s v="производство пищевых продуктов"/>
    <s v="в % к пред году"/>
    <x v="8"/>
    <x v="0"/>
    <n v="97.2"/>
  </r>
  <r>
    <x v="8"/>
    <x v="9"/>
    <s v="производство пищевых продуктов"/>
    <s v="в % к пред году"/>
    <x v="10"/>
    <x v="0"/>
    <n v="110.2"/>
  </r>
  <r>
    <x v="8"/>
    <x v="9"/>
    <s v="производство пищевых продуктов"/>
    <s v="в % к пред году"/>
    <x v="13"/>
    <x v="2"/>
    <n v="105.2"/>
  </r>
  <r>
    <x v="8"/>
    <x v="9"/>
    <s v="производство пищевых продуктов"/>
    <s v="в % к пред году"/>
    <x v="12"/>
    <x v="2"/>
    <n v="105"/>
  </r>
  <r>
    <x v="8"/>
    <x v="9"/>
    <s v="производство пищевых продуктов"/>
    <s v="в % к пред году"/>
    <x v="14"/>
    <x v="2"/>
    <n v="105.5"/>
  </r>
  <r>
    <x v="8"/>
    <x v="9"/>
    <s v="производство пищевых продуктов"/>
    <s v="в % к пред году"/>
    <x v="11"/>
    <x v="1"/>
    <n v="108"/>
  </r>
  <r>
    <x v="8"/>
    <x v="9"/>
    <s v="производство пищевых продуктов"/>
    <s v="в % к пред году"/>
    <x v="13"/>
    <x v="3"/>
    <n v="106.5"/>
  </r>
  <r>
    <x v="8"/>
    <x v="9"/>
    <s v="производство пищевых продуктов"/>
    <s v="в % к пред году"/>
    <x v="12"/>
    <x v="3"/>
    <n v="106"/>
  </r>
  <r>
    <x v="8"/>
    <x v="9"/>
    <s v="производство пищевых продуктов"/>
    <s v="в % к пред году"/>
    <x v="14"/>
    <x v="3"/>
    <n v="106.7"/>
  </r>
  <r>
    <x v="8"/>
    <x v="9"/>
    <s v="производство пищевых продуктов"/>
    <s v="в % к пред году"/>
    <x v="12"/>
    <x v="4"/>
    <n v="100.6"/>
  </r>
  <r>
    <x v="8"/>
    <x v="9"/>
    <s v="производство пищевых продуктов"/>
    <s v="в % к пред году"/>
    <x v="14"/>
    <x v="4"/>
    <n v="100.8"/>
  </r>
  <r>
    <x v="8"/>
    <x v="9"/>
    <s v="производство пищевых продуктов"/>
    <s v="в % к пред году"/>
    <x v="13"/>
    <x v="4"/>
    <n v="100.7"/>
  </r>
  <r>
    <x v="8"/>
    <x v="9"/>
    <s v="производство пищевых продуктов"/>
    <s v="в % к пред году"/>
    <x v="9"/>
    <x v="0"/>
    <n v="96.7"/>
  </r>
  <r>
    <x v="8"/>
    <x v="10"/>
    <s v="производство пищевых продуктов"/>
    <s v="в % к пред году"/>
    <x v="10"/>
    <x v="0"/>
    <n v="112"/>
  </r>
  <r>
    <x v="8"/>
    <x v="10"/>
    <s v="производство пищевых продуктов"/>
    <s v="в % к пред году"/>
    <x v="14"/>
    <x v="4"/>
    <n v="100"/>
  </r>
  <r>
    <x v="8"/>
    <x v="10"/>
    <s v="производство пищевых продуктов"/>
    <s v="в % к пред году"/>
    <x v="13"/>
    <x v="4"/>
    <n v="100"/>
  </r>
  <r>
    <x v="8"/>
    <x v="10"/>
    <s v="производство пищевых продуктов"/>
    <s v="в % к пред году"/>
    <x v="15"/>
    <x v="4"/>
    <n v="100.2"/>
  </r>
  <r>
    <x v="8"/>
    <x v="10"/>
    <s v="производство пищевых продуктов"/>
    <s v="в % к пред году"/>
    <x v="11"/>
    <x v="0"/>
    <n v="99.3"/>
  </r>
  <r>
    <x v="8"/>
    <x v="10"/>
    <s v="производство пищевых продуктов"/>
    <s v="в % к пред году"/>
    <x v="14"/>
    <x v="2"/>
    <n v="100.5"/>
  </r>
  <r>
    <x v="8"/>
    <x v="10"/>
    <s v="производство пищевых продуктов"/>
    <s v="в % к пред году"/>
    <x v="13"/>
    <x v="2"/>
    <n v="100.5"/>
  </r>
  <r>
    <x v="8"/>
    <x v="10"/>
    <s v="производство пищевых продуктов"/>
    <s v="в % к пред году"/>
    <x v="15"/>
    <x v="2"/>
    <n v="100.7"/>
  </r>
  <r>
    <x v="8"/>
    <x v="10"/>
    <s v="производство пищевых продуктов"/>
    <s v="в % к пред году"/>
    <x v="12"/>
    <x v="1"/>
    <n v="90"/>
  </r>
  <r>
    <x v="8"/>
    <x v="10"/>
    <s v="производство пищевых продуктов"/>
    <s v="в % к пред году"/>
    <x v="14"/>
    <x v="3"/>
    <n v="101"/>
  </r>
  <r>
    <x v="8"/>
    <x v="10"/>
    <s v="производство пищевых продуктов"/>
    <s v="в % к пред году"/>
    <x v="13"/>
    <x v="3"/>
    <n v="101"/>
  </r>
  <r>
    <x v="8"/>
    <x v="10"/>
    <s v="производство пищевых продуктов"/>
    <s v="в % к пред году"/>
    <x v="15"/>
    <x v="3"/>
    <n v="101"/>
  </r>
  <r>
    <x v="9"/>
    <x v="8"/>
    <s v="производство напитков"/>
    <s v="в % к пред году"/>
    <x v="9"/>
    <x v="0"/>
    <n v="116.3"/>
  </r>
  <r>
    <x v="9"/>
    <x v="8"/>
    <s v="производство напитков"/>
    <s v="в % к пред году"/>
    <x v="12"/>
    <x v="4"/>
    <n v="100.5"/>
  </r>
  <r>
    <x v="9"/>
    <x v="8"/>
    <s v="производство напитков"/>
    <s v="в % к пред году"/>
    <x v="11"/>
    <x v="4"/>
    <n v="102"/>
  </r>
  <r>
    <x v="9"/>
    <x v="8"/>
    <s v="производство напитков"/>
    <s v="в % к пред году"/>
    <x v="13"/>
    <x v="4"/>
    <n v="100.5"/>
  </r>
  <r>
    <x v="9"/>
    <x v="8"/>
    <s v="производство напитков"/>
    <s v="в % к пред году"/>
    <x v="10"/>
    <x v="1"/>
    <n v="50"/>
  </r>
  <r>
    <x v="9"/>
    <x v="8"/>
    <s v="производство напитков"/>
    <s v="в % к пред году"/>
    <x v="12"/>
    <x v="3"/>
    <n v="105"/>
  </r>
  <r>
    <x v="9"/>
    <x v="8"/>
    <s v="производство напитков"/>
    <s v="в % к пред году"/>
    <x v="11"/>
    <x v="3"/>
    <n v="107"/>
  </r>
  <r>
    <x v="9"/>
    <x v="8"/>
    <s v="производство напитков"/>
    <s v="в % к пред году"/>
    <x v="13"/>
    <x v="3"/>
    <n v="102"/>
  </r>
  <r>
    <x v="9"/>
    <x v="8"/>
    <s v="производство напитков"/>
    <s v="в % к пред году"/>
    <x v="11"/>
    <x v="2"/>
    <n v="105"/>
  </r>
  <r>
    <x v="9"/>
    <x v="8"/>
    <s v="производство напитков"/>
    <s v="в % к пред году"/>
    <x v="13"/>
    <x v="2"/>
    <n v="101"/>
  </r>
  <r>
    <x v="9"/>
    <x v="8"/>
    <s v="производство напитков"/>
    <s v="в % к пред году"/>
    <x v="12"/>
    <x v="2"/>
    <n v="103"/>
  </r>
  <r>
    <x v="9"/>
    <x v="8"/>
    <s v="производство напитков"/>
    <s v="в % к пред году"/>
    <x v="8"/>
    <x v="0"/>
    <n v="61.1"/>
  </r>
  <r>
    <x v="9"/>
    <x v="9"/>
    <s v="производство напитков"/>
    <s v="в % к пред году"/>
    <x v="10"/>
    <x v="0"/>
    <n v="46.5"/>
  </r>
  <r>
    <x v="9"/>
    <x v="9"/>
    <s v="производство напитков"/>
    <s v="в % к пред году"/>
    <x v="13"/>
    <x v="2"/>
    <n v="103.2"/>
  </r>
  <r>
    <x v="9"/>
    <x v="9"/>
    <s v="производство напитков"/>
    <s v="в % к пред году"/>
    <x v="12"/>
    <x v="2"/>
    <n v="103"/>
  </r>
  <r>
    <x v="9"/>
    <x v="9"/>
    <s v="производство напитков"/>
    <s v="в % к пред году"/>
    <x v="14"/>
    <x v="2"/>
    <n v="103.5"/>
  </r>
  <r>
    <x v="9"/>
    <x v="9"/>
    <s v="производство напитков"/>
    <s v="в % к пред году"/>
    <x v="11"/>
    <x v="1"/>
    <n v="110"/>
  </r>
  <r>
    <x v="9"/>
    <x v="9"/>
    <s v="производство напитков"/>
    <s v="в % к пред году"/>
    <x v="13"/>
    <x v="3"/>
    <n v="105"/>
  </r>
  <r>
    <x v="9"/>
    <x v="9"/>
    <s v="производство напитков"/>
    <s v="в % к пред году"/>
    <x v="12"/>
    <x v="3"/>
    <n v="104.5"/>
  </r>
  <r>
    <x v="9"/>
    <x v="9"/>
    <s v="производство напитков"/>
    <s v="в % к пред году"/>
    <x v="14"/>
    <x v="3"/>
    <n v="105.5"/>
  </r>
  <r>
    <x v="9"/>
    <x v="9"/>
    <s v="производство напитков"/>
    <s v="в % к пред году"/>
    <x v="12"/>
    <x v="4"/>
    <n v="100"/>
  </r>
  <r>
    <x v="9"/>
    <x v="9"/>
    <s v="производство напитков"/>
    <s v="в % к пред году"/>
    <x v="14"/>
    <x v="4"/>
    <n v="100.4"/>
  </r>
  <r>
    <x v="9"/>
    <x v="9"/>
    <s v="производство напитков"/>
    <s v="в % к пред году"/>
    <x v="13"/>
    <x v="4"/>
    <n v="100.3"/>
  </r>
  <r>
    <x v="9"/>
    <x v="9"/>
    <s v="производство напитков"/>
    <s v="в % к пред году"/>
    <x v="9"/>
    <x v="0"/>
    <n v="116.3"/>
  </r>
  <r>
    <x v="9"/>
    <x v="10"/>
    <s v="производство напитков"/>
    <s v="в % к пред году"/>
    <x v="10"/>
    <x v="0"/>
    <n v="44.3"/>
  </r>
  <r>
    <x v="9"/>
    <x v="10"/>
    <s v="производство напитков"/>
    <s v="в % к пред году"/>
    <x v="14"/>
    <x v="4"/>
    <n v="100"/>
  </r>
  <r>
    <x v="9"/>
    <x v="10"/>
    <s v="производство напитков"/>
    <s v="в % к пред году"/>
    <x v="13"/>
    <x v="4"/>
    <n v="99"/>
  </r>
  <r>
    <x v="9"/>
    <x v="10"/>
    <s v="производство напитков"/>
    <s v="в % к пред году"/>
    <x v="15"/>
    <x v="4"/>
    <n v="100.2"/>
  </r>
  <r>
    <x v="9"/>
    <x v="10"/>
    <s v="производство напитков"/>
    <s v="в % к пред году"/>
    <x v="11"/>
    <x v="0"/>
    <n v="109.3"/>
  </r>
  <r>
    <x v="9"/>
    <x v="10"/>
    <s v="производство напитков"/>
    <s v="в % к пред году"/>
    <x v="14"/>
    <x v="2"/>
    <n v="100.3"/>
  </r>
  <r>
    <x v="9"/>
    <x v="10"/>
    <s v="производство напитков"/>
    <s v="в % к пред году"/>
    <x v="13"/>
    <x v="2"/>
    <n v="100"/>
  </r>
  <r>
    <x v="9"/>
    <x v="10"/>
    <s v="производство напитков"/>
    <s v="в % к пред году"/>
    <x v="15"/>
    <x v="2"/>
    <n v="100.5"/>
  </r>
  <r>
    <x v="9"/>
    <x v="10"/>
    <s v="производство напитков"/>
    <s v="в % к пред году"/>
    <x v="12"/>
    <x v="1"/>
    <n v="85"/>
  </r>
  <r>
    <x v="9"/>
    <x v="10"/>
    <s v="производство напитков"/>
    <s v="в % к пред году"/>
    <x v="14"/>
    <x v="3"/>
    <n v="100.7"/>
  </r>
  <r>
    <x v="9"/>
    <x v="10"/>
    <s v="производство напитков"/>
    <s v="в % к пред году"/>
    <x v="13"/>
    <x v="3"/>
    <n v="100.5"/>
  </r>
  <r>
    <x v="9"/>
    <x v="10"/>
    <s v="производство напитков"/>
    <s v="в % к пред году"/>
    <x v="15"/>
    <x v="3"/>
    <n v="101"/>
  </r>
  <r>
    <x v="10"/>
    <x v="0"/>
    <s v="  обработка древесины и производство изделий из дерева"/>
    <s v="в % к пред году"/>
    <x v="0"/>
    <x v="0"/>
    <n v="104"/>
  </r>
  <r>
    <x v="10"/>
    <x v="0"/>
    <s v="  обработка древесины и производство изделий из дерева"/>
    <s v="в % к пред году"/>
    <x v="1"/>
    <x v="0"/>
    <n v="84.8"/>
  </r>
  <r>
    <x v="10"/>
    <x v="0"/>
    <s v="  обработка древесины и производство изделий из дерева"/>
    <s v="в % к пред году"/>
    <x v="2"/>
    <x v="1"/>
    <n v="72"/>
  </r>
  <r>
    <x v="10"/>
    <x v="0"/>
    <s v="  обработка древесины и производство изделий из дерева"/>
    <s v="в % к пред году"/>
    <x v="3"/>
    <x v="2"/>
    <n v="102"/>
  </r>
  <r>
    <x v="10"/>
    <x v="0"/>
    <s v="  обработка древесины и производство изделий из дерева"/>
    <s v="в % к пред году"/>
    <x v="4"/>
    <x v="2"/>
    <n v="102"/>
  </r>
  <r>
    <x v="10"/>
    <x v="0"/>
    <s v="  обработка древесины и производство изделий из дерева"/>
    <s v="в % к пред году"/>
    <x v="4"/>
    <x v="3"/>
    <n v="108"/>
  </r>
  <r>
    <x v="10"/>
    <x v="0"/>
    <s v="  обработка древесины и производство изделий из дерева"/>
    <s v="в % к пред году"/>
    <x v="5"/>
    <x v="2"/>
    <n v="110"/>
  </r>
  <r>
    <x v="10"/>
    <x v="0"/>
    <s v="  обработка древесины и производство изделий из дерева"/>
    <s v="в % к пред году"/>
    <x v="5"/>
    <x v="3"/>
    <n v="115"/>
  </r>
  <r>
    <x v="10"/>
    <x v="0"/>
    <s v="  обработка древесины и производство изделий из дерева"/>
    <s v="в % к пред году"/>
    <x v="3"/>
    <x v="3"/>
    <n v="105"/>
  </r>
  <r>
    <x v="10"/>
    <x v="1"/>
    <s v="  обработка древесины и производство изделий из дерева"/>
    <s v="в % к пред году"/>
    <x v="1"/>
    <x v="0"/>
    <n v="84.8"/>
  </r>
  <r>
    <x v="10"/>
    <x v="1"/>
    <s v="  обработка древесины и производство изделий из дерева"/>
    <s v="в % к пред году"/>
    <x v="5"/>
    <x v="3"/>
    <n v="108"/>
  </r>
  <r>
    <x v="10"/>
    <x v="1"/>
    <s v="  обработка древесины и производство изделий из дерева"/>
    <s v="в % к пред году"/>
    <x v="4"/>
    <x v="2"/>
    <n v="105"/>
  </r>
  <r>
    <x v="10"/>
    <x v="1"/>
    <s v="  обработка древесины и производство изделий из дерева"/>
    <s v="в % к пред году"/>
    <x v="2"/>
    <x v="0"/>
    <n v="85.6"/>
  </r>
  <r>
    <x v="10"/>
    <x v="1"/>
    <s v="  обработка древесины и производство изделий из дерева"/>
    <s v="в % к пред году"/>
    <x v="6"/>
    <x v="2"/>
    <n v="110"/>
  </r>
  <r>
    <x v="10"/>
    <x v="1"/>
    <s v="  обработка древесины и производство изделий из дерева"/>
    <s v="в % к пред году"/>
    <x v="4"/>
    <x v="3"/>
    <n v="110"/>
  </r>
  <r>
    <x v="10"/>
    <x v="1"/>
    <s v="  обработка древесины и производство изделий из дерева"/>
    <s v="в % к пред году"/>
    <x v="3"/>
    <x v="1"/>
    <n v="101"/>
  </r>
  <r>
    <x v="10"/>
    <x v="1"/>
    <s v="  обработка древесины и производство изделий из дерева"/>
    <s v="в % к пред году"/>
    <x v="6"/>
    <x v="3"/>
    <n v="112"/>
  </r>
  <r>
    <x v="10"/>
    <x v="1"/>
    <s v="  обработка древесины и производство изделий из дерева"/>
    <s v="в % к пред году"/>
    <x v="5"/>
    <x v="2"/>
    <n v="104"/>
  </r>
  <r>
    <x v="10"/>
    <x v="2"/>
    <s v="  обработка древесины и производство изделий из дерева"/>
    <s v="в % к пред году"/>
    <x v="4"/>
    <x v="1"/>
    <n v="110"/>
  </r>
  <r>
    <x v="10"/>
    <x v="2"/>
    <s v="  обработка древесины и производство изделий из дерева"/>
    <s v="в % к пред году"/>
    <x v="6"/>
    <x v="2"/>
    <n v="106"/>
  </r>
  <r>
    <x v="10"/>
    <x v="2"/>
    <s v="  обработка древесины и производство изделий из дерева"/>
    <s v="в % к пред году"/>
    <x v="5"/>
    <x v="2"/>
    <n v="103"/>
  </r>
  <r>
    <x v="10"/>
    <x v="2"/>
    <s v="  обработка древесины и производство изделий из дерева"/>
    <s v="в % к пред году"/>
    <x v="6"/>
    <x v="3"/>
    <n v="110"/>
  </r>
  <r>
    <x v="10"/>
    <x v="2"/>
    <s v="  обработка древесины и производство изделий из дерева"/>
    <s v="в % к пред году"/>
    <x v="5"/>
    <x v="3"/>
    <n v="107"/>
  </r>
  <r>
    <x v="10"/>
    <x v="2"/>
    <s v="  обработка древесины и производство изделий из дерева"/>
    <s v="в % к пред году"/>
    <x v="3"/>
    <x v="0"/>
    <n v="115.8"/>
  </r>
  <r>
    <x v="10"/>
    <x v="2"/>
    <s v="  обработка древесины и производство изделий из дерева"/>
    <s v="в % к пред году"/>
    <x v="7"/>
    <x v="2"/>
    <n v="108"/>
  </r>
  <r>
    <x v="10"/>
    <x v="2"/>
    <s v="  обработка древесины и производство изделий из дерева"/>
    <s v="в % к пред году"/>
    <x v="7"/>
    <x v="3"/>
    <n v="112"/>
  </r>
  <r>
    <x v="10"/>
    <x v="3"/>
    <s v="  обработка древесины и производство изделий из дерева"/>
    <s v="в % к пред году"/>
    <x v="6"/>
    <x v="3"/>
    <n v="110"/>
  </r>
  <r>
    <x v="10"/>
    <x v="3"/>
    <s v="  обработка древесины и производство изделий из дерева"/>
    <s v="в % к пред году"/>
    <x v="8"/>
    <x v="2"/>
    <n v="101"/>
  </r>
  <r>
    <x v="10"/>
    <x v="3"/>
    <s v="  обработка древесины и производство изделий из дерева"/>
    <s v="в % к пред году"/>
    <x v="4"/>
    <x v="0"/>
    <n v="103.1"/>
  </r>
  <r>
    <x v="10"/>
    <x v="3"/>
    <s v="  обработка древесины и производство изделий из дерева"/>
    <s v="в % к пред году"/>
    <x v="7"/>
    <x v="2"/>
    <n v="106"/>
  </r>
  <r>
    <x v="10"/>
    <x v="3"/>
    <s v="  обработка древесины и производство изделий из дерева"/>
    <s v="в % к пред году"/>
    <x v="8"/>
    <x v="3"/>
    <n v="102"/>
  </r>
  <r>
    <x v="10"/>
    <x v="3"/>
    <s v="  обработка древесины и производство изделий из дерева"/>
    <s v="в % к пред году"/>
    <x v="5"/>
    <x v="1"/>
    <n v="80"/>
  </r>
  <r>
    <x v="10"/>
    <x v="3"/>
    <s v="  обработка древесины и производство изделий из дерева"/>
    <s v="в % к пред году"/>
    <x v="7"/>
    <x v="3"/>
    <n v="107"/>
  </r>
  <r>
    <x v="10"/>
    <x v="3"/>
    <s v="  обработка древесины и производство изделий из дерева"/>
    <s v="в % к пред году"/>
    <x v="6"/>
    <x v="2"/>
    <n v="106"/>
  </r>
  <r>
    <x v="10"/>
    <x v="4"/>
    <s v="  обработка древесины и производство изделий из дерева"/>
    <s v="в % к пред году"/>
    <x v="4"/>
    <x v="0"/>
    <n v="101.9"/>
  </r>
  <r>
    <x v="10"/>
    <x v="4"/>
    <s v="  обработка древесины и производство изделий из дерева"/>
    <s v="в % к пред году"/>
    <x v="8"/>
    <x v="3"/>
    <n v="103.5"/>
  </r>
  <r>
    <x v="10"/>
    <x v="4"/>
    <s v="  обработка древесины и производство изделий из дерева"/>
    <s v="в % к пред году"/>
    <x v="7"/>
    <x v="2"/>
    <n v="100"/>
  </r>
  <r>
    <x v="10"/>
    <x v="4"/>
    <s v="  обработка древесины и производство изделий из дерева"/>
    <s v="в % к пред году"/>
    <x v="5"/>
    <x v="0"/>
    <n v="84.2"/>
  </r>
  <r>
    <x v="10"/>
    <x v="4"/>
    <s v="  обработка древесины и производство изделий из дерева"/>
    <s v="в % к пред году"/>
    <x v="9"/>
    <x v="2"/>
    <n v="101"/>
  </r>
  <r>
    <x v="10"/>
    <x v="4"/>
    <s v="  обработка древесины и производство изделий из дерева"/>
    <s v="в % к пред году"/>
    <x v="7"/>
    <x v="3"/>
    <n v="103"/>
  </r>
  <r>
    <x v="10"/>
    <x v="4"/>
    <s v="  обработка древесины и производство изделий из дерева"/>
    <s v="в % к пред году"/>
    <x v="6"/>
    <x v="1"/>
    <n v="107"/>
  </r>
  <r>
    <x v="10"/>
    <x v="4"/>
    <s v="  обработка древесины и производство изделий из дерева"/>
    <s v="в % к пред году"/>
    <x v="9"/>
    <x v="3"/>
    <n v="102.5"/>
  </r>
  <r>
    <x v="10"/>
    <x v="4"/>
    <s v="  обработка древесины и производство изделий из дерева"/>
    <s v="в % к пред году"/>
    <x v="8"/>
    <x v="2"/>
    <n v="102"/>
  </r>
  <r>
    <x v="10"/>
    <x v="5"/>
    <s v="  обработка древесины и производство изделий из дерева"/>
    <s v="в % к пред году"/>
    <x v="7"/>
    <x v="1"/>
    <n v="108"/>
  </r>
  <r>
    <x v="10"/>
    <x v="5"/>
    <s v="  обработка древесины и производство изделий из дерева"/>
    <s v="в % к пред году"/>
    <x v="9"/>
    <x v="2"/>
    <n v="104"/>
  </r>
  <r>
    <x v="10"/>
    <x v="5"/>
    <s v="  обработка древесины и производство изделий из дерева"/>
    <s v="в % к пред году"/>
    <x v="8"/>
    <x v="2"/>
    <n v="103"/>
  </r>
  <r>
    <x v="10"/>
    <x v="5"/>
    <s v="  обработка древесины и производство изделий из дерева"/>
    <s v="в % к пред году"/>
    <x v="5"/>
    <x v="0"/>
    <n v="92.1"/>
  </r>
  <r>
    <x v="10"/>
    <x v="5"/>
    <s v="  обработка древесины и производство изделий из дерева"/>
    <s v="в % к пред году"/>
    <x v="9"/>
    <x v="3"/>
    <n v="105"/>
  </r>
  <r>
    <x v="10"/>
    <x v="5"/>
    <s v="  обработка древесины и производство изделий из дерева"/>
    <s v="в % к пред году"/>
    <x v="8"/>
    <x v="3"/>
    <n v="104"/>
  </r>
  <r>
    <x v="10"/>
    <x v="5"/>
    <s v="  обработка древесины и производство изделий из дерева"/>
    <s v="в % к пред году"/>
    <x v="6"/>
    <x v="0"/>
    <n v="100.1"/>
  </r>
  <r>
    <x v="10"/>
    <x v="5"/>
    <s v="  обработка древесины и производство изделий из дерева"/>
    <s v="в % к пред году"/>
    <x v="10"/>
    <x v="2"/>
    <n v="105"/>
  </r>
  <r>
    <x v="10"/>
    <x v="5"/>
    <s v="  обработка древесины и производство изделий из дерева"/>
    <s v="в % к пред году"/>
    <x v="10"/>
    <x v="3"/>
    <n v="106"/>
  </r>
  <r>
    <x v="10"/>
    <x v="6"/>
    <s v="обработка древесины и производство изделий из дерева"/>
    <s v="в % к пред году"/>
    <x v="10"/>
    <x v="2"/>
    <n v="102"/>
  </r>
  <r>
    <x v="10"/>
    <x v="6"/>
    <s v="обработка древесины и производство изделий из дерева"/>
    <s v="в % к пред году"/>
    <x v="11"/>
    <x v="3"/>
    <n v="105"/>
  </r>
  <r>
    <x v="10"/>
    <x v="6"/>
    <s v="обработка древесины и производство изделий из дерева"/>
    <s v="в % к пред году"/>
    <x v="8"/>
    <x v="1"/>
    <n v="101.5"/>
  </r>
  <r>
    <x v="10"/>
    <x v="6"/>
    <s v="обработка древесины и производство изделий из дерева"/>
    <s v="в % к пред году"/>
    <x v="10"/>
    <x v="3"/>
    <n v="110"/>
  </r>
  <r>
    <x v="10"/>
    <x v="6"/>
    <s v="обработка древесины и производство изделий из дерева"/>
    <s v="в % к пред году"/>
    <x v="6"/>
    <x v="0"/>
    <n v="104.7"/>
  </r>
  <r>
    <x v="10"/>
    <x v="6"/>
    <s v="обработка древесины и производство изделий из дерева"/>
    <s v="в % к пред году"/>
    <x v="9"/>
    <x v="2"/>
    <n v="104.5"/>
  </r>
  <r>
    <x v="10"/>
    <x v="6"/>
    <s v="обработка древесины и производство изделий из дерева"/>
    <s v="в % к пред году"/>
    <x v="11"/>
    <x v="2"/>
    <n v="103"/>
  </r>
  <r>
    <x v="10"/>
    <x v="6"/>
    <s v="обработка древесины и производство изделий из дерева"/>
    <s v="в % к пред году"/>
    <x v="7"/>
    <x v="0"/>
    <n v="104.5"/>
  </r>
  <r>
    <x v="10"/>
    <x v="6"/>
    <s v="обработка древесины и производство изделий из дерева"/>
    <s v="в % к пред году"/>
    <x v="9"/>
    <x v="3"/>
    <n v="107"/>
  </r>
  <r>
    <x v="10"/>
    <x v="7"/>
    <s v="обработка древесины и производство изделий из дерева"/>
    <s v="в % к пред году"/>
    <x v="9"/>
    <x v="1"/>
    <n v="104.5"/>
  </r>
  <r>
    <x v="10"/>
    <x v="7"/>
    <s v="обработка древесины и производство изделий из дерева"/>
    <s v="в % к пред году"/>
    <x v="12"/>
    <x v="3"/>
    <n v="105"/>
  </r>
  <r>
    <x v="10"/>
    <x v="7"/>
    <s v="обработка древесины и производство изделий из дерева"/>
    <s v="в % к пред году"/>
    <x v="11"/>
    <x v="2"/>
    <n v="105"/>
  </r>
  <r>
    <x v="10"/>
    <x v="7"/>
    <s v="обработка древесины и производство изделий из дерева"/>
    <s v="в % к пред году"/>
    <x v="10"/>
    <x v="2"/>
    <n v="105.5"/>
  </r>
  <r>
    <x v="10"/>
    <x v="7"/>
    <s v="обработка древесины и производство изделий из дерева"/>
    <s v="в % к пред году"/>
    <x v="11"/>
    <x v="3"/>
    <n v="105.5"/>
  </r>
  <r>
    <x v="10"/>
    <x v="7"/>
    <s v="обработка древесины и производство изделий из дерева"/>
    <s v="в % к пред году"/>
    <x v="10"/>
    <x v="3"/>
    <n v="106"/>
  </r>
  <r>
    <x v="10"/>
    <x v="7"/>
    <s v="обработка древесины и производство изделий из дерева"/>
    <s v="в % к пред году"/>
    <x v="12"/>
    <x v="2"/>
    <n v="104.5"/>
  </r>
  <r>
    <x v="10"/>
    <x v="7"/>
    <s v="обработка древесины и производство изделий из дерева"/>
    <s v="в % к пред году"/>
    <x v="7"/>
    <x v="0"/>
    <n v="102.2"/>
  </r>
  <r>
    <x v="10"/>
    <x v="7"/>
    <s v="обработка древесины и производство изделий из дерева"/>
    <s v="в % к пред году"/>
    <x v="8"/>
    <x v="0"/>
    <n v="98.3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9"/>
    <x v="0"/>
    <n v="111.8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4"/>
    <n v="104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1"/>
    <x v="4"/>
    <n v="103.5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4"/>
    <n v="104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0"/>
    <x v="1"/>
    <n v="105.5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3"/>
    <n v="108.5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1"/>
    <x v="3"/>
    <n v="108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3"/>
    <n v="108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1"/>
    <x v="2"/>
    <n v="106.5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2"/>
    <n v="107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2"/>
    <n v="107"/>
  </r>
  <r>
    <x v="10"/>
    <x v="8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8"/>
    <x v="0"/>
    <n v="99.8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0"/>
    <x v="0"/>
    <n v="103.7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2"/>
    <n v="107.05836367530522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2"/>
    <n v="117.45624060150377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4"/>
    <x v="2"/>
    <n v="103.97363010576223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1"/>
    <x v="1"/>
    <n v="92.4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3"/>
    <n v="108.5391551969625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3"/>
    <n v="124.82947368421054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4"/>
    <x v="3"/>
    <n v="105.33681252509034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4"/>
    <n v="113.92276691729325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4"/>
    <x v="4"/>
    <n v="103.13888888888889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4"/>
    <n v="101.10343493205255"/>
  </r>
  <r>
    <x v="10"/>
    <x v="9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9"/>
    <x v="0"/>
    <n v="111.8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0"/>
    <x v="0"/>
    <n v="110.5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4"/>
    <x v="4"/>
    <n v="102.4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4"/>
    <n v="100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5"/>
    <x v="4"/>
    <n v="101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1"/>
    <x v="0"/>
    <n v="97.3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4"/>
    <x v="2"/>
    <n v="103.97363010576223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2"/>
    <n v="103.5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5"/>
    <x v="2"/>
    <n v="103.9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2"/>
    <x v="1"/>
    <n v="110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4"/>
    <x v="3"/>
    <n v="105.3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3"/>
    <x v="3"/>
    <n v="110"/>
  </r>
  <r>
    <x v="10"/>
    <x v="10"/>
    <s v="обработка древесины и производство изделий из дерева и пробки, кроме мебели, производство изделий из соломки и материалов для плетения"/>
    <s v="в % к пред году"/>
    <x v="15"/>
    <x v="3"/>
    <n v="104.4"/>
  </r>
  <r>
    <x v="11"/>
    <x v="0"/>
    <s v="  целлюлозно-бумажное производство; издательская и полиграфическая деятельность"/>
    <s v="в % к пред году"/>
    <x v="0"/>
    <x v="0"/>
    <n v="101.8"/>
  </r>
  <r>
    <x v="11"/>
    <x v="0"/>
    <s v="  целлюлозно-бумажное производство; издательская и полиграфическая деятельность"/>
    <s v="в % к пред году"/>
    <x v="1"/>
    <x v="0"/>
    <n v="97.6"/>
  </r>
  <r>
    <x v="11"/>
    <x v="0"/>
    <s v="  целлюлозно-бумажное производство; издательская и полиграфическая деятельность"/>
    <s v="в % к пред году"/>
    <x v="2"/>
    <x v="1"/>
    <n v="94.5"/>
  </r>
  <r>
    <x v="11"/>
    <x v="0"/>
    <s v="  целлюлозно-бумажное производство; издательская и полиграфическая деятельность"/>
    <s v="в % к пред году"/>
    <x v="3"/>
    <x v="2"/>
    <n v="99"/>
  </r>
  <r>
    <x v="11"/>
    <x v="0"/>
    <s v="  целлюлозно-бумажное производство; издательская и полиграфическая деятельность"/>
    <s v="в % к пред году"/>
    <x v="4"/>
    <x v="2"/>
    <n v="100"/>
  </r>
  <r>
    <x v="11"/>
    <x v="0"/>
    <s v="  целлюлозно-бумажное производство; издательская и полиграфическая деятельность"/>
    <s v="в % к пред году"/>
    <x v="4"/>
    <x v="3"/>
    <n v="101"/>
  </r>
  <r>
    <x v="11"/>
    <x v="0"/>
    <s v="  целлюлозно-бумажное производство; издательская и полиграфическая деятельность"/>
    <s v="в % к пред году"/>
    <x v="5"/>
    <x v="2"/>
    <n v="100.5"/>
  </r>
  <r>
    <x v="11"/>
    <x v="0"/>
    <s v="  целлюлозно-бумажное производство; издательская и полиграфическая деятельность"/>
    <s v="в % к пред году"/>
    <x v="5"/>
    <x v="3"/>
    <n v="102"/>
  </r>
  <r>
    <x v="11"/>
    <x v="0"/>
    <s v="  целлюлозно-бумажное производство; издательская и полиграфическая деятельность"/>
    <s v="в % к пред году"/>
    <x v="3"/>
    <x v="3"/>
    <n v="101"/>
  </r>
  <r>
    <x v="11"/>
    <x v="1"/>
    <s v="  целлюлозно-бумажное производство; издательская и полиграфическая деятельность"/>
    <s v="в % к пред году"/>
    <x v="1"/>
    <x v="0"/>
    <n v="97.6"/>
  </r>
  <r>
    <x v="11"/>
    <x v="1"/>
    <s v="  целлюлозно-бумажное производство; издательская и полиграфическая деятельность"/>
    <s v="в % к пред году"/>
    <x v="5"/>
    <x v="3"/>
    <n v="102"/>
  </r>
  <r>
    <x v="11"/>
    <x v="1"/>
    <s v="  целлюлозно-бумажное производство; издательская и полиграфическая деятельность"/>
    <s v="в % к пред году"/>
    <x v="4"/>
    <x v="2"/>
    <n v="99"/>
  </r>
  <r>
    <x v="11"/>
    <x v="1"/>
    <s v="  целлюлозно-бумажное производство; издательская и полиграфическая деятельность"/>
    <s v="в % к пред году"/>
    <x v="2"/>
    <x v="0"/>
    <n v="97.2"/>
  </r>
  <r>
    <x v="11"/>
    <x v="1"/>
    <s v="  целлюлозно-бумажное производство; издательская и полиграфическая деятельность"/>
    <s v="в % к пред году"/>
    <x v="6"/>
    <x v="2"/>
    <n v="100"/>
  </r>
  <r>
    <x v="11"/>
    <x v="1"/>
    <s v="  целлюлозно-бумажное производство; издательская и полиграфическая деятельность"/>
    <s v="в % к пред году"/>
    <x v="4"/>
    <x v="3"/>
    <n v="101"/>
  </r>
  <r>
    <x v="11"/>
    <x v="1"/>
    <s v="  целлюлозно-бумажное производство; издательская и полиграфическая деятельность"/>
    <s v="в % к пред году"/>
    <x v="3"/>
    <x v="1"/>
    <n v="98.5"/>
  </r>
  <r>
    <x v="11"/>
    <x v="1"/>
    <s v="  целлюлозно-бумажное производство; издательская и полиграфическая деятельность"/>
    <s v="в % к пред году"/>
    <x v="6"/>
    <x v="3"/>
    <n v="102.5"/>
  </r>
  <r>
    <x v="11"/>
    <x v="1"/>
    <s v="  целлюлозно-бумажное производство; издательская и полиграфическая деятельность"/>
    <s v="в % к пред году"/>
    <x v="5"/>
    <x v="2"/>
    <n v="100"/>
  </r>
  <r>
    <x v="11"/>
    <x v="2"/>
    <s v="  целлюлозно-бумажное производство; издательская и полиграфическая деятельность"/>
    <s v="в % к пред году"/>
    <x v="4"/>
    <x v="1"/>
    <n v="100"/>
  </r>
  <r>
    <x v="11"/>
    <x v="2"/>
    <s v="  целлюлозно-бумажное производство; издательская и полиграфическая деятельность"/>
    <s v="в % к пред году"/>
    <x v="6"/>
    <x v="2"/>
    <n v="101"/>
  </r>
  <r>
    <x v="11"/>
    <x v="2"/>
    <s v="  целлюлозно-бумажное производство; издательская и полиграфическая деятельность"/>
    <s v="в % к пред году"/>
    <x v="5"/>
    <x v="2"/>
    <n v="100.5"/>
  </r>
  <r>
    <x v="11"/>
    <x v="2"/>
    <s v="  целлюлозно-бумажное производство; издательская и полиграфическая деятельность"/>
    <s v="в % к пред году"/>
    <x v="6"/>
    <x v="3"/>
    <n v="103"/>
  </r>
  <r>
    <x v="11"/>
    <x v="2"/>
    <s v="  целлюлозно-бумажное производство; издательская и полиграфическая деятельность"/>
    <s v="в % к пред году"/>
    <x v="5"/>
    <x v="3"/>
    <n v="101.8"/>
  </r>
  <r>
    <x v="11"/>
    <x v="2"/>
    <s v="  целлюлозно-бумажное производство; издательская и полиграфическая деятельность"/>
    <s v="в % к пред году"/>
    <x v="3"/>
    <x v="0"/>
    <n v="102.1"/>
  </r>
  <r>
    <x v="11"/>
    <x v="2"/>
    <s v="  целлюлозно-бумажное производство; издательская и полиграфическая деятельность"/>
    <s v="в % к пред году"/>
    <x v="7"/>
    <x v="2"/>
    <n v="103"/>
  </r>
  <r>
    <x v="11"/>
    <x v="2"/>
    <s v="  целлюлозно-бумажное производство; издательская и полиграфическая деятельность"/>
    <s v="в % к пред году"/>
    <x v="7"/>
    <x v="3"/>
    <n v="103.5"/>
  </r>
  <r>
    <x v="11"/>
    <x v="3"/>
    <s v="  целлюлозно-бумажное производство; издательская и полиграфическая деятельность"/>
    <s v="в % к пред году"/>
    <x v="6"/>
    <x v="3"/>
    <n v="102"/>
  </r>
  <r>
    <x v="11"/>
    <x v="3"/>
    <s v="  целлюлозно-бумажное производство; издательская и полиграфическая деятельность"/>
    <s v="в % к пред году"/>
    <x v="8"/>
    <x v="2"/>
    <n v="102"/>
  </r>
  <r>
    <x v="11"/>
    <x v="3"/>
    <s v="  целлюлозно-бумажное производство; издательская и полиграфическая деятельность"/>
    <s v="в % к пред году"/>
    <x v="4"/>
    <x v="0"/>
    <n v="96.8"/>
  </r>
  <r>
    <x v="11"/>
    <x v="3"/>
    <s v="  целлюлозно-бумажное производство; издательская и полиграфическая деятельность"/>
    <s v="в % к пред году"/>
    <x v="7"/>
    <x v="2"/>
    <n v="102"/>
  </r>
  <r>
    <x v="11"/>
    <x v="3"/>
    <s v="  целлюлозно-бумажное производство; издательская и полиграфическая деятельность"/>
    <s v="в % к пред году"/>
    <x v="8"/>
    <x v="3"/>
    <n v="103"/>
  </r>
  <r>
    <x v="11"/>
    <x v="3"/>
    <s v="  целлюлозно-бумажное производство; издательская и полиграфическая деятельность"/>
    <s v="в % к пред году"/>
    <x v="5"/>
    <x v="1"/>
    <n v="99.8"/>
  </r>
  <r>
    <x v="11"/>
    <x v="3"/>
    <s v="  целлюлозно-бумажное производство; издательская и полиграфическая деятельность"/>
    <s v="в % к пред году"/>
    <x v="7"/>
    <x v="3"/>
    <n v="102.5"/>
  </r>
  <r>
    <x v="11"/>
    <x v="3"/>
    <s v="  целлюлозно-бумажное производство; издательская и полиграфическая деятельность"/>
    <s v="в % к пред году"/>
    <x v="6"/>
    <x v="2"/>
    <n v="101"/>
  </r>
  <r>
    <x v="11"/>
    <x v="4"/>
    <s v="  целлюлозно-бумажное производство; издательская и полиграфическая деятельность"/>
    <s v="в % к пред году"/>
    <x v="4"/>
    <x v="0"/>
    <n v="96.4"/>
  </r>
  <r>
    <x v="11"/>
    <x v="4"/>
    <s v="  целлюлозно-бумажное производство; издательская и полиграфическая деятельность"/>
    <s v="в % к пред году"/>
    <x v="8"/>
    <x v="3"/>
    <n v="106"/>
  </r>
  <r>
    <x v="11"/>
    <x v="4"/>
    <s v="  целлюлозно-бумажное производство; издательская и полиграфическая деятельность"/>
    <s v="в % к пред году"/>
    <x v="7"/>
    <x v="2"/>
    <n v="100"/>
  </r>
  <r>
    <x v="11"/>
    <x v="4"/>
    <s v="  целлюлозно-бумажное производство; издательская и полиграфическая деятельность"/>
    <s v="в % к пред году"/>
    <x v="5"/>
    <x v="0"/>
    <n v="93.3"/>
  </r>
  <r>
    <x v="11"/>
    <x v="4"/>
    <s v="  целлюлозно-бумажное производство; издательская и полиграфическая деятельность"/>
    <s v="в % к пред году"/>
    <x v="9"/>
    <x v="2"/>
    <n v="104"/>
  </r>
  <r>
    <x v="11"/>
    <x v="4"/>
    <s v="  целлюлозно-бумажное производство; издательская и полиграфическая деятельность"/>
    <s v="в % к пред году"/>
    <x v="7"/>
    <x v="3"/>
    <n v="107"/>
  </r>
  <r>
    <x v="11"/>
    <x v="4"/>
    <s v="  целлюлозно-бумажное производство; издательская и полиграфическая деятельность"/>
    <s v="в % к пред году"/>
    <x v="6"/>
    <x v="1"/>
    <n v="70"/>
  </r>
  <r>
    <x v="11"/>
    <x v="4"/>
    <s v="  целлюлозно-бумажное производство; издательская и полиграфическая деятельность"/>
    <s v="в % к пред году"/>
    <x v="9"/>
    <x v="3"/>
    <n v="109"/>
  </r>
  <r>
    <x v="11"/>
    <x v="4"/>
    <s v="  целлюлозно-бумажное производство; издательская и полиграфическая деятельность"/>
    <s v="в % к пред году"/>
    <x v="8"/>
    <x v="2"/>
    <n v="104"/>
  </r>
  <r>
    <x v="11"/>
    <x v="5"/>
    <s v="  целлюлозно-бумажное производство; издательская и полиграфическая деятельность"/>
    <s v="в % к пред году"/>
    <x v="7"/>
    <x v="1"/>
    <n v="120"/>
  </r>
  <r>
    <x v="11"/>
    <x v="5"/>
    <s v="  целлюлозно-бумажное производство; издательская и полиграфическая деятельность"/>
    <s v="в % к пред году"/>
    <x v="9"/>
    <x v="2"/>
    <n v="102"/>
  </r>
  <r>
    <x v="11"/>
    <x v="5"/>
    <s v="  целлюлозно-бумажное производство; издательская и полиграфическая деятельность"/>
    <s v="в % к пред году"/>
    <x v="8"/>
    <x v="2"/>
    <n v="101"/>
  </r>
  <r>
    <x v="11"/>
    <x v="5"/>
    <s v="  целлюлозно-бумажное производство; издательская и полиграфическая деятельность"/>
    <s v="в % к пред году"/>
    <x v="5"/>
    <x v="0"/>
    <n v="93.7"/>
  </r>
  <r>
    <x v="11"/>
    <x v="5"/>
    <s v="  целлюлозно-бумажное производство; издательская и полиграфическая деятельность"/>
    <s v="в % к пред году"/>
    <x v="9"/>
    <x v="3"/>
    <n v="103.5"/>
  </r>
  <r>
    <x v="11"/>
    <x v="5"/>
    <s v="  целлюлозно-бумажное производство; издательская и полиграфическая деятельность"/>
    <s v="в % к пред году"/>
    <x v="8"/>
    <x v="3"/>
    <n v="103"/>
  </r>
  <r>
    <x v="11"/>
    <x v="5"/>
    <s v="  целлюлозно-бумажное производство; издательская и полиграфическая деятельность"/>
    <s v="в % к пред году"/>
    <x v="6"/>
    <x v="0"/>
    <n v="79.099999999999994"/>
  </r>
  <r>
    <x v="11"/>
    <x v="5"/>
    <s v="  целлюлозно-бумажное производство; издательская и полиграфическая деятельность"/>
    <s v="в % к пред году"/>
    <x v="10"/>
    <x v="2"/>
    <n v="102"/>
  </r>
  <r>
    <x v="11"/>
    <x v="5"/>
    <s v="  целлюлозно-бумажное производство; издательская и полиграфическая деятельность"/>
    <s v="в % к пред году"/>
    <x v="10"/>
    <x v="3"/>
    <n v="104"/>
  </r>
  <r>
    <x v="11"/>
    <x v="6"/>
    <s v="целлюлозно-бумажное производство; издательская и полиграфическая деятельность"/>
    <s v="в % к пред году"/>
    <x v="10"/>
    <x v="2"/>
    <n v="101"/>
  </r>
  <r>
    <x v="11"/>
    <x v="6"/>
    <s v="целлюлозно-бумажное производство; издательская и полиграфическая деятельность"/>
    <s v="в % к пред году"/>
    <x v="11"/>
    <x v="3"/>
    <n v="101.5"/>
  </r>
  <r>
    <x v="11"/>
    <x v="6"/>
    <s v="целлюлозно-бумажное производство; издательская и полиграфическая деятельность"/>
    <s v="в % к пред году"/>
    <x v="8"/>
    <x v="1"/>
    <n v="101"/>
  </r>
  <r>
    <x v="11"/>
    <x v="6"/>
    <s v="целлюлозно-бумажное производство; издательская и полиграфическая деятельность"/>
    <s v="в % к пред году"/>
    <x v="10"/>
    <x v="3"/>
    <n v="102"/>
  </r>
  <r>
    <x v="11"/>
    <x v="6"/>
    <s v="целлюлозно-бумажное производство; издательская и полиграфическая деятельность"/>
    <s v="в % к пред году"/>
    <x v="6"/>
    <x v="0"/>
    <n v="79.400000000000006"/>
  </r>
  <r>
    <x v="11"/>
    <x v="6"/>
    <s v="целлюлозно-бумажное производство; издательская и полиграфическая деятельность"/>
    <s v="в % к пред году"/>
    <x v="9"/>
    <x v="2"/>
    <n v="100"/>
  </r>
  <r>
    <x v="11"/>
    <x v="6"/>
    <s v="целлюлозно-бумажное производство; издательская и полиграфическая деятельность"/>
    <s v="в % к пред году"/>
    <x v="11"/>
    <x v="2"/>
    <n v="100"/>
  </r>
  <r>
    <x v="11"/>
    <x v="6"/>
    <s v="целлюлозно-бумажное производство; издательская и полиграфическая деятельность"/>
    <s v="в % к пред году"/>
    <x v="7"/>
    <x v="0"/>
    <n v="118.3"/>
  </r>
  <r>
    <x v="11"/>
    <x v="6"/>
    <s v="целлюлозно-бумажное производство; издательская и полиграфическая деятельность"/>
    <s v="в % к пред году"/>
    <x v="9"/>
    <x v="3"/>
    <n v="101"/>
  </r>
  <r>
    <x v="11"/>
    <x v="7"/>
    <s v="целлюлозно-бумажное производство; издательская и полиграфическая деятельность"/>
    <s v="в % к пред году"/>
    <x v="9"/>
    <x v="1"/>
    <n v="105"/>
  </r>
  <r>
    <x v="11"/>
    <x v="7"/>
    <s v="целлюлозно-бумажное производство; издательская и полиграфическая деятельность"/>
    <s v="в % к пред году"/>
    <x v="12"/>
    <x v="3"/>
    <n v="105"/>
  </r>
  <r>
    <x v="11"/>
    <x v="7"/>
    <s v="целлюлозно-бумажное производство; издательская и полиграфическая деятельность"/>
    <s v="в % к пред году"/>
    <x v="11"/>
    <x v="2"/>
    <n v="103.5"/>
  </r>
  <r>
    <x v="11"/>
    <x v="7"/>
    <s v="целлюлозно-бумажное производство; издательская и полиграфическая деятельность"/>
    <s v="в % к пред году"/>
    <x v="10"/>
    <x v="2"/>
    <n v="103"/>
  </r>
  <r>
    <x v="11"/>
    <x v="7"/>
    <s v="целлюлозно-бумажное производство; издательская и полиграфическая деятельность"/>
    <s v="в % к пред году"/>
    <x v="11"/>
    <x v="3"/>
    <n v="104.5"/>
  </r>
  <r>
    <x v="11"/>
    <x v="7"/>
    <s v="целлюлозно-бумажное производство; издательская и полиграфическая деятельность"/>
    <s v="в % к пред году"/>
    <x v="10"/>
    <x v="3"/>
    <n v="104"/>
  </r>
  <r>
    <x v="11"/>
    <x v="7"/>
    <s v="целлюлозно-бумажное производство; издательская и полиграфическая деятельность"/>
    <s v="в % к пред году"/>
    <x v="12"/>
    <x v="2"/>
    <n v="104"/>
  </r>
  <r>
    <x v="11"/>
    <x v="7"/>
    <s v="целлюлозно-бумажное производство; издательская и полиграфическая деятельность"/>
    <s v="в % к пред году"/>
    <x v="7"/>
    <x v="0"/>
    <n v="120.2"/>
  </r>
  <r>
    <x v="11"/>
    <x v="7"/>
    <s v="целлюлозно-бумажное производство; издательская и полиграфическая деятельность"/>
    <s v="в % к пред году"/>
    <x v="8"/>
    <x v="0"/>
    <n v="103.8"/>
  </r>
  <r>
    <x v="11"/>
    <x v="8"/>
    <s v="производство бумаги и бумажных изделий "/>
    <s v="в % к пред году"/>
    <x v="9"/>
    <x v="0"/>
    <n v="105.9"/>
  </r>
  <r>
    <x v="11"/>
    <x v="8"/>
    <s v="производство бумаги и бумажных изделий "/>
    <s v="в % к пред году"/>
    <x v="12"/>
    <x v="4"/>
    <n v="102.5"/>
  </r>
  <r>
    <x v="11"/>
    <x v="8"/>
    <s v="производство бумаги и бумажных изделий "/>
    <s v="в % к пред году"/>
    <x v="11"/>
    <x v="4"/>
    <n v="101.5"/>
  </r>
  <r>
    <x v="11"/>
    <x v="8"/>
    <s v="производство бумаги и бумажных изделий "/>
    <s v="в % к пред году"/>
    <x v="13"/>
    <x v="4"/>
    <n v="102"/>
  </r>
  <r>
    <x v="11"/>
    <x v="8"/>
    <s v="производство бумаги и бумажных изделий "/>
    <s v="в % к пред году"/>
    <x v="10"/>
    <x v="1"/>
    <n v="101"/>
  </r>
  <r>
    <x v="11"/>
    <x v="8"/>
    <s v="производство бумаги и бумажных изделий "/>
    <s v="в % к пред году"/>
    <x v="12"/>
    <x v="3"/>
    <n v="104.5"/>
  </r>
  <r>
    <x v="11"/>
    <x v="8"/>
    <s v="производство бумаги и бумажных изделий "/>
    <s v="в % к пред году"/>
    <x v="11"/>
    <x v="3"/>
    <n v="106"/>
  </r>
  <r>
    <x v="11"/>
    <x v="8"/>
    <s v="производство бумаги и бумажных изделий "/>
    <s v="в % к пред году"/>
    <x v="13"/>
    <x v="3"/>
    <n v="105"/>
  </r>
  <r>
    <x v="11"/>
    <x v="8"/>
    <s v="производство бумаги и бумажных изделий "/>
    <s v="в % к пред году"/>
    <x v="11"/>
    <x v="2"/>
    <n v="102.5"/>
  </r>
  <r>
    <x v="11"/>
    <x v="8"/>
    <s v="производство бумаги и бумажных изделий "/>
    <s v="в % к пред году"/>
    <x v="13"/>
    <x v="2"/>
    <n v="103.5"/>
  </r>
  <r>
    <x v="11"/>
    <x v="8"/>
    <s v="производство бумаги и бумажных изделий "/>
    <s v="в % к пред году"/>
    <x v="12"/>
    <x v="2"/>
    <n v="103.5"/>
  </r>
  <r>
    <x v="11"/>
    <x v="8"/>
    <s v="производство бумаги и бумажных изделий "/>
    <s v="в % к пред году"/>
    <x v="8"/>
    <x v="0"/>
    <n v="103.8"/>
  </r>
  <r>
    <x v="11"/>
    <x v="9"/>
    <s v="производство бумаги и бумажных изделий "/>
    <s v="в % к пред году"/>
    <x v="10"/>
    <x v="0"/>
    <n v="97.3"/>
  </r>
  <r>
    <x v="11"/>
    <x v="9"/>
    <s v="производство бумаги и бумажных изделий "/>
    <s v="в % к пред году"/>
    <x v="13"/>
    <x v="2"/>
    <n v="101.7345160752957"/>
  </r>
  <r>
    <x v="11"/>
    <x v="9"/>
    <s v="производство бумаги и бумажных изделий "/>
    <s v="в % к пред году"/>
    <x v="12"/>
    <x v="2"/>
    <n v="102.18678226234158"/>
  </r>
  <r>
    <x v="11"/>
    <x v="9"/>
    <s v="производство бумаги и бумажных изделий "/>
    <s v="в % к пред году"/>
    <x v="14"/>
    <x v="2"/>
    <n v="101.86136249371545"/>
  </r>
  <r>
    <x v="11"/>
    <x v="9"/>
    <s v="производство бумаги и бумажных изделий "/>
    <s v="в % к пред году"/>
    <x v="11"/>
    <x v="1"/>
    <n v="104.6"/>
  </r>
  <r>
    <x v="11"/>
    <x v="9"/>
    <s v="производство бумаги и бумажных изделий "/>
    <s v="в % к пред году"/>
    <x v="13"/>
    <x v="3"/>
    <n v="102.35459662288932"/>
  </r>
  <r>
    <x v="11"/>
    <x v="9"/>
    <s v="производство бумаги и бумажных изделий "/>
    <s v="в % к пред году"/>
    <x v="12"/>
    <x v="3"/>
    <n v="105.90023920078796"/>
  </r>
  <r>
    <x v="11"/>
    <x v="9"/>
    <s v="производство бумаги и бумажных изделий "/>
    <s v="в % к пред году"/>
    <x v="14"/>
    <x v="3"/>
    <n v="102.60147447326516"/>
  </r>
  <r>
    <x v="11"/>
    <x v="9"/>
    <s v="производство бумаги и бумажных изделий "/>
    <s v="в % к пред году"/>
    <x v="12"/>
    <x v="4"/>
    <n v="100"/>
  </r>
  <r>
    <x v="11"/>
    <x v="9"/>
    <s v="производство бумаги и бумажных изделий "/>
    <s v="в % к пред году"/>
    <x v="14"/>
    <x v="4"/>
    <n v="100.22222222222223"/>
  </r>
  <r>
    <x v="11"/>
    <x v="9"/>
    <s v="производство бумаги и бумажных изделий "/>
    <s v="в % к пред году"/>
    <x v="13"/>
    <x v="4"/>
    <n v="102.09982574060245"/>
  </r>
  <r>
    <x v="11"/>
    <x v="9"/>
    <s v="производство бумаги и бумажных изделий "/>
    <s v="в % к пред году"/>
    <x v="9"/>
    <x v="0"/>
    <n v="105.9"/>
  </r>
  <r>
    <x v="11"/>
    <x v="10"/>
    <s v="производство бумаги и бумажных изделий "/>
    <s v="в % к пред году"/>
    <x v="10"/>
    <x v="0"/>
    <n v="97.5"/>
  </r>
  <r>
    <x v="11"/>
    <x v="10"/>
    <s v="производство бумаги и бумажных изделий "/>
    <s v="в % к пред году"/>
    <x v="14"/>
    <x v="4"/>
    <n v="100"/>
  </r>
  <r>
    <x v="11"/>
    <x v="10"/>
    <s v="производство бумаги и бумажных изделий "/>
    <s v="в % к пред году"/>
    <x v="13"/>
    <x v="4"/>
    <n v="97.6"/>
  </r>
  <r>
    <x v="11"/>
    <x v="10"/>
    <s v="производство бумаги и бумажных изделий "/>
    <s v="в % к пред году"/>
    <x v="15"/>
    <x v="4"/>
    <n v="101.5"/>
  </r>
  <r>
    <x v="11"/>
    <x v="10"/>
    <s v="производство бумаги и бумажных изделий "/>
    <s v="в % к пред году"/>
    <x v="11"/>
    <x v="0"/>
    <n v="111.1"/>
  </r>
  <r>
    <x v="11"/>
    <x v="10"/>
    <s v="производство бумаги и бумажных изделий "/>
    <s v="в % к пред году"/>
    <x v="14"/>
    <x v="2"/>
    <n v="101"/>
  </r>
  <r>
    <x v="11"/>
    <x v="10"/>
    <s v="производство бумаги и бумажных изделий "/>
    <s v="в % к пред году"/>
    <x v="13"/>
    <x v="2"/>
    <n v="101"/>
  </r>
  <r>
    <x v="11"/>
    <x v="10"/>
    <s v="производство бумаги и бумажных изделий "/>
    <s v="в % к пред году"/>
    <x v="15"/>
    <x v="2"/>
    <n v="104"/>
  </r>
  <r>
    <x v="11"/>
    <x v="10"/>
    <s v="производство бумаги и бумажных изделий "/>
    <s v="в % к пред году"/>
    <x v="12"/>
    <x v="1"/>
    <n v="107"/>
  </r>
  <r>
    <x v="11"/>
    <x v="10"/>
    <s v="производство бумаги и бумажных изделий "/>
    <s v="в % к пред году"/>
    <x v="14"/>
    <x v="3"/>
    <n v="102.6"/>
  </r>
  <r>
    <x v="11"/>
    <x v="10"/>
    <s v="производство бумаги и бумажных изделий "/>
    <s v="в % к пред году"/>
    <x v="13"/>
    <x v="3"/>
    <n v="103.5"/>
  </r>
  <r>
    <x v="11"/>
    <x v="10"/>
    <s v="производство бумаги и бумажных изделий "/>
    <s v="в % к пред году"/>
    <x v="15"/>
    <x v="3"/>
    <n v="106"/>
  </r>
  <r>
    <x v="12"/>
    <x v="8"/>
    <s v="производство прочей неметаллической минеральной продукции"/>
    <s v="в % к пред году"/>
    <x v="9"/>
    <x v="0"/>
    <n v="107.4"/>
  </r>
  <r>
    <x v="12"/>
    <x v="8"/>
    <s v="производство прочей неметаллической минеральной продукции"/>
    <s v="в % к пред году"/>
    <x v="12"/>
    <x v="4"/>
    <n v="101"/>
  </r>
  <r>
    <x v="12"/>
    <x v="8"/>
    <s v="производство прочей неметаллической минеральной продукции"/>
    <s v="в % к пред году"/>
    <x v="11"/>
    <x v="4"/>
    <n v="100"/>
  </r>
  <r>
    <x v="12"/>
    <x v="8"/>
    <s v="производство прочей неметаллической минеральной продукции"/>
    <s v="в % к пред году"/>
    <x v="13"/>
    <x v="4"/>
    <n v="100.5"/>
  </r>
  <r>
    <x v="12"/>
    <x v="8"/>
    <s v="производство прочей неметаллической минеральной продукции"/>
    <s v="в % к пред году"/>
    <x v="10"/>
    <x v="1"/>
    <n v="102"/>
  </r>
  <r>
    <x v="12"/>
    <x v="8"/>
    <s v="производство прочей неметаллической минеральной продукции"/>
    <s v="в % к пред году"/>
    <x v="12"/>
    <x v="3"/>
    <n v="104"/>
  </r>
  <r>
    <x v="12"/>
    <x v="8"/>
    <s v="производство прочей неметаллической минеральной продукции"/>
    <s v="в % к пред году"/>
    <x v="11"/>
    <x v="3"/>
    <n v="104"/>
  </r>
  <r>
    <x v="12"/>
    <x v="8"/>
    <s v="производство прочей неметаллической минеральной продукции"/>
    <s v="в % к пред году"/>
    <x v="13"/>
    <x v="3"/>
    <n v="105"/>
  </r>
  <r>
    <x v="12"/>
    <x v="8"/>
    <s v="производство прочей неметаллической минеральной продукции"/>
    <s v="в % к пред году"/>
    <x v="11"/>
    <x v="2"/>
    <n v="102"/>
  </r>
  <r>
    <x v="12"/>
    <x v="8"/>
    <s v="производство прочей неметаллической минеральной продукции"/>
    <s v="в % к пред году"/>
    <x v="13"/>
    <x v="2"/>
    <n v="102.5"/>
  </r>
  <r>
    <x v="12"/>
    <x v="8"/>
    <s v="производство прочей неметаллической минеральной продукции"/>
    <s v="в % к пред году"/>
    <x v="12"/>
    <x v="2"/>
    <n v="102.5"/>
  </r>
  <r>
    <x v="12"/>
    <x v="8"/>
    <s v="производство прочей неметаллической минеральной продукции"/>
    <s v="в % к пред году"/>
    <x v="8"/>
    <x v="0"/>
    <n v="98"/>
  </r>
  <r>
    <x v="12"/>
    <x v="9"/>
    <s v="производство прочей неметаллической минеральной продукции"/>
    <s v="в % к пред году"/>
    <x v="10"/>
    <x v="0"/>
    <n v="87.9"/>
  </r>
  <r>
    <x v="12"/>
    <x v="9"/>
    <s v="производство прочей неметаллической минеральной продукции"/>
    <s v="в % к пред году"/>
    <x v="13"/>
    <x v="2"/>
    <n v="101.8"/>
  </r>
  <r>
    <x v="12"/>
    <x v="9"/>
    <s v="производство прочей неметаллической минеральной продукции"/>
    <s v="в % к пред году"/>
    <x v="12"/>
    <x v="2"/>
    <n v="101.5"/>
  </r>
  <r>
    <x v="12"/>
    <x v="9"/>
    <s v="производство прочей неметаллической минеральной продукции"/>
    <s v="в % к пред году"/>
    <x v="14"/>
    <x v="2"/>
    <n v="102.1"/>
  </r>
  <r>
    <x v="12"/>
    <x v="9"/>
    <s v="производство прочей неметаллической минеральной продукции"/>
    <s v="в % к пред году"/>
    <x v="11"/>
    <x v="1"/>
    <n v="101"/>
  </r>
  <r>
    <x v="12"/>
    <x v="9"/>
    <s v="производство прочей неметаллической минеральной продукции"/>
    <s v="в % к пред году"/>
    <x v="13"/>
    <x v="3"/>
    <n v="102.4"/>
  </r>
  <r>
    <x v="12"/>
    <x v="9"/>
    <s v="производство прочей неметаллической минеральной продукции"/>
    <s v="в % к пред году"/>
    <x v="12"/>
    <x v="3"/>
    <n v="102"/>
  </r>
  <r>
    <x v="12"/>
    <x v="9"/>
    <s v="производство прочей неметаллической минеральной продукции"/>
    <s v="в % к пред году"/>
    <x v="14"/>
    <x v="3"/>
    <n v="102.7"/>
  </r>
  <r>
    <x v="12"/>
    <x v="9"/>
    <s v="производство прочей неметаллической минеральной продукции"/>
    <s v="в % к пред году"/>
    <x v="12"/>
    <x v="4"/>
    <n v="100.5"/>
  </r>
  <r>
    <x v="12"/>
    <x v="9"/>
    <s v="производство прочей неметаллической минеральной продукции"/>
    <s v="в % к пред году"/>
    <x v="14"/>
    <x v="4"/>
    <n v="101"/>
  </r>
  <r>
    <x v="12"/>
    <x v="9"/>
    <s v="производство прочей неметаллической минеральной продукции"/>
    <s v="в % к пред году"/>
    <x v="13"/>
    <x v="4"/>
    <n v="100.7"/>
  </r>
  <r>
    <x v="12"/>
    <x v="9"/>
    <s v="производство прочей неметаллической минеральной продукции"/>
    <s v="в % к пред году"/>
    <x v="9"/>
    <x v="0"/>
    <n v="107.4"/>
  </r>
  <r>
    <x v="12"/>
    <x v="10"/>
    <s v="производство прочей неметаллической минеральной продукции"/>
    <s v="в % к пред году"/>
    <x v="10"/>
    <x v="0"/>
    <n v="87.6"/>
  </r>
  <r>
    <x v="12"/>
    <x v="10"/>
    <s v="производство прочей неметаллической минеральной продукции"/>
    <s v="в % к пред году"/>
    <x v="14"/>
    <x v="4"/>
    <n v="101"/>
  </r>
  <r>
    <x v="12"/>
    <x v="10"/>
    <s v="производство прочей неметаллической минеральной продукции"/>
    <s v="в % к пред году"/>
    <x v="13"/>
    <x v="4"/>
    <n v="100"/>
  </r>
  <r>
    <x v="12"/>
    <x v="10"/>
    <s v="производство прочей неметаллической минеральной продукции"/>
    <s v="в % к пред году"/>
    <x v="15"/>
    <x v="4"/>
    <n v="101"/>
  </r>
  <r>
    <x v="12"/>
    <x v="10"/>
    <s v="производство прочей неметаллической минеральной продукции"/>
    <s v="в % к пред году"/>
    <x v="11"/>
    <x v="0"/>
    <n v="96.2"/>
  </r>
  <r>
    <x v="12"/>
    <x v="10"/>
    <s v="производство прочей неметаллической минеральной продукции"/>
    <s v="в % к пред году"/>
    <x v="14"/>
    <x v="2"/>
    <n v="101.8"/>
  </r>
  <r>
    <x v="12"/>
    <x v="10"/>
    <s v="производство прочей неметаллической минеральной продукции"/>
    <s v="в % к пред году"/>
    <x v="13"/>
    <x v="2"/>
    <n v="101.5"/>
  </r>
  <r>
    <x v="12"/>
    <x v="10"/>
    <s v="производство прочей неметаллической минеральной продукции"/>
    <s v="в % к пред году"/>
    <x v="15"/>
    <x v="2"/>
    <n v="102"/>
  </r>
  <r>
    <x v="12"/>
    <x v="10"/>
    <s v="производство прочей неметаллической минеральной продукции"/>
    <s v="в % к пред году"/>
    <x v="12"/>
    <x v="1"/>
    <n v="110"/>
  </r>
  <r>
    <x v="12"/>
    <x v="10"/>
    <s v="производство прочей неметаллической минеральной продукции"/>
    <s v="в % к пред году"/>
    <x v="14"/>
    <x v="3"/>
    <n v="102.4"/>
  </r>
  <r>
    <x v="12"/>
    <x v="10"/>
    <s v="производство прочей неметаллической минеральной продукции"/>
    <s v="в % к пред году"/>
    <x v="13"/>
    <x v="3"/>
    <n v="102"/>
  </r>
  <r>
    <x v="12"/>
    <x v="10"/>
    <s v="производство прочей неметаллической минеральной продукции"/>
    <s v="в % к пред году"/>
    <x v="15"/>
    <x v="3"/>
    <n v="102.7"/>
  </r>
  <r>
    <x v="13"/>
    <x v="0"/>
    <s v="  металлургическое производство и производство готовых металлических изделий"/>
    <s v="в % к пред году"/>
    <x v="0"/>
    <x v="0"/>
    <n v="109.5"/>
  </r>
  <r>
    <x v="13"/>
    <x v="0"/>
    <s v="  металлургическое производство и производство готовых металлических изделий"/>
    <s v="в % к пред году"/>
    <x v="1"/>
    <x v="0"/>
    <n v="90.5"/>
  </r>
  <r>
    <x v="13"/>
    <x v="0"/>
    <s v="  металлургическое производство и производство готовых металлических изделий"/>
    <s v="в % к пред году"/>
    <x v="2"/>
    <x v="1"/>
    <n v="80"/>
  </r>
  <r>
    <x v="13"/>
    <x v="0"/>
    <s v="  металлургическое производство и производство готовых металлических изделий"/>
    <s v="в % к пред году"/>
    <x v="3"/>
    <x v="2"/>
    <n v="90"/>
  </r>
  <r>
    <x v="13"/>
    <x v="0"/>
    <s v="  металлургическое производство и производство готовых металлических изделий"/>
    <s v="в % к пред году"/>
    <x v="4"/>
    <x v="2"/>
    <n v="95"/>
  </r>
  <r>
    <x v="13"/>
    <x v="0"/>
    <s v="  металлургическое производство и производство готовых металлических изделий"/>
    <s v="в % к пред году"/>
    <x v="4"/>
    <x v="3"/>
    <n v="102"/>
  </r>
  <r>
    <x v="13"/>
    <x v="0"/>
    <s v="  металлургическое производство и производство готовых металлических изделий"/>
    <s v="в % к пред году"/>
    <x v="5"/>
    <x v="2"/>
    <n v="100"/>
  </r>
  <r>
    <x v="13"/>
    <x v="0"/>
    <s v="  металлургическое производство и производство готовых металлических изделий"/>
    <s v="в % к пред году"/>
    <x v="5"/>
    <x v="3"/>
    <n v="105"/>
  </r>
  <r>
    <x v="13"/>
    <x v="0"/>
    <s v="  металлургическое производство и производство готовых металлических изделий"/>
    <s v="в % к пред году"/>
    <x v="3"/>
    <x v="3"/>
    <n v="100"/>
  </r>
  <r>
    <x v="13"/>
    <x v="1"/>
    <s v="  металлургическое производство и производство готовых металлических изделий"/>
    <s v="в % к пред году"/>
    <x v="1"/>
    <x v="0"/>
    <n v="90.5"/>
  </r>
  <r>
    <x v="13"/>
    <x v="1"/>
    <s v="  металлургическое производство и производство готовых металлических изделий"/>
    <s v="в % к пред году"/>
    <x v="5"/>
    <x v="3"/>
    <n v="105"/>
  </r>
  <r>
    <x v="13"/>
    <x v="1"/>
    <s v="  металлургическое производство и производство готовых металлических изделий"/>
    <s v="в % к пред году"/>
    <x v="4"/>
    <x v="2"/>
    <n v="100"/>
  </r>
  <r>
    <x v="13"/>
    <x v="1"/>
    <s v="  металлургическое производство и производство готовых металлических изделий"/>
    <s v="в % к пред году"/>
    <x v="2"/>
    <x v="0"/>
    <n v="78.599999999999994"/>
  </r>
  <r>
    <x v="13"/>
    <x v="1"/>
    <s v="  металлургическое производство и производство готовых металлических изделий"/>
    <s v="в % к пред году"/>
    <x v="6"/>
    <x v="2"/>
    <n v="102"/>
  </r>
  <r>
    <x v="13"/>
    <x v="1"/>
    <s v="  металлургическое производство и производство готовых металлических изделий"/>
    <s v="в % к пред году"/>
    <x v="4"/>
    <x v="3"/>
    <n v="102"/>
  </r>
  <r>
    <x v="13"/>
    <x v="1"/>
    <s v="  металлургическое производство и производство готовых металлических изделий"/>
    <s v="в % к пред году"/>
    <x v="3"/>
    <x v="1"/>
    <n v="100"/>
  </r>
  <r>
    <x v="13"/>
    <x v="1"/>
    <s v="  металлургическое производство и производство готовых металлических изделий"/>
    <s v="в % к пред году"/>
    <x v="6"/>
    <x v="3"/>
    <n v="104"/>
  </r>
  <r>
    <x v="13"/>
    <x v="1"/>
    <s v="  металлургическое производство и производство готовых металлических изделий"/>
    <s v="в % к пред году"/>
    <x v="5"/>
    <x v="2"/>
    <n v="101"/>
  </r>
  <r>
    <x v="13"/>
    <x v="2"/>
    <s v="  металлургическое производство и производство готовых металлических изделий"/>
    <s v="в % к пред году"/>
    <x v="4"/>
    <x v="1"/>
    <n v="105"/>
  </r>
  <r>
    <x v="13"/>
    <x v="2"/>
    <s v="  металлургическое производство и производство готовых металлических изделий"/>
    <s v="в % к пред году"/>
    <x v="6"/>
    <x v="2"/>
    <n v="104"/>
  </r>
  <r>
    <x v="13"/>
    <x v="2"/>
    <s v="  металлургическое производство и производство готовых металлических изделий"/>
    <s v="в % к пред году"/>
    <x v="5"/>
    <x v="2"/>
    <n v="103"/>
  </r>
  <r>
    <x v="13"/>
    <x v="2"/>
    <s v="  металлургическое производство и производство готовых металлических изделий"/>
    <s v="в % к пред году"/>
    <x v="6"/>
    <x v="3"/>
    <n v="107"/>
  </r>
  <r>
    <x v="13"/>
    <x v="2"/>
    <s v="  металлургическое производство и производство готовых металлических изделий"/>
    <s v="в % к пред году"/>
    <x v="5"/>
    <x v="3"/>
    <n v="105"/>
  </r>
  <r>
    <x v="13"/>
    <x v="2"/>
    <s v="  металлургическое производство и производство готовых металлических изделий"/>
    <s v="в % к пред году"/>
    <x v="3"/>
    <x v="0"/>
    <n v="111.5"/>
  </r>
  <r>
    <x v="13"/>
    <x v="2"/>
    <s v="  металлургическое производство и производство готовых металлических изделий"/>
    <s v="в % к пред году"/>
    <x v="7"/>
    <x v="2"/>
    <n v="104.5"/>
  </r>
  <r>
    <x v="13"/>
    <x v="2"/>
    <s v="  металлургическое производство и производство готовых металлических изделий"/>
    <s v="в % к пред году"/>
    <x v="7"/>
    <x v="3"/>
    <n v="108"/>
  </r>
  <r>
    <x v="13"/>
    <x v="3"/>
    <s v="  металлургическое производство и производство готовых металлических изделий"/>
    <s v="в % к пред году"/>
    <x v="6"/>
    <x v="3"/>
    <n v="102"/>
  </r>
  <r>
    <x v="13"/>
    <x v="3"/>
    <s v="  металлургическое производство и производство готовых металлических изделий"/>
    <s v="в % к пред году"/>
    <x v="8"/>
    <x v="2"/>
    <n v="101.2"/>
  </r>
  <r>
    <x v="13"/>
    <x v="3"/>
    <s v="  металлургическое производство и производство готовых металлических изделий"/>
    <s v="в % к пред году"/>
    <x v="4"/>
    <x v="0"/>
    <n v="106.7"/>
  </r>
  <r>
    <x v="13"/>
    <x v="3"/>
    <s v="  металлургическое производство и производство готовых металлических изделий"/>
    <s v="в % к пред году"/>
    <x v="7"/>
    <x v="2"/>
    <n v="100.3"/>
  </r>
  <r>
    <x v="13"/>
    <x v="3"/>
    <s v="  металлургическое производство и производство готовых металлических изделий"/>
    <s v="в % к пред году"/>
    <x v="8"/>
    <x v="3"/>
    <n v="104.2"/>
  </r>
  <r>
    <x v="13"/>
    <x v="3"/>
    <s v="  металлургическое производство и производство готовых металлических изделий"/>
    <s v="в % к пред году"/>
    <x v="5"/>
    <x v="1"/>
    <n v="96"/>
  </r>
  <r>
    <x v="13"/>
    <x v="3"/>
    <s v="  металлургическое производство и производство готовых металлических изделий"/>
    <s v="в % к пред году"/>
    <x v="7"/>
    <x v="3"/>
    <n v="102"/>
  </r>
  <r>
    <x v="13"/>
    <x v="3"/>
    <s v="  металлургическое производство и производство готовых металлических изделий"/>
    <s v="в % к пред году"/>
    <x v="6"/>
    <x v="2"/>
    <n v="98.4"/>
  </r>
  <r>
    <x v="13"/>
    <x v="4"/>
    <s v="  металлургическое производство и производство готовых металлических изделий"/>
    <s v="в % к пред году"/>
    <x v="4"/>
    <x v="0"/>
    <n v="108"/>
  </r>
  <r>
    <x v="13"/>
    <x v="4"/>
    <s v="  металлургическое производство и производство готовых металлических изделий"/>
    <s v="в % к пред году"/>
    <x v="8"/>
    <x v="3"/>
    <n v="102"/>
  </r>
  <r>
    <x v="13"/>
    <x v="4"/>
    <s v="  металлургическое производство и производство готовых металлических изделий"/>
    <s v="в % к пред году"/>
    <x v="7"/>
    <x v="2"/>
    <n v="90"/>
  </r>
  <r>
    <x v="13"/>
    <x v="4"/>
    <s v="  металлургическое производство и производство готовых металлических изделий"/>
    <s v="в % к пред году"/>
    <x v="5"/>
    <x v="0"/>
    <n v="67.5"/>
  </r>
  <r>
    <x v="13"/>
    <x v="4"/>
    <s v="  металлургическое производство и производство готовых металлических изделий"/>
    <s v="в % к пред году"/>
    <x v="9"/>
    <x v="2"/>
    <n v="100"/>
  </r>
  <r>
    <x v="13"/>
    <x v="4"/>
    <s v="  металлургическое производство и производство готовых металлических изделий"/>
    <s v="в % к пред году"/>
    <x v="7"/>
    <x v="3"/>
    <n v="95"/>
  </r>
  <r>
    <x v="13"/>
    <x v="4"/>
    <s v="  металлургическое производство и производство готовых металлических изделий"/>
    <s v="в % к пред году"/>
    <x v="6"/>
    <x v="1"/>
    <n v="70"/>
  </r>
  <r>
    <x v="13"/>
    <x v="4"/>
    <s v="  металлургическое производство и производство готовых металлических изделий"/>
    <s v="в % к пред году"/>
    <x v="9"/>
    <x v="3"/>
    <n v="104"/>
  </r>
  <r>
    <x v="13"/>
    <x v="4"/>
    <s v="  металлургическое производство и производство готовых металлических изделий"/>
    <s v="в % к пред году"/>
    <x v="8"/>
    <x v="2"/>
    <n v="98"/>
  </r>
  <r>
    <x v="13"/>
    <x v="5"/>
    <s v="  металлургическое производство и производство готовых металлических изделий"/>
    <s v="в % к пред году"/>
    <x v="7"/>
    <x v="1"/>
    <n v="55"/>
  </r>
  <r>
    <x v="13"/>
    <x v="5"/>
    <s v="  металлургическое производство и производство готовых металлических изделий"/>
    <s v="в % к пред году"/>
    <x v="9"/>
    <x v="2"/>
    <n v="98"/>
  </r>
  <r>
    <x v="13"/>
    <x v="5"/>
    <s v="  металлургическое производство и производство готовых металлических изделий"/>
    <s v="в % к пред году"/>
    <x v="8"/>
    <x v="2"/>
    <n v="95"/>
  </r>
  <r>
    <x v="13"/>
    <x v="5"/>
    <s v="  металлургическое производство и производство готовых металлических изделий"/>
    <s v="в % к пред году"/>
    <x v="5"/>
    <x v="0"/>
    <n v="86.4"/>
  </r>
  <r>
    <x v="13"/>
    <x v="5"/>
    <s v="  металлургическое производство и производство готовых металлических изделий"/>
    <s v="в % к пред году"/>
    <x v="9"/>
    <x v="3"/>
    <n v="101"/>
  </r>
  <r>
    <x v="13"/>
    <x v="5"/>
    <s v="  металлургическое производство и производство готовых металлических изделий"/>
    <s v="в % к пред году"/>
    <x v="8"/>
    <x v="3"/>
    <n v="100"/>
  </r>
  <r>
    <x v="13"/>
    <x v="5"/>
    <s v="  металлургическое производство и производство готовых металлических изделий"/>
    <s v="в % к пред году"/>
    <x v="6"/>
    <x v="0"/>
    <n v="61.7"/>
  </r>
  <r>
    <x v="13"/>
    <x v="5"/>
    <s v="  металлургическое производство и производство готовых металлических изделий"/>
    <s v="в % к пред году"/>
    <x v="10"/>
    <x v="2"/>
    <n v="99"/>
  </r>
  <r>
    <x v="13"/>
    <x v="5"/>
    <s v="  металлургическое производство и производство готовых металлических изделий"/>
    <s v="в % к пред году"/>
    <x v="10"/>
    <x v="3"/>
    <n v="101.5"/>
  </r>
  <r>
    <x v="13"/>
    <x v="6"/>
    <s v="металлургическое производство и производство готовых металлических изделий"/>
    <s v="в % к пред году"/>
    <x v="10"/>
    <x v="2"/>
    <n v="101"/>
  </r>
  <r>
    <x v="13"/>
    <x v="6"/>
    <s v="металлургическое производство и производство готовых металлических изделий"/>
    <s v="в % к пред году"/>
    <x v="11"/>
    <x v="3"/>
    <n v="102"/>
  </r>
  <r>
    <x v="13"/>
    <x v="6"/>
    <s v="металлургическое производство и производство готовых металлических изделий"/>
    <s v="в % к пред году"/>
    <x v="8"/>
    <x v="1"/>
    <n v="130"/>
  </r>
  <r>
    <x v="13"/>
    <x v="6"/>
    <s v="металлургическое производство и производство готовых металлических изделий"/>
    <s v="в % к пред году"/>
    <x v="10"/>
    <x v="3"/>
    <n v="103"/>
  </r>
  <r>
    <x v="13"/>
    <x v="6"/>
    <s v="металлургическое производство и производство готовых металлических изделий"/>
    <s v="в % к пред году"/>
    <x v="6"/>
    <x v="0"/>
    <n v="76.8"/>
  </r>
  <r>
    <x v="13"/>
    <x v="6"/>
    <s v="металлургическое производство и производство готовых металлических изделий"/>
    <s v="в % к пред году"/>
    <x v="9"/>
    <x v="2"/>
    <n v="100.5"/>
  </r>
  <r>
    <x v="13"/>
    <x v="6"/>
    <s v="металлургическое производство и производство готовых металлических изделий"/>
    <s v="в % к пред году"/>
    <x v="11"/>
    <x v="2"/>
    <n v="100"/>
  </r>
  <r>
    <x v="13"/>
    <x v="6"/>
    <s v="металлургическое производство и производство готовых металлических изделий"/>
    <s v="в % к пред году"/>
    <x v="7"/>
    <x v="0"/>
    <n v="54.2"/>
  </r>
  <r>
    <x v="13"/>
    <x v="6"/>
    <s v="металлургическое производство и производство готовых металлических изделий"/>
    <s v="в % к пред году"/>
    <x v="9"/>
    <x v="3"/>
    <n v="102"/>
  </r>
  <r>
    <x v="13"/>
    <x v="7"/>
    <s v="металлургическое производство и производство готовых металлических изделий"/>
    <s v="в % к пред году"/>
    <x v="9"/>
    <x v="1"/>
    <n v="95"/>
  </r>
  <r>
    <x v="13"/>
    <x v="7"/>
    <s v="металлургическое производство и производство готовых металлических изделий"/>
    <s v="в % к пред году"/>
    <x v="12"/>
    <x v="3"/>
    <n v="103"/>
  </r>
  <r>
    <x v="13"/>
    <x v="7"/>
    <s v="металлургическое производство и производство готовых металлических изделий"/>
    <s v="в % к пред году"/>
    <x v="11"/>
    <x v="2"/>
    <n v="102"/>
  </r>
  <r>
    <x v="13"/>
    <x v="7"/>
    <s v="металлургическое производство и производство готовых металлических изделий"/>
    <s v="в % к пред году"/>
    <x v="10"/>
    <x v="2"/>
    <n v="101"/>
  </r>
  <r>
    <x v="13"/>
    <x v="7"/>
    <s v="металлургическое производство и производство готовых металлических изделий"/>
    <s v="в % к пред году"/>
    <x v="11"/>
    <x v="3"/>
    <n v="103"/>
  </r>
  <r>
    <x v="13"/>
    <x v="7"/>
    <s v="металлургическое производство и производство готовых металлических изделий"/>
    <s v="в % к пред году"/>
    <x v="10"/>
    <x v="3"/>
    <n v="102"/>
  </r>
  <r>
    <x v="13"/>
    <x v="7"/>
    <s v="металлургическое производство и производство готовых металлических изделий"/>
    <s v="в % к пред году"/>
    <x v="12"/>
    <x v="2"/>
    <n v="102"/>
  </r>
  <r>
    <x v="13"/>
    <x v="7"/>
    <s v="металлургическое производство и производство готовых металлических изделий"/>
    <s v="в % к пред году"/>
    <x v="7"/>
    <x v="0"/>
    <n v="71.8"/>
  </r>
  <r>
    <x v="13"/>
    <x v="7"/>
    <s v="металлургическое производство и производство готовых металлических изделий"/>
    <s v="в % к пред году"/>
    <x v="8"/>
    <x v="0"/>
    <n v="76.5"/>
  </r>
  <r>
    <x v="13"/>
    <x v="8"/>
    <s v="производство металлургическое "/>
    <s v="в % к пред году"/>
    <x v="9"/>
    <x v="0"/>
    <n v="98.4"/>
  </r>
  <r>
    <x v="13"/>
    <x v="8"/>
    <s v="производство металлургическое "/>
    <s v="в % к пред году"/>
    <x v="12"/>
    <x v="4"/>
    <n v="100.5"/>
  </r>
  <r>
    <x v="13"/>
    <x v="8"/>
    <s v="производство металлургическое "/>
    <s v="в % к пред году"/>
    <x v="11"/>
    <x v="4"/>
    <n v="100"/>
  </r>
  <r>
    <x v="13"/>
    <x v="8"/>
    <s v="производство металлургическое "/>
    <s v="в % к пред году"/>
    <x v="13"/>
    <x v="4"/>
    <n v="101"/>
  </r>
  <r>
    <x v="13"/>
    <x v="8"/>
    <s v="производство металлургическое "/>
    <s v="в % к пред году"/>
    <x v="10"/>
    <x v="1"/>
    <n v="100.1"/>
  </r>
  <r>
    <x v="13"/>
    <x v="8"/>
    <s v="производство металлургическое "/>
    <s v="в % к пред году"/>
    <x v="12"/>
    <x v="3"/>
    <n v="104"/>
  </r>
  <r>
    <x v="13"/>
    <x v="8"/>
    <s v="производство металлургическое "/>
    <s v="в % к пред году"/>
    <x v="11"/>
    <x v="3"/>
    <n v="103"/>
  </r>
  <r>
    <x v="13"/>
    <x v="8"/>
    <s v="производство металлургическое "/>
    <s v="в % к пред году"/>
    <x v="13"/>
    <x v="3"/>
    <n v="105"/>
  </r>
  <r>
    <x v="13"/>
    <x v="8"/>
    <s v="производство металлургическое "/>
    <s v="в % к пред году"/>
    <x v="11"/>
    <x v="2"/>
    <n v="101.5"/>
  </r>
  <r>
    <x v="13"/>
    <x v="8"/>
    <s v="производство металлургическое "/>
    <s v="в % к пред году"/>
    <x v="13"/>
    <x v="2"/>
    <n v="103"/>
  </r>
  <r>
    <x v="13"/>
    <x v="8"/>
    <s v="производство металлургическое "/>
    <s v="в % к пред году"/>
    <x v="12"/>
    <x v="2"/>
    <n v="102.5"/>
  </r>
  <r>
    <x v="13"/>
    <x v="8"/>
    <s v="производство металлургическое "/>
    <s v="в % к пред году"/>
    <x v="8"/>
    <x v="0"/>
    <n v="101.4"/>
  </r>
  <r>
    <x v="13"/>
    <x v="9"/>
    <s v="производство металлургическое "/>
    <s v="в % к пред году"/>
    <x v="10"/>
    <x v="0"/>
    <n v="95.3"/>
  </r>
  <r>
    <x v="13"/>
    <x v="9"/>
    <s v="производство металлургическое "/>
    <s v="в % к пред году"/>
    <x v="13"/>
    <x v="2"/>
    <n v="100"/>
  </r>
  <r>
    <x v="13"/>
    <x v="9"/>
    <s v="производство металлургическое "/>
    <s v="в % к пред году"/>
    <x v="12"/>
    <x v="2"/>
    <n v="95"/>
  </r>
  <r>
    <x v="13"/>
    <x v="9"/>
    <s v="производство металлургическое "/>
    <s v="в % к пред году"/>
    <x v="14"/>
    <x v="2"/>
    <n v="101"/>
  </r>
  <r>
    <x v="13"/>
    <x v="9"/>
    <s v="производство металлургическое "/>
    <s v="в % к пред году"/>
    <x v="11"/>
    <x v="1"/>
    <n v="90"/>
  </r>
  <r>
    <x v="13"/>
    <x v="9"/>
    <s v="производство металлургическое "/>
    <s v="в % к пред году"/>
    <x v="13"/>
    <x v="3"/>
    <n v="102"/>
  </r>
  <r>
    <x v="13"/>
    <x v="9"/>
    <s v="производство металлургическое "/>
    <s v="в % к пред году"/>
    <x v="12"/>
    <x v="3"/>
    <n v="98"/>
  </r>
  <r>
    <x v="13"/>
    <x v="9"/>
    <s v="производство металлургическое "/>
    <s v="в % к пред году"/>
    <x v="14"/>
    <x v="3"/>
    <n v="103"/>
  </r>
  <r>
    <x v="13"/>
    <x v="9"/>
    <s v="производство металлургическое "/>
    <s v="в % к пред году"/>
    <x v="12"/>
    <x v="4"/>
    <n v="90"/>
  </r>
  <r>
    <x v="13"/>
    <x v="9"/>
    <s v="производство металлургическое "/>
    <s v="в % к пред году"/>
    <x v="14"/>
    <x v="4"/>
    <n v="98"/>
  </r>
  <r>
    <x v="13"/>
    <x v="9"/>
    <s v="производство металлургическое "/>
    <s v="в % к пред году"/>
    <x v="13"/>
    <x v="4"/>
    <n v="95"/>
  </r>
  <r>
    <x v="13"/>
    <x v="9"/>
    <s v="производство металлургическое "/>
    <s v="в % к пред году"/>
    <x v="9"/>
    <x v="0"/>
    <n v="98.4"/>
  </r>
  <r>
    <x v="13"/>
    <x v="10"/>
    <s v="производство металлургическое "/>
    <s v="в % к пред году"/>
    <x v="10"/>
    <x v="0"/>
    <n v="95.2"/>
  </r>
  <r>
    <x v="13"/>
    <x v="10"/>
    <s v="производство металлургическое "/>
    <s v="в % к пред году"/>
    <x v="14"/>
    <x v="4"/>
    <n v="95"/>
  </r>
  <r>
    <x v="13"/>
    <x v="10"/>
    <s v="производство металлургическое "/>
    <s v="в % к пред году"/>
    <x v="13"/>
    <x v="4"/>
    <n v="90"/>
  </r>
  <r>
    <x v="13"/>
    <x v="10"/>
    <s v="производство металлургическое "/>
    <s v="в % к пред году"/>
    <x v="15"/>
    <x v="4"/>
    <n v="98"/>
  </r>
  <r>
    <x v="13"/>
    <x v="10"/>
    <s v="производство металлургическое "/>
    <s v="в % к пред году"/>
    <x v="11"/>
    <x v="0"/>
    <n v="65.8"/>
  </r>
  <r>
    <x v="13"/>
    <x v="10"/>
    <s v="производство металлургическое "/>
    <s v="в % к пред году"/>
    <x v="14"/>
    <x v="2"/>
    <n v="100"/>
  </r>
  <r>
    <x v="13"/>
    <x v="10"/>
    <s v="производство металлургическое "/>
    <s v="в % к пред году"/>
    <x v="13"/>
    <x v="2"/>
    <n v="95"/>
  </r>
  <r>
    <x v="13"/>
    <x v="10"/>
    <s v="производство металлургическое "/>
    <s v="в % к пред году"/>
    <x v="15"/>
    <x v="2"/>
    <n v="101"/>
  </r>
  <r>
    <x v="13"/>
    <x v="10"/>
    <s v="производство металлургическое "/>
    <s v="в % к пред году"/>
    <x v="12"/>
    <x v="1"/>
    <n v="50"/>
  </r>
  <r>
    <x v="13"/>
    <x v="10"/>
    <s v="производство металлургическое "/>
    <s v="в % к пред году"/>
    <x v="14"/>
    <x v="3"/>
    <n v="102"/>
  </r>
  <r>
    <x v="13"/>
    <x v="10"/>
    <s v="производство металлургическое "/>
    <s v="в % к пред году"/>
    <x v="13"/>
    <x v="3"/>
    <n v="97"/>
  </r>
  <r>
    <x v="13"/>
    <x v="10"/>
    <s v="производство металлургическое "/>
    <s v="в % к пред году"/>
    <x v="15"/>
    <x v="3"/>
    <n v="103"/>
  </r>
  <r>
    <x v="14"/>
    <x v="0"/>
    <s v="  производство машин и оборудования (без производства оружия и боеприпасов)"/>
    <s v="в % к пред году"/>
    <x v="0"/>
    <x v="0"/>
    <n v="171.4"/>
  </r>
  <r>
    <x v="14"/>
    <x v="0"/>
    <s v="  производство машин и оборудования (без производства оружия и боеприпасов)"/>
    <s v="в % к пред году"/>
    <x v="1"/>
    <x v="0"/>
    <n v="98.3"/>
  </r>
  <r>
    <x v="14"/>
    <x v="0"/>
    <s v="  производство машин и оборудования (без производства оружия и боеприпасов)"/>
    <s v="в % к пред году"/>
    <x v="2"/>
    <x v="1"/>
    <n v="70"/>
  </r>
  <r>
    <x v="14"/>
    <x v="0"/>
    <s v="  производство машин и оборудования (без производства оружия и боеприпасов)"/>
    <s v="в % к пред году"/>
    <x v="3"/>
    <x v="2"/>
    <n v="85"/>
  </r>
  <r>
    <x v="14"/>
    <x v="0"/>
    <s v="  производство машин и оборудования (без производства оружия и боеприпасов)"/>
    <s v="в % к пред году"/>
    <x v="4"/>
    <x v="2"/>
    <n v="90"/>
  </r>
  <r>
    <x v="14"/>
    <x v="0"/>
    <s v="  производство машин и оборудования (без производства оружия и боеприпасов)"/>
    <s v="в % к пред году"/>
    <x v="4"/>
    <x v="3"/>
    <n v="100"/>
  </r>
  <r>
    <x v="14"/>
    <x v="0"/>
    <s v="  производство машин и оборудования (без производства оружия и боеприпасов)"/>
    <s v="в % к пред году"/>
    <x v="5"/>
    <x v="2"/>
    <n v="100"/>
  </r>
  <r>
    <x v="14"/>
    <x v="0"/>
    <s v="  производство машин и оборудования (без производства оружия и боеприпасов)"/>
    <s v="в % к пред году"/>
    <x v="5"/>
    <x v="3"/>
    <n v="102"/>
  </r>
  <r>
    <x v="14"/>
    <x v="0"/>
    <s v="  производство машин и оборудования (без производства оружия и боеприпасов)"/>
    <s v="в % к пред году"/>
    <x v="3"/>
    <x v="3"/>
    <n v="95"/>
  </r>
  <r>
    <x v="14"/>
    <x v="1"/>
    <s v="  производство машин и оборудования "/>
    <s v="в % к пред году"/>
    <x v="1"/>
    <x v="0"/>
    <n v="98.3"/>
  </r>
  <r>
    <x v="14"/>
    <x v="1"/>
    <s v="  производство машин и оборудования "/>
    <s v="в % к пред году"/>
    <x v="5"/>
    <x v="3"/>
    <n v="105"/>
  </r>
  <r>
    <x v="14"/>
    <x v="1"/>
    <s v="  производство машин и оборудования "/>
    <s v="в % к пред году"/>
    <x v="4"/>
    <x v="2"/>
    <n v="100"/>
  </r>
  <r>
    <x v="14"/>
    <x v="1"/>
    <s v="  производство машин и оборудования "/>
    <s v="в % к пред году"/>
    <x v="2"/>
    <x v="0"/>
    <n v="43.4"/>
  </r>
  <r>
    <x v="14"/>
    <x v="1"/>
    <s v="  производство машин и оборудования "/>
    <s v="в % к пред году"/>
    <x v="6"/>
    <x v="2"/>
    <n v="106"/>
  </r>
  <r>
    <x v="14"/>
    <x v="1"/>
    <s v="  производство машин и оборудования "/>
    <s v="в % к пред году"/>
    <x v="4"/>
    <x v="3"/>
    <n v="103"/>
  </r>
  <r>
    <x v="14"/>
    <x v="1"/>
    <s v="  производство машин и оборудования "/>
    <s v="в % к пред году"/>
    <x v="3"/>
    <x v="1"/>
    <n v="102"/>
  </r>
  <r>
    <x v="14"/>
    <x v="1"/>
    <s v="  производство машин и оборудования "/>
    <s v="в % к пред году"/>
    <x v="6"/>
    <x v="3"/>
    <n v="108"/>
  </r>
  <r>
    <x v="14"/>
    <x v="1"/>
    <s v="  производство машин и оборудования "/>
    <s v="в % к пред году"/>
    <x v="5"/>
    <x v="2"/>
    <n v="102"/>
  </r>
  <r>
    <x v="14"/>
    <x v="2"/>
    <s v="  производство машин и оборудования "/>
    <s v="в % к пред году"/>
    <x v="4"/>
    <x v="1"/>
    <n v="103"/>
  </r>
  <r>
    <x v="14"/>
    <x v="2"/>
    <s v="  производство машин и оборудования "/>
    <s v="в % к пред году"/>
    <x v="6"/>
    <x v="2"/>
    <n v="104.5"/>
  </r>
  <r>
    <x v="14"/>
    <x v="2"/>
    <s v="  производство машин и оборудования "/>
    <s v="в % к пред году"/>
    <x v="5"/>
    <x v="2"/>
    <n v="103"/>
  </r>
  <r>
    <x v="14"/>
    <x v="2"/>
    <s v="  производство машин и оборудования "/>
    <s v="в % к пред году"/>
    <x v="6"/>
    <x v="3"/>
    <n v="108"/>
  </r>
  <r>
    <x v="14"/>
    <x v="2"/>
    <s v="  производство машин и оборудования "/>
    <s v="в % к пред году"/>
    <x v="5"/>
    <x v="3"/>
    <n v="105"/>
  </r>
  <r>
    <x v="14"/>
    <x v="2"/>
    <s v="  производство машин и оборудования "/>
    <s v="в % к пред году"/>
    <x v="3"/>
    <x v="0"/>
    <n v="123.5"/>
  </r>
  <r>
    <x v="14"/>
    <x v="2"/>
    <s v="  производство машин и оборудования "/>
    <s v="в % к пред году"/>
    <x v="7"/>
    <x v="2"/>
    <n v="102.5"/>
  </r>
  <r>
    <x v="14"/>
    <x v="2"/>
    <s v="  производство машин и оборудования "/>
    <s v="в % к пред году"/>
    <x v="7"/>
    <x v="3"/>
    <n v="105"/>
  </r>
  <r>
    <x v="14"/>
    <x v="3"/>
    <s v="  производство машин и оборудования "/>
    <s v="в % к пред году"/>
    <x v="6"/>
    <x v="3"/>
    <n v="105"/>
  </r>
  <r>
    <x v="14"/>
    <x v="3"/>
    <s v="  производство машин и оборудования "/>
    <s v="в % к пред году"/>
    <x v="8"/>
    <x v="2"/>
    <n v="101"/>
  </r>
  <r>
    <x v="14"/>
    <x v="3"/>
    <s v="  производство машин и оборудования "/>
    <s v="в % к пред году"/>
    <x v="4"/>
    <x v="0"/>
    <n v="104.4"/>
  </r>
  <r>
    <x v="14"/>
    <x v="3"/>
    <s v="  производство машин и оборудования "/>
    <s v="в % к пред году"/>
    <x v="7"/>
    <x v="2"/>
    <n v="101"/>
  </r>
  <r>
    <x v="14"/>
    <x v="3"/>
    <s v="  производство машин и оборудования "/>
    <s v="в % к пред году"/>
    <x v="8"/>
    <x v="3"/>
    <n v="105.2"/>
  </r>
  <r>
    <x v="14"/>
    <x v="3"/>
    <s v="  производство машин и оборудования "/>
    <s v="в % к пред году"/>
    <x v="5"/>
    <x v="1"/>
    <n v="104"/>
  </r>
  <r>
    <x v="14"/>
    <x v="3"/>
    <s v="  производство машин и оборудования "/>
    <s v="в % к пред году"/>
    <x v="7"/>
    <x v="3"/>
    <n v="105"/>
  </r>
  <r>
    <x v="14"/>
    <x v="3"/>
    <s v="  производство машин и оборудования "/>
    <s v="в % к пред году"/>
    <x v="6"/>
    <x v="2"/>
    <n v="101"/>
  </r>
  <r>
    <x v="14"/>
    <x v="4"/>
    <s v="  производство машин и оборудования "/>
    <s v="в % к пред году"/>
    <x v="4"/>
    <x v="0"/>
    <n v="103.3"/>
  </r>
  <r>
    <x v="14"/>
    <x v="4"/>
    <s v="  производство машин и оборудования "/>
    <s v="в % к пред году"/>
    <x v="8"/>
    <x v="3"/>
    <n v="107"/>
  </r>
  <r>
    <x v="14"/>
    <x v="4"/>
    <s v="  производство машин и оборудования "/>
    <s v="в % к пред году"/>
    <x v="7"/>
    <x v="2"/>
    <n v="100"/>
  </r>
  <r>
    <x v="14"/>
    <x v="4"/>
    <s v="  производство машин и оборудования "/>
    <s v="в % к пред году"/>
    <x v="5"/>
    <x v="0"/>
    <n v="96.3"/>
  </r>
  <r>
    <x v="14"/>
    <x v="4"/>
    <s v="  производство машин и оборудования "/>
    <s v="в % к пред году"/>
    <x v="9"/>
    <x v="2"/>
    <n v="102"/>
  </r>
  <r>
    <x v="14"/>
    <x v="4"/>
    <s v="  производство машин и оборудования "/>
    <s v="в % к пред году"/>
    <x v="7"/>
    <x v="3"/>
    <n v="105"/>
  </r>
  <r>
    <x v="14"/>
    <x v="4"/>
    <s v="  производство машин и оборудования "/>
    <s v="в % к пред году"/>
    <x v="6"/>
    <x v="1"/>
    <n v="80"/>
  </r>
  <r>
    <x v="14"/>
    <x v="4"/>
    <s v="  производство машин и оборудования "/>
    <s v="в % к пред году"/>
    <x v="9"/>
    <x v="3"/>
    <n v="104"/>
  </r>
  <r>
    <x v="14"/>
    <x v="4"/>
    <s v="  производство машин и оборудования "/>
    <s v="в % к пред году"/>
    <x v="8"/>
    <x v="2"/>
    <n v="104"/>
  </r>
  <r>
    <x v="14"/>
    <x v="5"/>
    <s v="  производство машин и оборудования "/>
    <s v="в % к пред году"/>
    <x v="7"/>
    <x v="1"/>
    <n v="104"/>
  </r>
  <r>
    <x v="14"/>
    <x v="5"/>
    <s v="  производство машин и оборудования "/>
    <s v="в % к пред году"/>
    <x v="9"/>
    <x v="2"/>
    <n v="101"/>
  </r>
  <r>
    <x v="14"/>
    <x v="5"/>
    <s v="  производство машин и оборудования "/>
    <s v="в % к пред году"/>
    <x v="8"/>
    <x v="2"/>
    <n v="100"/>
  </r>
  <r>
    <x v="14"/>
    <x v="5"/>
    <s v="  производство машин и оборудования "/>
    <s v="в % к пред году"/>
    <x v="5"/>
    <x v="0"/>
    <n v="90"/>
  </r>
  <r>
    <x v="14"/>
    <x v="5"/>
    <s v="  производство машин и оборудования "/>
    <s v="в % к пред году"/>
    <x v="9"/>
    <x v="3"/>
    <n v="103"/>
  </r>
  <r>
    <x v="14"/>
    <x v="5"/>
    <s v="  производство машин и оборудования "/>
    <s v="в % к пред году"/>
    <x v="8"/>
    <x v="3"/>
    <n v="102"/>
  </r>
  <r>
    <x v="14"/>
    <x v="5"/>
    <s v="  производство машин и оборудования "/>
    <s v="в % к пред году"/>
    <x v="6"/>
    <x v="0"/>
    <n v="49"/>
  </r>
  <r>
    <x v="14"/>
    <x v="5"/>
    <s v="  производство машин и оборудования "/>
    <s v="в % к пред году"/>
    <x v="10"/>
    <x v="2"/>
    <n v="100"/>
  </r>
  <r>
    <x v="14"/>
    <x v="5"/>
    <s v="  производство машин и оборудования "/>
    <s v="в % к пред году"/>
    <x v="10"/>
    <x v="3"/>
    <n v="102"/>
  </r>
  <r>
    <x v="14"/>
    <x v="6"/>
    <s v="производство машин и оборудования "/>
    <s v="в % к пред году"/>
    <x v="10"/>
    <x v="2"/>
    <n v="100.5"/>
  </r>
  <r>
    <x v="14"/>
    <x v="6"/>
    <s v="производство машин и оборудования "/>
    <s v="в % к пред году"/>
    <x v="11"/>
    <x v="3"/>
    <n v="102.5"/>
  </r>
  <r>
    <x v="14"/>
    <x v="6"/>
    <s v="производство машин и оборудования "/>
    <s v="в % к пред году"/>
    <x v="8"/>
    <x v="1"/>
    <n v="135"/>
  </r>
  <r>
    <x v="14"/>
    <x v="6"/>
    <s v="производство машин и оборудования "/>
    <s v="в % к пред году"/>
    <x v="10"/>
    <x v="3"/>
    <n v="102.5"/>
  </r>
  <r>
    <x v="14"/>
    <x v="6"/>
    <s v="производство машин и оборудования "/>
    <s v="в % к пред году"/>
    <x v="6"/>
    <x v="0"/>
    <n v="49.2"/>
  </r>
  <r>
    <x v="14"/>
    <x v="6"/>
    <s v="производство машин и оборудования "/>
    <s v="в % к пред году"/>
    <x v="9"/>
    <x v="2"/>
    <n v="100"/>
  </r>
  <r>
    <x v="14"/>
    <x v="6"/>
    <s v="производство машин и оборудования "/>
    <s v="в % к пред году"/>
    <x v="11"/>
    <x v="2"/>
    <n v="100"/>
  </r>
  <r>
    <x v="14"/>
    <x v="6"/>
    <s v="производство машин и оборудования "/>
    <s v="в % к пред году"/>
    <x v="7"/>
    <x v="0"/>
    <n v="99"/>
  </r>
  <r>
    <x v="14"/>
    <x v="6"/>
    <s v="производство машин и оборудования "/>
    <s v="в % к пред году"/>
    <x v="9"/>
    <x v="3"/>
    <n v="102"/>
  </r>
  <r>
    <x v="14"/>
    <x v="7"/>
    <s v="производство машин и оборудования "/>
    <s v="в % к пред году"/>
    <x v="9"/>
    <x v="1"/>
    <n v="110"/>
  </r>
  <r>
    <x v="14"/>
    <x v="7"/>
    <s v="производство машин и оборудования "/>
    <s v="в % к пред году"/>
    <x v="12"/>
    <x v="3"/>
    <n v="110"/>
  </r>
  <r>
    <x v="14"/>
    <x v="7"/>
    <s v="производство машин и оборудования "/>
    <s v="в % к пред году"/>
    <x v="11"/>
    <x v="2"/>
    <n v="102.5"/>
  </r>
  <r>
    <x v="14"/>
    <x v="7"/>
    <s v="производство машин и оборудования "/>
    <s v="в % к пред году"/>
    <x v="10"/>
    <x v="2"/>
    <n v="101.5"/>
  </r>
  <r>
    <x v="14"/>
    <x v="7"/>
    <s v="производство машин и оборудования "/>
    <s v="в % к пред году"/>
    <x v="11"/>
    <x v="3"/>
    <n v="104"/>
  </r>
  <r>
    <x v="14"/>
    <x v="7"/>
    <s v="производство машин и оборудования "/>
    <s v="в % к пред году"/>
    <x v="10"/>
    <x v="3"/>
    <n v="103"/>
  </r>
  <r>
    <x v="14"/>
    <x v="7"/>
    <s v="производство машин и оборудования "/>
    <s v="в % к пред году"/>
    <x v="12"/>
    <x v="2"/>
    <n v="107"/>
  </r>
  <r>
    <x v="14"/>
    <x v="7"/>
    <s v="производство машин и оборудования "/>
    <s v="в % к пред году"/>
    <x v="7"/>
    <x v="0"/>
    <n v="99.2"/>
  </r>
  <r>
    <x v="14"/>
    <x v="7"/>
    <s v="производство машин и оборудования "/>
    <s v="в % к пред году"/>
    <x v="8"/>
    <x v="0"/>
    <n v="164.3"/>
  </r>
  <r>
    <x v="14"/>
    <x v="8"/>
    <s v="производство готовых металлических изделий, кроме машин и оборудования"/>
    <s v="в % к пред году"/>
    <x v="9"/>
    <x v="0"/>
    <n v="82.7"/>
  </r>
  <r>
    <x v="14"/>
    <x v="8"/>
    <s v="производство готовых металлических изделий, кроме машин и оборудования"/>
    <s v="в % к пред году"/>
    <x v="12"/>
    <x v="4"/>
    <n v="101.2"/>
  </r>
  <r>
    <x v="14"/>
    <x v="8"/>
    <s v="производство готовых металлических изделий, кроме машин и оборудования"/>
    <s v="в % к пред году"/>
    <x v="11"/>
    <x v="4"/>
    <n v="101.5"/>
  </r>
  <r>
    <x v="14"/>
    <x v="8"/>
    <s v="производство готовых металлических изделий, кроме машин и оборудования"/>
    <s v="в % к пред году"/>
    <x v="13"/>
    <x v="4"/>
    <n v="102"/>
  </r>
  <r>
    <x v="14"/>
    <x v="8"/>
    <s v="производство готовых металлических изделий, кроме машин и оборудования"/>
    <s v="в % к пред году"/>
    <x v="10"/>
    <x v="1"/>
    <n v="120"/>
  </r>
  <r>
    <x v="14"/>
    <x v="8"/>
    <s v="производство готовых металлических изделий, кроме машин и оборудования"/>
    <s v="в % к пред году"/>
    <x v="12"/>
    <x v="3"/>
    <n v="105"/>
  </r>
  <r>
    <x v="14"/>
    <x v="8"/>
    <s v="производство готовых металлических изделий, кроме машин и оборудования"/>
    <s v="в % к пред году"/>
    <x v="11"/>
    <x v="3"/>
    <n v="103"/>
  </r>
  <r>
    <x v="14"/>
    <x v="8"/>
    <s v="производство готовых металлических изделий, кроме машин и оборудования"/>
    <s v="в % к пред году"/>
    <x v="13"/>
    <x v="3"/>
    <n v="108"/>
  </r>
  <r>
    <x v="14"/>
    <x v="8"/>
    <s v="производство готовых металлических изделий, кроме машин и оборудования"/>
    <s v="в % к пред году"/>
    <x v="11"/>
    <x v="2"/>
    <n v="102"/>
  </r>
  <r>
    <x v="14"/>
    <x v="8"/>
    <s v="производство готовых металлических изделий, кроме машин и оборудования"/>
    <s v="в % к пред году"/>
    <x v="13"/>
    <x v="2"/>
    <n v="103.5"/>
  </r>
  <r>
    <x v="14"/>
    <x v="8"/>
    <s v="производство готовых металлических изделий, кроме машин и оборудования"/>
    <s v="в % к пред году"/>
    <x v="12"/>
    <x v="2"/>
    <n v="103"/>
  </r>
  <r>
    <x v="14"/>
    <x v="8"/>
    <s v="производство готовых металлических изделий, кроме машин и оборудования"/>
    <s v="в % к пред году"/>
    <x v="8"/>
    <x v="0"/>
    <n v="63.1"/>
  </r>
  <r>
    <x v="14"/>
    <x v="9"/>
    <s v="производство готовых металлических изделий, кроме машин и оборудования"/>
    <s v="в % к пред году"/>
    <x v="10"/>
    <x v="0"/>
    <n v="119.5"/>
  </r>
  <r>
    <x v="14"/>
    <x v="9"/>
    <s v="производство готовых металлических изделий, кроме машин и оборудования"/>
    <s v="в % к пред году"/>
    <x v="13"/>
    <x v="2"/>
    <n v="104.2"/>
  </r>
  <r>
    <x v="14"/>
    <x v="9"/>
    <s v="производство готовых металлических изделий, кроме машин и оборудования"/>
    <s v="в % к пред году"/>
    <x v="12"/>
    <x v="2"/>
    <n v="105"/>
  </r>
  <r>
    <x v="14"/>
    <x v="9"/>
    <s v="производство готовых металлических изделий, кроме машин и оборудования"/>
    <s v="в % к пред году"/>
    <x v="14"/>
    <x v="2"/>
    <n v="104.5"/>
  </r>
  <r>
    <x v="14"/>
    <x v="9"/>
    <s v="производство готовых металлических изделий, кроме машин и оборудования"/>
    <s v="в % к пред году"/>
    <x v="11"/>
    <x v="1"/>
    <n v="110"/>
  </r>
  <r>
    <x v="14"/>
    <x v="9"/>
    <s v="производство готовых металлических изделий, кроме машин и оборудования"/>
    <s v="в % к пред году"/>
    <x v="13"/>
    <x v="3"/>
    <n v="105.5"/>
  </r>
  <r>
    <x v="14"/>
    <x v="9"/>
    <s v="производство готовых металлических изделий, кроме машин и оборудования"/>
    <s v="в % к пред году"/>
    <x v="12"/>
    <x v="3"/>
    <n v="106"/>
  </r>
  <r>
    <x v="14"/>
    <x v="9"/>
    <s v="производство готовых металлических изделий, кроме машин и оборудования"/>
    <s v="в % к пред году"/>
    <x v="14"/>
    <x v="3"/>
    <n v="105.8"/>
  </r>
  <r>
    <x v="14"/>
    <x v="9"/>
    <s v="производство готовых металлических изделий, кроме машин и оборудования"/>
    <s v="в % к пред году"/>
    <x v="12"/>
    <x v="4"/>
    <n v="103"/>
  </r>
  <r>
    <x v="14"/>
    <x v="9"/>
    <s v="производство готовых металлических изделий, кроме машин и оборудования"/>
    <s v="в % к пред году"/>
    <x v="14"/>
    <x v="4"/>
    <n v="102.5"/>
  </r>
  <r>
    <x v="14"/>
    <x v="9"/>
    <s v="производство готовых металлических изделий, кроме машин и оборудования"/>
    <s v="в % к пред году"/>
    <x v="13"/>
    <x v="4"/>
    <n v="102.2"/>
  </r>
  <r>
    <x v="14"/>
    <x v="9"/>
    <s v="производство готовых металлических изделий, кроме машин и оборудования"/>
    <s v="в % к пред году"/>
    <x v="9"/>
    <x v="0"/>
    <n v="82.7"/>
  </r>
  <r>
    <x v="14"/>
    <x v="10"/>
    <s v="производство готовых металлических изделий, кроме машин и оборудования"/>
    <s v="в % к пред году"/>
    <x v="10"/>
    <x v="0"/>
    <n v="103.9"/>
  </r>
  <r>
    <x v="14"/>
    <x v="10"/>
    <s v="производство готовых металлических изделий, кроме машин и оборудования"/>
    <s v="в % к пред году"/>
    <x v="14"/>
    <x v="4"/>
    <n v="102"/>
  </r>
  <r>
    <x v="14"/>
    <x v="10"/>
    <s v="производство готовых металлических изделий, кроме машин и оборудования"/>
    <s v="в % к пред году"/>
    <x v="13"/>
    <x v="4"/>
    <n v="100"/>
  </r>
  <r>
    <x v="14"/>
    <x v="10"/>
    <s v="производство готовых металлических изделий, кроме машин и оборудования"/>
    <s v="в % к пред году"/>
    <x v="15"/>
    <x v="4"/>
    <n v="101.5"/>
  </r>
  <r>
    <x v="14"/>
    <x v="10"/>
    <s v="производство готовых металлических изделий, кроме машин и оборудования"/>
    <s v="в % к пред году"/>
    <x v="11"/>
    <x v="0"/>
    <n v="108.5"/>
  </r>
  <r>
    <x v="14"/>
    <x v="10"/>
    <s v="производство готовых металлических изделий, кроме машин и оборудования"/>
    <s v="в % к пред году"/>
    <x v="14"/>
    <x v="2"/>
    <n v="107"/>
  </r>
  <r>
    <x v="14"/>
    <x v="10"/>
    <s v="производство готовых металлических изделий, кроме машин и оборудования"/>
    <s v="в % к пред году"/>
    <x v="13"/>
    <x v="2"/>
    <n v="103"/>
  </r>
  <r>
    <x v="14"/>
    <x v="10"/>
    <s v="производство готовых металлических изделий, кроме машин и оборудования"/>
    <s v="в % к пред году"/>
    <x v="15"/>
    <x v="2"/>
    <n v="103"/>
  </r>
  <r>
    <x v="14"/>
    <x v="10"/>
    <s v="производство готовых металлических изделий, кроме машин и оборудования"/>
    <s v="в % к пред году"/>
    <x v="12"/>
    <x v="1"/>
    <n v="120"/>
  </r>
  <r>
    <x v="14"/>
    <x v="10"/>
    <s v="производство готовых металлических изделий, кроме машин и оборудования"/>
    <s v="в % к пред году"/>
    <x v="14"/>
    <x v="3"/>
    <n v="110"/>
  </r>
  <r>
    <x v="14"/>
    <x v="10"/>
    <s v="производство готовых металлических изделий, кроме машин и оборудования"/>
    <s v="в % к пред году"/>
    <x v="13"/>
    <x v="3"/>
    <n v="107"/>
  </r>
  <r>
    <x v="14"/>
    <x v="10"/>
    <s v="производство готовых металлических изделий, кроме машин и оборудования"/>
    <s v="в % к пред году"/>
    <x v="15"/>
    <x v="3"/>
    <n v="105"/>
  </r>
  <r>
    <x v="15"/>
    <x v="0"/>
    <s v="  производство электрооборудования, электронного и оптического оборудования"/>
    <s v="в % к пред году"/>
    <x v="0"/>
    <x v="0"/>
    <n v="124.6"/>
  </r>
  <r>
    <x v="15"/>
    <x v="0"/>
    <s v="  производство электрооборудования, электронного и оптического оборудования"/>
    <s v="в % к пред году"/>
    <x v="1"/>
    <x v="0"/>
    <n v="95.9"/>
  </r>
  <r>
    <x v="15"/>
    <x v="0"/>
    <s v="  производство электрооборудования, электронного и оптического оборудования"/>
    <s v="в % к пред году"/>
    <x v="2"/>
    <x v="1"/>
    <n v="60"/>
  </r>
  <r>
    <x v="15"/>
    <x v="0"/>
    <s v="  производство электрооборудования, электронного и оптического оборудования"/>
    <s v="в % к пред году"/>
    <x v="3"/>
    <x v="2"/>
    <n v="80"/>
  </r>
  <r>
    <x v="15"/>
    <x v="0"/>
    <s v="  производство электрооборудования, электронного и оптического оборудования"/>
    <s v="в % к пред году"/>
    <x v="4"/>
    <x v="2"/>
    <n v="95"/>
  </r>
  <r>
    <x v="15"/>
    <x v="0"/>
    <s v="  производство электрооборудования, электронного и оптического оборудования"/>
    <s v="в % к пред году"/>
    <x v="4"/>
    <x v="3"/>
    <n v="100"/>
  </r>
  <r>
    <x v="15"/>
    <x v="0"/>
    <s v="  производство электрооборудования, электронного и оптического оборудования"/>
    <s v="в % к пред году"/>
    <x v="5"/>
    <x v="2"/>
    <n v="100"/>
  </r>
  <r>
    <x v="15"/>
    <x v="0"/>
    <s v="  производство электрооборудования, электронного и оптического оборудования"/>
    <s v="в % к пред году"/>
    <x v="5"/>
    <x v="3"/>
    <n v="105"/>
  </r>
  <r>
    <x v="15"/>
    <x v="0"/>
    <s v="  производство электрооборудования, электронного и оптического оборудования"/>
    <s v="в % к пред году"/>
    <x v="3"/>
    <x v="3"/>
    <n v="95"/>
  </r>
  <r>
    <x v="15"/>
    <x v="1"/>
    <s v="  производство электрооборудования, электронного и оптического оборудования"/>
    <s v="в % к пред году"/>
    <x v="1"/>
    <x v="0"/>
    <n v="95.9"/>
  </r>
  <r>
    <x v="15"/>
    <x v="1"/>
    <s v="  производство электрооборудования, электронного и оптического оборудования"/>
    <s v="в % к пред году"/>
    <x v="5"/>
    <x v="3"/>
    <n v="104"/>
  </r>
  <r>
    <x v="15"/>
    <x v="1"/>
    <s v="  производство электрооборудования, электронного и оптического оборудования"/>
    <s v="в % к пред году"/>
    <x v="4"/>
    <x v="2"/>
    <n v="101"/>
  </r>
  <r>
    <x v="15"/>
    <x v="1"/>
    <s v="  производство электрооборудования, электронного и оптического оборудования"/>
    <s v="в % к пред году"/>
    <x v="2"/>
    <x v="0"/>
    <n v="42.5"/>
  </r>
  <r>
    <x v="15"/>
    <x v="1"/>
    <s v="  производство электрооборудования, электронного и оптического оборудования"/>
    <s v="в % к пред году"/>
    <x v="6"/>
    <x v="2"/>
    <n v="103"/>
  </r>
  <r>
    <x v="15"/>
    <x v="1"/>
    <s v="  производство электрооборудования, электронного и оптического оборудования"/>
    <s v="в % к пред году"/>
    <x v="4"/>
    <x v="3"/>
    <n v="103"/>
  </r>
  <r>
    <x v="15"/>
    <x v="1"/>
    <s v="  производство электрооборудования, электронного и оптического оборудования"/>
    <s v="в % к пред году"/>
    <x v="3"/>
    <x v="1"/>
    <n v="105"/>
  </r>
  <r>
    <x v="15"/>
    <x v="1"/>
    <s v="  производство электрооборудования, электронного и оптического оборудования"/>
    <s v="в % к пред году"/>
    <x v="6"/>
    <x v="3"/>
    <n v="105"/>
  </r>
  <r>
    <x v="15"/>
    <x v="1"/>
    <s v="  производство электрооборудования, электронного и оптического оборудования"/>
    <s v="в % к пред году"/>
    <x v="5"/>
    <x v="2"/>
    <n v="101"/>
  </r>
  <r>
    <x v="15"/>
    <x v="2"/>
    <s v="  производство электрооборудования, электронного и оптического оборудования"/>
    <s v="в % к пред году"/>
    <x v="4"/>
    <x v="1"/>
    <n v="115"/>
  </r>
  <r>
    <x v="15"/>
    <x v="2"/>
    <s v="  производство электрооборудования, электронного и оптического оборудования"/>
    <s v="в % к пред году"/>
    <x v="6"/>
    <x v="2"/>
    <n v="103"/>
  </r>
  <r>
    <x v="15"/>
    <x v="2"/>
    <s v="  производство электрооборудования, электронного и оптического оборудования"/>
    <s v="в % к пред году"/>
    <x v="5"/>
    <x v="2"/>
    <n v="103"/>
  </r>
  <r>
    <x v="15"/>
    <x v="2"/>
    <s v="  производство электрооборудования, электронного и оптического оборудования"/>
    <s v="в % к пред году"/>
    <x v="6"/>
    <x v="3"/>
    <n v="106"/>
  </r>
  <r>
    <x v="15"/>
    <x v="2"/>
    <s v="  производство электрооборудования, электронного и оптического оборудования"/>
    <s v="в % к пред году"/>
    <x v="5"/>
    <x v="3"/>
    <n v="106"/>
  </r>
  <r>
    <x v="15"/>
    <x v="2"/>
    <s v="  производство электрооборудования, электронного и оптического оборудования"/>
    <s v="в % к пред году"/>
    <x v="3"/>
    <x v="0"/>
    <n v="157.6"/>
  </r>
  <r>
    <x v="15"/>
    <x v="2"/>
    <s v="  производство электрооборудования, электронного и оптического оборудования"/>
    <s v="в % к пред году"/>
    <x v="7"/>
    <x v="2"/>
    <n v="102"/>
  </r>
  <r>
    <x v="15"/>
    <x v="2"/>
    <s v="  производство электрооборудования, электронного и оптического оборудования"/>
    <s v="в % к пред году"/>
    <x v="7"/>
    <x v="3"/>
    <n v="105"/>
  </r>
  <r>
    <x v="15"/>
    <x v="3"/>
    <s v="  производство электрооборудования, электронного и оптического оборудования"/>
    <s v="в % к пред году"/>
    <x v="6"/>
    <x v="3"/>
    <n v="102.5"/>
  </r>
  <r>
    <x v="15"/>
    <x v="3"/>
    <s v="  производство электрооборудования, электронного и оптического оборудования"/>
    <s v="в % к пред году"/>
    <x v="8"/>
    <x v="2"/>
    <n v="100.4"/>
  </r>
  <r>
    <x v="15"/>
    <x v="3"/>
    <s v="  производство электрооборудования, электронного и оптического оборудования"/>
    <s v="в % к пред году"/>
    <x v="4"/>
    <x v="0"/>
    <n v="111.3"/>
  </r>
  <r>
    <x v="15"/>
    <x v="3"/>
    <s v="  производство электрооборудования, электронного и оптического оборудования"/>
    <s v="в % к пред году"/>
    <x v="7"/>
    <x v="2"/>
    <n v="101"/>
  </r>
  <r>
    <x v="15"/>
    <x v="3"/>
    <s v="  производство электрооборудования, электронного и оптического оборудования"/>
    <s v="в % к пред году"/>
    <x v="8"/>
    <x v="3"/>
    <n v="103.5"/>
  </r>
  <r>
    <x v="15"/>
    <x v="3"/>
    <s v="  производство электрооборудования, электронного и оптического оборудования"/>
    <s v="в % к пред году"/>
    <x v="5"/>
    <x v="1"/>
    <n v="95"/>
  </r>
  <r>
    <x v="15"/>
    <x v="3"/>
    <s v="  производство электрооборудования, электронного и оптического оборудования"/>
    <s v="в % к пред году"/>
    <x v="7"/>
    <x v="3"/>
    <n v="103.1"/>
  </r>
  <r>
    <x v="15"/>
    <x v="3"/>
    <s v="  производство электрооборудования, электронного и оптического оборудования"/>
    <s v="в % к пред году"/>
    <x v="6"/>
    <x v="2"/>
    <n v="101"/>
  </r>
  <r>
    <x v="15"/>
    <x v="4"/>
    <s v="  производство электрооборудования, электронного и оптического оборудования"/>
    <s v="в % к пред году"/>
    <x v="4"/>
    <x v="0"/>
    <n v="111.3"/>
  </r>
  <r>
    <x v="15"/>
    <x v="4"/>
    <s v="  производство электрооборудования, электронного и оптического оборудования"/>
    <s v="в % к пред году"/>
    <x v="8"/>
    <x v="3"/>
    <n v="105"/>
  </r>
  <r>
    <x v="15"/>
    <x v="4"/>
    <s v="  производство электрооборудования, электронного и оптического оборудования"/>
    <s v="в % к пред году"/>
    <x v="7"/>
    <x v="2"/>
    <n v="102"/>
  </r>
  <r>
    <x v="15"/>
    <x v="4"/>
    <s v="  производство электрооборудования, электронного и оптического оборудования"/>
    <s v="в % к пред году"/>
    <x v="5"/>
    <x v="0"/>
    <n v="86.6"/>
  </r>
  <r>
    <x v="15"/>
    <x v="4"/>
    <s v="  производство электрооборудования, электронного и оптического оборудования"/>
    <s v="в % к пред году"/>
    <x v="9"/>
    <x v="2"/>
    <n v="104"/>
  </r>
  <r>
    <x v="15"/>
    <x v="4"/>
    <s v="  производство электрооборудования, электронного и оптического оборудования"/>
    <s v="в % к пред году"/>
    <x v="7"/>
    <x v="3"/>
    <n v="104"/>
  </r>
  <r>
    <x v="15"/>
    <x v="4"/>
    <s v="  производство электрооборудования, электронного и оптического оборудования"/>
    <s v="в % к пред году"/>
    <x v="6"/>
    <x v="1"/>
    <n v="102.5"/>
  </r>
  <r>
    <x v="15"/>
    <x v="4"/>
    <s v="  производство электрооборудования, электронного и оптического оборудования"/>
    <s v="в % к пред году"/>
    <x v="9"/>
    <x v="3"/>
    <n v="106"/>
  </r>
  <r>
    <x v="15"/>
    <x v="4"/>
    <s v="  производство электрооборудования, электронного и оптического оборудования"/>
    <s v="в % к пред году"/>
    <x v="8"/>
    <x v="2"/>
    <n v="103"/>
  </r>
  <r>
    <x v="15"/>
    <x v="5"/>
    <s v="  производство электрооборудования, электронного и оптического оборудования"/>
    <s v="в % к пред году"/>
    <x v="7"/>
    <x v="1"/>
    <n v="110"/>
  </r>
  <r>
    <x v="15"/>
    <x v="5"/>
    <s v="  производство электрооборудования, электронного и оптического оборудования"/>
    <s v="в % к пред году"/>
    <x v="9"/>
    <x v="2"/>
    <n v="103"/>
  </r>
  <r>
    <x v="15"/>
    <x v="5"/>
    <s v="  производство электрооборудования, электронного и оптического оборудования"/>
    <s v="в % к пред году"/>
    <x v="8"/>
    <x v="2"/>
    <n v="102"/>
  </r>
  <r>
    <x v="15"/>
    <x v="5"/>
    <s v="  производство электрооборудования, электронного и оптического оборудования"/>
    <s v="в % к пред году"/>
    <x v="5"/>
    <x v="0"/>
    <n v="88.5"/>
  </r>
  <r>
    <x v="15"/>
    <x v="5"/>
    <s v="  производство электрооборудования, электронного и оптического оборудования"/>
    <s v="в % к пред году"/>
    <x v="9"/>
    <x v="3"/>
    <n v="105"/>
  </r>
  <r>
    <x v="15"/>
    <x v="5"/>
    <s v="  производство электрооборудования, электронного и оптического оборудования"/>
    <s v="в % к пред году"/>
    <x v="8"/>
    <x v="3"/>
    <n v="104"/>
  </r>
  <r>
    <x v="15"/>
    <x v="5"/>
    <s v="  производство электрооборудования, электронного и оптического оборудования"/>
    <s v="в % к пред году"/>
    <x v="6"/>
    <x v="0"/>
    <n v="108.4"/>
  </r>
  <r>
    <x v="15"/>
    <x v="5"/>
    <s v="  производство электрооборудования, электронного и оптического оборудования"/>
    <s v="в % к пред году"/>
    <x v="10"/>
    <x v="2"/>
    <n v="104"/>
  </r>
  <r>
    <x v="15"/>
    <x v="5"/>
    <s v="  производство электрооборудования, электронного и оптического оборудования"/>
    <s v="в % к пред году"/>
    <x v="10"/>
    <x v="3"/>
    <n v="106"/>
  </r>
  <r>
    <x v="15"/>
    <x v="6"/>
    <s v="производство электрооборудования, электронного и оптического оборудования"/>
    <s v="в % к пред году"/>
    <x v="10"/>
    <x v="2"/>
    <n v="102"/>
  </r>
  <r>
    <x v="15"/>
    <x v="6"/>
    <s v="производство электрооборудования, электронного и оптического оборудования"/>
    <s v="в % к пред году"/>
    <x v="11"/>
    <x v="3"/>
    <n v="102.5"/>
  </r>
  <r>
    <x v="15"/>
    <x v="6"/>
    <s v="производство электрооборудования, электронного и оптического оборудования"/>
    <s v="в % к пред году"/>
    <x v="8"/>
    <x v="1"/>
    <n v="100"/>
  </r>
  <r>
    <x v="15"/>
    <x v="6"/>
    <s v="производство электрооборудования, электронного и оптического оборудования"/>
    <s v="в % к пред году"/>
    <x v="10"/>
    <x v="3"/>
    <n v="103"/>
  </r>
  <r>
    <x v="15"/>
    <x v="6"/>
    <s v="производство электрооборудования, электронного и оптического оборудования"/>
    <s v="в % к пред году"/>
    <x v="6"/>
    <x v="0"/>
    <n v="99.8"/>
  </r>
  <r>
    <x v="15"/>
    <x v="6"/>
    <s v="производство электрооборудования, электронного и оптического оборудования"/>
    <s v="в % к пред году"/>
    <x v="9"/>
    <x v="2"/>
    <n v="101"/>
  </r>
  <r>
    <x v="15"/>
    <x v="6"/>
    <s v="производство электрооборудования, электронного и оптического оборудования"/>
    <s v="в % к пред году"/>
    <x v="11"/>
    <x v="2"/>
    <n v="101.5"/>
  </r>
  <r>
    <x v="15"/>
    <x v="6"/>
    <s v="производство электрооборудования, электронного и оптического оборудования"/>
    <s v="в % к пред году"/>
    <x v="7"/>
    <x v="0"/>
    <n v="121.4"/>
  </r>
  <r>
    <x v="15"/>
    <x v="6"/>
    <s v="производство электрооборудования, электронного и оптического оборудования"/>
    <s v="в % к пред году"/>
    <x v="9"/>
    <x v="3"/>
    <n v="102"/>
  </r>
  <r>
    <x v="15"/>
    <x v="7"/>
    <s v="производство электрооборудования, электронного и оптического оборудования"/>
    <s v="в % к пред году"/>
    <x v="9"/>
    <x v="1"/>
    <n v="100"/>
  </r>
  <r>
    <x v="15"/>
    <x v="7"/>
    <s v="производство электрооборудования, электронного и оптического оборудования"/>
    <s v="в % к пред году"/>
    <x v="12"/>
    <x v="3"/>
    <n v="105"/>
  </r>
  <r>
    <x v="15"/>
    <x v="7"/>
    <s v="производство электрооборудования, электронного и оптического оборудования"/>
    <s v="в % к пред году"/>
    <x v="11"/>
    <x v="2"/>
    <n v="102"/>
  </r>
  <r>
    <x v="15"/>
    <x v="7"/>
    <s v="производство электрооборудования, электронного и оптического оборудования"/>
    <s v="в % к пред году"/>
    <x v="10"/>
    <x v="2"/>
    <n v="101"/>
  </r>
  <r>
    <x v="15"/>
    <x v="7"/>
    <s v="производство электрооборудования, электронного и оптического оборудования"/>
    <s v="в % к пред году"/>
    <x v="11"/>
    <x v="3"/>
    <n v="104"/>
  </r>
  <r>
    <x v="15"/>
    <x v="7"/>
    <s v="производство электрооборудования, электронного и оптического оборудования"/>
    <s v="в % к пред году"/>
    <x v="10"/>
    <x v="3"/>
    <n v="102"/>
  </r>
  <r>
    <x v="15"/>
    <x v="7"/>
    <s v="производство электрооборудования, электронного и оптического оборудования"/>
    <s v="в % к пред году"/>
    <x v="12"/>
    <x v="2"/>
    <n v="103"/>
  </r>
  <r>
    <x v="15"/>
    <x v="7"/>
    <s v="производство электрооборудования, электронного и оптического оборудования"/>
    <s v="в % к пред году"/>
    <x v="7"/>
    <x v="0"/>
    <n v="131.80000000000001"/>
  </r>
  <r>
    <x v="15"/>
    <x v="7"/>
    <s v="производство электрооборудования, электронного и оптического оборудования"/>
    <s v="в % к пред году"/>
    <x v="8"/>
    <x v="0"/>
    <n v="80.599999999999994"/>
  </r>
  <r>
    <x v="15"/>
    <x v="8"/>
    <s v="производство электрического оборудования"/>
    <s v="в % к пред году"/>
    <x v="9"/>
    <x v="0"/>
    <n v="98.1"/>
  </r>
  <r>
    <x v="15"/>
    <x v="8"/>
    <s v="производство электрического оборудования"/>
    <s v="в % к пред году"/>
    <x v="12"/>
    <x v="4"/>
    <n v="100.5"/>
  </r>
  <r>
    <x v="15"/>
    <x v="8"/>
    <s v="производство электрического оборудования"/>
    <s v="в % к пред году"/>
    <x v="11"/>
    <x v="4"/>
    <n v="100"/>
  </r>
  <r>
    <x v="15"/>
    <x v="8"/>
    <s v="производство электрического оборудования"/>
    <s v="в % к пред году"/>
    <x v="13"/>
    <x v="4"/>
    <n v="101"/>
  </r>
  <r>
    <x v="15"/>
    <x v="8"/>
    <s v="производство электрического оборудования"/>
    <s v="в % к пред году"/>
    <x v="10"/>
    <x v="1"/>
    <n v="180"/>
  </r>
  <r>
    <x v="15"/>
    <x v="8"/>
    <s v="производство электрического оборудования"/>
    <s v="в % к пред году"/>
    <x v="12"/>
    <x v="3"/>
    <n v="103.5"/>
  </r>
  <r>
    <x v="15"/>
    <x v="8"/>
    <s v="производство электрического оборудования"/>
    <s v="в % к пред году"/>
    <x v="11"/>
    <x v="3"/>
    <n v="103"/>
  </r>
  <r>
    <x v="15"/>
    <x v="8"/>
    <s v="производство электрического оборудования"/>
    <s v="в % к пред году"/>
    <x v="13"/>
    <x v="3"/>
    <n v="105"/>
  </r>
  <r>
    <x v="15"/>
    <x v="8"/>
    <s v="производство электрического оборудования"/>
    <s v="в % к пред году"/>
    <x v="11"/>
    <x v="2"/>
    <n v="102.5"/>
  </r>
  <r>
    <x v="15"/>
    <x v="8"/>
    <s v="производство электрического оборудования"/>
    <s v="в % к пред году"/>
    <x v="13"/>
    <x v="2"/>
    <n v="104"/>
  </r>
  <r>
    <x v="15"/>
    <x v="8"/>
    <s v="производство электрического оборудования"/>
    <s v="в % к пред году"/>
    <x v="12"/>
    <x v="2"/>
    <n v="103"/>
  </r>
  <r>
    <x v="15"/>
    <x v="8"/>
    <s v="производство электрического оборудования"/>
    <s v="в % к пред году"/>
    <x v="8"/>
    <x v="0"/>
    <n v="80.900000000000006"/>
  </r>
  <r>
    <x v="15"/>
    <x v="9"/>
    <s v="производство электрического оборудования"/>
    <s v="в % к пред году"/>
    <x v="10"/>
    <x v="0"/>
    <n v="68.5"/>
  </r>
  <r>
    <x v="15"/>
    <x v="9"/>
    <s v="производство электрического оборудования"/>
    <s v="в % к пред году"/>
    <x v="13"/>
    <x v="2"/>
    <n v="104"/>
  </r>
  <r>
    <x v="15"/>
    <x v="9"/>
    <s v="производство электрического оборудования"/>
    <s v="в % к пред году"/>
    <x v="12"/>
    <x v="2"/>
    <n v="105"/>
  </r>
  <r>
    <x v="15"/>
    <x v="9"/>
    <s v="производство электрического оборудования"/>
    <s v="в % к пред году"/>
    <x v="14"/>
    <x v="2"/>
    <n v="104.9"/>
  </r>
  <r>
    <x v="15"/>
    <x v="9"/>
    <s v="производство электрического оборудования"/>
    <s v="в % к пред году"/>
    <x v="11"/>
    <x v="1"/>
    <n v="110"/>
  </r>
  <r>
    <x v="15"/>
    <x v="9"/>
    <s v="производство электрического оборудования"/>
    <s v="в % к пред году"/>
    <x v="13"/>
    <x v="3"/>
    <n v="105.3"/>
  </r>
  <r>
    <x v="15"/>
    <x v="9"/>
    <s v="производство электрического оборудования"/>
    <s v="в % к пред году"/>
    <x v="12"/>
    <x v="3"/>
    <n v="106"/>
  </r>
  <r>
    <x v="15"/>
    <x v="9"/>
    <s v="производство электрического оборудования"/>
    <s v="в % к пред году"/>
    <x v="14"/>
    <x v="3"/>
    <n v="106"/>
  </r>
  <r>
    <x v="15"/>
    <x v="9"/>
    <s v="производство электрического оборудования"/>
    <s v="в % к пред году"/>
    <x v="12"/>
    <x v="4"/>
    <n v="103"/>
  </r>
  <r>
    <x v="15"/>
    <x v="9"/>
    <s v="производство электрического оборудования"/>
    <s v="в % к пред году"/>
    <x v="14"/>
    <x v="4"/>
    <n v="103"/>
  </r>
  <r>
    <x v="15"/>
    <x v="9"/>
    <s v="производство электрического оборудования"/>
    <s v="в % к пред году"/>
    <x v="13"/>
    <x v="4"/>
    <n v="102"/>
  </r>
  <r>
    <x v="15"/>
    <x v="9"/>
    <s v="производство электрического оборудования"/>
    <s v="в % к пред году"/>
    <x v="9"/>
    <x v="0"/>
    <n v="98.1"/>
  </r>
  <r>
    <x v="15"/>
    <x v="10"/>
    <s v="производство автотранспортных средств, прицепов и полуприцепов"/>
    <s v="в % к пред году"/>
    <x v="10"/>
    <x v="0"/>
    <n v="188.1"/>
  </r>
  <r>
    <x v="15"/>
    <x v="10"/>
    <s v="производство автотранспортных средств, прицепов и полуприцепов"/>
    <s v="в % к пред году"/>
    <x v="14"/>
    <x v="4"/>
    <n v="101"/>
  </r>
  <r>
    <x v="15"/>
    <x v="10"/>
    <s v="производство автотранспортных средств, прицепов и полуприцепов"/>
    <s v="в % к пред году"/>
    <x v="13"/>
    <x v="4"/>
    <n v="100"/>
  </r>
  <r>
    <x v="15"/>
    <x v="10"/>
    <s v="производство автотранспортных средств, прицепов и полуприцепов"/>
    <s v="в % к пред году"/>
    <x v="15"/>
    <x v="4"/>
    <n v="102"/>
  </r>
  <r>
    <x v="15"/>
    <x v="10"/>
    <s v="производство автотранспортных средств, прицепов и полуприцепов"/>
    <s v="в % к пред году"/>
    <x v="11"/>
    <x v="0"/>
    <n v="127"/>
  </r>
  <r>
    <x v="15"/>
    <x v="10"/>
    <s v="производство автотранспортных средств, прицепов и полуприцепов"/>
    <s v="в % к пред году"/>
    <x v="14"/>
    <x v="2"/>
    <n v="103"/>
  </r>
  <r>
    <x v="15"/>
    <x v="10"/>
    <s v="производство автотранспортных средств, прицепов и полуприцепов"/>
    <s v="в % к пред году"/>
    <x v="13"/>
    <x v="2"/>
    <n v="101.5"/>
  </r>
  <r>
    <x v="15"/>
    <x v="10"/>
    <s v="производство автотранспортных средств, прицепов и полуприцепов"/>
    <s v="в % к пред году"/>
    <x v="15"/>
    <x v="2"/>
    <n v="105"/>
  </r>
  <r>
    <x v="15"/>
    <x v="10"/>
    <s v="производство автотранспортных средств, прицепов и полуприцепов"/>
    <s v="в % к пред году"/>
    <x v="12"/>
    <x v="1"/>
    <n v="95"/>
  </r>
  <r>
    <x v="15"/>
    <x v="10"/>
    <s v="производство автотранспортных средств, прицепов и полуприцепов"/>
    <s v="в % к пред году"/>
    <x v="14"/>
    <x v="3"/>
    <n v="104"/>
  </r>
  <r>
    <x v="15"/>
    <x v="10"/>
    <s v="производство автотранспортных средств, прицепов и полуприцепов"/>
    <s v="в % к пред году"/>
    <x v="13"/>
    <x v="3"/>
    <n v="103.5"/>
  </r>
  <r>
    <x v="15"/>
    <x v="10"/>
    <s v="производство автотранспортных средств, прицепов и полуприцепов"/>
    <s v="в % к пред году"/>
    <x v="15"/>
    <x v="3"/>
    <n v="106"/>
  </r>
  <r>
    <x v="16"/>
    <x v="8"/>
    <s v="производство машин и оборудования, не включенных в другие группировки"/>
    <s v="в % к пред году"/>
    <x v="9"/>
    <x v="0"/>
    <n v="95.1"/>
  </r>
  <r>
    <x v="16"/>
    <x v="8"/>
    <s v="производство машин и оборудования, не включенных в другие группировки"/>
    <s v="в % к пред году"/>
    <x v="12"/>
    <x v="4"/>
    <n v="100.5"/>
  </r>
  <r>
    <x v="16"/>
    <x v="8"/>
    <s v="производство машин и оборудования, не включенных в другие группировки"/>
    <s v="в % к пред году"/>
    <x v="11"/>
    <x v="4"/>
    <n v="100"/>
  </r>
  <r>
    <x v="16"/>
    <x v="8"/>
    <s v="производство машин и оборудования, не включенных в другие группировки"/>
    <s v="в % к пред году"/>
    <x v="13"/>
    <x v="4"/>
    <n v="101"/>
  </r>
  <r>
    <x v="16"/>
    <x v="8"/>
    <s v="производство машин и оборудования, не включенных в другие группировки"/>
    <s v="в % к пред году"/>
    <x v="10"/>
    <x v="1"/>
    <n v="100.8"/>
  </r>
  <r>
    <x v="16"/>
    <x v="8"/>
    <s v="производство машин и оборудования, не включенных в другие группировки"/>
    <s v="в % к пред году"/>
    <x v="12"/>
    <x v="3"/>
    <n v="103"/>
  </r>
  <r>
    <x v="16"/>
    <x v="8"/>
    <s v="производство машин и оборудования, не включенных в другие группировки"/>
    <s v="в % к пред году"/>
    <x v="11"/>
    <x v="3"/>
    <n v="102.5"/>
  </r>
  <r>
    <x v="16"/>
    <x v="8"/>
    <s v="производство машин и оборудования, не включенных в другие группировки"/>
    <s v="в % к пред году"/>
    <x v="13"/>
    <x v="3"/>
    <n v="105"/>
  </r>
  <r>
    <x v="16"/>
    <x v="8"/>
    <s v="производство машин и оборудования, не включенных в другие группировки"/>
    <s v="в % к пред году"/>
    <x v="11"/>
    <x v="2"/>
    <n v="102"/>
  </r>
  <r>
    <x v="16"/>
    <x v="8"/>
    <s v="производство машин и оборудования, не включенных в другие группировки"/>
    <s v="в % к пред году"/>
    <x v="13"/>
    <x v="2"/>
    <n v="103"/>
  </r>
  <r>
    <x v="16"/>
    <x v="8"/>
    <s v="производство машин и оборудования, не включенных в другие группировки"/>
    <s v="в % к пред году"/>
    <x v="12"/>
    <x v="2"/>
    <n v="102.3"/>
  </r>
  <r>
    <x v="16"/>
    <x v="8"/>
    <s v="производство машин и оборудования, не включенных в другие группировки"/>
    <s v="в % к пред году"/>
    <x v="8"/>
    <x v="0"/>
    <n v="130"/>
  </r>
  <r>
    <x v="16"/>
    <x v="9"/>
    <s v="производство машин и оборудования, не включенных в другие группировки"/>
    <s v="в % к пред году"/>
    <x v="10"/>
    <x v="0"/>
    <n v="133.80000000000001"/>
  </r>
  <r>
    <x v="16"/>
    <x v="9"/>
    <s v="производство машин и оборудования, не включенных в другие группировки"/>
    <s v="в % к пред году"/>
    <x v="13"/>
    <x v="2"/>
    <n v="103"/>
  </r>
  <r>
    <x v="16"/>
    <x v="9"/>
    <s v="производство машин и оборудования, не включенных в другие группировки"/>
    <s v="в % к пред году"/>
    <x v="12"/>
    <x v="2"/>
    <n v="105"/>
  </r>
  <r>
    <x v="16"/>
    <x v="9"/>
    <s v="производство машин и оборудования, не включенных в другие группировки"/>
    <s v="в % к пред году"/>
    <x v="14"/>
    <x v="2"/>
    <n v="104.5"/>
  </r>
  <r>
    <x v="16"/>
    <x v="9"/>
    <s v="производство машин и оборудования, не включенных в другие группировки"/>
    <s v="в % к пред году"/>
    <x v="11"/>
    <x v="1"/>
    <n v="120"/>
  </r>
  <r>
    <x v="16"/>
    <x v="9"/>
    <s v="производство машин и оборудования, не включенных в другие группировки"/>
    <s v="в % к пред году"/>
    <x v="13"/>
    <x v="3"/>
    <n v="107"/>
  </r>
  <r>
    <x v="16"/>
    <x v="9"/>
    <s v="производство машин и оборудования, не включенных в другие группировки"/>
    <s v="в % к пред году"/>
    <x v="12"/>
    <x v="3"/>
    <n v="108"/>
  </r>
  <r>
    <x v="16"/>
    <x v="9"/>
    <s v="производство машин и оборудования, не включенных в другие группировки"/>
    <s v="в % к пред году"/>
    <x v="14"/>
    <x v="3"/>
    <n v="107.5"/>
  </r>
  <r>
    <x v="16"/>
    <x v="9"/>
    <s v="производство машин и оборудования, не включенных в другие группировки"/>
    <s v="в % к пред году"/>
    <x v="12"/>
    <x v="4"/>
    <n v="104"/>
  </r>
  <r>
    <x v="16"/>
    <x v="9"/>
    <s v="производство машин и оборудования, не включенных в другие группировки"/>
    <s v="в % к пред году"/>
    <x v="14"/>
    <x v="4"/>
    <n v="103"/>
  </r>
  <r>
    <x v="16"/>
    <x v="9"/>
    <s v="производство машин и оборудования, не включенных в другие группировки"/>
    <s v="в % к пред году"/>
    <x v="13"/>
    <x v="4"/>
    <n v="102"/>
  </r>
  <r>
    <x v="16"/>
    <x v="9"/>
    <s v="производство машин и оборудования, не включенных в другие группировки"/>
    <s v="в % к пред году"/>
    <x v="9"/>
    <x v="0"/>
    <n v="95.1"/>
  </r>
  <r>
    <x v="16"/>
    <x v="10"/>
    <s v="производство машин и оборудования, не включенных в другие группировки"/>
    <s v="в % к пред году"/>
    <x v="10"/>
    <x v="0"/>
    <n v="134.30000000000001"/>
  </r>
  <r>
    <x v="16"/>
    <x v="10"/>
    <s v="производство машин и оборудования, не включенных в другие группировки"/>
    <s v="в % к пред году"/>
    <x v="14"/>
    <x v="4"/>
    <n v="101.5"/>
  </r>
  <r>
    <x v="16"/>
    <x v="10"/>
    <s v="производство машин и оборудования, не включенных в другие группировки"/>
    <s v="в % к пред году"/>
    <x v="13"/>
    <x v="4"/>
    <n v="100"/>
  </r>
  <r>
    <x v="16"/>
    <x v="10"/>
    <s v="производство машин и оборудования, не включенных в другие группировки"/>
    <s v="в % к пред году"/>
    <x v="15"/>
    <x v="4"/>
    <n v="100"/>
  </r>
  <r>
    <x v="16"/>
    <x v="10"/>
    <s v="производство машин и оборудования, не включенных в другие группировки"/>
    <s v="в % к пред году"/>
    <x v="11"/>
    <x v="0"/>
    <n v="220"/>
  </r>
  <r>
    <x v="16"/>
    <x v="10"/>
    <s v="производство машин и оборудования, не включенных в другие группировки"/>
    <s v="в % к пред году"/>
    <x v="14"/>
    <x v="2"/>
    <n v="105"/>
  </r>
  <r>
    <x v="16"/>
    <x v="10"/>
    <s v="производство машин и оборудования, не включенных в другие группировки"/>
    <s v="в % к пред году"/>
    <x v="13"/>
    <x v="2"/>
    <n v="103"/>
  </r>
  <r>
    <x v="16"/>
    <x v="10"/>
    <s v="производство машин и оборудования, не включенных в другие группировки"/>
    <s v="в % к пред году"/>
    <x v="15"/>
    <x v="2"/>
    <n v="101.5"/>
  </r>
  <r>
    <x v="16"/>
    <x v="10"/>
    <s v="производство машин и оборудования, не включенных в другие группировки"/>
    <s v="в % к пред году"/>
    <x v="12"/>
    <x v="1"/>
    <n v="105"/>
  </r>
  <r>
    <x v="16"/>
    <x v="10"/>
    <s v="производство машин и оборудования, не включенных в другие группировки"/>
    <s v="в % к пред году"/>
    <x v="14"/>
    <x v="3"/>
    <n v="110"/>
  </r>
  <r>
    <x v="16"/>
    <x v="10"/>
    <s v="производство машин и оборудования, не включенных в другие группировки"/>
    <s v="в % к пред году"/>
    <x v="13"/>
    <x v="3"/>
    <n v="105"/>
  </r>
  <r>
    <x v="16"/>
    <x v="10"/>
    <s v="производство машин и оборудования, не включенных в другие группировки"/>
    <s v="в % к пред году"/>
    <x v="15"/>
    <x v="3"/>
    <n v="102"/>
  </r>
  <r>
    <x v="17"/>
    <x v="6"/>
    <s v="производство транспортных средств и оборудования"/>
    <s v="в % к пред году"/>
    <x v="10"/>
    <x v="2"/>
    <n v="103"/>
  </r>
  <r>
    <x v="17"/>
    <x v="6"/>
    <s v="производство транспортных средств и оборудования"/>
    <s v="в % к пред году"/>
    <x v="11"/>
    <x v="3"/>
    <n v="103"/>
  </r>
  <r>
    <x v="17"/>
    <x v="6"/>
    <s v="производство транспортных средств и оборудования"/>
    <s v="в % к пред году"/>
    <x v="8"/>
    <x v="1"/>
    <n v="130"/>
  </r>
  <r>
    <x v="17"/>
    <x v="6"/>
    <s v="производство транспортных средств и оборудования"/>
    <s v="в % к пред году"/>
    <x v="10"/>
    <x v="3"/>
    <n v="105"/>
  </r>
  <r>
    <x v="17"/>
    <x v="6"/>
    <s v="производство транспортных средств и оборудования"/>
    <s v="в % к пред году"/>
    <x v="6"/>
    <x v="0"/>
    <n v="129"/>
  </r>
  <r>
    <x v="17"/>
    <x v="6"/>
    <s v="производство транспортных средств и оборудования"/>
    <s v="в % к пред году"/>
    <x v="9"/>
    <x v="2"/>
    <n v="105"/>
  </r>
  <r>
    <x v="17"/>
    <x v="6"/>
    <s v="производство транспортных средств и оборудования"/>
    <s v="в % к пред году"/>
    <x v="11"/>
    <x v="2"/>
    <n v="101.5"/>
  </r>
  <r>
    <x v="17"/>
    <x v="6"/>
    <s v="производство транспортных средств и оборудования"/>
    <s v="в % к пред году"/>
    <x v="7"/>
    <x v="0"/>
    <n v="270"/>
  </r>
  <r>
    <x v="17"/>
    <x v="6"/>
    <s v="производство транспортных средств и оборудования"/>
    <s v="в % к пред году"/>
    <x v="9"/>
    <x v="3"/>
    <n v="110"/>
  </r>
  <r>
    <x v="17"/>
    <x v="7"/>
    <s v="производство транспортных средств и оборудования"/>
    <s v="в % к пред году"/>
    <x v="9"/>
    <x v="1"/>
    <n v="300"/>
  </r>
  <r>
    <x v="17"/>
    <x v="7"/>
    <s v="производство транспортных средств и оборудования"/>
    <s v="в % к пред году"/>
    <x v="12"/>
    <x v="3"/>
    <n v="106"/>
  </r>
  <r>
    <x v="17"/>
    <x v="7"/>
    <s v="производство транспортных средств и оборудования"/>
    <s v="в % к пред году"/>
    <x v="11"/>
    <x v="2"/>
    <n v="103.5"/>
  </r>
  <r>
    <x v="17"/>
    <x v="7"/>
    <s v="производство транспортных средств и оборудования"/>
    <s v="в % к пред году"/>
    <x v="10"/>
    <x v="2"/>
    <n v="107"/>
  </r>
  <r>
    <x v="17"/>
    <x v="7"/>
    <s v="производство транспортных средств и оборудования"/>
    <s v="в % к пред году"/>
    <x v="11"/>
    <x v="3"/>
    <n v="105"/>
  </r>
  <r>
    <x v="17"/>
    <x v="7"/>
    <s v="производство транспортных средств и оборудования"/>
    <s v="в % к пред году"/>
    <x v="10"/>
    <x v="3"/>
    <n v="110"/>
  </r>
  <r>
    <x v="17"/>
    <x v="7"/>
    <s v="производство транспортных средств и оборудования"/>
    <s v="в % к пред году"/>
    <x v="12"/>
    <x v="2"/>
    <n v="104.5"/>
  </r>
  <r>
    <x v="17"/>
    <x v="7"/>
    <s v="производство транспортных средств и оборудования"/>
    <s v="в % к пред году"/>
    <x v="7"/>
    <x v="0"/>
    <n v="310"/>
  </r>
  <r>
    <x v="17"/>
    <x v="7"/>
    <s v="производство транспортных средств и оборудования"/>
    <s v="в % к пред году"/>
    <x v="8"/>
    <x v="0"/>
    <n v="84.3"/>
  </r>
  <r>
    <x v="17"/>
    <x v="8"/>
    <s v="производство прочих транспортных средств и оборудования"/>
    <s v="в % к пред году"/>
    <x v="9"/>
    <x v="0"/>
    <n v="230.7"/>
  </r>
  <r>
    <x v="17"/>
    <x v="8"/>
    <s v="производство прочих транспортных средств и оборудования"/>
    <s v="в % к пред году"/>
    <x v="12"/>
    <x v="4"/>
    <n v="101"/>
  </r>
  <r>
    <x v="17"/>
    <x v="8"/>
    <s v="производство прочих транспортных средств и оборудования"/>
    <s v="в % к пред году"/>
    <x v="11"/>
    <x v="4"/>
    <n v="100"/>
  </r>
  <r>
    <x v="17"/>
    <x v="8"/>
    <s v="производство прочих транспортных средств и оборудования"/>
    <s v="в % к пред году"/>
    <x v="13"/>
    <x v="4"/>
    <n v="101"/>
  </r>
  <r>
    <x v="17"/>
    <x v="8"/>
    <s v="производство прочих транспортных средств и оборудования"/>
    <s v="в % к пред году"/>
    <x v="10"/>
    <x v="1"/>
    <n v="85"/>
  </r>
  <r>
    <x v="17"/>
    <x v="8"/>
    <s v="производство прочих транспортных средств и оборудования"/>
    <s v="в % к пред году"/>
    <x v="12"/>
    <x v="3"/>
    <n v="110"/>
  </r>
  <r>
    <x v="17"/>
    <x v="8"/>
    <s v="производство прочих транспортных средств и оборудования"/>
    <s v="в % к пред году"/>
    <x v="11"/>
    <x v="3"/>
    <n v="103"/>
  </r>
  <r>
    <x v="17"/>
    <x v="8"/>
    <s v="производство прочих транспортных средств и оборудования"/>
    <s v="в % к пред году"/>
    <x v="13"/>
    <x v="3"/>
    <n v="115"/>
  </r>
  <r>
    <x v="17"/>
    <x v="8"/>
    <s v="производство прочих транспортных средств и оборудования"/>
    <s v="в % к пред году"/>
    <x v="11"/>
    <x v="2"/>
    <n v="101"/>
  </r>
  <r>
    <x v="17"/>
    <x v="8"/>
    <s v="производство прочих транспортных средств и оборудования"/>
    <s v="в % к пред году"/>
    <x v="13"/>
    <x v="2"/>
    <n v="102"/>
  </r>
  <r>
    <x v="17"/>
    <x v="8"/>
    <s v="производство прочих транспортных средств и оборудования"/>
    <s v="в % к пред году"/>
    <x v="12"/>
    <x v="2"/>
    <n v="101.6"/>
  </r>
  <r>
    <x v="17"/>
    <x v="8"/>
    <s v="производство прочих транспортных средств и оборудования"/>
    <s v="в % к пред году"/>
    <x v="8"/>
    <x v="0"/>
    <n v="81.099999999999994"/>
  </r>
  <r>
    <x v="17"/>
    <x v="9"/>
    <s v="производство прочих транспортных средств и оборудования"/>
    <s v="в % к пред году"/>
    <x v="10"/>
    <x v="0"/>
    <n v="109.1"/>
  </r>
  <r>
    <x v="17"/>
    <x v="9"/>
    <s v="производство прочих транспортных средств и оборудования"/>
    <s v="в % к пред году"/>
    <x v="13"/>
    <x v="2"/>
    <n v="102"/>
  </r>
  <r>
    <x v="17"/>
    <x v="9"/>
    <s v="производство прочих транспортных средств и оборудования"/>
    <s v="в % к пред году"/>
    <x v="12"/>
    <x v="2"/>
    <n v="100"/>
  </r>
  <r>
    <x v="17"/>
    <x v="9"/>
    <s v="производство прочих транспортных средств и оборудования"/>
    <s v="в % к пред году"/>
    <x v="14"/>
    <x v="2"/>
    <n v="102.5"/>
  </r>
  <r>
    <x v="17"/>
    <x v="9"/>
    <s v="производство прочих транспортных средств и оборудования"/>
    <s v="в % к пред году"/>
    <x v="11"/>
    <x v="1"/>
    <n v="95"/>
  </r>
  <r>
    <x v="17"/>
    <x v="9"/>
    <s v="производство прочих транспортных средств и оборудования"/>
    <s v="в % к пред году"/>
    <x v="13"/>
    <x v="3"/>
    <n v="103"/>
  </r>
  <r>
    <x v="17"/>
    <x v="9"/>
    <s v="производство прочих транспортных средств и оборудования"/>
    <s v="в % к пред году"/>
    <x v="12"/>
    <x v="3"/>
    <n v="101"/>
  </r>
  <r>
    <x v="17"/>
    <x v="9"/>
    <s v="производство прочих транспортных средств и оборудования"/>
    <s v="в % к пред году"/>
    <x v="14"/>
    <x v="3"/>
    <n v="103.5"/>
  </r>
  <r>
    <x v="17"/>
    <x v="9"/>
    <s v="производство прочих транспортных средств и оборудования"/>
    <s v="в % к пред году"/>
    <x v="12"/>
    <x v="4"/>
    <n v="98"/>
  </r>
  <r>
    <x v="17"/>
    <x v="9"/>
    <s v="производство прочих транспортных средств и оборудования"/>
    <s v="в % к пред году"/>
    <x v="14"/>
    <x v="4"/>
    <n v="101"/>
  </r>
  <r>
    <x v="17"/>
    <x v="9"/>
    <s v="производство прочих транспортных средств и оборудования"/>
    <s v="в % к пред году"/>
    <x v="13"/>
    <x v="4"/>
    <n v="100"/>
  </r>
  <r>
    <x v="17"/>
    <x v="9"/>
    <s v="производство прочих транспортных средств и оборудования"/>
    <s v="в % к пред году"/>
    <x v="9"/>
    <x v="0"/>
    <n v="230"/>
  </r>
  <r>
    <x v="17"/>
    <x v="10"/>
    <s v="производство прочих транспортных средств и оборудования"/>
    <s v="в % к пред году"/>
    <x v="10"/>
    <x v="0"/>
    <n v="108.9"/>
  </r>
  <r>
    <x v="17"/>
    <x v="10"/>
    <s v="производство прочих транспортных средств и оборудования"/>
    <s v="в % к пред году"/>
    <x v="14"/>
    <x v="4"/>
    <n v="98"/>
  </r>
  <r>
    <x v="17"/>
    <x v="10"/>
    <s v="производство прочих транспортных средств и оборудования"/>
    <s v="в % к пред году"/>
    <x v="13"/>
    <x v="4"/>
    <n v="95"/>
  </r>
  <r>
    <x v="17"/>
    <x v="10"/>
    <s v="производство прочих транспортных средств и оборудования"/>
    <s v="в % к пред году"/>
    <x v="15"/>
    <x v="4"/>
    <n v="100"/>
  </r>
  <r>
    <x v="17"/>
    <x v="10"/>
    <s v="производство прочих транспортных средств и оборудования"/>
    <s v="в % к пред году"/>
    <x v="11"/>
    <x v="0"/>
    <n v="96.6"/>
  </r>
  <r>
    <x v="17"/>
    <x v="10"/>
    <s v="производство прочих транспортных средств и оборудования"/>
    <s v="в % к пред году"/>
    <x v="14"/>
    <x v="2"/>
    <n v="100"/>
  </r>
  <r>
    <x v="17"/>
    <x v="10"/>
    <s v="производство прочих транспортных средств и оборудования"/>
    <s v="в % к пред году"/>
    <x v="13"/>
    <x v="2"/>
    <n v="100"/>
  </r>
  <r>
    <x v="17"/>
    <x v="10"/>
    <s v="производство прочих транспортных средств и оборудования"/>
    <s v="в % к пред году"/>
    <x v="15"/>
    <x v="2"/>
    <n v="102"/>
  </r>
  <r>
    <x v="17"/>
    <x v="10"/>
    <s v="производство прочих транспортных средств и оборудования"/>
    <s v="в % к пред году"/>
    <x v="12"/>
    <x v="1"/>
    <n v="90"/>
  </r>
  <r>
    <x v="17"/>
    <x v="10"/>
    <s v="производство прочих транспортных средств и оборудования"/>
    <s v="в % к пред году"/>
    <x v="14"/>
    <x v="3"/>
    <n v="101"/>
  </r>
  <r>
    <x v="17"/>
    <x v="10"/>
    <s v="производство прочих транспортных средств и оборудования"/>
    <s v="в % к пред году"/>
    <x v="13"/>
    <x v="3"/>
    <n v="101.5"/>
  </r>
  <r>
    <x v="17"/>
    <x v="10"/>
    <s v="производство прочих транспортных средств и оборудования"/>
    <s v="в % к пред году"/>
    <x v="15"/>
    <x v="3"/>
    <n v="103"/>
  </r>
  <r>
    <x v="18"/>
    <x v="0"/>
    <s v="индекс производства"/>
    <s v="в % к пред году"/>
    <x v="0"/>
    <x v="0"/>
    <n v="113.9"/>
  </r>
  <r>
    <x v="18"/>
    <x v="0"/>
    <s v="индекс производства"/>
    <s v="в % к пред году"/>
    <x v="1"/>
    <x v="0"/>
    <n v="104.7"/>
  </r>
  <r>
    <x v="18"/>
    <x v="0"/>
    <s v="индекс производства"/>
    <s v="в % к пред году"/>
    <x v="2"/>
    <x v="1"/>
    <n v="103"/>
  </r>
  <r>
    <x v="18"/>
    <x v="0"/>
    <s v="индекс производства"/>
    <s v="в % к пред году"/>
    <x v="3"/>
    <x v="2"/>
    <n v="95"/>
  </r>
  <r>
    <x v="18"/>
    <x v="0"/>
    <s v="индекс производства"/>
    <s v="в % к пред году"/>
    <x v="4"/>
    <x v="2"/>
    <n v="98"/>
  </r>
  <r>
    <x v="18"/>
    <x v="0"/>
    <s v="индекс производства"/>
    <s v="в % к пред году"/>
    <x v="4"/>
    <x v="3"/>
    <n v="100"/>
  </r>
  <r>
    <x v="18"/>
    <x v="0"/>
    <s v="индекс производства"/>
    <s v="в % к пред году"/>
    <x v="5"/>
    <x v="2"/>
    <n v="100"/>
  </r>
  <r>
    <x v="18"/>
    <x v="0"/>
    <s v="индекс производства"/>
    <s v="в % к пред году"/>
    <x v="5"/>
    <x v="3"/>
    <n v="101"/>
  </r>
  <r>
    <x v="18"/>
    <x v="0"/>
    <s v="индекс производства"/>
    <s v="в % к пред году"/>
    <x v="3"/>
    <x v="3"/>
    <n v="97"/>
  </r>
  <r>
    <x v="18"/>
    <x v="1"/>
    <s v="индекс производства"/>
    <s v="в % к пред году"/>
    <x v="1"/>
    <x v="0"/>
    <n v="104.5"/>
  </r>
  <r>
    <x v="18"/>
    <x v="1"/>
    <s v="индекс производства"/>
    <s v="в % к пред году"/>
    <x v="5"/>
    <x v="3"/>
    <n v="101.5"/>
  </r>
  <r>
    <x v="18"/>
    <x v="1"/>
    <s v="индекс производства"/>
    <s v="в % к пред году"/>
    <x v="4"/>
    <x v="2"/>
    <n v="98.2"/>
  </r>
  <r>
    <x v="18"/>
    <x v="1"/>
    <s v="индекс производства"/>
    <s v="в % к пред году"/>
    <x v="2"/>
    <x v="0"/>
    <n v="96.4"/>
  </r>
  <r>
    <x v="18"/>
    <x v="1"/>
    <s v="индекс производства"/>
    <s v="в % к пред году"/>
    <x v="6"/>
    <x v="2"/>
    <n v="101"/>
  </r>
  <r>
    <x v="18"/>
    <x v="1"/>
    <s v="индекс производства"/>
    <s v="в % к пред году"/>
    <x v="4"/>
    <x v="3"/>
    <n v="101"/>
  </r>
  <r>
    <x v="18"/>
    <x v="1"/>
    <s v="индекс производства"/>
    <s v="в % к пред году"/>
    <x v="3"/>
    <x v="1"/>
    <n v="99"/>
  </r>
  <r>
    <x v="18"/>
    <x v="1"/>
    <s v="индекс производства"/>
    <s v="в % к пред году"/>
    <x v="6"/>
    <x v="3"/>
    <n v="103"/>
  </r>
  <r>
    <x v="18"/>
    <x v="1"/>
    <s v="индекс производства"/>
    <s v="в % к пред году"/>
    <x v="5"/>
    <x v="2"/>
    <n v="100"/>
  </r>
  <r>
    <x v="18"/>
    <x v="2"/>
    <s v="индекс производства"/>
    <s v="в % к пред году"/>
    <x v="4"/>
    <x v="1"/>
    <n v="98"/>
  </r>
  <r>
    <x v="18"/>
    <x v="2"/>
    <s v="индекс производства"/>
    <s v="в % к пред году"/>
    <x v="6"/>
    <x v="2"/>
    <n v="101"/>
  </r>
  <r>
    <x v="18"/>
    <x v="2"/>
    <s v="индекс производства"/>
    <s v="в % к пред году"/>
    <x v="5"/>
    <x v="2"/>
    <n v="100"/>
  </r>
  <r>
    <x v="18"/>
    <x v="2"/>
    <s v="индекс производства"/>
    <s v="в % к пред году"/>
    <x v="6"/>
    <x v="3"/>
    <n v="102.5"/>
  </r>
  <r>
    <x v="18"/>
    <x v="2"/>
    <s v="индекс производства"/>
    <s v="в % к пред году"/>
    <x v="5"/>
    <x v="3"/>
    <n v="102"/>
  </r>
  <r>
    <x v="18"/>
    <x v="2"/>
    <s v="индекс производства"/>
    <s v="в % к пред году"/>
    <x v="3"/>
    <x v="0"/>
    <n v="95.7"/>
  </r>
  <r>
    <x v="18"/>
    <x v="2"/>
    <s v="индекс производства"/>
    <s v="в % к пред году"/>
    <x v="7"/>
    <x v="2"/>
    <n v="101"/>
  </r>
  <r>
    <x v="18"/>
    <x v="2"/>
    <s v="индекс производства"/>
    <s v="в % к пред году"/>
    <x v="7"/>
    <x v="3"/>
    <n v="103.52"/>
  </r>
  <r>
    <x v="18"/>
    <x v="3"/>
    <s v="по разделу Е: Производство и распределение электроэнергии, газа и воды"/>
    <s v="в % к пред году"/>
    <x v="6"/>
    <x v="3"/>
    <n v="104.7"/>
  </r>
  <r>
    <x v="18"/>
    <x v="3"/>
    <s v="по разделу Е: Производство и распределение электроэнергии, газа и воды"/>
    <s v="в % к пред году"/>
    <x v="8"/>
    <x v="2"/>
    <n v="101.1"/>
  </r>
  <r>
    <x v="18"/>
    <x v="3"/>
    <s v="по разделу Е: Производство и распределение электроэнергии, газа и воды"/>
    <s v="в % к пред году"/>
    <x v="4"/>
    <x v="0"/>
    <n v="86.8"/>
  </r>
  <r>
    <x v="18"/>
    <x v="3"/>
    <s v="по разделу Е: Производство и распределение электроэнергии, газа и воды"/>
    <s v="в % к пред году"/>
    <x v="7"/>
    <x v="2"/>
    <n v="104.5"/>
  </r>
  <r>
    <x v="18"/>
    <x v="3"/>
    <s v="по разделу Е: Производство и распределение электроэнергии, газа и воды"/>
    <s v="в % к пред году"/>
    <x v="8"/>
    <x v="3"/>
    <n v="102.1"/>
  </r>
  <r>
    <x v="18"/>
    <x v="3"/>
    <s v="по разделу Е: Производство и распределение электроэнергии, газа и воды"/>
    <s v="в % к пред году"/>
    <x v="5"/>
    <x v="1"/>
    <n v="108"/>
  </r>
  <r>
    <x v="18"/>
    <x v="3"/>
    <s v="по разделу Е: Производство и распределение электроэнергии, газа и воды"/>
    <s v="в % к пред году"/>
    <x v="7"/>
    <x v="3"/>
    <n v="105.6"/>
  </r>
  <r>
    <x v="18"/>
    <x v="3"/>
    <s v="по разделу Е: Производство и распределение электроэнергии, газа и воды"/>
    <s v="в % к пред году"/>
    <x v="6"/>
    <x v="2"/>
    <n v="102.4"/>
  </r>
  <r>
    <x v="18"/>
    <x v="4"/>
    <s v="по разделу Е: Производство и распределение электроэнергии, газа и воды"/>
    <s v="в % к пред году"/>
    <x v="4"/>
    <x v="0"/>
    <n v="87.4"/>
  </r>
  <r>
    <x v="18"/>
    <x v="4"/>
    <s v="по разделу Е: Производство и распределение электроэнергии, газа и воды"/>
    <s v="в % к пред году"/>
    <x v="8"/>
    <x v="3"/>
    <n v="101"/>
  </r>
  <r>
    <x v="18"/>
    <x v="4"/>
    <s v="по разделу Е: Производство и распределение электроэнергии, газа и воды"/>
    <s v="в % к пред году"/>
    <x v="7"/>
    <x v="2"/>
    <n v="100"/>
  </r>
  <r>
    <x v="18"/>
    <x v="4"/>
    <s v="по разделу Е: Производство и распределение электроэнергии, газа и воды"/>
    <s v="в % к пред году"/>
    <x v="5"/>
    <x v="0"/>
    <n v="117.6"/>
  </r>
  <r>
    <x v="18"/>
    <x v="4"/>
    <s v="по разделу Е: Производство и распределение электроэнергии, газа и воды"/>
    <s v="в % к пред году"/>
    <x v="9"/>
    <x v="2"/>
    <n v="101"/>
  </r>
  <r>
    <x v="18"/>
    <x v="4"/>
    <s v="по разделу Е: Производство и распределение электроэнергии, газа и воды"/>
    <s v="в % к пред году"/>
    <x v="7"/>
    <x v="3"/>
    <n v="101"/>
  </r>
  <r>
    <x v="18"/>
    <x v="4"/>
    <s v="по разделу Е: Производство и распределение электроэнергии, газа и воды"/>
    <s v="в % к пред году"/>
    <x v="6"/>
    <x v="1"/>
    <n v="95"/>
  </r>
  <r>
    <x v="18"/>
    <x v="4"/>
    <s v="по разделу Е: Производство и распределение электроэнергии, газа и воды"/>
    <s v="в % к пред году"/>
    <x v="9"/>
    <x v="3"/>
    <n v="102.5"/>
  </r>
  <r>
    <x v="18"/>
    <x v="4"/>
    <s v="по разделу Е: Производство и распределение электроэнергии, газа и воды"/>
    <s v="в % к пред году"/>
    <x v="8"/>
    <x v="2"/>
    <n v="98"/>
  </r>
  <r>
    <x v="18"/>
    <x v="5"/>
    <s v="по разделу Е: Производство и распределение электроэнергии, газа и воды"/>
    <s v="в % к пред году"/>
    <x v="7"/>
    <x v="1"/>
    <n v="105"/>
  </r>
  <r>
    <x v="18"/>
    <x v="5"/>
    <s v="по разделу Е: Производство и распределение электроэнергии, газа и воды"/>
    <s v="в % к пред году"/>
    <x v="9"/>
    <x v="2"/>
    <n v="100"/>
  </r>
  <r>
    <x v="18"/>
    <x v="5"/>
    <s v="по разделу Е: Производство и распределение электроэнергии, газа и воды"/>
    <s v="в % к пред году"/>
    <x v="8"/>
    <x v="2"/>
    <n v="99"/>
  </r>
  <r>
    <x v="18"/>
    <x v="5"/>
    <s v="по разделу Е: Производство и распределение электроэнергии, газа и воды"/>
    <s v="в % к пред году"/>
    <x v="5"/>
    <x v="0"/>
    <n v="117.7"/>
  </r>
  <r>
    <x v="18"/>
    <x v="5"/>
    <s v="по разделу Е: Производство и распределение электроэнергии, газа и воды"/>
    <s v="в % к пред году"/>
    <x v="9"/>
    <x v="3"/>
    <n v="103"/>
  </r>
  <r>
    <x v="18"/>
    <x v="5"/>
    <s v="по разделу Е: Производство и распределение электроэнергии, газа и воды"/>
    <s v="в % к пред году"/>
    <x v="8"/>
    <x v="3"/>
    <n v="102"/>
  </r>
  <r>
    <x v="18"/>
    <x v="5"/>
    <s v="по разделу Е: Производство и распределение электроэнергии, газа и воды"/>
    <s v="в % к пред году"/>
    <x v="6"/>
    <x v="0"/>
    <n v="88.3"/>
  </r>
  <r>
    <x v="18"/>
    <x v="5"/>
    <s v="по разделу Е: Производство и распределение электроэнергии, газа и воды"/>
    <s v="в % к пред году"/>
    <x v="10"/>
    <x v="2"/>
    <n v="101"/>
  </r>
  <r>
    <x v="18"/>
    <x v="5"/>
    <s v="по разделу Е: Производство и распределение электроэнергии, газа и воды"/>
    <s v="в % к пред году"/>
    <x v="10"/>
    <x v="3"/>
    <n v="102.5"/>
  </r>
  <r>
    <x v="18"/>
    <x v="6"/>
    <s v="по разделу Е: Производство и распределение электроэнергии, газа и воды"/>
    <s v="в % к пред году"/>
    <x v="10"/>
    <x v="2"/>
    <n v="100"/>
  </r>
  <r>
    <x v="18"/>
    <x v="6"/>
    <s v="по разделу Е: Производство и распределение электроэнергии, газа и воды"/>
    <s v="в % к пред году"/>
    <x v="11"/>
    <x v="3"/>
    <n v="102.5"/>
  </r>
  <r>
    <x v="18"/>
    <x v="6"/>
    <s v="по разделу Е: Производство и распределение электроэнергии, газа и воды"/>
    <s v="в % к пред году"/>
    <x v="8"/>
    <x v="1"/>
    <n v="99"/>
  </r>
  <r>
    <x v="18"/>
    <x v="6"/>
    <s v="по разделу Е: Производство и распределение электроэнергии, газа и воды"/>
    <s v="в % к пред году"/>
    <x v="10"/>
    <x v="3"/>
    <n v="103"/>
  </r>
  <r>
    <x v="18"/>
    <x v="6"/>
    <s v="по разделу Е: Производство и распределение электроэнергии, газа и воды"/>
    <s v="в % к пред году"/>
    <x v="6"/>
    <x v="0"/>
    <n v="89"/>
  </r>
  <r>
    <x v="18"/>
    <x v="6"/>
    <s v="по разделу Е: Производство и распределение электроэнергии, газа и воды"/>
    <s v="в % к пред году"/>
    <x v="9"/>
    <x v="2"/>
    <n v="99"/>
  </r>
  <r>
    <x v="18"/>
    <x v="6"/>
    <s v="по разделу Е: Производство и распределение электроэнергии, газа и воды"/>
    <s v="в % к пред году"/>
    <x v="11"/>
    <x v="2"/>
    <n v="101"/>
  </r>
  <r>
    <x v="18"/>
    <x v="6"/>
    <s v="по разделу Е: Производство и распределение электроэнергии, газа и воды"/>
    <s v="в % к пред году"/>
    <x v="7"/>
    <x v="0"/>
    <n v="102.6"/>
  </r>
  <r>
    <x v="18"/>
    <x v="6"/>
    <s v="по разделу Е: Производство и распределение электроэнергии, газа и воды"/>
    <s v="в % к пред году"/>
    <x v="9"/>
    <x v="3"/>
    <n v="102"/>
  </r>
  <r>
    <x v="18"/>
    <x v="7"/>
    <s v="по разделу Е: Производство и распределение электроэнергии, газа и воды"/>
    <s v="в % к пред году"/>
    <x v="9"/>
    <x v="1"/>
    <n v="101.5"/>
  </r>
  <r>
    <x v="18"/>
    <x v="7"/>
    <s v="по разделу Е: Производство и распределение электроэнергии, газа и воды"/>
    <s v="в % к пред году"/>
    <x v="12"/>
    <x v="3"/>
    <n v="102.5"/>
  </r>
  <r>
    <x v="18"/>
    <x v="7"/>
    <s v="по разделу Е: Производство и распределение электроэнергии, газа и воды"/>
    <s v="в % к пред году"/>
    <x v="11"/>
    <x v="2"/>
    <n v="102"/>
  </r>
  <r>
    <x v="18"/>
    <x v="7"/>
    <s v="по разделу Е: Производство и распределение электроэнергии, газа и воды"/>
    <s v="в % к пред году"/>
    <x v="10"/>
    <x v="2"/>
    <n v="101.5"/>
  </r>
  <r>
    <x v="18"/>
    <x v="7"/>
    <s v="по разделу Е: Производство и распределение электроэнергии, газа и воды"/>
    <s v="в % к пред году"/>
    <x v="11"/>
    <x v="3"/>
    <n v="102.5"/>
  </r>
  <r>
    <x v="18"/>
    <x v="7"/>
    <s v="по разделу Е: Производство и распределение электроэнергии, газа и воды"/>
    <s v="в % к пред году"/>
    <x v="10"/>
    <x v="3"/>
    <n v="102"/>
  </r>
  <r>
    <x v="18"/>
    <x v="7"/>
    <s v="по разделу Е: Производство и распределение электроэнергии, газа и воды"/>
    <s v="в % к пред году"/>
    <x v="12"/>
    <x v="2"/>
    <n v="102"/>
  </r>
  <r>
    <x v="18"/>
    <x v="7"/>
    <s v="по разделу Е: Производство и распределение электроэнергии, газа и воды"/>
    <s v="в % к пред году"/>
    <x v="7"/>
    <x v="0"/>
    <n v="104.2"/>
  </r>
  <r>
    <x v="18"/>
    <x v="7"/>
    <s v="по разделу Е: Производство и распределение электроэнергии, газа и воды"/>
    <s v="в % к пред году"/>
    <x v="8"/>
    <x v="0"/>
    <n v="103.3"/>
  </r>
  <r>
    <x v="18"/>
    <x v="8"/>
    <s v="по разделу D: Обеспечение электрической энергией, газом и паром; кондиционирование воздуха"/>
    <s v="в % к пред году"/>
    <x v="9"/>
    <x v="0"/>
    <n v="99"/>
  </r>
  <r>
    <x v="18"/>
    <x v="8"/>
    <s v="по разделу D: Обеспечение электрической энергией, газом и паром; кондиционирование воздуха"/>
    <s v="в % к пред году"/>
    <x v="12"/>
    <x v="4"/>
    <n v="101"/>
  </r>
  <r>
    <x v="18"/>
    <x v="8"/>
    <s v="по разделу D: Обеспечение электрической энергией, газом и паром; кондиционирование воздуха"/>
    <s v="в % к пред году"/>
    <x v="11"/>
    <x v="4"/>
    <n v="100"/>
  </r>
  <r>
    <x v="18"/>
    <x v="8"/>
    <s v="по разделу D: Обеспечение электрической энергией, газом и паром; кондиционирование воздуха"/>
    <s v="в % к пред году"/>
    <x v="13"/>
    <x v="4"/>
    <n v="101.5"/>
  </r>
  <r>
    <x v="18"/>
    <x v="8"/>
    <s v="по разделу D: Обеспечение электрической энергией, газом и паром; кондиционирование воздуха"/>
    <s v="в % к пред году"/>
    <x v="10"/>
    <x v="1"/>
    <n v="97.5"/>
  </r>
  <r>
    <x v="18"/>
    <x v="8"/>
    <s v="по разделу D: Обеспечение электрической энергией, газом и паром; кондиционирование воздуха"/>
    <s v="в % к пред году"/>
    <x v="12"/>
    <x v="3"/>
    <n v="104"/>
  </r>
  <r>
    <x v="18"/>
    <x v="8"/>
    <s v="по разделу D: Обеспечение электрической энергией, газом и паром; кондиционирование воздуха"/>
    <s v="в % к пред году"/>
    <x v="11"/>
    <x v="3"/>
    <n v="104"/>
  </r>
  <r>
    <x v="18"/>
    <x v="8"/>
    <s v="по разделу D: Обеспечение электрической энергией, газом и паром; кондиционирование воздуха"/>
    <s v="в % к пред году"/>
    <x v="13"/>
    <x v="3"/>
    <n v="103"/>
  </r>
  <r>
    <x v="18"/>
    <x v="8"/>
    <s v="по разделу D: Обеспечение электрической энергией, газом и паром; кондиционирование воздуха"/>
    <s v="в % к пред году"/>
    <x v="11"/>
    <x v="2"/>
    <n v="101.8"/>
  </r>
  <r>
    <x v="18"/>
    <x v="8"/>
    <s v="по разделу D: Обеспечение электрической энергией, газом и паром; кондиционирование воздуха"/>
    <s v="в % к пред году"/>
    <x v="13"/>
    <x v="2"/>
    <n v="102.5"/>
  </r>
  <r>
    <x v="18"/>
    <x v="8"/>
    <s v="по разделу D: Обеспечение электрической энергией, газом и паром; кондиционирование воздуха"/>
    <s v="в % к пред году"/>
    <x v="12"/>
    <x v="2"/>
    <n v="102"/>
  </r>
  <r>
    <x v="18"/>
    <x v="8"/>
    <s v="по разделу D: Обеспечение электрической энергией, газом и паром; кондиционирование воздуха"/>
    <s v="в % к пред году"/>
    <x v="8"/>
    <x v="0"/>
    <n v="103.3"/>
  </r>
  <r>
    <x v="18"/>
    <x v="9"/>
    <s v="по разделу D: Обеспечение электрической энергией, газом и паром; кондиционирование воздуха"/>
    <s v="в % к пред году"/>
    <x v="10"/>
    <x v="0"/>
    <n v="106.5"/>
  </r>
  <r>
    <x v="18"/>
    <x v="9"/>
    <s v="по разделу D: Обеспечение электрической энергией, газом и паром; кондиционирование воздуха"/>
    <s v="в % к пред году"/>
    <x v="13"/>
    <x v="2"/>
    <n v="102.3"/>
  </r>
  <r>
    <x v="18"/>
    <x v="9"/>
    <s v="по разделу D: Обеспечение электрической энергией, газом и паром; кондиционирование воздуха"/>
    <s v="в % к пред году"/>
    <x v="12"/>
    <x v="2"/>
    <n v="102.5"/>
  </r>
  <r>
    <x v="18"/>
    <x v="9"/>
    <s v="по разделу D: Обеспечение электрической энергией, газом и паром; кондиционирование воздуха"/>
    <s v="в % к пред году"/>
    <x v="14"/>
    <x v="2"/>
    <n v="102.6"/>
  </r>
  <r>
    <x v="18"/>
    <x v="9"/>
    <s v="по разделу D: Обеспечение электрической энергией, газом и паром; кондиционирование воздуха"/>
    <s v="в % к пред году"/>
    <x v="11"/>
    <x v="1"/>
    <n v="102"/>
  </r>
  <r>
    <x v="18"/>
    <x v="9"/>
    <s v="по разделу D: Обеспечение электрической энергией, газом и паром; кондиционирование воздуха"/>
    <s v="в % к пред году"/>
    <x v="13"/>
    <x v="3"/>
    <n v="102.5"/>
  </r>
  <r>
    <x v="18"/>
    <x v="9"/>
    <s v="по разделу D: Обеспечение электрической энергией, газом и паром; кондиционирование воздуха"/>
    <s v="в % к пред году"/>
    <x v="12"/>
    <x v="3"/>
    <n v="102.7"/>
  </r>
  <r>
    <x v="18"/>
    <x v="9"/>
    <s v="по разделу D: Обеспечение электрической энергией, газом и паром; кондиционирование воздуха"/>
    <s v="в % к пред году"/>
    <x v="14"/>
    <x v="3"/>
    <n v="103"/>
  </r>
  <r>
    <x v="18"/>
    <x v="9"/>
    <s v="по разделу D: Обеспечение электрической энергией, газом и паром; кондиционирование воздуха"/>
    <s v="в % к пред году"/>
    <x v="12"/>
    <x v="4"/>
    <n v="102.2"/>
  </r>
  <r>
    <x v="18"/>
    <x v="9"/>
    <s v="по разделу D: Обеспечение электрической энергией, газом и паром; кондиционирование воздуха"/>
    <s v="в % к пред году"/>
    <x v="14"/>
    <x v="4"/>
    <n v="102.3"/>
  </r>
  <r>
    <x v="18"/>
    <x v="9"/>
    <s v="по разделу D: Обеспечение электрической энергией, газом и паром; кондиционирование воздуха"/>
    <s v="в % к пред году"/>
    <x v="13"/>
    <x v="4"/>
    <n v="102"/>
  </r>
  <r>
    <x v="18"/>
    <x v="9"/>
    <s v="по разделу D: Обеспечение электрической энергией, газом и паром; кондиционирование воздуха"/>
    <s v="в % к пред году"/>
    <x v="9"/>
    <x v="0"/>
    <n v="99"/>
  </r>
  <r>
    <x v="18"/>
    <x v="10"/>
    <s v="по разделу D: Обеспечение электрической энергией, газом и паром; кондиционирование воздуха"/>
    <s v="в % к пред году"/>
    <x v="10"/>
    <x v="0"/>
    <n v="106.5"/>
  </r>
  <r>
    <x v="18"/>
    <x v="10"/>
    <s v="по разделу D: Обеспечение электрической энергией, газом и паром; кондиционирование воздуха"/>
    <s v="в % к пред году"/>
    <x v="14"/>
    <x v="4"/>
    <n v="100"/>
  </r>
  <r>
    <x v="18"/>
    <x v="10"/>
    <s v="по разделу D: Обеспечение электрической энергией, газом и паром; кондиционирование воздуха"/>
    <s v="в % к пред году"/>
    <x v="13"/>
    <x v="4"/>
    <n v="98"/>
  </r>
  <r>
    <x v="18"/>
    <x v="10"/>
    <s v="по разделу D: Обеспечение электрической энергией, газом и паром; кондиционирование воздуха"/>
    <s v="в % к пред году"/>
    <x v="15"/>
    <x v="4"/>
    <n v="100.5"/>
  </r>
  <r>
    <x v="18"/>
    <x v="10"/>
    <s v="по разделу D: Обеспечение электрической энергией, газом и паром; кондиционирование воздуха"/>
    <s v="в % к пред году"/>
    <x v="11"/>
    <x v="0"/>
    <n v="97.4"/>
  </r>
  <r>
    <x v="18"/>
    <x v="10"/>
    <s v="по разделу D: Обеспечение электрической энергией, газом и паром; кондиционирование воздуха"/>
    <s v="в % к пред году"/>
    <x v="14"/>
    <x v="2"/>
    <n v="101.5"/>
  </r>
  <r>
    <x v="18"/>
    <x v="10"/>
    <s v="по разделу D: Обеспечение электрической энергией, газом и паром; кондиционирование воздуха"/>
    <s v="в % к пред году"/>
    <x v="13"/>
    <x v="2"/>
    <n v="101.5"/>
  </r>
  <r>
    <x v="18"/>
    <x v="10"/>
    <s v="по разделу D: Обеспечение электрической энергией, газом и паром; кондиционирование воздуха"/>
    <s v="в % к пред году"/>
    <x v="15"/>
    <x v="2"/>
    <n v="102"/>
  </r>
  <r>
    <x v="18"/>
    <x v="10"/>
    <s v="по разделу D: Обеспечение электрической энергией, газом и паром; кондиционирование воздуха"/>
    <s v="в % к пред году"/>
    <x v="12"/>
    <x v="1"/>
    <n v="100"/>
  </r>
  <r>
    <x v="18"/>
    <x v="10"/>
    <s v="по разделу D: Обеспечение электрической энергией, газом и паром; кондиционирование воздуха"/>
    <s v="в % к пред году"/>
    <x v="14"/>
    <x v="3"/>
    <n v="102.5"/>
  </r>
  <r>
    <x v="18"/>
    <x v="10"/>
    <s v="по разделу D: Обеспечение электрической энергией, газом и паром; кондиционирование воздуха"/>
    <s v="в % к пред году"/>
    <x v="13"/>
    <x v="3"/>
    <n v="102.5"/>
  </r>
  <r>
    <x v="18"/>
    <x v="10"/>
    <s v="по разделу D: Обеспечение электрической энергией, газом и паром; кондиционирование воздуха"/>
    <s v="в % к пред году"/>
    <x v="15"/>
    <x v="3"/>
    <n v="103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9"/>
    <x v="0"/>
    <n v="105.2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4"/>
    <n v="99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1"/>
    <x v="4"/>
    <n v="98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4"/>
    <n v="100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0"/>
    <x v="1"/>
    <n v="101.5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3"/>
    <n v="102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1"/>
    <x v="3"/>
    <n v="101.5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3"/>
    <n v="102.5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1"/>
    <x v="2"/>
    <n v="100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2"/>
    <n v="101.5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2"/>
    <n v="101"/>
  </r>
  <r>
    <x v="19"/>
    <x v="8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8"/>
    <x v="0"/>
    <n v="99.9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0"/>
    <x v="0"/>
    <n v="101.6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2"/>
    <n v="102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2"/>
    <n v="101.5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4"/>
    <x v="2"/>
    <n v="101.8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1"/>
    <x v="1"/>
    <n v="101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3"/>
    <n v="103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3"/>
    <n v="102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4"/>
    <x v="3"/>
    <n v="102.8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4"/>
    <n v="101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4"/>
    <x v="4"/>
    <n v="101.3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4"/>
    <n v="101.5"/>
  </r>
  <r>
    <x v="19"/>
    <x v="9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9"/>
    <x v="0"/>
    <n v="105.2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0"/>
    <x v="0"/>
    <n v="101.2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4"/>
    <x v="4"/>
    <n v="100.5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4"/>
    <n v="100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5"/>
    <x v="4"/>
    <n v="101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1"/>
    <x v="0"/>
    <n v="102.6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4"/>
    <x v="2"/>
    <n v="101.5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2"/>
    <n v="101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5"/>
    <x v="2"/>
    <n v="102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2"/>
    <x v="1"/>
    <n v="105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4"/>
    <x v="3"/>
    <n v="102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3"/>
    <x v="3"/>
    <n v="101.5"/>
  </r>
  <r>
    <x v="19"/>
    <x v="10"/>
    <s v="по разделу E: Водоснабжение; водоотведение, организация сбора и утилизации отходов, деятельность по ликвидации загрязнений"/>
    <s v="в % к пред году"/>
    <x v="15"/>
    <x v="3"/>
    <n v="103"/>
  </r>
  <r>
    <x v="20"/>
    <x v="0"/>
    <s v="         железорудные окатыши"/>
    <s v="тыс.тонн"/>
    <x v="0"/>
    <x v="0"/>
    <n v="10044.5"/>
  </r>
  <r>
    <x v="20"/>
    <x v="0"/>
    <s v="         железорудные окатыши"/>
    <s v="тыс.тонн"/>
    <x v="1"/>
    <x v="0"/>
    <n v="9304.6"/>
  </r>
  <r>
    <x v="20"/>
    <x v="0"/>
    <s v="         железорудные окатыши"/>
    <s v="тыс.тонн"/>
    <x v="2"/>
    <x v="1"/>
    <n v="6500"/>
  </r>
  <r>
    <x v="20"/>
    <x v="0"/>
    <s v="         железорудные окатыши"/>
    <s v="тыс.тонн"/>
    <x v="3"/>
    <x v="2"/>
    <n v="6000"/>
  </r>
  <r>
    <x v="20"/>
    <x v="0"/>
    <s v="         железорудные окатыши"/>
    <s v="тыс.тонн"/>
    <x v="4"/>
    <x v="2"/>
    <n v="6200"/>
  </r>
  <r>
    <x v="20"/>
    <x v="0"/>
    <s v="         железорудные окатыши"/>
    <s v="тыс.тонн"/>
    <x v="4"/>
    <x v="3"/>
    <n v="7500"/>
  </r>
  <r>
    <x v="20"/>
    <x v="0"/>
    <s v="         железорудные окатыши"/>
    <s v="тыс.тонн"/>
    <x v="5"/>
    <x v="2"/>
    <n v="6500"/>
  </r>
  <r>
    <x v="20"/>
    <x v="0"/>
    <s v="         железорудные окатыши"/>
    <s v="тыс.тонн"/>
    <x v="5"/>
    <x v="3"/>
    <n v="8000"/>
  </r>
  <r>
    <x v="20"/>
    <x v="0"/>
    <s v="         железорудные окатыши"/>
    <s v="тыс.тонн"/>
    <x v="3"/>
    <x v="3"/>
    <n v="7000"/>
  </r>
  <r>
    <x v="20"/>
    <x v="1"/>
    <s v="      железорудные окатыши"/>
    <s v="тыс.тонн"/>
    <x v="1"/>
    <x v="0"/>
    <n v="9304.6"/>
  </r>
  <r>
    <x v="20"/>
    <x v="1"/>
    <s v="      железорудные окатыши"/>
    <s v="тыс.тонн"/>
    <x v="5"/>
    <x v="3"/>
    <n v="10300"/>
  </r>
  <r>
    <x v="20"/>
    <x v="1"/>
    <s v="      железорудные окатыши"/>
    <s v="тыс.тонн"/>
    <x v="4"/>
    <x v="2"/>
    <n v="9000"/>
  </r>
  <r>
    <x v="20"/>
    <x v="1"/>
    <s v="      железорудные окатыши"/>
    <s v="тыс.тонн"/>
    <x v="2"/>
    <x v="0"/>
    <n v="8533"/>
  </r>
  <r>
    <x v="20"/>
    <x v="1"/>
    <s v="      железорудные окатыши"/>
    <s v="тыс.тонн"/>
    <x v="6"/>
    <x v="2"/>
    <n v="9300"/>
  </r>
  <r>
    <x v="20"/>
    <x v="1"/>
    <s v="      железорудные окатыши"/>
    <s v="тыс.тонн"/>
    <x v="4"/>
    <x v="3"/>
    <n v="9900"/>
  </r>
  <r>
    <x v="20"/>
    <x v="1"/>
    <s v="      железорудные окатыши"/>
    <s v="тыс.тонн"/>
    <x v="3"/>
    <x v="1"/>
    <n v="9500"/>
  </r>
  <r>
    <x v="20"/>
    <x v="1"/>
    <s v="      железорудные окатыши"/>
    <s v="тыс.тонн"/>
    <x v="6"/>
    <x v="3"/>
    <n v="10700"/>
  </r>
  <r>
    <x v="20"/>
    <x v="1"/>
    <s v="      железорудные окатыши"/>
    <s v="тыс.тонн"/>
    <x v="5"/>
    <x v="2"/>
    <n v="9100"/>
  </r>
  <r>
    <x v="20"/>
    <x v="2"/>
    <s v="      железорудные окатыши"/>
    <s v="тыс.тонн"/>
    <x v="4"/>
    <x v="1"/>
    <n v="9950"/>
  </r>
  <r>
    <x v="20"/>
    <x v="2"/>
    <s v="      железорудные окатыши"/>
    <s v="тыс.тонн"/>
    <x v="6"/>
    <x v="2"/>
    <n v="10300"/>
  </r>
  <r>
    <x v="20"/>
    <x v="2"/>
    <s v="      железорудные окатыши"/>
    <s v="тыс.тонн"/>
    <x v="5"/>
    <x v="2"/>
    <n v="10100"/>
  </r>
  <r>
    <x v="20"/>
    <x v="2"/>
    <s v="      железорудные окатыши"/>
    <s v="тыс.тонн"/>
    <x v="6"/>
    <x v="3"/>
    <n v="11000"/>
  </r>
  <r>
    <x v="20"/>
    <x v="2"/>
    <s v="      железорудные окатыши"/>
    <s v="тыс.тонн"/>
    <x v="5"/>
    <x v="3"/>
    <n v="10300"/>
  </r>
  <r>
    <x v="20"/>
    <x v="2"/>
    <s v="      железорудные окатыши"/>
    <s v="тыс.тонн"/>
    <x v="3"/>
    <x v="0"/>
    <n v="9790.1"/>
  </r>
  <r>
    <x v="20"/>
    <x v="2"/>
    <s v="      железорудные окатыши"/>
    <s v="тыс.тонн"/>
    <x v="7"/>
    <x v="2"/>
    <n v="10500"/>
  </r>
  <r>
    <x v="20"/>
    <x v="2"/>
    <s v="      железорудные окатыши"/>
    <s v="тыс.тонн"/>
    <x v="7"/>
    <x v="3"/>
    <n v="11350"/>
  </r>
  <r>
    <x v="20"/>
    <x v="3"/>
    <s v="      железорудные окатыши"/>
    <s v="тыс.тонн"/>
    <x v="6"/>
    <x v="3"/>
    <n v="10500"/>
  </r>
  <r>
    <x v="20"/>
    <x v="3"/>
    <s v="      железорудные окатыши"/>
    <s v="тыс.тонн"/>
    <x v="8"/>
    <x v="2"/>
    <n v="10300"/>
  </r>
  <r>
    <x v="20"/>
    <x v="3"/>
    <s v="      железорудные окатыши"/>
    <s v="тыс.тонн"/>
    <x v="4"/>
    <x v="0"/>
    <n v="10120"/>
  </r>
  <r>
    <x v="20"/>
    <x v="3"/>
    <s v="      железорудные окатыши"/>
    <s v="тыс.тонн"/>
    <x v="7"/>
    <x v="2"/>
    <n v="10250"/>
  </r>
  <r>
    <x v="20"/>
    <x v="3"/>
    <s v="      железорудные окатыши"/>
    <s v="тыс.тонн"/>
    <x v="8"/>
    <x v="3"/>
    <n v="10700"/>
  </r>
  <r>
    <x v="20"/>
    <x v="3"/>
    <s v="      железорудные окатыши"/>
    <s v="тыс.тонн"/>
    <x v="5"/>
    <x v="1"/>
    <n v="10200"/>
  </r>
  <r>
    <x v="20"/>
    <x v="3"/>
    <s v="      железорудные окатыши"/>
    <s v="тыс.тонн"/>
    <x v="7"/>
    <x v="3"/>
    <n v="10600"/>
  </r>
  <r>
    <x v="20"/>
    <x v="3"/>
    <s v="      железорудные окатыши"/>
    <s v="тыс.тонн"/>
    <x v="6"/>
    <x v="2"/>
    <n v="10200"/>
  </r>
  <r>
    <x v="20"/>
    <x v="4"/>
    <s v="      железорудные окатыши"/>
    <s v="тыс.тонн"/>
    <x v="4"/>
    <x v="0"/>
    <n v="10120"/>
  </r>
  <r>
    <x v="20"/>
    <x v="4"/>
    <s v="      железорудные окатыши"/>
    <s v="тыс.тонн"/>
    <x v="8"/>
    <x v="3"/>
    <n v="10600"/>
  </r>
  <r>
    <x v="20"/>
    <x v="4"/>
    <s v="      железорудные окатыши"/>
    <s v="тыс.тонн"/>
    <x v="7"/>
    <x v="2"/>
    <n v="10400"/>
  </r>
  <r>
    <x v="20"/>
    <x v="4"/>
    <s v="      железорудные окатыши"/>
    <s v="тыс.тонн"/>
    <x v="5"/>
    <x v="0"/>
    <n v="10325"/>
  </r>
  <r>
    <x v="20"/>
    <x v="4"/>
    <s v="      железорудные окатыши"/>
    <s v="тыс.тонн"/>
    <x v="9"/>
    <x v="2"/>
    <n v="10500"/>
  </r>
  <r>
    <x v="20"/>
    <x v="4"/>
    <s v="      железорудные окатыши"/>
    <s v="тыс.тонн"/>
    <x v="7"/>
    <x v="3"/>
    <n v="10500"/>
  </r>
  <r>
    <x v="20"/>
    <x v="4"/>
    <s v="      железорудные окатыши"/>
    <s v="тыс.тонн"/>
    <x v="6"/>
    <x v="1"/>
    <n v="10400"/>
  </r>
  <r>
    <x v="20"/>
    <x v="4"/>
    <s v="      железорудные окатыши"/>
    <s v="тыс.тонн"/>
    <x v="9"/>
    <x v="3"/>
    <n v="10700"/>
  </r>
  <r>
    <x v="20"/>
    <x v="4"/>
    <s v="      железорудные окатыши"/>
    <s v="тыс.тонн"/>
    <x v="8"/>
    <x v="2"/>
    <n v="10450"/>
  </r>
  <r>
    <x v="20"/>
    <x v="5"/>
    <s v="      железорудные окатыши"/>
    <s v="тыс.тонн"/>
    <x v="7"/>
    <x v="1"/>
    <n v="10600"/>
  </r>
  <r>
    <x v="20"/>
    <x v="5"/>
    <s v="      железорудные окатыши"/>
    <s v="тыс.тонн"/>
    <x v="9"/>
    <x v="2"/>
    <n v="10540"/>
  </r>
  <r>
    <x v="20"/>
    <x v="5"/>
    <s v="      железорудные окатыши"/>
    <s v="тыс.тонн"/>
    <x v="8"/>
    <x v="2"/>
    <n v="10500"/>
  </r>
  <r>
    <x v="20"/>
    <x v="5"/>
    <s v="      железорудные окатыши"/>
    <s v="тыс.тонн"/>
    <x v="5"/>
    <x v="0"/>
    <n v="10325"/>
  </r>
  <r>
    <x v="20"/>
    <x v="5"/>
    <s v="      железорудные окатыши"/>
    <s v="тыс.тонн"/>
    <x v="9"/>
    <x v="3"/>
    <n v="10630"/>
  </r>
  <r>
    <x v="20"/>
    <x v="5"/>
    <s v="      железорудные окатыши"/>
    <s v="тыс.тонн"/>
    <x v="8"/>
    <x v="3"/>
    <n v="10610"/>
  </r>
  <r>
    <x v="20"/>
    <x v="5"/>
    <s v="      железорудные окатыши"/>
    <s v="тыс.тонн"/>
    <x v="6"/>
    <x v="0"/>
    <n v="10560"/>
  </r>
  <r>
    <x v="20"/>
    <x v="5"/>
    <s v="      железорудные окатыши"/>
    <s v="тыс.тонн"/>
    <x v="10"/>
    <x v="2"/>
    <n v="10580"/>
  </r>
  <r>
    <x v="20"/>
    <x v="5"/>
    <s v="      железорудные окатыши"/>
    <s v="тыс.тонн"/>
    <x v="10"/>
    <x v="3"/>
    <n v="10650"/>
  </r>
  <r>
    <x v="20"/>
    <x v="6"/>
    <s v="      железорудные окатыши"/>
    <s v="тыс.тонн"/>
    <x v="10"/>
    <x v="2"/>
    <n v="10590"/>
  </r>
  <r>
    <x v="20"/>
    <x v="6"/>
    <s v="      железорудные окатыши"/>
    <s v="тыс.тонн"/>
    <x v="11"/>
    <x v="3"/>
    <n v="10670"/>
  </r>
  <r>
    <x v="20"/>
    <x v="6"/>
    <s v="      железорудные окатыши"/>
    <s v="тыс.тонн"/>
    <x v="8"/>
    <x v="1"/>
    <n v="10600"/>
  </r>
  <r>
    <x v="20"/>
    <x v="6"/>
    <s v="      железорудные окатыши"/>
    <s v="тыс.тонн"/>
    <x v="10"/>
    <x v="3"/>
    <n v="10650"/>
  </r>
  <r>
    <x v="20"/>
    <x v="6"/>
    <s v="      железорудные окатыши"/>
    <s v="тыс.тонн"/>
    <x v="6"/>
    <x v="0"/>
    <n v="10560"/>
  </r>
  <r>
    <x v="20"/>
    <x v="6"/>
    <s v="      железорудные окатыши"/>
    <s v="тыс.тонн"/>
    <x v="9"/>
    <x v="2"/>
    <n v="10580"/>
  </r>
  <r>
    <x v="20"/>
    <x v="6"/>
    <s v="      железорудные окатыши"/>
    <s v="тыс.тонн"/>
    <x v="11"/>
    <x v="2"/>
    <n v="10600"/>
  </r>
  <r>
    <x v="20"/>
    <x v="6"/>
    <s v="      железорудные окатыши"/>
    <s v="тыс.тонн"/>
    <x v="7"/>
    <x v="0"/>
    <n v="10589.9"/>
  </r>
  <r>
    <x v="20"/>
    <x v="6"/>
    <s v="      железорудные окатыши"/>
    <s v="тыс.тонн"/>
    <x v="9"/>
    <x v="3"/>
    <n v="10620"/>
  </r>
  <r>
    <x v="20"/>
    <x v="7"/>
    <s v="      железорудные окатыши"/>
    <s v="тыс.тонн"/>
    <x v="9"/>
    <x v="1"/>
    <n v="10650"/>
  </r>
  <r>
    <x v="20"/>
    <x v="7"/>
    <s v="      железорудные окатыши"/>
    <s v="тыс.тонн"/>
    <x v="12"/>
    <x v="3"/>
    <n v="10800"/>
  </r>
  <r>
    <x v="20"/>
    <x v="7"/>
    <s v="      железорудные окатыши"/>
    <s v="тыс.тонн"/>
    <x v="11"/>
    <x v="2"/>
    <n v="10680"/>
  </r>
  <r>
    <x v="20"/>
    <x v="7"/>
    <s v="      железорудные окатыши"/>
    <s v="тыс.тонн"/>
    <x v="10"/>
    <x v="2"/>
    <n v="10660"/>
  </r>
  <r>
    <x v="20"/>
    <x v="7"/>
    <s v="      железорудные окатыши"/>
    <s v="тыс.тонн"/>
    <x v="11"/>
    <x v="3"/>
    <n v="10730"/>
  </r>
  <r>
    <x v="20"/>
    <x v="7"/>
    <s v="      железорудные окатыши"/>
    <s v="тыс.тонн"/>
    <x v="10"/>
    <x v="3"/>
    <n v="10700"/>
  </r>
  <r>
    <x v="20"/>
    <x v="7"/>
    <s v="      железорудные окатыши"/>
    <s v="тыс.тонн"/>
    <x v="12"/>
    <x v="2"/>
    <n v="10690"/>
  </r>
  <r>
    <x v="20"/>
    <x v="7"/>
    <s v="      железорудные окатыши"/>
    <s v="тыс.тонн"/>
    <x v="7"/>
    <x v="0"/>
    <n v="10615"/>
  </r>
  <r>
    <x v="20"/>
    <x v="7"/>
    <s v="      железорудные окатыши"/>
    <s v="тыс.тонн"/>
    <x v="8"/>
    <x v="0"/>
    <n v="10624"/>
  </r>
  <r>
    <x v="20"/>
    <x v="8"/>
    <s v="      железорудные окатыши"/>
    <s v="тыс.тонн"/>
    <x v="9"/>
    <x v="0"/>
    <n v="10877.5"/>
  </r>
  <r>
    <x v="20"/>
    <x v="8"/>
    <s v="      железорудные окатыши"/>
    <s v="тыс.тонн"/>
    <x v="12"/>
    <x v="4"/>
    <n v="10890"/>
  </r>
  <r>
    <x v="20"/>
    <x v="8"/>
    <s v="      железорудные окатыши"/>
    <s v="тыс.тонн"/>
    <x v="11"/>
    <x v="4"/>
    <n v="10880"/>
  </r>
  <r>
    <x v="20"/>
    <x v="8"/>
    <s v="      железорудные окатыши"/>
    <s v="тыс.тонн"/>
    <x v="13"/>
    <x v="4"/>
    <n v="10895"/>
  </r>
  <r>
    <x v="20"/>
    <x v="8"/>
    <s v="      железорудные окатыши"/>
    <s v="тыс.тонн"/>
    <x v="10"/>
    <x v="1"/>
    <n v="10900"/>
  </r>
  <r>
    <x v="20"/>
    <x v="8"/>
    <s v="      железорудные окатыши"/>
    <s v="тыс.тонн"/>
    <x v="12"/>
    <x v="3"/>
    <n v="10920"/>
  </r>
  <r>
    <x v="20"/>
    <x v="8"/>
    <s v="      железорудные окатыши"/>
    <s v="тыс.тонн"/>
    <x v="11"/>
    <x v="3"/>
    <n v="10910"/>
  </r>
  <r>
    <x v="20"/>
    <x v="8"/>
    <s v="      железорудные окатыши"/>
    <s v="тыс.тонн"/>
    <x v="13"/>
    <x v="3"/>
    <n v="10940"/>
  </r>
  <r>
    <x v="20"/>
    <x v="8"/>
    <s v="      железорудные окатыши"/>
    <s v="тыс.тонн"/>
    <x v="11"/>
    <x v="2"/>
    <n v="10905"/>
  </r>
  <r>
    <x v="20"/>
    <x v="8"/>
    <s v="      железорудные окатыши"/>
    <s v="тыс.тонн"/>
    <x v="13"/>
    <x v="2"/>
    <n v="10925"/>
  </r>
  <r>
    <x v="20"/>
    <x v="8"/>
    <s v="      железорудные окатыши"/>
    <s v="тыс.тонн"/>
    <x v="12"/>
    <x v="2"/>
    <n v="10915"/>
  </r>
  <r>
    <x v="20"/>
    <x v="8"/>
    <s v="      железорудные окатыши"/>
    <s v="тыс.тонн"/>
    <x v="8"/>
    <x v="0"/>
    <n v="10624"/>
  </r>
  <r>
    <x v="20"/>
    <x v="9"/>
    <s v="      железорудные окатыши"/>
    <s v="тыс.тонн"/>
    <x v="10"/>
    <x v="0"/>
    <n v="11170"/>
  </r>
  <r>
    <x v="20"/>
    <x v="9"/>
    <s v="      железорудные окатыши"/>
    <s v="тыс.тонн"/>
    <x v="13"/>
    <x v="2"/>
    <n v="11200"/>
  </r>
  <r>
    <x v="20"/>
    <x v="9"/>
    <s v="      железорудные окатыши"/>
    <s v="тыс.тонн"/>
    <x v="12"/>
    <x v="2"/>
    <n v="11100"/>
  </r>
  <r>
    <x v="20"/>
    <x v="9"/>
    <s v="      железорудные окатыши"/>
    <s v="тыс.тонн"/>
    <x v="14"/>
    <x v="2"/>
    <n v="11300"/>
  </r>
  <r>
    <x v="20"/>
    <x v="9"/>
    <s v="      железорудные окатыши"/>
    <s v="тыс.тонн"/>
    <x v="11"/>
    <x v="1"/>
    <n v="11200"/>
  </r>
  <r>
    <x v="20"/>
    <x v="9"/>
    <s v="      железорудные окатыши"/>
    <s v="тыс.тонн"/>
    <x v="13"/>
    <x v="3"/>
    <n v="11250"/>
  </r>
  <r>
    <x v="20"/>
    <x v="9"/>
    <s v="      железорудные окатыши"/>
    <s v="тыс.тонн"/>
    <x v="12"/>
    <x v="3"/>
    <n v="11200"/>
  </r>
  <r>
    <x v="20"/>
    <x v="9"/>
    <s v="      железорудные окатыши"/>
    <s v="тыс.тонн"/>
    <x v="14"/>
    <x v="3"/>
    <n v="11350"/>
  </r>
  <r>
    <x v="20"/>
    <x v="9"/>
    <s v="      железорудные окатыши"/>
    <s v="тыс.тонн"/>
    <x v="12"/>
    <x v="4"/>
    <n v="11000"/>
  </r>
  <r>
    <x v="20"/>
    <x v="9"/>
    <s v="      железорудные окатыши"/>
    <s v="тыс.тонн"/>
    <x v="14"/>
    <x v="4"/>
    <n v="11250"/>
  </r>
  <r>
    <x v="20"/>
    <x v="9"/>
    <s v="      железорудные окатыши"/>
    <s v="тыс.тонн"/>
    <x v="13"/>
    <x v="4"/>
    <n v="11150"/>
  </r>
  <r>
    <x v="20"/>
    <x v="9"/>
    <s v="      железорудные окатыши"/>
    <s v="тыс.тонн"/>
    <x v="9"/>
    <x v="0"/>
    <n v="10877"/>
  </r>
  <r>
    <x v="20"/>
    <x v="10"/>
    <s v="      железорудные окатыши"/>
    <s v="тыс.тонн"/>
    <x v="10"/>
    <x v="0"/>
    <n v="11170"/>
  </r>
  <r>
    <x v="20"/>
    <x v="10"/>
    <s v="      железорудные окатыши"/>
    <s v="тыс.тонн"/>
    <x v="14"/>
    <x v="4"/>
    <n v="11310"/>
  </r>
  <r>
    <x v="20"/>
    <x v="10"/>
    <s v="      железорудные окатыши"/>
    <s v="тыс.тонн"/>
    <x v="13"/>
    <x v="4"/>
    <n v="11300"/>
  </r>
  <r>
    <x v="20"/>
    <x v="10"/>
    <s v="      железорудные окатыши"/>
    <s v="тыс.тонн"/>
    <x v="15"/>
    <x v="4"/>
    <n v="11320"/>
  </r>
  <r>
    <x v="20"/>
    <x v="10"/>
    <s v="      железорудные окатыши"/>
    <s v="тыс.тонн"/>
    <x v="11"/>
    <x v="0"/>
    <n v="11200"/>
  </r>
  <r>
    <x v="20"/>
    <x v="10"/>
    <s v="      железорудные окатыши"/>
    <s v="тыс.тонн"/>
    <x v="14"/>
    <x v="2"/>
    <n v="11350"/>
  </r>
  <r>
    <x v="20"/>
    <x v="10"/>
    <s v="      железорудные окатыши"/>
    <s v="тыс.тонн"/>
    <x v="13"/>
    <x v="2"/>
    <n v="11340"/>
  </r>
  <r>
    <x v="20"/>
    <x v="10"/>
    <s v="      железорудные окатыши"/>
    <s v="тыс.тонн"/>
    <x v="15"/>
    <x v="2"/>
    <n v="11370"/>
  </r>
  <r>
    <x v="20"/>
    <x v="10"/>
    <s v="      железорудные окатыши"/>
    <s v="тыс.тонн"/>
    <x v="12"/>
    <x v="1"/>
    <n v="11330"/>
  </r>
  <r>
    <x v="20"/>
    <x v="10"/>
    <s v="      железорудные окатыши"/>
    <s v="тыс.тонн"/>
    <x v="14"/>
    <x v="3"/>
    <n v="11390"/>
  </r>
  <r>
    <x v="20"/>
    <x v="10"/>
    <s v="      железорудные окатыши"/>
    <s v="тыс.тонн"/>
    <x v="13"/>
    <x v="3"/>
    <n v="11370"/>
  </r>
  <r>
    <x v="20"/>
    <x v="10"/>
    <s v="      железорудные окатыши"/>
    <s v="тыс.тонн"/>
    <x v="15"/>
    <x v="3"/>
    <n v="11420"/>
  </r>
  <r>
    <x v="21"/>
    <x v="0"/>
    <s v="         щебень и гравий"/>
    <s v="тыс.куб.м"/>
    <x v="0"/>
    <x v="0"/>
    <n v="10465.4"/>
  </r>
  <r>
    <x v="21"/>
    <x v="0"/>
    <s v="         щебень и гравий"/>
    <s v="тыс.куб.м"/>
    <x v="1"/>
    <x v="0"/>
    <n v="10887.6"/>
  </r>
  <r>
    <x v="21"/>
    <x v="0"/>
    <s v="         щебень и гравий"/>
    <s v="тыс.куб.м"/>
    <x v="2"/>
    <x v="1"/>
    <n v="10500"/>
  </r>
  <r>
    <x v="21"/>
    <x v="0"/>
    <s v="         щебень и гравий"/>
    <s v="тыс.куб.м"/>
    <x v="3"/>
    <x v="2"/>
    <n v="10500"/>
  </r>
  <r>
    <x v="21"/>
    <x v="0"/>
    <s v="         щебень и гравий"/>
    <s v="тыс.куб.м"/>
    <x v="4"/>
    <x v="2"/>
    <n v="10700"/>
  </r>
  <r>
    <x v="21"/>
    <x v="0"/>
    <s v="         щебень и гравий"/>
    <s v="тыс.куб.м"/>
    <x v="4"/>
    <x v="3"/>
    <n v="13000"/>
  </r>
  <r>
    <x v="21"/>
    <x v="0"/>
    <s v="         щебень и гравий"/>
    <s v="тыс.куб.м"/>
    <x v="5"/>
    <x v="2"/>
    <n v="12000"/>
  </r>
  <r>
    <x v="21"/>
    <x v="0"/>
    <s v="         щебень и гравий"/>
    <s v="тыс.куб.м"/>
    <x v="5"/>
    <x v="3"/>
    <n v="15000"/>
  </r>
  <r>
    <x v="21"/>
    <x v="0"/>
    <s v="         щебень и гравий"/>
    <s v="тыс.куб.м"/>
    <x v="3"/>
    <x v="3"/>
    <n v="11000"/>
  </r>
  <r>
    <x v="21"/>
    <x v="1"/>
    <s v="      щебень и гравий"/>
    <s v="тыс.куб.м"/>
    <x v="1"/>
    <x v="0"/>
    <n v="11069"/>
  </r>
  <r>
    <x v="21"/>
    <x v="1"/>
    <s v="      щебень и гравий"/>
    <s v="тыс.куб.м"/>
    <x v="5"/>
    <x v="3"/>
    <n v="12000"/>
  </r>
  <r>
    <x v="21"/>
    <x v="1"/>
    <s v="      щебень и гравий"/>
    <s v="тыс.куб.м"/>
    <x v="4"/>
    <x v="2"/>
    <n v="8000"/>
  </r>
  <r>
    <x v="21"/>
    <x v="1"/>
    <s v="      щебень и гравий"/>
    <s v="тыс.куб.м"/>
    <x v="2"/>
    <x v="0"/>
    <n v="9504"/>
  </r>
  <r>
    <x v="21"/>
    <x v="1"/>
    <s v="      щебень и гравий"/>
    <s v="тыс.куб.м"/>
    <x v="6"/>
    <x v="2"/>
    <n v="10000"/>
  </r>
  <r>
    <x v="21"/>
    <x v="1"/>
    <s v="      щебень и гравий"/>
    <s v="тыс.куб.м"/>
    <x v="4"/>
    <x v="3"/>
    <n v="10000"/>
  </r>
  <r>
    <x v="21"/>
    <x v="1"/>
    <s v="      щебень и гравий"/>
    <s v="тыс.куб.м"/>
    <x v="3"/>
    <x v="1"/>
    <n v="8000"/>
  </r>
  <r>
    <x v="21"/>
    <x v="1"/>
    <s v="      щебень и гравий"/>
    <s v="тыс.куб.м"/>
    <x v="6"/>
    <x v="3"/>
    <n v="15000"/>
  </r>
  <r>
    <x v="21"/>
    <x v="1"/>
    <s v="      щебень и гравий"/>
    <s v="тыс.куб.м"/>
    <x v="5"/>
    <x v="2"/>
    <n v="9000"/>
  </r>
  <r>
    <x v="21"/>
    <x v="2"/>
    <s v="      щебень и гравий"/>
    <s v="тыс.куб.м"/>
    <x v="4"/>
    <x v="1"/>
    <n v="10500"/>
  </r>
  <r>
    <x v="21"/>
    <x v="2"/>
    <s v="      щебень и гравий"/>
    <s v="тыс.куб.м"/>
    <x v="6"/>
    <x v="2"/>
    <n v="12000"/>
  </r>
  <r>
    <x v="21"/>
    <x v="2"/>
    <s v="      щебень и гравий"/>
    <s v="тыс.куб.м"/>
    <x v="5"/>
    <x v="2"/>
    <n v="11000"/>
  </r>
  <r>
    <x v="21"/>
    <x v="2"/>
    <s v="      щебень и гравий"/>
    <s v="тыс.куб.м"/>
    <x v="6"/>
    <x v="3"/>
    <n v="14000"/>
  </r>
  <r>
    <x v="21"/>
    <x v="2"/>
    <s v="      щебень и гравий"/>
    <s v="тыс.куб.м"/>
    <x v="5"/>
    <x v="3"/>
    <n v="12000"/>
  </r>
  <r>
    <x v="21"/>
    <x v="2"/>
    <s v="      щебень и гравий"/>
    <s v="тыс.куб.м"/>
    <x v="3"/>
    <x v="0"/>
    <n v="9589.2000000000007"/>
  </r>
  <r>
    <x v="21"/>
    <x v="2"/>
    <s v="      щебень и гравий"/>
    <s v="тыс.куб.м"/>
    <x v="7"/>
    <x v="2"/>
    <n v="13500"/>
  </r>
  <r>
    <x v="21"/>
    <x v="2"/>
    <s v="      щебень и гравий"/>
    <s v="тыс.куб.м"/>
    <x v="7"/>
    <x v="3"/>
    <n v="16000"/>
  </r>
  <r>
    <x v="21"/>
    <x v="3"/>
    <s v="      щебень и гравий"/>
    <s v="тыс.куб.м"/>
    <x v="6"/>
    <x v="3"/>
    <n v="15500"/>
  </r>
  <r>
    <x v="21"/>
    <x v="3"/>
    <s v="      щебень и гравий"/>
    <s v="тыс.куб.м"/>
    <x v="8"/>
    <x v="2"/>
    <n v="16500"/>
  </r>
  <r>
    <x v="21"/>
    <x v="3"/>
    <s v="      щебень и гравий"/>
    <s v="тыс.куб.м"/>
    <x v="4"/>
    <x v="0"/>
    <n v="13619.7"/>
  </r>
  <r>
    <x v="21"/>
    <x v="3"/>
    <s v="      щебень и гравий"/>
    <s v="тыс.куб.м"/>
    <x v="7"/>
    <x v="2"/>
    <n v="15500"/>
  </r>
  <r>
    <x v="21"/>
    <x v="3"/>
    <s v="      щебень и гравий"/>
    <s v="тыс.куб.м"/>
    <x v="8"/>
    <x v="3"/>
    <n v="20000"/>
  </r>
  <r>
    <x v="21"/>
    <x v="3"/>
    <s v="      щебень и гравий"/>
    <s v="тыс.куб.м"/>
    <x v="5"/>
    <x v="1"/>
    <n v="14500"/>
  </r>
  <r>
    <x v="21"/>
    <x v="3"/>
    <s v="      щебень и гравий"/>
    <s v="тыс.куб.м"/>
    <x v="7"/>
    <x v="3"/>
    <n v="17000"/>
  </r>
  <r>
    <x v="21"/>
    <x v="3"/>
    <s v="      щебень и гравий"/>
    <s v="тыс.куб.м"/>
    <x v="6"/>
    <x v="2"/>
    <n v="15000"/>
  </r>
  <r>
    <x v="21"/>
    <x v="4"/>
    <s v="      щебень и гравий"/>
    <s v="тыс.куб.м"/>
    <x v="4"/>
    <x v="0"/>
    <n v="13619.7"/>
  </r>
  <r>
    <x v="21"/>
    <x v="4"/>
    <s v="      щебень и гравий"/>
    <s v="тыс.куб.м"/>
    <x v="8"/>
    <x v="3"/>
    <n v="20000"/>
  </r>
  <r>
    <x v="21"/>
    <x v="4"/>
    <s v="      щебень и гравий"/>
    <s v="тыс.куб.м"/>
    <x v="7"/>
    <x v="2"/>
    <n v="17500"/>
  </r>
  <r>
    <x v="21"/>
    <x v="4"/>
    <s v="      щебень и гравий"/>
    <s v="тыс.куб.м"/>
    <x v="5"/>
    <x v="0"/>
    <n v="15512"/>
  </r>
  <r>
    <x v="21"/>
    <x v="4"/>
    <s v="      щебень и гравий"/>
    <s v="тыс.куб.м"/>
    <x v="9"/>
    <x v="2"/>
    <n v="19000"/>
  </r>
  <r>
    <x v="21"/>
    <x v="4"/>
    <s v="      щебень и гравий"/>
    <s v="тыс.куб.м"/>
    <x v="7"/>
    <x v="3"/>
    <n v="18500"/>
  </r>
  <r>
    <x v="21"/>
    <x v="4"/>
    <s v="      щебень и гравий"/>
    <s v="тыс.куб.м"/>
    <x v="6"/>
    <x v="1"/>
    <n v="17000"/>
  </r>
  <r>
    <x v="21"/>
    <x v="4"/>
    <s v="      щебень и гравий"/>
    <s v="тыс.куб.м"/>
    <x v="9"/>
    <x v="3"/>
    <n v="22000"/>
  </r>
  <r>
    <x v="21"/>
    <x v="4"/>
    <s v="      щебень и гравий"/>
    <s v="тыс.куб.м"/>
    <x v="8"/>
    <x v="2"/>
    <n v="18800"/>
  </r>
  <r>
    <x v="21"/>
    <x v="5"/>
    <s v="      щебень и гравий"/>
    <s v="тыс.куб.м"/>
    <x v="7"/>
    <x v="1"/>
    <n v="18500"/>
  </r>
  <r>
    <x v="21"/>
    <x v="5"/>
    <s v="      щебень и гравий"/>
    <s v="тыс.куб.м"/>
    <x v="9"/>
    <x v="2"/>
    <n v="19500"/>
  </r>
  <r>
    <x v="21"/>
    <x v="5"/>
    <s v="      щебень и гравий"/>
    <s v="тыс.куб.м"/>
    <x v="8"/>
    <x v="2"/>
    <n v="19200"/>
  </r>
  <r>
    <x v="21"/>
    <x v="5"/>
    <s v="      щебень и гравий"/>
    <s v="тыс.куб.м"/>
    <x v="5"/>
    <x v="0"/>
    <n v="15512"/>
  </r>
  <r>
    <x v="21"/>
    <x v="5"/>
    <s v="      щебень и гравий"/>
    <s v="тыс.куб.м"/>
    <x v="9"/>
    <x v="3"/>
    <n v="20500"/>
  </r>
  <r>
    <x v="21"/>
    <x v="5"/>
    <s v="      щебень и гравий"/>
    <s v="тыс.куб.м"/>
    <x v="8"/>
    <x v="3"/>
    <n v="19500"/>
  </r>
  <r>
    <x v="21"/>
    <x v="5"/>
    <s v="      щебень и гравий"/>
    <s v="тыс.куб.м"/>
    <x v="6"/>
    <x v="0"/>
    <n v="17991"/>
  </r>
  <r>
    <x v="21"/>
    <x v="5"/>
    <s v="      щебень и гравий"/>
    <s v="тыс.куб.м"/>
    <x v="10"/>
    <x v="2"/>
    <n v="20000"/>
  </r>
  <r>
    <x v="21"/>
    <x v="5"/>
    <s v="      щебень и гравий"/>
    <s v="тыс.куб.м"/>
    <x v="10"/>
    <x v="3"/>
    <n v="22000"/>
  </r>
  <r>
    <x v="21"/>
    <x v="6"/>
    <s v="      щебень и гравий"/>
    <s v="тыс.куб.м"/>
    <x v="10"/>
    <x v="2"/>
    <n v="13900"/>
  </r>
  <r>
    <x v="21"/>
    <x v="6"/>
    <s v="      щебень и гравий"/>
    <s v="тыс.куб.м"/>
    <x v="11"/>
    <x v="3"/>
    <n v="17000"/>
  </r>
  <r>
    <x v="21"/>
    <x v="6"/>
    <s v="      щебень и гравий"/>
    <s v="тыс.куб.м"/>
    <x v="8"/>
    <x v="1"/>
    <n v="13500"/>
  </r>
  <r>
    <x v="21"/>
    <x v="6"/>
    <s v="      щебень и гравий"/>
    <s v="тыс.куб.м"/>
    <x v="10"/>
    <x v="3"/>
    <n v="15000"/>
  </r>
  <r>
    <x v="21"/>
    <x v="6"/>
    <s v="      щебень и гравий"/>
    <s v="тыс.куб.м"/>
    <x v="6"/>
    <x v="0"/>
    <n v="17571.2"/>
  </r>
  <r>
    <x v="21"/>
    <x v="6"/>
    <s v="      щебень и гравий"/>
    <s v="тыс.куб.м"/>
    <x v="9"/>
    <x v="2"/>
    <n v="13600"/>
  </r>
  <r>
    <x v="21"/>
    <x v="6"/>
    <s v="      щебень и гравий"/>
    <s v="тыс.куб.м"/>
    <x v="11"/>
    <x v="2"/>
    <n v="14500"/>
  </r>
  <r>
    <x v="21"/>
    <x v="6"/>
    <s v="      щебень и гравий"/>
    <s v="тыс.куб.м"/>
    <x v="7"/>
    <x v="0"/>
    <n v="17306"/>
  </r>
  <r>
    <x v="21"/>
    <x v="6"/>
    <s v="      щебень и гравий"/>
    <s v="тыс.куб.м"/>
    <x v="9"/>
    <x v="3"/>
    <n v="14000"/>
  </r>
  <r>
    <x v="21"/>
    <x v="7"/>
    <s v="      щебень и гравий"/>
    <s v="тыс.куб.м"/>
    <x v="9"/>
    <x v="1"/>
    <n v="15000"/>
  </r>
  <r>
    <x v="21"/>
    <x v="7"/>
    <s v="      щебень и гравий"/>
    <s v="тыс.куб.м"/>
    <x v="12"/>
    <x v="3"/>
    <n v="18200"/>
  </r>
  <r>
    <x v="21"/>
    <x v="7"/>
    <s v="      щебень и гравий"/>
    <s v="тыс.куб.м"/>
    <x v="11"/>
    <x v="2"/>
    <n v="16900"/>
  </r>
  <r>
    <x v="21"/>
    <x v="7"/>
    <s v="      щебень и гравий"/>
    <s v="тыс.куб.м"/>
    <x v="10"/>
    <x v="2"/>
    <n v="16000"/>
  </r>
  <r>
    <x v="21"/>
    <x v="7"/>
    <s v="      щебень и гравий"/>
    <s v="тыс.куб.м"/>
    <x v="11"/>
    <x v="3"/>
    <n v="17200"/>
  </r>
  <r>
    <x v="21"/>
    <x v="7"/>
    <s v="      щебень и гравий"/>
    <s v="тыс.куб.м"/>
    <x v="10"/>
    <x v="3"/>
    <n v="16200"/>
  </r>
  <r>
    <x v="21"/>
    <x v="7"/>
    <s v="      щебень и гравий"/>
    <s v="тыс.куб.м"/>
    <x v="12"/>
    <x v="2"/>
    <n v="17700"/>
  </r>
  <r>
    <x v="21"/>
    <x v="7"/>
    <s v="      щебень и гравий"/>
    <s v="тыс.куб.м"/>
    <x v="7"/>
    <x v="0"/>
    <n v="17306"/>
  </r>
  <r>
    <x v="21"/>
    <x v="7"/>
    <s v="      щебень и гравий"/>
    <s v="тыс.куб.м"/>
    <x v="8"/>
    <x v="0"/>
    <n v="14304"/>
  </r>
  <r>
    <x v="21"/>
    <x v="8"/>
    <s v="      щебень и гравий"/>
    <s v="тыс.куб.м"/>
    <x v="9"/>
    <x v="0"/>
    <n v="16832.400000000001"/>
  </r>
  <r>
    <x v="21"/>
    <x v="8"/>
    <s v="      щебень и гравий"/>
    <s v="тыс.куб.м"/>
    <x v="12"/>
    <x v="4"/>
    <n v="19000"/>
  </r>
  <r>
    <x v="21"/>
    <x v="8"/>
    <s v="      щебень и гравий"/>
    <s v="тыс.куб.м"/>
    <x v="11"/>
    <x v="4"/>
    <n v="18000"/>
  </r>
  <r>
    <x v="21"/>
    <x v="8"/>
    <s v="      щебень и гравий"/>
    <s v="тыс.куб.м"/>
    <x v="13"/>
    <x v="4"/>
    <n v="20500"/>
  </r>
  <r>
    <x v="21"/>
    <x v="8"/>
    <s v="      щебень и гравий"/>
    <s v="тыс.куб.м"/>
    <x v="10"/>
    <x v="1"/>
    <n v="16900"/>
  </r>
  <r>
    <x v="21"/>
    <x v="8"/>
    <s v="      щебень и гравий"/>
    <s v="тыс.куб.м"/>
    <x v="12"/>
    <x v="3"/>
    <n v="21500"/>
  </r>
  <r>
    <x v="21"/>
    <x v="8"/>
    <s v="      щебень и гравий"/>
    <s v="тыс.куб.м"/>
    <x v="11"/>
    <x v="3"/>
    <n v="19200"/>
  </r>
  <r>
    <x v="21"/>
    <x v="8"/>
    <s v="      щебень и гравий"/>
    <s v="тыс.куб.м"/>
    <x v="13"/>
    <x v="3"/>
    <n v="24000"/>
  </r>
  <r>
    <x v="21"/>
    <x v="8"/>
    <s v="      щебень и гравий"/>
    <s v="тыс.куб.м"/>
    <x v="11"/>
    <x v="2"/>
    <n v="18800"/>
  </r>
  <r>
    <x v="21"/>
    <x v="8"/>
    <s v="      щебень и гравий"/>
    <s v="тыс.куб.м"/>
    <x v="13"/>
    <x v="2"/>
    <n v="22500"/>
  </r>
  <r>
    <x v="21"/>
    <x v="8"/>
    <s v="      щебень и гравий"/>
    <s v="тыс.куб.м"/>
    <x v="12"/>
    <x v="2"/>
    <n v="20500"/>
  </r>
  <r>
    <x v="21"/>
    <x v="8"/>
    <s v="      щебень и гравий"/>
    <s v="тыс.куб.м"/>
    <x v="8"/>
    <x v="0"/>
    <n v="14305"/>
  </r>
  <r>
    <x v="21"/>
    <x v="9"/>
    <s v="      щебень и гравий"/>
    <s v="тыс.куб.м"/>
    <x v="10"/>
    <x v="0"/>
    <n v="16121.3"/>
  </r>
  <r>
    <x v="21"/>
    <x v="9"/>
    <s v="      щебень и гравий"/>
    <s v="тыс.куб.м"/>
    <x v="13"/>
    <x v="2"/>
    <n v="19500"/>
  </r>
  <r>
    <x v="21"/>
    <x v="9"/>
    <s v="      щебень и гравий"/>
    <s v="тыс.куб.м"/>
    <x v="12"/>
    <x v="2"/>
    <n v="18000"/>
  </r>
  <r>
    <x v="21"/>
    <x v="9"/>
    <s v="      щебень и гравий"/>
    <s v="тыс.куб.м"/>
    <x v="14"/>
    <x v="2"/>
    <n v="21000"/>
  </r>
  <r>
    <x v="21"/>
    <x v="9"/>
    <s v="      щебень и гравий"/>
    <s v="тыс.куб.м"/>
    <x v="11"/>
    <x v="1"/>
    <n v="17000"/>
  </r>
  <r>
    <x v="21"/>
    <x v="9"/>
    <s v="      щебень и гравий"/>
    <s v="тыс.куб.м"/>
    <x v="13"/>
    <x v="3"/>
    <n v="20000"/>
  </r>
  <r>
    <x v="21"/>
    <x v="9"/>
    <s v="      щебень и гравий"/>
    <s v="тыс.куб.м"/>
    <x v="12"/>
    <x v="3"/>
    <n v="18500"/>
  </r>
  <r>
    <x v="21"/>
    <x v="9"/>
    <s v="      щебень и гравий"/>
    <s v="тыс.куб.м"/>
    <x v="14"/>
    <x v="3"/>
    <n v="21500"/>
  </r>
  <r>
    <x v="21"/>
    <x v="9"/>
    <s v="      щебень и гравий"/>
    <s v="тыс.куб.м"/>
    <x v="12"/>
    <x v="4"/>
    <n v="17500"/>
  </r>
  <r>
    <x v="21"/>
    <x v="9"/>
    <s v="      щебень и гравий"/>
    <s v="тыс.куб.м"/>
    <x v="14"/>
    <x v="4"/>
    <n v="20500"/>
  </r>
  <r>
    <x v="21"/>
    <x v="9"/>
    <s v="      щебень и гравий"/>
    <s v="тыс.куб.м"/>
    <x v="13"/>
    <x v="4"/>
    <n v="19000"/>
  </r>
  <r>
    <x v="21"/>
    <x v="9"/>
    <s v="      щебень и гравий"/>
    <s v="тыс.куб.м"/>
    <x v="9"/>
    <x v="0"/>
    <n v="18783.7"/>
  </r>
  <r>
    <x v="21"/>
    <x v="10"/>
    <s v="      гранулы, крошка и порошок; галька, гравий"/>
    <s v="тыс.куб.м"/>
    <x v="10"/>
    <x v="0"/>
    <n v="17670.2"/>
  </r>
  <r>
    <x v="21"/>
    <x v="10"/>
    <s v="      гранулы, крошка и порошок; галька, гравий"/>
    <s v="тыс.куб.м"/>
    <x v="14"/>
    <x v="4"/>
    <n v="19000"/>
  </r>
  <r>
    <x v="21"/>
    <x v="10"/>
    <s v="      гранулы, крошка и порошок; галька, гравий"/>
    <s v="тыс.куб.м"/>
    <x v="13"/>
    <x v="4"/>
    <n v="17900"/>
  </r>
  <r>
    <x v="21"/>
    <x v="10"/>
    <s v="      гранулы, крошка и порошок; галька, гравий"/>
    <s v="тыс.куб.м"/>
    <x v="15"/>
    <x v="4"/>
    <n v="20300"/>
  </r>
  <r>
    <x v="21"/>
    <x v="10"/>
    <s v="      гранулы, крошка и порошок; галька, гравий"/>
    <s v="тыс.куб.м"/>
    <x v="11"/>
    <x v="0"/>
    <n v="17353.8"/>
  </r>
  <r>
    <x v="21"/>
    <x v="10"/>
    <s v="      гранулы, крошка и порошок; галька, гравий"/>
    <s v="тыс.куб.м"/>
    <x v="14"/>
    <x v="2"/>
    <n v="19500"/>
  </r>
  <r>
    <x v="21"/>
    <x v="10"/>
    <s v="      гранулы, крошка и порошок; галька, гравий"/>
    <s v="тыс.куб.м"/>
    <x v="13"/>
    <x v="2"/>
    <n v="18200"/>
  </r>
  <r>
    <x v="21"/>
    <x v="10"/>
    <s v="      гранулы, крошка и порошок; галька, гравий"/>
    <s v="тыс.куб.м"/>
    <x v="15"/>
    <x v="2"/>
    <n v="21000"/>
  </r>
  <r>
    <x v="21"/>
    <x v="10"/>
    <s v="      гранулы, крошка и порошок; галька, гравий"/>
    <s v="тыс.куб.м"/>
    <x v="12"/>
    <x v="1"/>
    <n v="17500"/>
  </r>
  <r>
    <x v="21"/>
    <x v="10"/>
    <s v="      гранулы, крошка и порошок; галька, гравий"/>
    <s v="тыс.куб.м"/>
    <x v="14"/>
    <x v="3"/>
    <n v="20000"/>
  </r>
  <r>
    <x v="21"/>
    <x v="10"/>
    <s v="      гранулы, крошка и порошок; галька, гравий"/>
    <s v="тыс.куб.м"/>
    <x v="13"/>
    <x v="3"/>
    <n v="18500"/>
  </r>
  <r>
    <x v="21"/>
    <x v="10"/>
    <s v="      гранулы, крошка и порошок; галька, гравий"/>
    <s v="тыс.куб.м"/>
    <x v="15"/>
    <x v="3"/>
    <n v="21600"/>
  </r>
  <r>
    <x v="22"/>
    <x v="10"/>
    <s v="            в том числе щебень"/>
    <s v="тыс.куб.м"/>
    <x v="10"/>
    <x v="0"/>
    <n v="15643.7"/>
  </r>
  <r>
    <x v="22"/>
    <x v="10"/>
    <s v="            в том числе щебень"/>
    <s v="тыс.куб.м"/>
    <x v="14"/>
    <x v="4"/>
    <n v="16500"/>
  </r>
  <r>
    <x v="22"/>
    <x v="10"/>
    <s v="            в том числе щебень"/>
    <s v="тыс.куб.м"/>
    <x v="13"/>
    <x v="4"/>
    <n v="15800"/>
  </r>
  <r>
    <x v="22"/>
    <x v="10"/>
    <s v="            в том числе щебень"/>
    <s v="тыс.куб.м"/>
    <x v="15"/>
    <x v="4"/>
    <n v="18000"/>
  </r>
  <r>
    <x v="22"/>
    <x v="10"/>
    <s v="            в том числе щебень"/>
    <s v="тыс.куб.м"/>
    <x v="11"/>
    <x v="0"/>
    <n v="15370"/>
  </r>
  <r>
    <x v="22"/>
    <x v="10"/>
    <s v="            в том числе щебень"/>
    <s v="тыс.куб.м"/>
    <x v="14"/>
    <x v="2"/>
    <n v="17000"/>
  </r>
  <r>
    <x v="22"/>
    <x v="10"/>
    <s v="            в том числе щебень"/>
    <s v="тыс.куб.м"/>
    <x v="13"/>
    <x v="2"/>
    <n v="16000"/>
  </r>
  <r>
    <x v="22"/>
    <x v="10"/>
    <s v="            в том числе щебень"/>
    <s v="тыс.куб.м"/>
    <x v="15"/>
    <x v="2"/>
    <n v="18600"/>
  </r>
  <r>
    <x v="22"/>
    <x v="10"/>
    <s v="            в том числе щебень"/>
    <s v="тыс.куб.м"/>
    <x v="12"/>
    <x v="1"/>
    <n v="15500"/>
  </r>
  <r>
    <x v="22"/>
    <x v="10"/>
    <s v="            в том числе щебень"/>
    <s v="тыс.куб.м"/>
    <x v="14"/>
    <x v="3"/>
    <n v="18000"/>
  </r>
  <r>
    <x v="22"/>
    <x v="10"/>
    <s v="            в том числе щебень"/>
    <s v="тыс.куб.м"/>
    <x v="13"/>
    <x v="3"/>
    <n v="16200"/>
  </r>
  <r>
    <x v="22"/>
    <x v="10"/>
    <s v="            в том числе щебень"/>
    <s v="тыс.куб.м"/>
    <x v="15"/>
    <x v="3"/>
    <n v="19800"/>
  </r>
  <r>
    <x v="23"/>
    <x v="1"/>
    <s v="      древесина необработанная"/>
    <s v="тыс.куб.м."/>
    <x v="1"/>
    <x v="0"/>
    <n v="5962.4"/>
  </r>
  <r>
    <x v="23"/>
    <x v="1"/>
    <s v="      древесина необработанная"/>
    <s v="тыс.куб.м."/>
    <x v="5"/>
    <x v="3"/>
    <n v="6000"/>
  </r>
  <r>
    <x v="23"/>
    <x v="1"/>
    <s v="      древесина необработанная"/>
    <s v="тыс.куб.м."/>
    <x v="4"/>
    <x v="2"/>
    <n v="5500"/>
  </r>
  <r>
    <x v="23"/>
    <x v="1"/>
    <s v="      древесина необработанная"/>
    <s v="тыс.куб.м."/>
    <x v="2"/>
    <x v="0"/>
    <n v="5309.4"/>
  </r>
  <r>
    <x v="23"/>
    <x v="1"/>
    <s v="      древесина необработанная"/>
    <s v="тыс.куб.м."/>
    <x v="6"/>
    <x v="2"/>
    <n v="5900"/>
  </r>
  <r>
    <x v="23"/>
    <x v="1"/>
    <s v="      древесина необработанная"/>
    <s v="тыс.куб.м."/>
    <x v="4"/>
    <x v="3"/>
    <n v="5760"/>
  </r>
  <r>
    <x v="23"/>
    <x v="1"/>
    <s v="      древесина необработанная"/>
    <s v="тыс.куб.м."/>
    <x v="3"/>
    <x v="1"/>
    <n v="5400"/>
  </r>
  <r>
    <x v="23"/>
    <x v="1"/>
    <s v="      древесина необработанная"/>
    <s v="тыс.куб.м."/>
    <x v="6"/>
    <x v="3"/>
    <n v="6300"/>
  </r>
  <r>
    <x v="23"/>
    <x v="1"/>
    <s v="      древесина необработанная"/>
    <s v="тыс.куб.м."/>
    <x v="5"/>
    <x v="2"/>
    <n v="5700"/>
  </r>
  <r>
    <x v="23"/>
    <x v="2"/>
    <s v="      древесина необработанная"/>
    <s v="тыс.куб.м."/>
    <x v="4"/>
    <x v="1"/>
    <n v="5760"/>
  </r>
  <r>
    <x v="23"/>
    <x v="2"/>
    <s v="      древесина необработанная"/>
    <s v="тыс.куб.м."/>
    <x v="6"/>
    <x v="2"/>
    <n v="6000"/>
  </r>
  <r>
    <x v="23"/>
    <x v="2"/>
    <s v="      древесина необработанная"/>
    <s v="тыс.куб.м."/>
    <x v="5"/>
    <x v="2"/>
    <n v="5800"/>
  </r>
  <r>
    <x v="23"/>
    <x v="2"/>
    <s v="      древесина необработанная"/>
    <s v="тыс.куб.м."/>
    <x v="6"/>
    <x v="3"/>
    <n v="6400"/>
  </r>
  <r>
    <x v="23"/>
    <x v="2"/>
    <s v="      древесина необработанная"/>
    <s v="тыс.куб.м."/>
    <x v="5"/>
    <x v="3"/>
    <n v="6100"/>
  </r>
  <r>
    <x v="23"/>
    <x v="2"/>
    <s v="      древесина необработанная"/>
    <s v="тыс.куб.м."/>
    <x v="3"/>
    <x v="0"/>
    <n v="5517.5"/>
  </r>
  <r>
    <x v="23"/>
    <x v="2"/>
    <s v="      древесина необработанная"/>
    <s v="тыс.куб.м."/>
    <x v="7"/>
    <x v="2"/>
    <n v="6300"/>
  </r>
  <r>
    <x v="23"/>
    <x v="2"/>
    <s v="      древесина необработанная"/>
    <s v="тыс.куб.м."/>
    <x v="7"/>
    <x v="3"/>
    <n v="6800"/>
  </r>
  <r>
    <x v="23"/>
    <x v="3"/>
    <s v="      древесина необработанная"/>
    <s v="тыс.куб.м."/>
    <x v="6"/>
    <x v="3"/>
    <n v="5500"/>
  </r>
  <r>
    <x v="23"/>
    <x v="3"/>
    <s v="      древесина необработанная"/>
    <s v="тыс.куб.м."/>
    <x v="8"/>
    <x v="2"/>
    <n v="5800"/>
  </r>
  <r>
    <x v="23"/>
    <x v="3"/>
    <s v="      древесина необработанная"/>
    <s v="тыс.куб.м."/>
    <x v="4"/>
    <x v="0"/>
    <n v="5481.2"/>
  </r>
  <r>
    <x v="23"/>
    <x v="3"/>
    <s v="      древесина необработанная"/>
    <s v="тыс.куб.м."/>
    <x v="7"/>
    <x v="2"/>
    <n v="5500"/>
  </r>
  <r>
    <x v="23"/>
    <x v="3"/>
    <s v="      древесина необработанная"/>
    <s v="тыс.куб.м."/>
    <x v="8"/>
    <x v="3"/>
    <n v="6000"/>
  </r>
  <r>
    <x v="23"/>
    <x v="3"/>
    <s v="      древесина необработанная"/>
    <s v="тыс.куб.м."/>
    <x v="5"/>
    <x v="1"/>
    <n v="5200"/>
  </r>
  <r>
    <x v="23"/>
    <x v="3"/>
    <s v="      древесина необработанная"/>
    <s v="тыс.куб.м."/>
    <x v="7"/>
    <x v="3"/>
    <n v="5700"/>
  </r>
  <r>
    <x v="23"/>
    <x v="3"/>
    <s v="      древесина необработанная"/>
    <s v="тыс.куб.м."/>
    <x v="6"/>
    <x v="2"/>
    <n v="5300"/>
  </r>
  <r>
    <x v="23"/>
    <x v="4"/>
    <s v="      древесина необработанная"/>
    <s v="тыс.куб.м."/>
    <x v="4"/>
    <x v="0"/>
    <n v="5662.1"/>
  </r>
  <r>
    <x v="23"/>
    <x v="4"/>
    <s v="      древесина необработанная"/>
    <s v="тыс.куб.м."/>
    <x v="8"/>
    <x v="3"/>
    <n v="5820"/>
  </r>
  <r>
    <x v="23"/>
    <x v="4"/>
    <s v="      древесина необработанная"/>
    <s v="тыс.куб.м."/>
    <x v="7"/>
    <x v="2"/>
    <n v="5500"/>
  </r>
  <r>
    <x v="23"/>
    <x v="4"/>
    <s v="      древесина необработанная"/>
    <s v="тыс.куб.м."/>
    <x v="5"/>
    <x v="0"/>
    <n v="5405.6"/>
  </r>
  <r>
    <x v="23"/>
    <x v="4"/>
    <s v="      древесина необработанная"/>
    <s v="тыс.куб.м."/>
    <x v="9"/>
    <x v="2"/>
    <n v="5700"/>
  </r>
  <r>
    <x v="23"/>
    <x v="4"/>
    <s v="      древесина необработанная"/>
    <s v="тыс.куб.м."/>
    <x v="7"/>
    <x v="3"/>
    <n v="5700"/>
  </r>
  <r>
    <x v="23"/>
    <x v="4"/>
    <s v="      древесина необработанная"/>
    <s v="тыс.куб.м."/>
    <x v="6"/>
    <x v="1"/>
    <n v="5500"/>
  </r>
  <r>
    <x v="23"/>
    <x v="4"/>
    <s v="      древесина необработанная"/>
    <s v="тыс.куб.м."/>
    <x v="9"/>
    <x v="3"/>
    <n v="6000"/>
  </r>
  <r>
    <x v="23"/>
    <x v="4"/>
    <s v="      древесина необработанная"/>
    <s v="тыс.куб.м."/>
    <x v="8"/>
    <x v="2"/>
    <n v="5600"/>
  </r>
  <r>
    <x v="23"/>
    <x v="5"/>
    <s v="      древесина необработанная"/>
    <s v="тыс.куб.м."/>
    <x v="7"/>
    <x v="1"/>
    <n v="6000"/>
  </r>
  <r>
    <x v="23"/>
    <x v="5"/>
    <s v="      древесина необработанная"/>
    <s v="тыс.куб.м."/>
    <x v="9"/>
    <x v="2"/>
    <n v="6100"/>
  </r>
  <r>
    <x v="23"/>
    <x v="5"/>
    <s v="      древесина необработанная"/>
    <s v="тыс.куб.м."/>
    <x v="8"/>
    <x v="2"/>
    <n v="6000"/>
  </r>
  <r>
    <x v="23"/>
    <x v="5"/>
    <s v="      древесина необработанная"/>
    <s v="тыс.куб.м."/>
    <x v="5"/>
    <x v="0"/>
    <n v="5405.6"/>
  </r>
  <r>
    <x v="23"/>
    <x v="5"/>
    <s v="      древесина необработанная"/>
    <s v="тыс.куб.м."/>
    <x v="9"/>
    <x v="3"/>
    <n v="6300"/>
  </r>
  <r>
    <x v="23"/>
    <x v="5"/>
    <s v="      древесина необработанная"/>
    <s v="тыс.куб.м."/>
    <x v="8"/>
    <x v="3"/>
    <n v="6100"/>
  </r>
  <r>
    <x v="23"/>
    <x v="5"/>
    <s v="      древесина необработанная"/>
    <s v="тыс.куб.м."/>
    <x v="6"/>
    <x v="0"/>
    <n v="5860.1"/>
  </r>
  <r>
    <x v="23"/>
    <x v="5"/>
    <s v="      древесина необработанная"/>
    <s v="тыс.куб.м."/>
    <x v="10"/>
    <x v="2"/>
    <n v="6200"/>
  </r>
  <r>
    <x v="23"/>
    <x v="5"/>
    <s v="      древесина необработанная"/>
    <s v="тыс.куб.м."/>
    <x v="10"/>
    <x v="3"/>
    <n v="6500"/>
  </r>
  <r>
    <x v="23"/>
    <x v="6"/>
    <s v="      древесина необработанная"/>
    <s v="тыс.куб.м."/>
    <x v="10"/>
    <x v="2"/>
    <n v="6200"/>
  </r>
  <r>
    <x v="23"/>
    <x v="6"/>
    <s v="      древесина необработанная"/>
    <s v="тыс.куб.м."/>
    <x v="11"/>
    <x v="3"/>
    <n v="6500"/>
  </r>
  <r>
    <x v="23"/>
    <x v="6"/>
    <s v="      древесина необработанная"/>
    <s v="тыс.куб.м."/>
    <x v="8"/>
    <x v="1"/>
    <n v="6100"/>
  </r>
  <r>
    <x v="23"/>
    <x v="6"/>
    <s v="      древесина необработанная"/>
    <s v="тыс.куб.м."/>
    <x v="10"/>
    <x v="3"/>
    <n v="6350"/>
  </r>
  <r>
    <x v="23"/>
    <x v="6"/>
    <s v="      древесина необработанная"/>
    <s v="тыс.куб.м."/>
    <x v="6"/>
    <x v="0"/>
    <n v="5860.1"/>
  </r>
  <r>
    <x v="23"/>
    <x v="6"/>
    <s v="      древесина необработанная"/>
    <s v="тыс.куб.м."/>
    <x v="9"/>
    <x v="2"/>
    <n v="6100"/>
  </r>
  <r>
    <x v="23"/>
    <x v="6"/>
    <s v="      древесина необработанная"/>
    <s v="тыс.куб.м."/>
    <x v="11"/>
    <x v="2"/>
    <n v="6300"/>
  </r>
  <r>
    <x v="23"/>
    <x v="6"/>
    <s v="      древесина необработанная"/>
    <s v="тыс.куб.м."/>
    <x v="7"/>
    <x v="0"/>
    <n v="6053.3"/>
  </r>
  <r>
    <x v="23"/>
    <x v="6"/>
    <s v="      древесина необработанная"/>
    <s v="тыс.куб.м."/>
    <x v="9"/>
    <x v="3"/>
    <n v="6200"/>
  </r>
  <r>
    <x v="23"/>
    <x v="7"/>
    <s v="      древесина необработанная"/>
    <s v="тыс.куб.м."/>
    <x v="9"/>
    <x v="1"/>
    <n v="6300"/>
  </r>
  <r>
    <x v="23"/>
    <x v="7"/>
    <s v="      древесина необработанная"/>
    <s v="тыс.куб.м."/>
    <x v="12"/>
    <x v="3"/>
    <n v="6700"/>
  </r>
  <r>
    <x v="23"/>
    <x v="7"/>
    <s v="      древесина необработанная"/>
    <s v="тыс.куб.м."/>
    <x v="11"/>
    <x v="2"/>
    <n v="6350"/>
  </r>
  <r>
    <x v="23"/>
    <x v="7"/>
    <s v="      древесина необработанная"/>
    <s v="тыс.куб.м."/>
    <x v="10"/>
    <x v="2"/>
    <n v="6300"/>
  </r>
  <r>
    <x v="23"/>
    <x v="7"/>
    <s v="      древесина необработанная"/>
    <s v="тыс.куб.м."/>
    <x v="11"/>
    <x v="3"/>
    <n v="6500"/>
  </r>
  <r>
    <x v="23"/>
    <x v="7"/>
    <s v="      древесина необработанная"/>
    <s v="тыс.куб.м."/>
    <x v="10"/>
    <x v="3"/>
    <n v="6400"/>
  </r>
  <r>
    <x v="23"/>
    <x v="7"/>
    <s v="      древесина необработанная"/>
    <s v="тыс.куб.м."/>
    <x v="12"/>
    <x v="2"/>
    <n v="6450"/>
  </r>
  <r>
    <x v="23"/>
    <x v="7"/>
    <s v="      древесина необработанная"/>
    <s v="тыс.куб.м."/>
    <x v="7"/>
    <x v="0"/>
    <n v="6055.83"/>
  </r>
  <r>
    <x v="23"/>
    <x v="7"/>
    <s v="      древесина необработанная"/>
    <s v="тыс.куб.м."/>
    <x v="8"/>
    <x v="0"/>
    <n v="6245.44"/>
  </r>
  <r>
    <x v="23"/>
    <x v="8"/>
    <s v="      древесина необработанная"/>
    <s v="тыс.куб.м."/>
    <x v="9"/>
    <x v="0"/>
    <n v="6681.4"/>
  </r>
  <r>
    <x v="23"/>
    <x v="8"/>
    <s v="      древесина необработанная"/>
    <s v="тыс.куб.м."/>
    <x v="12"/>
    <x v="4"/>
    <n v="7100"/>
  </r>
  <r>
    <x v="23"/>
    <x v="8"/>
    <s v="      древесина необработанная"/>
    <s v="тыс.куб.м."/>
    <x v="11"/>
    <x v="4"/>
    <n v="6900"/>
  </r>
  <r>
    <x v="23"/>
    <x v="8"/>
    <s v="      древесина необработанная"/>
    <s v="тыс.куб.м."/>
    <x v="13"/>
    <x v="4"/>
    <n v="7250"/>
  </r>
  <r>
    <x v="23"/>
    <x v="8"/>
    <s v="      древесина необработанная"/>
    <s v="тыс.куб.м."/>
    <x v="10"/>
    <x v="1"/>
    <n v="6800"/>
  </r>
  <r>
    <x v="23"/>
    <x v="8"/>
    <s v="      древесина необработанная"/>
    <s v="тыс.куб.м."/>
    <x v="12"/>
    <x v="3"/>
    <n v="7600"/>
  </r>
  <r>
    <x v="23"/>
    <x v="8"/>
    <s v="      древесина необработанная"/>
    <s v="тыс.куб.м."/>
    <x v="11"/>
    <x v="3"/>
    <n v="7200"/>
  </r>
  <r>
    <x v="23"/>
    <x v="8"/>
    <s v="      древесина необработанная"/>
    <s v="тыс.куб.м."/>
    <x v="13"/>
    <x v="3"/>
    <n v="8000"/>
  </r>
  <r>
    <x v="23"/>
    <x v="8"/>
    <s v="      древесина необработанная"/>
    <s v="тыс.куб.м."/>
    <x v="11"/>
    <x v="2"/>
    <n v="7000"/>
  </r>
  <r>
    <x v="23"/>
    <x v="8"/>
    <s v="      древесина необработанная"/>
    <s v="тыс.куб.м."/>
    <x v="13"/>
    <x v="2"/>
    <n v="7500"/>
  </r>
  <r>
    <x v="23"/>
    <x v="8"/>
    <s v="      древесина необработанная"/>
    <s v="тыс.куб.м."/>
    <x v="12"/>
    <x v="2"/>
    <n v="7300"/>
  </r>
  <r>
    <x v="23"/>
    <x v="8"/>
    <s v="      древесина необработанная"/>
    <s v="тыс.куб.м."/>
    <x v="8"/>
    <x v="0"/>
    <n v="6269.4"/>
  </r>
  <r>
    <x v="23"/>
    <x v="9"/>
    <s v="      древесина необработанная"/>
    <s v="тыс.куб.м."/>
    <x v="10"/>
    <x v="0"/>
    <n v="6410.4"/>
  </r>
  <r>
    <x v="23"/>
    <x v="9"/>
    <s v="      древесина необработанная"/>
    <s v="тыс.куб.м."/>
    <x v="13"/>
    <x v="2"/>
    <n v="7000"/>
  </r>
  <r>
    <x v="23"/>
    <x v="9"/>
    <s v="      древесина необработанная"/>
    <s v="тыс.куб.м."/>
    <x v="12"/>
    <x v="2"/>
    <n v="6800"/>
  </r>
  <r>
    <x v="23"/>
    <x v="9"/>
    <s v="      древесина необработанная"/>
    <s v="тыс.куб.м."/>
    <x v="14"/>
    <x v="2"/>
    <n v="7100"/>
  </r>
  <r>
    <x v="23"/>
    <x v="9"/>
    <s v="      древесина необработанная"/>
    <s v="тыс.куб.м."/>
    <x v="11"/>
    <x v="1"/>
    <n v="6600"/>
  </r>
  <r>
    <x v="23"/>
    <x v="9"/>
    <s v="      древесина необработанная"/>
    <s v="тыс.куб.м."/>
    <x v="13"/>
    <x v="3"/>
    <n v="7210"/>
  </r>
  <r>
    <x v="23"/>
    <x v="9"/>
    <s v="      древесина необработанная"/>
    <s v="тыс.куб.м."/>
    <x v="12"/>
    <x v="3"/>
    <n v="7004"/>
  </r>
  <r>
    <x v="23"/>
    <x v="9"/>
    <s v="      древесина необработанная"/>
    <s v="тыс.куб.м."/>
    <x v="14"/>
    <x v="3"/>
    <n v="7313"/>
  </r>
  <r>
    <x v="23"/>
    <x v="9"/>
    <s v="      древесина необработанная"/>
    <s v="тыс.куб.м."/>
    <x v="12"/>
    <x v="4"/>
    <n v="6596"/>
  </r>
  <r>
    <x v="23"/>
    <x v="9"/>
    <s v="      древесина необработанная"/>
    <s v="тыс.куб.м."/>
    <x v="14"/>
    <x v="4"/>
    <n v="6887"/>
  </r>
  <r>
    <x v="23"/>
    <x v="9"/>
    <s v="      древесина необработанная"/>
    <s v="тыс.куб.м."/>
    <x v="13"/>
    <x v="4"/>
    <n v="6790"/>
  </r>
  <r>
    <x v="23"/>
    <x v="9"/>
    <s v="      древесина необработанная"/>
    <s v="тыс.куб.м."/>
    <x v="9"/>
    <x v="0"/>
    <n v="6715.6"/>
  </r>
  <r>
    <x v="23"/>
    <x v="10"/>
    <s v="       лесоматериалы необработанные"/>
    <s v="тыс.куб.м."/>
    <x v="10"/>
    <x v="0"/>
    <n v="6829.3"/>
  </r>
  <r>
    <x v="23"/>
    <x v="10"/>
    <s v="       лесоматериалы необработанные"/>
    <s v="тыс.куб.м."/>
    <x v="14"/>
    <x v="4"/>
    <n v="6880"/>
  </r>
  <r>
    <x v="23"/>
    <x v="10"/>
    <s v="       лесоматериалы необработанные"/>
    <s v="тыс.куб.м."/>
    <x v="13"/>
    <x v="4"/>
    <n v="6790"/>
  </r>
  <r>
    <x v="23"/>
    <x v="10"/>
    <s v="       лесоматериалы необработанные"/>
    <s v="тыс.куб.м."/>
    <x v="15"/>
    <x v="4"/>
    <n v="6980"/>
  </r>
  <r>
    <x v="23"/>
    <x v="10"/>
    <s v="       лесоматериалы необработанные"/>
    <s v="тыс.куб.м."/>
    <x v="11"/>
    <x v="0"/>
    <n v="6703.2"/>
  </r>
  <r>
    <x v="23"/>
    <x v="10"/>
    <s v="       лесоматериалы необработанные"/>
    <s v="тыс.куб.м."/>
    <x v="14"/>
    <x v="2"/>
    <n v="7100"/>
  </r>
  <r>
    <x v="23"/>
    <x v="10"/>
    <s v="       лесоматериалы необработанные"/>
    <s v="тыс.куб.м."/>
    <x v="13"/>
    <x v="2"/>
    <n v="7000"/>
  </r>
  <r>
    <x v="23"/>
    <x v="10"/>
    <s v="       лесоматериалы необработанные"/>
    <s v="тыс.куб.м."/>
    <x v="15"/>
    <x v="2"/>
    <n v="7200"/>
  </r>
  <r>
    <x v="23"/>
    <x v="10"/>
    <s v="       лесоматериалы необработанные"/>
    <s v="тыс.куб.м."/>
    <x v="12"/>
    <x v="1"/>
    <n v="6750"/>
  </r>
  <r>
    <x v="23"/>
    <x v="10"/>
    <s v="       лесоматериалы необработанные"/>
    <s v="тыс.куб.м."/>
    <x v="14"/>
    <x v="3"/>
    <n v="7315"/>
  </r>
  <r>
    <x v="23"/>
    <x v="10"/>
    <s v="       лесоматериалы необработанные"/>
    <s v="тыс.куб.м."/>
    <x v="13"/>
    <x v="3"/>
    <n v="7210"/>
  </r>
  <r>
    <x v="23"/>
    <x v="10"/>
    <s v="       лесоматериалы необработанные"/>
    <s v="тыс.куб.м."/>
    <x v="15"/>
    <x v="3"/>
    <n v="7430"/>
  </r>
  <r>
    <x v="24"/>
    <x v="0"/>
    <s v="          пиломатериалы"/>
    <s v="тыс.куб.м."/>
    <x v="0"/>
    <x v="0"/>
    <n v="865.3"/>
  </r>
  <r>
    <x v="24"/>
    <x v="0"/>
    <s v="          пиломатериалы"/>
    <s v="тыс.куб.м."/>
    <x v="1"/>
    <x v="0"/>
    <n v="676.5"/>
  </r>
  <r>
    <x v="24"/>
    <x v="0"/>
    <s v="          пиломатериалы"/>
    <s v="тыс.куб.м."/>
    <x v="2"/>
    <x v="1"/>
    <n v="530"/>
  </r>
  <r>
    <x v="24"/>
    <x v="0"/>
    <s v="          пиломатериалы"/>
    <s v="тыс.куб.м."/>
    <x v="3"/>
    <x v="2"/>
    <n v="540"/>
  </r>
  <r>
    <x v="24"/>
    <x v="0"/>
    <s v="          пиломатериалы"/>
    <s v="тыс.куб.м."/>
    <x v="4"/>
    <x v="2"/>
    <n v="550"/>
  </r>
  <r>
    <x v="24"/>
    <x v="0"/>
    <s v="          пиломатериалы"/>
    <s v="тыс.куб.м."/>
    <x v="4"/>
    <x v="3"/>
    <n v="600"/>
  </r>
  <r>
    <x v="24"/>
    <x v="0"/>
    <s v="          пиломатериалы"/>
    <s v="тыс.куб.м."/>
    <x v="5"/>
    <x v="2"/>
    <n v="600"/>
  </r>
  <r>
    <x v="24"/>
    <x v="0"/>
    <s v="          пиломатериалы"/>
    <s v="тыс.куб.м."/>
    <x v="5"/>
    <x v="3"/>
    <n v="670"/>
  </r>
  <r>
    <x v="24"/>
    <x v="0"/>
    <s v="          пиломатериалы"/>
    <s v="тыс.куб.м."/>
    <x v="3"/>
    <x v="3"/>
    <n v="555"/>
  </r>
  <r>
    <x v="24"/>
    <x v="1"/>
    <s v="      лесоматериалы продольно распиленные"/>
    <s v="тыс.куб.м."/>
    <x v="1"/>
    <x v="0"/>
    <n v="676.5"/>
  </r>
  <r>
    <x v="24"/>
    <x v="1"/>
    <s v="      лесоматериалы продольно распиленные"/>
    <s v="тыс.куб.м."/>
    <x v="5"/>
    <x v="3"/>
    <n v="770"/>
  </r>
  <r>
    <x v="24"/>
    <x v="1"/>
    <s v="      лесоматериалы продольно распиленные"/>
    <s v="тыс.куб.м."/>
    <x v="4"/>
    <x v="2"/>
    <n v="690"/>
  </r>
  <r>
    <x v="24"/>
    <x v="1"/>
    <s v="      лесоматериалы продольно распиленные"/>
    <s v="тыс.куб.м."/>
    <x v="2"/>
    <x v="0"/>
    <n v="641"/>
  </r>
  <r>
    <x v="24"/>
    <x v="1"/>
    <s v="      лесоматериалы продольно распиленные"/>
    <s v="тыс.куб.м."/>
    <x v="6"/>
    <x v="2"/>
    <n v="780"/>
  </r>
  <r>
    <x v="24"/>
    <x v="1"/>
    <s v="      лесоматериалы продольно распиленные"/>
    <s v="тыс.куб.м."/>
    <x v="4"/>
    <x v="3"/>
    <n v="720"/>
  </r>
  <r>
    <x v="24"/>
    <x v="1"/>
    <s v="      лесоматериалы продольно распиленные"/>
    <s v="тыс.куб.м."/>
    <x v="3"/>
    <x v="1"/>
    <n v="660"/>
  </r>
  <r>
    <x v="24"/>
    <x v="1"/>
    <s v="      лесоматериалы продольно распиленные"/>
    <s v="тыс.куб.м."/>
    <x v="6"/>
    <x v="3"/>
    <n v="840"/>
  </r>
  <r>
    <x v="24"/>
    <x v="1"/>
    <s v="      лесоматериалы продольно распиленные"/>
    <s v="тыс.куб.м."/>
    <x v="5"/>
    <x v="2"/>
    <n v="730"/>
  </r>
  <r>
    <x v="24"/>
    <x v="2"/>
    <s v="      лесоматериалы продольно распиленные"/>
    <s v="тыс.куб.м."/>
    <x v="4"/>
    <x v="1"/>
    <n v="720"/>
  </r>
  <r>
    <x v="24"/>
    <x v="2"/>
    <s v="      лесоматериалы продольно распиленные"/>
    <s v="тыс.куб.м."/>
    <x v="6"/>
    <x v="2"/>
    <n v="750"/>
  </r>
  <r>
    <x v="24"/>
    <x v="2"/>
    <s v="      лесоматериалы продольно распиленные"/>
    <s v="тыс.куб.м."/>
    <x v="5"/>
    <x v="2"/>
    <n v="730"/>
  </r>
  <r>
    <x v="24"/>
    <x v="2"/>
    <s v="      лесоматериалы продольно распиленные"/>
    <s v="тыс.куб.м."/>
    <x v="6"/>
    <x v="3"/>
    <n v="800"/>
  </r>
  <r>
    <x v="24"/>
    <x v="2"/>
    <s v="      лесоматериалы продольно распиленные"/>
    <s v="тыс.куб.м."/>
    <x v="5"/>
    <x v="3"/>
    <n v="770"/>
  </r>
  <r>
    <x v="24"/>
    <x v="2"/>
    <s v="      лесоматериалы продольно распиленные"/>
    <s v="тыс.куб.м."/>
    <x v="3"/>
    <x v="0"/>
    <n v="689.6"/>
  </r>
  <r>
    <x v="24"/>
    <x v="2"/>
    <s v="      лесоматериалы продольно распиленные"/>
    <s v="тыс.куб.м."/>
    <x v="7"/>
    <x v="2"/>
    <n v="800"/>
  </r>
  <r>
    <x v="24"/>
    <x v="2"/>
    <s v="      лесоматериалы продольно распиленные"/>
    <s v="тыс.куб.м."/>
    <x v="7"/>
    <x v="3"/>
    <n v="870"/>
  </r>
  <r>
    <x v="24"/>
    <x v="3"/>
    <s v="      лесоматериалы продольно распиленные"/>
    <s v="тыс.куб.м."/>
    <x v="6"/>
    <x v="3"/>
    <n v="670"/>
  </r>
  <r>
    <x v="24"/>
    <x v="3"/>
    <s v="      лесоматериалы продольно распиленные"/>
    <s v="тыс.куб.м."/>
    <x v="8"/>
    <x v="2"/>
    <n v="680"/>
  </r>
  <r>
    <x v="24"/>
    <x v="3"/>
    <s v="      лесоматериалы продольно распиленные"/>
    <s v="тыс.куб.м."/>
    <x v="4"/>
    <x v="0"/>
    <n v="670.8"/>
  </r>
  <r>
    <x v="24"/>
    <x v="3"/>
    <s v="      лесоматериалы продольно распиленные"/>
    <s v="тыс.куб.м."/>
    <x v="7"/>
    <x v="2"/>
    <n v="660"/>
  </r>
  <r>
    <x v="24"/>
    <x v="3"/>
    <s v="      лесоматериалы продольно распиленные"/>
    <s v="тыс.куб.м."/>
    <x v="8"/>
    <x v="3"/>
    <n v="750"/>
  </r>
  <r>
    <x v="24"/>
    <x v="3"/>
    <s v="      лесоматериалы продольно распиленные"/>
    <s v="тыс.куб.м."/>
    <x v="5"/>
    <x v="1"/>
    <n v="600"/>
  </r>
  <r>
    <x v="24"/>
    <x v="3"/>
    <s v="      лесоматериалы продольно распиленные"/>
    <s v="тыс.куб.м."/>
    <x v="7"/>
    <x v="3"/>
    <n v="720"/>
  </r>
  <r>
    <x v="24"/>
    <x v="3"/>
    <s v="      лесоматериалы продольно распиленные"/>
    <s v="тыс.куб.м."/>
    <x v="6"/>
    <x v="2"/>
    <n v="640"/>
  </r>
  <r>
    <x v="24"/>
    <x v="4"/>
    <s v="      лесоматериалы продольно распиленные"/>
    <s v="тыс.куб.м."/>
    <x v="4"/>
    <x v="0"/>
    <n v="670.8"/>
  </r>
  <r>
    <x v="24"/>
    <x v="4"/>
    <s v="      лесоматериалы продольно распиленные"/>
    <s v="тыс.куб.м."/>
    <x v="8"/>
    <x v="3"/>
    <n v="710"/>
  </r>
  <r>
    <x v="24"/>
    <x v="4"/>
    <s v="      лесоматериалы продольно распиленные"/>
    <s v="тыс.куб.м."/>
    <x v="7"/>
    <x v="2"/>
    <n v="670"/>
  </r>
  <r>
    <x v="24"/>
    <x v="4"/>
    <s v="      лесоматериалы продольно распиленные"/>
    <s v="тыс.куб.м."/>
    <x v="5"/>
    <x v="0"/>
    <n v="621.79999999999995"/>
  </r>
  <r>
    <x v="24"/>
    <x v="4"/>
    <s v="      лесоматериалы продольно распиленные"/>
    <s v="тыс.куб.м."/>
    <x v="9"/>
    <x v="2"/>
    <n v="695"/>
  </r>
  <r>
    <x v="24"/>
    <x v="4"/>
    <s v="      лесоматериалы продольно распиленные"/>
    <s v="тыс.куб.м."/>
    <x v="7"/>
    <x v="3"/>
    <n v="690"/>
  </r>
  <r>
    <x v="24"/>
    <x v="4"/>
    <s v="      лесоматериалы продольно распиленные"/>
    <s v="тыс.куб.м."/>
    <x v="6"/>
    <x v="1"/>
    <n v="670"/>
  </r>
  <r>
    <x v="24"/>
    <x v="4"/>
    <s v="      лесоматериалы продольно распиленные"/>
    <s v="тыс.куб.м."/>
    <x v="9"/>
    <x v="3"/>
    <n v="735"/>
  </r>
  <r>
    <x v="24"/>
    <x v="4"/>
    <s v="      лесоматериалы продольно распиленные"/>
    <s v="тыс.куб.м."/>
    <x v="8"/>
    <x v="2"/>
    <n v="680"/>
  </r>
  <r>
    <x v="24"/>
    <x v="5"/>
    <s v="      лесоматериалы продольно распиленные"/>
    <s v="тыс.куб.м."/>
    <x v="7"/>
    <x v="1"/>
    <n v="720"/>
  </r>
  <r>
    <x v="24"/>
    <x v="5"/>
    <s v="      лесоматериалы продольно распиленные"/>
    <s v="тыс.куб.м."/>
    <x v="9"/>
    <x v="2"/>
    <n v="735"/>
  </r>
  <r>
    <x v="24"/>
    <x v="5"/>
    <s v="      лесоматериалы продольно распиленные"/>
    <s v="тыс.куб.м."/>
    <x v="8"/>
    <x v="2"/>
    <n v="720"/>
  </r>
  <r>
    <x v="24"/>
    <x v="5"/>
    <s v="      лесоматериалы продольно распиленные"/>
    <s v="тыс.куб.м."/>
    <x v="5"/>
    <x v="0"/>
    <n v="621.9"/>
  </r>
  <r>
    <x v="24"/>
    <x v="5"/>
    <s v="      лесоматериалы продольно распиленные"/>
    <s v="тыс.куб.м."/>
    <x v="9"/>
    <x v="3"/>
    <n v="750"/>
  </r>
  <r>
    <x v="24"/>
    <x v="5"/>
    <s v="      лесоматериалы продольно распиленные"/>
    <s v="тыс.куб.м."/>
    <x v="8"/>
    <x v="3"/>
    <n v="735"/>
  </r>
  <r>
    <x v="24"/>
    <x v="5"/>
    <s v="      лесоматериалы продольно распиленные"/>
    <s v="тыс.куб.м."/>
    <x v="6"/>
    <x v="0"/>
    <n v="687.7"/>
  </r>
  <r>
    <x v="24"/>
    <x v="5"/>
    <s v="      лесоматериалы продольно распиленные"/>
    <s v="тыс.куб.м."/>
    <x v="10"/>
    <x v="2"/>
    <n v="800"/>
  </r>
  <r>
    <x v="24"/>
    <x v="5"/>
    <s v="      лесоматериалы продольно распиленные"/>
    <s v="тыс.куб.м."/>
    <x v="10"/>
    <x v="3"/>
    <n v="850"/>
  </r>
  <r>
    <x v="24"/>
    <x v="6"/>
    <s v="      лесоматериалы продольно распиленные"/>
    <s v="тыс.куб.м."/>
    <x v="10"/>
    <x v="2"/>
    <n v="750"/>
  </r>
  <r>
    <x v="24"/>
    <x v="6"/>
    <s v="      лесоматериалы продольно распиленные"/>
    <s v="тыс.куб.м."/>
    <x v="11"/>
    <x v="3"/>
    <n v="900"/>
  </r>
  <r>
    <x v="24"/>
    <x v="6"/>
    <s v="      лесоматериалы продольно распиленные"/>
    <s v="тыс.куб.м."/>
    <x v="8"/>
    <x v="1"/>
    <n v="705"/>
  </r>
  <r>
    <x v="24"/>
    <x v="6"/>
    <s v="      лесоматериалы продольно распиленные"/>
    <s v="тыс.куб.м."/>
    <x v="10"/>
    <x v="3"/>
    <n v="850"/>
  </r>
  <r>
    <x v="24"/>
    <x v="6"/>
    <s v="      лесоматериалы продольно распиленные"/>
    <s v="тыс.куб.м."/>
    <x v="6"/>
    <x v="0"/>
    <n v="687.7"/>
  </r>
  <r>
    <x v="24"/>
    <x v="6"/>
    <s v="      лесоматериалы продольно распиленные"/>
    <s v="тыс.куб.м."/>
    <x v="9"/>
    <x v="2"/>
    <n v="735"/>
  </r>
  <r>
    <x v="24"/>
    <x v="6"/>
    <s v="      лесоматериалы продольно распиленные"/>
    <s v="тыс.куб.м."/>
    <x v="11"/>
    <x v="2"/>
    <n v="775"/>
  </r>
  <r>
    <x v="24"/>
    <x v="6"/>
    <s v="      лесоматериалы продольно распиленные"/>
    <s v="тыс.куб.м."/>
    <x v="7"/>
    <x v="0"/>
    <n v="703.6"/>
  </r>
  <r>
    <x v="24"/>
    <x v="6"/>
    <s v="      лесоматериалы продольно распиленные"/>
    <s v="тыс.куб.м."/>
    <x v="9"/>
    <x v="3"/>
    <n v="750"/>
  </r>
  <r>
    <x v="24"/>
    <x v="7"/>
    <s v="      лесоматериалы продольно распиленные"/>
    <s v="тыс.куб.м."/>
    <x v="9"/>
    <x v="1"/>
    <n v="735"/>
  </r>
  <r>
    <x v="24"/>
    <x v="7"/>
    <s v="      лесоматериалы продольно распиленные"/>
    <s v="тыс.куб.м."/>
    <x v="12"/>
    <x v="3"/>
    <n v="877"/>
  </r>
  <r>
    <x v="24"/>
    <x v="7"/>
    <s v="      лесоматериалы продольно распиленные"/>
    <s v="тыс.куб.м."/>
    <x v="11"/>
    <x v="2"/>
    <n v="830"/>
  </r>
  <r>
    <x v="24"/>
    <x v="7"/>
    <s v="      лесоматериалы продольно распиленные"/>
    <s v="тыс.куб.м."/>
    <x v="10"/>
    <x v="2"/>
    <n v="800"/>
  </r>
  <r>
    <x v="24"/>
    <x v="7"/>
    <s v="      лесоматериалы продольно распиленные"/>
    <s v="тыс.куб.м."/>
    <x v="11"/>
    <x v="3"/>
    <n v="845"/>
  </r>
  <r>
    <x v="24"/>
    <x v="7"/>
    <s v="      лесоматериалы продольно распиленные"/>
    <s v="тыс.куб.м."/>
    <x v="10"/>
    <x v="3"/>
    <n v="810"/>
  </r>
  <r>
    <x v="24"/>
    <x v="7"/>
    <s v="      лесоматериалы продольно распиленные"/>
    <s v="тыс.куб.м."/>
    <x v="12"/>
    <x v="2"/>
    <n v="850"/>
  </r>
  <r>
    <x v="24"/>
    <x v="7"/>
    <s v="      лесоматериалы продольно распиленные"/>
    <s v="тыс.куб.м."/>
    <x v="7"/>
    <x v="0"/>
    <n v="703.1"/>
  </r>
  <r>
    <x v="24"/>
    <x v="7"/>
    <s v="      лесоматериалы продольно распиленные"/>
    <s v="тыс.куб.м."/>
    <x v="8"/>
    <x v="0"/>
    <n v="710.45"/>
  </r>
  <r>
    <x v="24"/>
    <x v="8"/>
    <s v="      лесоматериалы продольно распиленные"/>
    <s v="тыс.куб.м."/>
    <x v="9"/>
    <x v="0"/>
    <n v="782.1"/>
  </r>
  <r>
    <x v="24"/>
    <x v="8"/>
    <s v="      лесоматериалы продольно распиленные"/>
    <s v="тыс.куб.м."/>
    <x v="12"/>
    <x v="4"/>
    <n v="920"/>
  </r>
  <r>
    <x v="24"/>
    <x v="8"/>
    <s v="      лесоматериалы продольно распиленные"/>
    <s v="тыс.куб.м."/>
    <x v="11"/>
    <x v="4"/>
    <n v="875"/>
  </r>
  <r>
    <x v="24"/>
    <x v="8"/>
    <s v="      лесоматериалы продольно распиленные"/>
    <s v="тыс.куб.м."/>
    <x v="13"/>
    <x v="4"/>
    <n v="960"/>
  </r>
  <r>
    <x v="24"/>
    <x v="8"/>
    <s v="      лесоматериалы продольно распиленные"/>
    <s v="тыс.куб.м."/>
    <x v="10"/>
    <x v="1"/>
    <n v="845"/>
  </r>
  <r>
    <x v="24"/>
    <x v="8"/>
    <s v="      лесоматериалы продольно распиленные"/>
    <s v="тыс.куб.м."/>
    <x v="12"/>
    <x v="3"/>
    <n v="995"/>
  </r>
  <r>
    <x v="24"/>
    <x v="8"/>
    <s v="      лесоматериалы продольно распиленные"/>
    <s v="тыс.куб.м."/>
    <x v="11"/>
    <x v="3"/>
    <n v="910"/>
  </r>
  <r>
    <x v="24"/>
    <x v="8"/>
    <s v="      лесоматериалы продольно распиленные"/>
    <s v="тыс.куб.м."/>
    <x v="13"/>
    <x v="3"/>
    <n v="1065"/>
  </r>
  <r>
    <x v="24"/>
    <x v="8"/>
    <s v="      лесоматериалы продольно распиленные"/>
    <s v="тыс.куб.м."/>
    <x v="11"/>
    <x v="2"/>
    <n v="900"/>
  </r>
  <r>
    <x v="24"/>
    <x v="8"/>
    <s v="      лесоматериалы продольно распиленные"/>
    <s v="тыс.куб.м."/>
    <x v="13"/>
    <x v="2"/>
    <n v="1025"/>
  </r>
  <r>
    <x v="24"/>
    <x v="8"/>
    <s v="      лесоматериалы продольно распиленные"/>
    <s v="тыс.куб.м."/>
    <x v="12"/>
    <x v="2"/>
    <n v="965"/>
  </r>
  <r>
    <x v="24"/>
    <x v="8"/>
    <s v="      лесоматериалы продольно распиленные"/>
    <s v="тыс.куб.м."/>
    <x v="8"/>
    <x v="0"/>
    <n v="724.1"/>
  </r>
  <r>
    <x v="24"/>
    <x v="9"/>
    <s v="      лесоматериалы продольно распиленные"/>
    <s v="тыс.куб.м."/>
    <x v="10"/>
    <x v="0"/>
    <n v="854.1"/>
  </r>
  <r>
    <x v="24"/>
    <x v="9"/>
    <s v="      лесоматериалы продольно распиленные"/>
    <s v="тыс.куб.м."/>
    <x v="13"/>
    <x v="2"/>
    <n v="960"/>
  </r>
  <r>
    <x v="24"/>
    <x v="9"/>
    <s v="      лесоматериалы продольно распиленные"/>
    <s v="тыс.куб.м."/>
    <x v="12"/>
    <x v="2"/>
    <n v="920"/>
  </r>
  <r>
    <x v="24"/>
    <x v="9"/>
    <s v="      лесоматериалы продольно распиленные"/>
    <s v="тыс.куб.м."/>
    <x v="14"/>
    <x v="2"/>
    <n v="989"/>
  </r>
  <r>
    <x v="24"/>
    <x v="9"/>
    <s v="      лесоматериалы продольно распиленные"/>
    <s v="тыс.куб.м."/>
    <x v="11"/>
    <x v="1"/>
    <n v="875"/>
  </r>
  <r>
    <x v="24"/>
    <x v="9"/>
    <s v="      лесоматериалы продольно распиленные"/>
    <s v="тыс.куб.м."/>
    <x v="13"/>
    <x v="3"/>
    <n v="1060"/>
  </r>
  <r>
    <x v="24"/>
    <x v="9"/>
    <s v="      лесоматериалы продольно распиленные"/>
    <s v="тыс.куб.м."/>
    <x v="12"/>
    <x v="3"/>
    <n v="980"/>
  </r>
  <r>
    <x v="24"/>
    <x v="9"/>
    <s v="      лесоматериалы продольно распиленные"/>
    <s v="тыс.куб.м."/>
    <x v="14"/>
    <x v="3"/>
    <n v="1100"/>
  </r>
  <r>
    <x v="24"/>
    <x v="9"/>
    <s v="      лесоматериалы продольно распиленные"/>
    <s v="тыс.куб.м."/>
    <x v="12"/>
    <x v="4"/>
    <n v="892"/>
  </r>
  <r>
    <x v="24"/>
    <x v="9"/>
    <s v="      лесоматериалы продольно распиленные"/>
    <s v="тыс.куб.м."/>
    <x v="14"/>
    <x v="4"/>
    <n v="920"/>
  </r>
  <r>
    <x v="24"/>
    <x v="9"/>
    <s v="      лесоматериалы продольно распиленные"/>
    <s v="тыс.куб.м."/>
    <x v="13"/>
    <x v="4"/>
    <n v="900"/>
  </r>
  <r>
    <x v="24"/>
    <x v="9"/>
    <s v="      лесоматериалы продольно распиленные"/>
    <s v="тыс.куб.м."/>
    <x v="9"/>
    <x v="0"/>
    <n v="813"/>
  </r>
  <r>
    <x v="24"/>
    <x v="10"/>
    <s v="      лесоматериалы продольно распиленные"/>
    <s v="тыс.куб.м."/>
    <x v="10"/>
    <x v="0"/>
    <n v="854.1"/>
  </r>
  <r>
    <x v="24"/>
    <x v="10"/>
    <s v="      лесоматериалы продольно распиленные"/>
    <s v="тыс.куб.м."/>
    <x v="14"/>
    <x v="4"/>
    <n v="960"/>
  </r>
  <r>
    <x v="24"/>
    <x v="10"/>
    <s v="      лесоматериалы продольно распиленные"/>
    <s v="тыс.куб.м."/>
    <x v="13"/>
    <x v="4"/>
    <n v="950"/>
  </r>
  <r>
    <x v="24"/>
    <x v="10"/>
    <s v="      лесоматериалы продольно распиленные"/>
    <s v="тыс.куб.м."/>
    <x v="15"/>
    <x v="4"/>
    <n v="940"/>
  </r>
  <r>
    <x v="24"/>
    <x v="10"/>
    <s v="      лесоматериалы продольно распиленные"/>
    <s v="тыс.куб.м."/>
    <x v="11"/>
    <x v="0"/>
    <n v="945.6"/>
  </r>
  <r>
    <x v="24"/>
    <x v="10"/>
    <s v="      лесоматериалы продольно распиленные"/>
    <s v="тыс.куб.м."/>
    <x v="14"/>
    <x v="2"/>
    <n v="989"/>
  </r>
  <r>
    <x v="24"/>
    <x v="10"/>
    <s v="      лесоматериалы продольно распиленные"/>
    <s v="тыс.куб.м."/>
    <x v="13"/>
    <x v="2"/>
    <n v="960"/>
  </r>
  <r>
    <x v="24"/>
    <x v="10"/>
    <s v="      лесоматериалы продольно распиленные"/>
    <s v="тыс.куб.м."/>
    <x v="15"/>
    <x v="2"/>
    <n v="1015"/>
  </r>
  <r>
    <x v="24"/>
    <x v="10"/>
    <s v="      лесоматериалы продольно распиленные"/>
    <s v="тыс.куб.м."/>
    <x v="12"/>
    <x v="1"/>
    <n v="950"/>
  </r>
  <r>
    <x v="24"/>
    <x v="10"/>
    <s v="      лесоматериалы продольно распиленные"/>
    <s v="тыс.куб.м."/>
    <x v="14"/>
    <x v="3"/>
    <n v="1100"/>
  </r>
  <r>
    <x v="24"/>
    <x v="10"/>
    <s v="      лесоматериалы продольно распиленные"/>
    <s v="тыс.куб.м."/>
    <x v="13"/>
    <x v="3"/>
    <n v="1060"/>
  </r>
  <r>
    <x v="24"/>
    <x v="10"/>
    <s v="      лесоматериалы продольно распиленные"/>
    <s v="тыс.куб.м."/>
    <x v="15"/>
    <x v="3"/>
    <n v="1130"/>
  </r>
  <r>
    <x v="25"/>
    <x v="0"/>
    <s v="         древесностружечные плиты"/>
    <s v="тыс.куб.м"/>
    <x v="0"/>
    <x v="0"/>
    <n v="135.4"/>
  </r>
  <r>
    <x v="25"/>
    <x v="0"/>
    <s v="         древесностружечные плиты"/>
    <s v="тыс.куб.м"/>
    <x v="1"/>
    <x v="0"/>
    <n v="126.5"/>
  </r>
  <r>
    <x v="25"/>
    <x v="0"/>
    <s v="         древесностружечные плиты"/>
    <s v="тыс.куб.м"/>
    <x v="2"/>
    <x v="1"/>
    <n v="55"/>
  </r>
  <r>
    <x v="25"/>
    <x v="0"/>
    <s v="         древесностружечные плиты"/>
    <s v="тыс.куб.м"/>
    <x v="3"/>
    <x v="2"/>
    <n v="60"/>
  </r>
  <r>
    <x v="25"/>
    <x v="0"/>
    <s v="         древесностружечные плиты"/>
    <s v="тыс.куб.м"/>
    <x v="4"/>
    <x v="2"/>
    <n v="70"/>
  </r>
  <r>
    <x v="25"/>
    <x v="0"/>
    <s v="         древесностружечные плиты"/>
    <s v="тыс.куб.м"/>
    <x v="4"/>
    <x v="3"/>
    <n v="84"/>
  </r>
  <r>
    <x v="25"/>
    <x v="0"/>
    <s v="         древесностружечные плиты"/>
    <s v="тыс.куб.м"/>
    <x v="5"/>
    <x v="2"/>
    <n v="84"/>
  </r>
  <r>
    <x v="25"/>
    <x v="0"/>
    <s v="         древесностружечные плиты"/>
    <s v="тыс.куб.м"/>
    <x v="5"/>
    <x v="3"/>
    <n v="100"/>
  </r>
  <r>
    <x v="25"/>
    <x v="0"/>
    <s v="         древесностружечные плиты"/>
    <s v="тыс.куб.м"/>
    <x v="3"/>
    <x v="3"/>
    <n v="70"/>
  </r>
  <r>
    <x v="25"/>
    <x v="1"/>
    <s v="      древесностружечные плиты, плиты OSB"/>
    <s v="тыс.куб.м"/>
    <x v="1"/>
    <x v="0"/>
    <n v="126.5"/>
  </r>
  <r>
    <x v="25"/>
    <x v="1"/>
    <s v="      древесностружечные плиты, плиты OSB"/>
    <s v="тыс.куб.м"/>
    <x v="5"/>
    <x v="3"/>
    <n v="120"/>
  </r>
  <r>
    <x v="25"/>
    <x v="1"/>
    <s v="      древесностружечные плиты, плиты OSB"/>
    <s v="тыс.куб.м"/>
    <x v="4"/>
    <x v="2"/>
    <n v="80"/>
  </r>
  <r>
    <x v="25"/>
    <x v="1"/>
    <s v="      древесностружечные плиты, плиты OSB"/>
    <s v="тыс.куб.м"/>
    <x v="2"/>
    <x v="0"/>
    <n v="77.8"/>
  </r>
  <r>
    <x v="25"/>
    <x v="1"/>
    <s v="      древесностружечные плиты, плиты OSB"/>
    <s v="тыс.куб.м"/>
    <x v="6"/>
    <x v="2"/>
    <n v="290"/>
  </r>
  <r>
    <x v="25"/>
    <x v="1"/>
    <s v="      древесностружечные плиты, плиты OSB"/>
    <s v="тыс.куб.м"/>
    <x v="4"/>
    <x v="3"/>
    <n v="100"/>
  </r>
  <r>
    <x v="25"/>
    <x v="1"/>
    <s v="      древесностружечные плиты, плиты OSB"/>
    <s v="тыс.куб.м"/>
    <x v="3"/>
    <x v="1"/>
    <n v="80"/>
  </r>
  <r>
    <x v="25"/>
    <x v="1"/>
    <s v="      древесностружечные плиты, плиты OSB"/>
    <s v="тыс.куб.м"/>
    <x v="6"/>
    <x v="3"/>
    <n v="400"/>
  </r>
  <r>
    <x v="25"/>
    <x v="1"/>
    <s v="      древесностружечные плиты, плиты OSB"/>
    <s v="тыс.куб.м"/>
    <x v="5"/>
    <x v="2"/>
    <n v="90"/>
  </r>
  <r>
    <x v="25"/>
    <x v="2"/>
    <s v="      древесностружечные плиты, плиты OSB"/>
    <s v="тыс.куб.м"/>
    <x v="4"/>
    <x v="1"/>
    <n v="100"/>
  </r>
  <r>
    <x v="25"/>
    <x v="2"/>
    <s v="      древесностружечные плиты, плиты OSB"/>
    <s v="тыс.куб.м"/>
    <x v="6"/>
    <x v="2"/>
    <n v="160"/>
  </r>
  <r>
    <x v="25"/>
    <x v="2"/>
    <s v="      древесностружечные плиты, плиты OSB"/>
    <s v="тыс.куб.м"/>
    <x v="5"/>
    <x v="2"/>
    <n v="100"/>
  </r>
  <r>
    <x v="25"/>
    <x v="2"/>
    <s v="      древесностружечные плиты, плиты OSB"/>
    <s v="тыс.куб.м"/>
    <x v="6"/>
    <x v="3"/>
    <n v="255"/>
  </r>
  <r>
    <x v="25"/>
    <x v="2"/>
    <s v="      древесностружечные плиты, плиты OSB"/>
    <s v="тыс.куб.м"/>
    <x v="5"/>
    <x v="3"/>
    <n v="150"/>
  </r>
  <r>
    <x v="25"/>
    <x v="2"/>
    <s v="      древесностружечные плиты, плиты OSB"/>
    <s v="тыс.куб.м"/>
    <x v="3"/>
    <x v="0"/>
    <n v="70.153999999999996"/>
  </r>
  <r>
    <x v="25"/>
    <x v="2"/>
    <s v="      древесностружечные плиты, плиты OSB"/>
    <s v="тыс.куб.м"/>
    <x v="7"/>
    <x v="2"/>
    <n v="250"/>
  </r>
  <r>
    <x v="25"/>
    <x v="2"/>
    <s v="      древесностружечные плиты, плиты OSB"/>
    <s v="тыс.куб.м"/>
    <x v="7"/>
    <x v="3"/>
    <n v="405"/>
  </r>
  <r>
    <x v="25"/>
    <x v="3"/>
    <s v="      древесностружечные плиты, плиты OSB"/>
    <s v="тыс.куб.м"/>
    <x v="6"/>
    <x v="3"/>
    <n v="255"/>
  </r>
  <r>
    <x v="25"/>
    <x v="3"/>
    <s v="      древесностружечные плиты, плиты OSB"/>
    <s v="тыс.куб.м"/>
    <x v="8"/>
    <x v="2"/>
    <n v="350"/>
  </r>
  <r>
    <x v="25"/>
    <x v="3"/>
    <s v="      древесностружечные плиты, плиты OSB"/>
    <s v="тыс.куб.м"/>
    <x v="4"/>
    <x v="0"/>
    <n v="110.8"/>
  </r>
  <r>
    <x v="25"/>
    <x v="3"/>
    <s v="      древесностружечные плиты, плиты OSB"/>
    <s v="тыс.куб.м"/>
    <x v="7"/>
    <x v="2"/>
    <n v="250"/>
  </r>
  <r>
    <x v="25"/>
    <x v="3"/>
    <s v="      древесностружечные плиты, плиты OSB"/>
    <s v="тыс.куб.м"/>
    <x v="8"/>
    <x v="3"/>
    <n v="405"/>
  </r>
  <r>
    <x v="25"/>
    <x v="3"/>
    <s v="      древесностружечные плиты, плиты OSB"/>
    <s v="тыс.куб.м"/>
    <x v="5"/>
    <x v="1"/>
    <n v="115"/>
  </r>
  <r>
    <x v="25"/>
    <x v="3"/>
    <s v="      древесностружечные плиты, плиты OSB"/>
    <s v="тыс.куб.м"/>
    <x v="7"/>
    <x v="3"/>
    <n v="405"/>
  </r>
  <r>
    <x v="25"/>
    <x v="3"/>
    <s v="      древесностружечные плиты, плиты OSB"/>
    <s v="тыс.куб.м"/>
    <x v="6"/>
    <x v="2"/>
    <n v="160"/>
  </r>
  <r>
    <x v="25"/>
    <x v="4"/>
    <s v="      древесностружечные плиты, плиты OSB"/>
    <s v="тыс.куб.м"/>
    <x v="4"/>
    <x v="0"/>
    <n v="110.8"/>
  </r>
  <r>
    <x v="25"/>
    <x v="4"/>
    <s v="      древесностружечные плиты, плиты OSB"/>
    <s v="тыс.куб.м"/>
    <x v="8"/>
    <x v="3"/>
    <n v="255"/>
  </r>
  <r>
    <x v="25"/>
    <x v="4"/>
    <s v="      древесностружечные плиты, плиты OSB"/>
    <s v="тыс.куб.м"/>
    <x v="7"/>
    <x v="2"/>
    <n v="145"/>
  </r>
  <r>
    <x v="25"/>
    <x v="4"/>
    <s v="      древесностружечные плиты, плиты OSB"/>
    <s v="тыс.куб.м"/>
    <x v="5"/>
    <x v="0"/>
    <n v="115.6"/>
  </r>
  <r>
    <x v="25"/>
    <x v="4"/>
    <s v="      древесностружечные плиты, плиты OSB"/>
    <s v="тыс.куб.м"/>
    <x v="9"/>
    <x v="2"/>
    <n v="255"/>
  </r>
  <r>
    <x v="25"/>
    <x v="4"/>
    <s v="      древесностружечные плиты, плиты OSB"/>
    <s v="тыс.куб.м"/>
    <x v="7"/>
    <x v="3"/>
    <n v="165"/>
  </r>
  <r>
    <x v="25"/>
    <x v="4"/>
    <s v="      древесностружечные плиты, плиты OSB"/>
    <s v="тыс.куб.м"/>
    <x v="6"/>
    <x v="1"/>
    <n v="115.6"/>
  </r>
  <r>
    <x v="25"/>
    <x v="4"/>
    <s v="      древесностружечные плиты, плиты OSB"/>
    <s v="тыс.куб.м"/>
    <x v="9"/>
    <x v="3"/>
    <n v="355"/>
  </r>
  <r>
    <x v="25"/>
    <x v="4"/>
    <s v="      древесностружечные плиты, плиты OSB"/>
    <s v="тыс.куб.м"/>
    <x v="8"/>
    <x v="2"/>
    <n v="200"/>
  </r>
  <r>
    <x v="25"/>
    <x v="5"/>
    <s v="      древесностружечные плиты, плиты OSB"/>
    <s v="тыс.куб.м"/>
    <x v="7"/>
    <x v="1"/>
    <n v="300"/>
  </r>
  <r>
    <x v="25"/>
    <x v="5"/>
    <s v="      древесностружечные плиты, плиты OSB"/>
    <s v="тыс.куб.м"/>
    <x v="9"/>
    <x v="2"/>
    <n v="365"/>
  </r>
  <r>
    <x v="25"/>
    <x v="5"/>
    <s v="      древесностружечные плиты, плиты OSB"/>
    <s v="тыс.куб.м"/>
    <x v="8"/>
    <x v="2"/>
    <n v="300"/>
  </r>
  <r>
    <x v="25"/>
    <x v="5"/>
    <s v="      древесностружечные плиты, плиты OSB"/>
    <s v="тыс.куб.м"/>
    <x v="5"/>
    <x v="0"/>
    <n v="120.2"/>
  </r>
  <r>
    <x v="25"/>
    <x v="5"/>
    <s v="      древесностружечные плиты, плиты OSB"/>
    <s v="тыс.куб.м"/>
    <x v="9"/>
    <x v="3"/>
    <n v="405"/>
  </r>
  <r>
    <x v="25"/>
    <x v="5"/>
    <s v="      древесностружечные плиты, плиты OSB"/>
    <s v="тыс.куб.м"/>
    <x v="8"/>
    <x v="3"/>
    <n v="365"/>
  </r>
  <r>
    <x v="25"/>
    <x v="5"/>
    <s v="      древесностружечные плиты, плиты OSB"/>
    <s v="тыс.куб.м"/>
    <x v="6"/>
    <x v="0"/>
    <n v="155.80000000000001"/>
  </r>
  <r>
    <x v="25"/>
    <x v="5"/>
    <s v="      древесностружечные плиты, плиты OSB"/>
    <s v="тыс.куб.м"/>
    <x v="10"/>
    <x v="2"/>
    <n v="405"/>
  </r>
  <r>
    <x v="25"/>
    <x v="5"/>
    <s v="      древесностружечные плиты, плиты OSB"/>
    <s v="тыс.куб.м"/>
    <x v="10"/>
    <x v="3"/>
    <n v="415"/>
  </r>
  <r>
    <x v="25"/>
    <x v="6"/>
    <s v="      древесностружечные плиты, плиты OSB"/>
    <s v="тыс.куб.м"/>
    <x v="10"/>
    <x v="2"/>
    <n v="355"/>
  </r>
  <r>
    <x v="25"/>
    <x v="6"/>
    <s v="      древесностружечные плиты, плиты OSB"/>
    <s v="тыс.куб.м"/>
    <x v="11"/>
    <x v="3"/>
    <n v="405"/>
  </r>
  <r>
    <x v="25"/>
    <x v="6"/>
    <s v="      древесностружечные плиты, плиты OSB"/>
    <s v="тыс.куб.м"/>
    <x v="8"/>
    <x v="1"/>
    <n v="335"/>
  </r>
  <r>
    <x v="25"/>
    <x v="6"/>
    <s v="      древесностружечные плиты, плиты OSB"/>
    <s v="тыс.куб.м"/>
    <x v="10"/>
    <x v="3"/>
    <n v="385"/>
  </r>
  <r>
    <x v="25"/>
    <x v="6"/>
    <s v="      древесностружечные плиты, плиты OSB"/>
    <s v="тыс.куб.м"/>
    <x v="6"/>
    <x v="0"/>
    <n v="154.19999999999999"/>
  </r>
  <r>
    <x v="25"/>
    <x v="6"/>
    <s v="      древесностружечные плиты, плиты OSB"/>
    <s v="тыс.куб.м"/>
    <x v="9"/>
    <x v="2"/>
    <n v="345"/>
  </r>
  <r>
    <x v="25"/>
    <x v="6"/>
    <s v="      древесностружечные плиты, плиты OSB"/>
    <s v="тыс.куб.м"/>
    <x v="11"/>
    <x v="2"/>
    <n v="365"/>
  </r>
  <r>
    <x v="25"/>
    <x v="6"/>
    <s v="      древесностружечные плиты, плиты OSB"/>
    <s v="тыс.куб.м"/>
    <x v="7"/>
    <x v="0"/>
    <n v="330.5"/>
  </r>
  <r>
    <x v="25"/>
    <x v="6"/>
    <s v="      древесностружечные плиты, плиты OSB"/>
    <s v="тыс.куб.м"/>
    <x v="9"/>
    <x v="3"/>
    <n v="365"/>
  </r>
  <r>
    <x v="25"/>
    <x v="7"/>
    <s v="      древесностружечные плиты, плиты OSB"/>
    <s v="тыс.куб.м"/>
    <x v="9"/>
    <x v="1"/>
    <n v="365"/>
  </r>
  <r>
    <x v="25"/>
    <x v="7"/>
    <s v="      древесностружечные плиты, плиты OSB"/>
    <s v="тыс.куб.м"/>
    <x v="12"/>
    <x v="3"/>
    <n v="425"/>
  </r>
  <r>
    <x v="25"/>
    <x v="7"/>
    <s v="      древесностружечные плиты, плиты OSB"/>
    <s v="тыс.куб.м"/>
    <x v="11"/>
    <x v="2"/>
    <n v="397"/>
  </r>
  <r>
    <x v="25"/>
    <x v="7"/>
    <s v="      древесностружечные плиты, плиты OSB"/>
    <s v="тыс.куб.м"/>
    <x v="10"/>
    <x v="2"/>
    <n v="380"/>
  </r>
  <r>
    <x v="25"/>
    <x v="7"/>
    <s v="      древесностружечные плиты, плиты OSB"/>
    <s v="тыс.куб.м"/>
    <x v="11"/>
    <x v="3"/>
    <n v="410"/>
  </r>
  <r>
    <x v="25"/>
    <x v="7"/>
    <s v="      древесностружечные плиты, плиты OSB"/>
    <s v="тыс.куб.м"/>
    <x v="10"/>
    <x v="3"/>
    <n v="387"/>
  </r>
  <r>
    <x v="25"/>
    <x v="7"/>
    <s v="      древесностружечные плиты, плиты OSB"/>
    <s v="тыс.куб.м"/>
    <x v="12"/>
    <x v="2"/>
    <n v="408"/>
  </r>
  <r>
    <x v="25"/>
    <x v="7"/>
    <s v="      древесностружечные плиты, плиты OSB"/>
    <s v="тыс.куб.м"/>
    <x v="7"/>
    <x v="0"/>
    <n v="339.53100000000001"/>
  </r>
  <r>
    <x v="25"/>
    <x v="7"/>
    <s v="      древесностружечные плиты, плиты OSB"/>
    <s v="тыс.куб.м"/>
    <x v="8"/>
    <x v="0"/>
    <n v="362.32400000000001"/>
  </r>
  <r>
    <x v="25"/>
    <x v="8"/>
    <s v="      древесностружечные плиты, плиты OSB"/>
    <s v="тыс.куб.м"/>
    <x v="9"/>
    <x v="0"/>
    <n v="403.7"/>
  </r>
  <r>
    <x v="25"/>
    <x v="8"/>
    <s v="      древесностружечные плиты, плиты OSB"/>
    <s v="тыс.куб.м"/>
    <x v="12"/>
    <x v="4"/>
    <n v="406"/>
  </r>
  <r>
    <x v="25"/>
    <x v="8"/>
    <s v="      древесностружечные плиты, плиты OSB"/>
    <s v="тыс.куб.м"/>
    <x v="11"/>
    <x v="4"/>
    <n v="405"/>
  </r>
  <r>
    <x v="25"/>
    <x v="8"/>
    <s v="      древесностружечные плиты, плиты OSB"/>
    <s v="тыс.куб.м"/>
    <x v="13"/>
    <x v="4"/>
    <n v="457"/>
  </r>
  <r>
    <x v="25"/>
    <x v="8"/>
    <s v="      древесностружечные плиты, плиты OSB"/>
    <s v="тыс.куб.м"/>
    <x v="10"/>
    <x v="1"/>
    <n v="405"/>
  </r>
  <r>
    <x v="25"/>
    <x v="8"/>
    <s v="      древесностружечные плиты, плиты OSB"/>
    <s v="тыс.куб.м"/>
    <x v="12"/>
    <x v="3"/>
    <n v="408"/>
  </r>
  <r>
    <x v="25"/>
    <x v="8"/>
    <s v="      древесностружечные плиты, плиты OSB"/>
    <s v="тыс.куб.м"/>
    <x v="11"/>
    <x v="3"/>
    <n v="406"/>
  </r>
  <r>
    <x v="25"/>
    <x v="8"/>
    <s v="      древесностружечные плиты, плиты OSB"/>
    <s v="тыс.куб.м"/>
    <x v="13"/>
    <x v="3"/>
    <n v="460"/>
  </r>
  <r>
    <x v="25"/>
    <x v="8"/>
    <s v="      древесностружечные плиты, плиты OSB"/>
    <s v="тыс.куб.м"/>
    <x v="11"/>
    <x v="2"/>
    <n v="406"/>
  </r>
  <r>
    <x v="25"/>
    <x v="8"/>
    <s v="      древесностружечные плиты, плиты OSB"/>
    <s v="тыс.куб.м"/>
    <x v="13"/>
    <x v="2"/>
    <n v="460"/>
  </r>
  <r>
    <x v="25"/>
    <x v="8"/>
    <s v="      древесностружечные плиты, плиты OSB"/>
    <s v="тыс.куб.м"/>
    <x v="12"/>
    <x v="2"/>
    <n v="408"/>
  </r>
  <r>
    <x v="25"/>
    <x v="8"/>
    <s v="      древесностружечные плиты, плиты OSB"/>
    <s v="тыс.куб.м"/>
    <x v="8"/>
    <x v="0"/>
    <n v="363.7"/>
  </r>
  <r>
    <x v="25"/>
    <x v="9"/>
    <s v="      древесностружечные плиты, плиты OSB"/>
    <s v="тыс.куб.м"/>
    <x v="10"/>
    <x v="0"/>
    <n v="395.9"/>
  </r>
  <r>
    <x v="25"/>
    <x v="9"/>
    <s v="      древесностружечные плиты, плиты OSB"/>
    <s v="тыс.куб.м"/>
    <x v="13"/>
    <x v="2"/>
    <n v="457"/>
  </r>
  <r>
    <x v="25"/>
    <x v="9"/>
    <s v="      древесностружечные плиты, плиты OSB"/>
    <s v="тыс.куб.м"/>
    <x v="12"/>
    <x v="2"/>
    <n v="406"/>
  </r>
  <r>
    <x v="25"/>
    <x v="9"/>
    <s v="      древесностружечные плиты, плиты OSB"/>
    <s v="тыс.куб.м"/>
    <x v="14"/>
    <x v="2"/>
    <n v="484"/>
  </r>
  <r>
    <x v="25"/>
    <x v="9"/>
    <s v="      древесностружечные плиты, плиты OSB"/>
    <s v="тыс.куб.м"/>
    <x v="11"/>
    <x v="1"/>
    <n v="285"/>
  </r>
  <r>
    <x v="25"/>
    <x v="9"/>
    <s v="      древесностружечные плиты, плиты OSB"/>
    <s v="тыс.куб.м"/>
    <x v="13"/>
    <x v="3"/>
    <n v="470"/>
  </r>
  <r>
    <x v="25"/>
    <x v="9"/>
    <s v="      древесностружечные плиты, плиты OSB"/>
    <s v="тыс.куб.м"/>
    <x v="12"/>
    <x v="3"/>
    <n v="430"/>
  </r>
  <r>
    <x v="25"/>
    <x v="9"/>
    <s v="      древесностружечные плиты, плиты OSB"/>
    <s v="тыс.куб.м"/>
    <x v="14"/>
    <x v="3"/>
    <n v="510"/>
  </r>
  <r>
    <x v="25"/>
    <x v="9"/>
    <s v="      древесностружечные плиты, плиты OSB"/>
    <s v="тыс.куб.м"/>
    <x v="12"/>
    <x v="4"/>
    <n v="394"/>
  </r>
  <r>
    <x v="25"/>
    <x v="9"/>
    <s v="      древесностружечные плиты, плиты OSB"/>
    <s v="тыс.куб.м"/>
    <x v="14"/>
    <x v="4"/>
    <n v="420"/>
  </r>
  <r>
    <x v="25"/>
    <x v="9"/>
    <s v="      древесностружечные плиты, плиты OSB"/>
    <s v="тыс.куб.м"/>
    <x v="13"/>
    <x v="4"/>
    <n v="400"/>
  </r>
  <r>
    <x v="25"/>
    <x v="9"/>
    <s v="      древесностружечные плиты, плиты OSB"/>
    <s v="тыс.куб.м"/>
    <x v="9"/>
    <x v="0"/>
    <n v="399.4"/>
  </r>
  <r>
    <x v="25"/>
    <x v="10"/>
    <s v="      древесностружечные плиты, плиты OSB"/>
    <s v="тыс.куб.м"/>
    <x v="10"/>
    <x v="0"/>
    <n v="395.9"/>
  </r>
  <r>
    <x v="25"/>
    <x v="10"/>
    <s v="      древесностружечные плиты, плиты OSB"/>
    <s v="тыс.куб.м"/>
    <x v="14"/>
    <x v="4"/>
    <n v="420"/>
  </r>
  <r>
    <x v="25"/>
    <x v="10"/>
    <s v="      древесностружечные плиты, плиты OSB"/>
    <s v="тыс.куб.м"/>
    <x v="13"/>
    <x v="4"/>
    <n v="400"/>
  </r>
  <r>
    <x v="25"/>
    <x v="10"/>
    <s v="      древесностружечные плиты, плиты OSB"/>
    <s v="тыс.куб.м"/>
    <x v="15"/>
    <x v="4"/>
    <n v="447"/>
  </r>
  <r>
    <x v="25"/>
    <x v="10"/>
    <s v="      древесностружечные плиты, плиты OSB"/>
    <s v="тыс.куб.м"/>
    <x v="11"/>
    <x v="0"/>
    <n v="305.60000000000002"/>
  </r>
  <r>
    <x v="25"/>
    <x v="10"/>
    <s v="      древесностружечные плиты, плиты OSB"/>
    <s v="тыс.куб.м"/>
    <x v="14"/>
    <x v="2"/>
    <n v="484"/>
  </r>
  <r>
    <x v="25"/>
    <x v="10"/>
    <s v="      древесностружечные плиты, плиты OSB"/>
    <s v="тыс.куб.м"/>
    <x v="13"/>
    <x v="2"/>
    <n v="457"/>
  </r>
  <r>
    <x v="25"/>
    <x v="10"/>
    <s v="      древесностружечные плиты, плиты OSB"/>
    <s v="тыс.куб.м"/>
    <x v="15"/>
    <x v="2"/>
    <n v="520"/>
  </r>
  <r>
    <x v="25"/>
    <x v="10"/>
    <s v="      древесностружечные плиты, плиты OSB"/>
    <s v="тыс.куб.м"/>
    <x v="12"/>
    <x v="1"/>
    <n v="400"/>
  </r>
  <r>
    <x v="25"/>
    <x v="10"/>
    <s v="      древесностружечные плиты, плиты OSB"/>
    <s v="тыс.куб.м"/>
    <x v="14"/>
    <x v="3"/>
    <n v="510"/>
  </r>
  <r>
    <x v="25"/>
    <x v="10"/>
    <s v="      древесностружечные плиты, плиты OSB"/>
    <s v="тыс.куб.м"/>
    <x v="13"/>
    <x v="3"/>
    <n v="470"/>
  </r>
  <r>
    <x v="25"/>
    <x v="10"/>
    <s v="      древесностружечные плиты, плиты OSB"/>
    <s v="тыс.куб.м"/>
    <x v="15"/>
    <x v="3"/>
    <n v="550"/>
  </r>
  <r>
    <x v="26"/>
    <x v="4"/>
    <s v="в том числе  плиты OSB"/>
    <s v="тыс.куб.м"/>
    <x v="8"/>
    <x v="3"/>
    <n v="140"/>
  </r>
  <r>
    <x v="26"/>
    <x v="4"/>
    <s v="в том числе  плиты OSB"/>
    <s v="тыс.куб.м"/>
    <x v="7"/>
    <x v="2"/>
    <n v="30"/>
  </r>
  <r>
    <x v="26"/>
    <x v="4"/>
    <s v="в том числе  плиты OSB"/>
    <s v="тыс.куб.м"/>
    <x v="9"/>
    <x v="2"/>
    <n v="140"/>
  </r>
  <r>
    <x v="26"/>
    <x v="4"/>
    <s v="в том числе  плиты OSB"/>
    <s v="тыс.куб.м"/>
    <x v="7"/>
    <x v="3"/>
    <n v="50"/>
  </r>
  <r>
    <x v="26"/>
    <x v="4"/>
    <s v="в том числе  плиты OSB"/>
    <s v="тыс.куб.м"/>
    <x v="9"/>
    <x v="3"/>
    <n v="240"/>
  </r>
  <r>
    <x v="26"/>
    <x v="4"/>
    <s v="в том числе  плиты OSB"/>
    <s v="тыс.куб.м"/>
    <x v="8"/>
    <x v="2"/>
    <n v="85"/>
  </r>
  <r>
    <x v="26"/>
    <x v="5"/>
    <s v="в том числе  плиты OSB"/>
    <s v="тыс.куб.м"/>
    <x v="7"/>
    <x v="1"/>
    <n v="185"/>
  </r>
  <r>
    <x v="26"/>
    <x v="5"/>
    <s v="в том числе  плиты OSB"/>
    <s v="тыс.куб.м"/>
    <x v="9"/>
    <x v="2"/>
    <n v="250"/>
  </r>
  <r>
    <x v="26"/>
    <x v="5"/>
    <s v="в том числе  плиты OSB"/>
    <s v="тыс.куб.м"/>
    <x v="8"/>
    <x v="2"/>
    <n v="185"/>
  </r>
  <r>
    <x v="26"/>
    <x v="5"/>
    <s v="в том числе  плиты OSB"/>
    <s v="тыс.куб.м"/>
    <x v="9"/>
    <x v="3"/>
    <n v="290"/>
  </r>
  <r>
    <x v="26"/>
    <x v="5"/>
    <s v="в том числе  плиты OSB"/>
    <s v="тыс.куб.м"/>
    <x v="8"/>
    <x v="3"/>
    <n v="250"/>
  </r>
  <r>
    <x v="26"/>
    <x v="5"/>
    <s v="в том числе  плиты OSB"/>
    <s v="тыс.куб.м"/>
    <x v="6"/>
    <x v="0"/>
    <n v="43.17"/>
  </r>
  <r>
    <x v="26"/>
    <x v="5"/>
    <s v="в том числе  плиты OSB"/>
    <s v="тыс.куб.м"/>
    <x v="10"/>
    <x v="2"/>
    <n v="290"/>
  </r>
  <r>
    <x v="26"/>
    <x v="5"/>
    <s v="в том числе  плиты OSB"/>
    <s v="тыс.куб.м"/>
    <x v="10"/>
    <x v="3"/>
    <n v="300"/>
  </r>
  <r>
    <x v="26"/>
    <x v="6"/>
    <s v="в том числе  плиты OSB"/>
    <s v="тыс.куб.м"/>
    <x v="10"/>
    <x v="2"/>
    <n v="240"/>
  </r>
  <r>
    <x v="26"/>
    <x v="6"/>
    <s v="в том числе  плиты OSB"/>
    <s v="тыс.куб.м"/>
    <x v="11"/>
    <x v="3"/>
    <n v="290"/>
  </r>
  <r>
    <x v="26"/>
    <x v="6"/>
    <s v="в том числе  плиты OSB"/>
    <s v="тыс.куб.м"/>
    <x v="8"/>
    <x v="1"/>
    <n v="220"/>
  </r>
  <r>
    <x v="26"/>
    <x v="6"/>
    <s v="в том числе  плиты OSB"/>
    <s v="тыс.куб.м"/>
    <x v="10"/>
    <x v="3"/>
    <n v="270"/>
  </r>
  <r>
    <x v="26"/>
    <x v="6"/>
    <s v="в том числе  плиты OSB"/>
    <s v="тыс.куб.м"/>
    <x v="6"/>
    <x v="0"/>
    <n v="40.200000000000003"/>
  </r>
  <r>
    <x v="26"/>
    <x v="6"/>
    <s v="в том числе  плиты OSB"/>
    <s v="тыс.куб.м"/>
    <x v="9"/>
    <x v="2"/>
    <n v="230"/>
  </r>
  <r>
    <x v="26"/>
    <x v="6"/>
    <s v="в том числе  плиты OSB"/>
    <s v="тыс.куб.м"/>
    <x v="11"/>
    <x v="2"/>
    <n v="250"/>
  </r>
  <r>
    <x v="26"/>
    <x v="6"/>
    <s v="в том числе  плиты OSB"/>
    <s v="тыс.куб.м"/>
    <x v="7"/>
    <x v="0"/>
    <n v="213.7"/>
  </r>
  <r>
    <x v="26"/>
    <x v="6"/>
    <s v="в том числе  плиты OSB"/>
    <s v="тыс.куб.м"/>
    <x v="9"/>
    <x v="3"/>
    <n v="250"/>
  </r>
  <r>
    <x v="26"/>
    <x v="7"/>
    <s v="в том числе  плиты OSB"/>
    <s v="тыс.куб.м"/>
    <x v="9"/>
    <x v="1"/>
    <n v="260"/>
  </r>
  <r>
    <x v="26"/>
    <x v="7"/>
    <s v="в том числе  плиты OSB"/>
    <s v="тыс.куб.м"/>
    <x v="12"/>
    <x v="3"/>
    <n v="310"/>
  </r>
  <r>
    <x v="26"/>
    <x v="7"/>
    <s v="в том числе  плиты OSB"/>
    <s v="тыс.куб.м"/>
    <x v="11"/>
    <x v="2"/>
    <n v="290"/>
  </r>
  <r>
    <x v="26"/>
    <x v="7"/>
    <s v="в том числе  плиты OSB"/>
    <s v="тыс.куб.м"/>
    <x v="10"/>
    <x v="2"/>
    <n v="270"/>
  </r>
  <r>
    <x v="26"/>
    <x v="7"/>
    <s v="в том числе  плиты OSB"/>
    <s v="тыс.куб.м"/>
    <x v="11"/>
    <x v="3"/>
    <n v="300"/>
  </r>
  <r>
    <x v="26"/>
    <x v="7"/>
    <s v="в том числе  плиты OSB"/>
    <s v="тыс.куб.м"/>
    <x v="10"/>
    <x v="3"/>
    <n v="280"/>
  </r>
  <r>
    <x v="26"/>
    <x v="7"/>
    <s v="в том числе  плиты OSB"/>
    <s v="тыс.куб.м"/>
    <x v="12"/>
    <x v="2"/>
    <n v="298"/>
  </r>
  <r>
    <x v="26"/>
    <x v="7"/>
    <s v="в том числе  плиты OSB"/>
    <s v="тыс.куб.м"/>
    <x v="7"/>
    <x v="0"/>
    <n v="220.369"/>
  </r>
  <r>
    <x v="26"/>
    <x v="7"/>
    <s v="в том числе  плиты OSB"/>
    <s v="тыс.куб.м"/>
    <x v="8"/>
    <x v="0"/>
    <n v="256.41899999999998"/>
  </r>
  <r>
    <x v="26"/>
    <x v="8"/>
    <s v="в том числе  плиты OSB"/>
    <s v="тыс.куб.м"/>
    <x v="9"/>
    <x v="0"/>
    <n v="281.7"/>
  </r>
  <r>
    <x v="26"/>
    <x v="8"/>
    <s v="в том числе  плиты OSB"/>
    <s v="тыс.куб.м"/>
    <x v="12"/>
    <x v="4"/>
    <n v="290"/>
  </r>
  <r>
    <x v="26"/>
    <x v="8"/>
    <s v="в том числе  плиты OSB"/>
    <s v="тыс.куб.м"/>
    <x v="11"/>
    <x v="4"/>
    <n v="285"/>
  </r>
  <r>
    <x v="26"/>
    <x v="8"/>
    <s v="в том числе  плиты OSB"/>
    <s v="тыс.куб.м"/>
    <x v="13"/>
    <x v="4"/>
    <n v="340"/>
  </r>
  <r>
    <x v="26"/>
    <x v="8"/>
    <s v="в том числе  плиты OSB"/>
    <s v="тыс.куб.м"/>
    <x v="10"/>
    <x v="1"/>
    <n v="285"/>
  </r>
  <r>
    <x v="26"/>
    <x v="8"/>
    <s v="в том числе  плиты OSB"/>
    <s v="тыс.куб.м"/>
    <x v="12"/>
    <x v="3"/>
    <n v="300"/>
  </r>
  <r>
    <x v="26"/>
    <x v="8"/>
    <s v="в том числе  плиты OSB"/>
    <s v="тыс.куб.м"/>
    <x v="11"/>
    <x v="3"/>
    <n v="290"/>
  </r>
  <r>
    <x v="26"/>
    <x v="8"/>
    <s v="в том числе  плиты OSB"/>
    <s v="тыс.куб.м"/>
    <x v="13"/>
    <x v="3"/>
    <n v="350"/>
  </r>
  <r>
    <x v="26"/>
    <x v="8"/>
    <s v="в том числе  плиты OSB"/>
    <s v="тыс.куб.м"/>
    <x v="11"/>
    <x v="2"/>
    <n v="290"/>
  </r>
  <r>
    <x v="26"/>
    <x v="8"/>
    <s v="в том числе  плиты OSB"/>
    <s v="тыс.куб.м"/>
    <x v="13"/>
    <x v="2"/>
    <n v="350"/>
  </r>
  <r>
    <x v="26"/>
    <x v="8"/>
    <s v="в том числе  плиты OSB"/>
    <s v="тыс.куб.м"/>
    <x v="12"/>
    <x v="2"/>
    <n v="300"/>
  </r>
  <r>
    <x v="26"/>
    <x v="8"/>
    <s v="в том числе  плиты OSB"/>
    <s v="тыс.куб.м"/>
    <x v="8"/>
    <x v="0"/>
    <n v="256.2"/>
  </r>
  <r>
    <x v="26"/>
    <x v="9"/>
    <s v="в том числе  плиты OSB"/>
    <s v="тыс.куб.м"/>
    <x v="10"/>
    <x v="0"/>
    <n v="289.10000000000002"/>
  </r>
  <r>
    <x v="26"/>
    <x v="9"/>
    <s v="в том числе  плиты OSB"/>
    <s v="тыс.куб.м"/>
    <x v="13"/>
    <x v="2"/>
    <n v="340"/>
  </r>
  <r>
    <x v="26"/>
    <x v="9"/>
    <s v="в том числе  плиты OSB"/>
    <s v="тыс.куб.м"/>
    <x v="12"/>
    <x v="2"/>
    <n v="290"/>
  </r>
  <r>
    <x v="26"/>
    <x v="9"/>
    <s v="в том числе  плиты OSB"/>
    <s v="тыс.куб.м"/>
    <x v="14"/>
    <x v="2"/>
    <n v="364"/>
  </r>
  <r>
    <x v="26"/>
    <x v="9"/>
    <s v="в том числе  плиты OSB"/>
    <s v="тыс.куб.м"/>
    <x v="11"/>
    <x v="1"/>
    <n v="285"/>
  </r>
  <r>
    <x v="26"/>
    <x v="9"/>
    <s v="в том числе  плиты OSB"/>
    <s v="тыс.куб.м"/>
    <x v="13"/>
    <x v="3"/>
    <n v="350"/>
  </r>
  <r>
    <x v="26"/>
    <x v="9"/>
    <s v="в том числе  плиты OSB"/>
    <s v="тыс.куб.м"/>
    <x v="12"/>
    <x v="3"/>
    <n v="299"/>
  </r>
  <r>
    <x v="26"/>
    <x v="9"/>
    <s v="в том числе  плиты OSB"/>
    <s v="тыс.куб.м"/>
    <x v="14"/>
    <x v="3"/>
    <n v="375"/>
  </r>
  <r>
    <x v="26"/>
    <x v="9"/>
    <s v="в том числе  плиты OSB"/>
    <s v="тыс.куб.м"/>
    <x v="12"/>
    <x v="4"/>
    <n v="281"/>
  </r>
  <r>
    <x v="26"/>
    <x v="9"/>
    <s v="в том числе  плиты OSB"/>
    <s v="тыс.куб.м"/>
    <x v="14"/>
    <x v="4"/>
    <n v="353"/>
  </r>
  <r>
    <x v="26"/>
    <x v="9"/>
    <s v="в том числе  плиты OSB"/>
    <s v="тыс.куб.м"/>
    <x v="13"/>
    <x v="4"/>
    <n v="330"/>
  </r>
  <r>
    <x v="26"/>
    <x v="9"/>
    <s v="в том числе  плиты OSB"/>
    <s v="тыс.куб.м"/>
    <x v="9"/>
    <x v="0"/>
    <n v="281.7"/>
  </r>
  <r>
    <x v="26"/>
    <x v="10"/>
    <s v="         в том числе  плиты OSB"/>
    <s v="тыс.куб.м"/>
    <x v="10"/>
    <x v="0"/>
    <n v="289.10000000000002"/>
  </r>
  <r>
    <x v="26"/>
    <x v="10"/>
    <s v="         в том числе  плиты OSB"/>
    <s v="тыс.куб.м"/>
    <x v="14"/>
    <x v="4"/>
    <n v="353"/>
  </r>
  <r>
    <x v="26"/>
    <x v="10"/>
    <s v="         в том числе  плиты OSB"/>
    <s v="тыс.куб.м"/>
    <x v="13"/>
    <x v="4"/>
    <n v="330"/>
  </r>
  <r>
    <x v="26"/>
    <x v="10"/>
    <s v="         в том числе  плиты OSB"/>
    <s v="тыс.куб.м"/>
    <x v="15"/>
    <x v="4"/>
    <n v="380"/>
  </r>
  <r>
    <x v="26"/>
    <x v="10"/>
    <s v="         в том числе  плиты OSB"/>
    <s v="тыс.куб.м"/>
    <x v="11"/>
    <x v="0"/>
    <n v="256.60000000000002"/>
  </r>
  <r>
    <x v="26"/>
    <x v="10"/>
    <s v="         в том числе  плиты OSB"/>
    <s v="тыс.куб.м"/>
    <x v="14"/>
    <x v="2"/>
    <n v="360"/>
  </r>
  <r>
    <x v="26"/>
    <x v="10"/>
    <s v="         в том числе  плиты OSB"/>
    <s v="тыс.куб.м"/>
    <x v="13"/>
    <x v="2"/>
    <n v="340"/>
  </r>
  <r>
    <x v="26"/>
    <x v="10"/>
    <s v="         в том числе  плиты OSB"/>
    <s v="тыс.куб.м"/>
    <x v="15"/>
    <x v="2"/>
    <n v="390"/>
  </r>
  <r>
    <x v="26"/>
    <x v="10"/>
    <s v="         в том числе  плиты OSB"/>
    <s v="тыс.куб.м"/>
    <x v="12"/>
    <x v="1"/>
    <n v="300"/>
  </r>
  <r>
    <x v="26"/>
    <x v="10"/>
    <s v="         в том числе  плиты OSB"/>
    <s v="тыс.куб.м"/>
    <x v="14"/>
    <x v="3"/>
    <n v="375"/>
  </r>
  <r>
    <x v="26"/>
    <x v="10"/>
    <s v="         в том числе  плиты OSB"/>
    <s v="тыс.куб.м"/>
    <x v="13"/>
    <x v="3"/>
    <n v="350"/>
  </r>
  <r>
    <x v="26"/>
    <x v="10"/>
    <s v="         в том числе  плиты OSB"/>
    <s v="тыс.куб.м"/>
    <x v="15"/>
    <x v="3"/>
    <n v="410"/>
  </r>
  <r>
    <x v="27"/>
    <x v="0"/>
    <s v="          бумага "/>
    <s v="тыс.тонн"/>
    <x v="0"/>
    <x v="0"/>
    <n v="964.4"/>
  </r>
  <r>
    <x v="27"/>
    <x v="0"/>
    <s v="          бумага "/>
    <s v="тыс.тонн"/>
    <x v="1"/>
    <x v="0"/>
    <n v="964.5"/>
  </r>
  <r>
    <x v="27"/>
    <x v="0"/>
    <s v="          бумага "/>
    <s v="тыс.тонн"/>
    <x v="2"/>
    <x v="1"/>
    <n v="965"/>
  </r>
  <r>
    <x v="27"/>
    <x v="0"/>
    <s v="          бумага "/>
    <s v="тыс.тонн"/>
    <x v="3"/>
    <x v="2"/>
    <n v="955"/>
  </r>
  <r>
    <x v="27"/>
    <x v="0"/>
    <s v="          бумага "/>
    <s v="тыс.тонн"/>
    <x v="4"/>
    <x v="2"/>
    <n v="950"/>
  </r>
  <r>
    <x v="27"/>
    <x v="0"/>
    <s v="          бумага "/>
    <s v="тыс.тонн"/>
    <x v="4"/>
    <x v="3"/>
    <n v="975"/>
  </r>
  <r>
    <x v="27"/>
    <x v="0"/>
    <s v="          бумага "/>
    <s v="тыс.тонн"/>
    <x v="5"/>
    <x v="2"/>
    <n v="950"/>
  </r>
  <r>
    <x v="27"/>
    <x v="0"/>
    <s v="          бумага "/>
    <s v="тыс.тонн"/>
    <x v="5"/>
    <x v="3"/>
    <n v="980"/>
  </r>
  <r>
    <x v="27"/>
    <x v="0"/>
    <s v="          бумага "/>
    <s v="тыс.тонн"/>
    <x v="3"/>
    <x v="3"/>
    <n v="970"/>
  </r>
  <r>
    <x v="27"/>
    <x v="1"/>
    <s v="      бумага "/>
    <s v="тыс.тонн"/>
    <x v="1"/>
    <x v="0"/>
    <n v="964.5"/>
  </r>
  <r>
    <x v="27"/>
    <x v="1"/>
    <s v="      бумага "/>
    <s v="тыс.тонн"/>
    <x v="5"/>
    <x v="3"/>
    <n v="1007"/>
  </r>
  <r>
    <x v="27"/>
    <x v="1"/>
    <s v="      бумага "/>
    <s v="тыс.тонн"/>
    <x v="4"/>
    <x v="2"/>
    <n v="980"/>
  </r>
  <r>
    <x v="27"/>
    <x v="1"/>
    <s v="      бумага "/>
    <s v="тыс.тонн"/>
    <x v="2"/>
    <x v="0"/>
    <n v="990.3"/>
  </r>
  <r>
    <x v="27"/>
    <x v="1"/>
    <s v="      бумага "/>
    <s v="тыс.тонн"/>
    <x v="6"/>
    <x v="2"/>
    <n v="980"/>
  </r>
  <r>
    <x v="27"/>
    <x v="1"/>
    <s v="      бумага "/>
    <s v="тыс.тонн"/>
    <x v="4"/>
    <x v="3"/>
    <n v="1005"/>
  </r>
  <r>
    <x v="27"/>
    <x v="1"/>
    <s v="      бумага "/>
    <s v="тыс.тонн"/>
    <x v="3"/>
    <x v="1"/>
    <n v="1000"/>
  </r>
  <r>
    <x v="27"/>
    <x v="1"/>
    <s v="      бумага "/>
    <s v="тыс.тонн"/>
    <x v="6"/>
    <x v="3"/>
    <n v="1010"/>
  </r>
  <r>
    <x v="27"/>
    <x v="1"/>
    <s v="      бумага "/>
    <s v="тыс.тонн"/>
    <x v="5"/>
    <x v="2"/>
    <n v="980"/>
  </r>
  <r>
    <x v="27"/>
    <x v="2"/>
    <s v="      бумага "/>
    <s v="тыс.тонн"/>
    <x v="4"/>
    <x v="1"/>
    <n v="1020"/>
  </r>
  <r>
    <x v="27"/>
    <x v="2"/>
    <s v="      бумага "/>
    <s v="тыс.тонн"/>
    <x v="6"/>
    <x v="2"/>
    <n v="1015"/>
  </r>
  <r>
    <x v="27"/>
    <x v="2"/>
    <s v="      бумага "/>
    <s v="тыс.тонн"/>
    <x v="5"/>
    <x v="2"/>
    <n v="1015"/>
  </r>
  <r>
    <x v="27"/>
    <x v="2"/>
    <s v="      бумага "/>
    <s v="тыс.тонн"/>
    <x v="6"/>
    <x v="3"/>
    <n v="1025"/>
  </r>
  <r>
    <x v="27"/>
    <x v="2"/>
    <s v="      бумага "/>
    <s v="тыс.тонн"/>
    <x v="5"/>
    <x v="3"/>
    <n v="1020"/>
  </r>
  <r>
    <x v="27"/>
    <x v="2"/>
    <s v="      бумага "/>
    <s v="тыс.тонн"/>
    <x v="3"/>
    <x v="0"/>
    <n v="1023.1"/>
  </r>
  <r>
    <x v="27"/>
    <x v="2"/>
    <s v="      бумага "/>
    <s v="тыс.тонн"/>
    <x v="7"/>
    <x v="2"/>
    <n v="1015"/>
  </r>
  <r>
    <x v="27"/>
    <x v="2"/>
    <s v="      бумага "/>
    <s v="тыс.тонн"/>
    <x v="7"/>
    <x v="3"/>
    <n v="1025"/>
  </r>
  <r>
    <x v="27"/>
    <x v="3"/>
    <s v="      бумага "/>
    <s v="тыс.тонн"/>
    <x v="6"/>
    <x v="3"/>
    <n v="1015"/>
  </r>
  <r>
    <x v="27"/>
    <x v="3"/>
    <s v="      бумага "/>
    <s v="тыс.тонн"/>
    <x v="8"/>
    <x v="2"/>
    <n v="1020"/>
  </r>
  <r>
    <x v="27"/>
    <x v="3"/>
    <s v="      бумага "/>
    <s v="тыс.тонн"/>
    <x v="4"/>
    <x v="0"/>
    <n v="995.6"/>
  </r>
  <r>
    <x v="27"/>
    <x v="3"/>
    <s v="      бумага "/>
    <s v="тыс.тонн"/>
    <x v="7"/>
    <x v="2"/>
    <n v="1015"/>
  </r>
  <r>
    <x v="27"/>
    <x v="3"/>
    <s v="      бумага "/>
    <s v="тыс.тонн"/>
    <x v="8"/>
    <x v="3"/>
    <n v="1025"/>
  </r>
  <r>
    <x v="27"/>
    <x v="3"/>
    <s v="      бумага "/>
    <s v="тыс.тонн"/>
    <x v="5"/>
    <x v="1"/>
    <n v="1000"/>
  </r>
  <r>
    <x v="27"/>
    <x v="3"/>
    <s v="      бумага "/>
    <s v="тыс.тонн"/>
    <x v="7"/>
    <x v="3"/>
    <n v="1020"/>
  </r>
  <r>
    <x v="27"/>
    <x v="3"/>
    <s v="      бумага "/>
    <s v="тыс.тонн"/>
    <x v="6"/>
    <x v="2"/>
    <n v="1000"/>
  </r>
  <r>
    <x v="27"/>
    <x v="4"/>
    <s v="      бумага"/>
    <s v="тыс.тонн"/>
    <x v="4"/>
    <x v="0"/>
    <n v="995.6"/>
  </r>
  <r>
    <x v="27"/>
    <x v="4"/>
    <s v="      бумага"/>
    <s v="тыс.тонн"/>
    <x v="8"/>
    <x v="3"/>
    <n v="800"/>
  </r>
  <r>
    <x v="27"/>
    <x v="4"/>
    <s v="      бумага"/>
    <s v="тыс.тонн"/>
    <x v="7"/>
    <x v="2"/>
    <n v="720"/>
  </r>
  <r>
    <x v="27"/>
    <x v="4"/>
    <s v="      бумага"/>
    <s v="тыс.тонн"/>
    <x v="5"/>
    <x v="0"/>
    <n v="922.9"/>
  </r>
  <r>
    <x v="27"/>
    <x v="4"/>
    <s v="      бумага"/>
    <s v="тыс.тонн"/>
    <x v="9"/>
    <x v="2"/>
    <n v="780"/>
  </r>
  <r>
    <x v="27"/>
    <x v="4"/>
    <s v="      бумага"/>
    <s v="тыс.тонн"/>
    <x v="7"/>
    <x v="3"/>
    <n v="750"/>
  </r>
  <r>
    <x v="27"/>
    <x v="4"/>
    <s v="      бумага"/>
    <s v="тыс.тонн"/>
    <x v="6"/>
    <x v="1"/>
    <n v="700"/>
  </r>
  <r>
    <x v="27"/>
    <x v="4"/>
    <s v="      бумага"/>
    <s v="тыс.тонн"/>
    <x v="9"/>
    <x v="3"/>
    <n v="870"/>
  </r>
  <r>
    <x v="27"/>
    <x v="4"/>
    <s v="      бумага"/>
    <s v="тыс.тонн"/>
    <x v="8"/>
    <x v="2"/>
    <n v="750"/>
  </r>
  <r>
    <x v="27"/>
    <x v="5"/>
    <s v="      бумага"/>
    <s v="тыс.тонн"/>
    <x v="7"/>
    <x v="1"/>
    <n v="800"/>
  </r>
  <r>
    <x v="27"/>
    <x v="5"/>
    <s v="      бумага"/>
    <s v="тыс.тонн"/>
    <x v="9"/>
    <x v="2"/>
    <n v="820"/>
  </r>
  <r>
    <x v="27"/>
    <x v="5"/>
    <s v="      бумага"/>
    <s v="тыс.тонн"/>
    <x v="8"/>
    <x v="2"/>
    <n v="800"/>
  </r>
  <r>
    <x v="27"/>
    <x v="5"/>
    <s v="      бумага"/>
    <s v="тыс.тонн"/>
    <x v="5"/>
    <x v="0"/>
    <n v="922.9"/>
  </r>
  <r>
    <x v="27"/>
    <x v="5"/>
    <s v="      бумага"/>
    <s v="тыс.тонн"/>
    <x v="9"/>
    <x v="3"/>
    <n v="870"/>
  </r>
  <r>
    <x v="27"/>
    <x v="5"/>
    <s v="      бумага"/>
    <s v="тыс.тонн"/>
    <x v="8"/>
    <x v="3"/>
    <n v="820"/>
  </r>
  <r>
    <x v="27"/>
    <x v="5"/>
    <s v="      бумага"/>
    <s v="тыс.тонн"/>
    <x v="6"/>
    <x v="0"/>
    <n v="711"/>
  </r>
  <r>
    <x v="27"/>
    <x v="5"/>
    <s v="      бумага"/>
    <s v="тыс.тонн"/>
    <x v="10"/>
    <x v="2"/>
    <n v="870"/>
  </r>
  <r>
    <x v="27"/>
    <x v="5"/>
    <s v="      бумага"/>
    <s v="тыс.тонн"/>
    <x v="10"/>
    <x v="3"/>
    <n v="890"/>
  </r>
  <r>
    <x v="27"/>
    <x v="6"/>
    <s v="      бумага"/>
    <s v="тыс.тонн"/>
    <x v="10"/>
    <x v="2"/>
    <n v="870"/>
  </r>
  <r>
    <x v="27"/>
    <x v="6"/>
    <s v="      бумага"/>
    <s v="тыс.тонн"/>
    <x v="11"/>
    <x v="3"/>
    <n v="900"/>
  </r>
  <r>
    <x v="27"/>
    <x v="6"/>
    <s v="      бумага"/>
    <s v="тыс.тонн"/>
    <x v="8"/>
    <x v="1"/>
    <n v="865"/>
  </r>
  <r>
    <x v="27"/>
    <x v="6"/>
    <s v="      бумага"/>
    <s v="тыс.тонн"/>
    <x v="10"/>
    <x v="3"/>
    <n v="885"/>
  </r>
  <r>
    <x v="27"/>
    <x v="6"/>
    <s v="      бумага"/>
    <s v="тыс.тонн"/>
    <x v="6"/>
    <x v="0"/>
    <n v="711"/>
  </r>
  <r>
    <x v="27"/>
    <x v="6"/>
    <s v="      бумага"/>
    <s v="тыс.тонн"/>
    <x v="9"/>
    <x v="2"/>
    <n v="865"/>
  </r>
  <r>
    <x v="27"/>
    <x v="6"/>
    <s v="      бумага"/>
    <s v="тыс.тонн"/>
    <x v="11"/>
    <x v="2"/>
    <n v="880"/>
  </r>
  <r>
    <x v="27"/>
    <x v="6"/>
    <s v="      бумага"/>
    <s v="тыс.тонн"/>
    <x v="7"/>
    <x v="0"/>
    <n v="863.1"/>
  </r>
  <r>
    <x v="27"/>
    <x v="6"/>
    <s v="      бумага"/>
    <s v="тыс.тонн"/>
    <x v="9"/>
    <x v="3"/>
    <n v="870"/>
  </r>
  <r>
    <x v="27"/>
    <x v="7"/>
    <s v="      бумага"/>
    <s v="тыс.тонн"/>
    <x v="9"/>
    <x v="1"/>
    <n v="900"/>
  </r>
  <r>
    <x v="27"/>
    <x v="7"/>
    <s v="      бумага"/>
    <s v="тыс.тонн"/>
    <x v="12"/>
    <x v="3"/>
    <n v="995"/>
  </r>
  <r>
    <x v="27"/>
    <x v="7"/>
    <s v="      бумага"/>
    <s v="тыс.тонн"/>
    <x v="11"/>
    <x v="2"/>
    <n v="950"/>
  </r>
  <r>
    <x v="27"/>
    <x v="7"/>
    <s v="      бумага"/>
    <s v="тыс.тонн"/>
    <x v="10"/>
    <x v="2"/>
    <n v="920"/>
  </r>
  <r>
    <x v="27"/>
    <x v="7"/>
    <s v="      бумага"/>
    <s v="тыс.тонн"/>
    <x v="11"/>
    <x v="3"/>
    <n v="965"/>
  </r>
  <r>
    <x v="27"/>
    <x v="7"/>
    <s v="      бумага"/>
    <s v="тыс.тонн"/>
    <x v="10"/>
    <x v="3"/>
    <n v="925"/>
  </r>
  <r>
    <x v="27"/>
    <x v="7"/>
    <s v="      бумага"/>
    <s v="тыс.тонн"/>
    <x v="12"/>
    <x v="2"/>
    <n v="975"/>
  </r>
  <r>
    <x v="27"/>
    <x v="7"/>
    <s v="      бумага"/>
    <s v="тыс.тонн"/>
    <x v="7"/>
    <x v="0"/>
    <n v="863.98299999999995"/>
  </r>
  <r>
    <x v="27"/>
    <x v="7"/>
    <s v="      бумага"/>
    <s v="тыс.тонн"/>
    <x v="8"/>
    <x v="0"/>
    <n v="899.05"/>
  </r>
  <r>
    <x v="27"/>
    <x v="8"/>
    <s v="      бумага"/>
    <s v="тыс.тонн"/>
    <x v="9"/>
    <x v="0"/>
    <n v="944.3"/>
  </r>
  <r>
    <x v="27"/>
    <x v="8"/>
    <s v="      бумага"/>
    <s v="тыс.тонн"/>
    <x v="12"/>
    <x v="4"/>
    <n v="1000"/>
  </r>
  <r>
    <x v="27"/>
    <x v="8"/>
    <s v="      бумага"/>
    <s v="тыс.тонн"/>
    <x v="11"/>
    <x v="4"/>
    <n v="975"/>
  </r>
  <r>
    <x v="27"/>
    <x v="8"/>
    <s v="      бумага"/>
    <s v="тыс.тонн"/>
    <x v="13"/>
    <x v="4"/>
    <n v="1020"/>
  </r>
  <r>
    <x v="27"/>
    <x v="8"/>
    <s v="      бумага"/>
    <s v="тыс.тонн"/>
    <x v="10"/>
    <x v="1"/>
    <n v="960"/>
  </r>
  <r>
    <x v="27"/>
    <x v="8"/>
    <s v="      бумага"/>
    <s v="тыс.тонн"/>
    <x v="12"/>
    <x v="3"/>
    <n v="1070"/>
  </r>
  <r>
    <x v="27"/>
    <x v="8"/>
    <s v="      бумага"/>
    <s v="тыс.тонн"/>
    <x v="11"/>
    <x v="3"/>
    <n v="1020"/>
  </r>
  <r>
    <x v="27"/>
    <x v="8"/>
    <s v="      бумага"/>
    <s v="тыс.тонн"/>
    <x v="13"/>
    <x v="3"/>
    <n v="1125"/>
  </r>
  <r>
    <x v="27"/>
    <x v="8"/>
    <s v="      бумага"/>
    <s v="тыс.тонн"/>
    <x v="11"/>
    <x v="2"/>
    <n v="985"/>
  </r>
  <r>
    <x v="27"/>
    <x v="8"/>
    <s v="      бумага"/>
    <s v="тыс.тонн"/>
    <x v="13"/>
    <x v="2"/>
    <n v="1070"/>
  </r>
  <r>
    <x v="27"/>
    <x v="8"/>
    <s v="      бумага"/>
    <s v="тыс.тонн"/>
    <x v="12"/>
    <x v="2"/>
    <n v="1020"/>
  </r>
  <r>
    <x v="27"/>
    <x v="8"/>
    <s v="      бумага"/>
    <s v="тыс.тонн"/>
    <x v="8"/>
    <x v="0"/>
    <n v="899"/>
  </r>
  <r>
    <x v="27"/>
    <x v="9"/>
    <s v="      бумага"/>
    <s v="тыс.тонн"/>
    <x v="10"/>
    <x v="0"/>
    <n v="931.4"/>
  </r>
  <r>
    <x v="27"/>
    <x v="9"/>
    <s v="      бумага"/>
    <s v="тыс.тонн"/>
    <x v="13"/>
    <x v="2"/>
    <n v="1020"/>
  </r>
  <r>
    <x v="27"/>
    <x v="9"/>
    <s v="      бумага"/>
    <s v="тыс.тонн"/>
    <x v="12"/>
    <x v="2"/>
    <n v="1000"/>
  </r>
  <r>
    <x v="27"/>
    <x v="9"/>
    <s v="      бумага"/>
    <s v="тыс.тонн"/>
    <x v="14"/>
    <x v="2"/>
    <n v="1040"/>
  </r>
  <r>
    <x v="27"/>
    <x v="9"/>
    <s v="      бумага"/>
    <s v="тыс.тонн"/>
    <x v="11"/>
    <x v="1"/>
    <n v="975"/>
  </r>
  <r>
    <x v="27"/>
    <x v="9"/>
    <s v="      бумага"/>
    <s v="тыс.тонн"/>
    <x v="13"/>
    <x v="3"/>
    <n v="1070"/>
  </r>
  <r>
    <x v="27"/>
    <x v="9"/>
    <s v="      бумага"/>
    <s v="тыс.тонн"/>
    <x v="12"/>
    <x v="3"/>
    <n v="1040"/>
  </r>
  <r>
    <x v="27"/>
    <x v="9"/>
    <s v="      бумага"/>
    <s v="тыс.тонн"/>
    <x v="14"/>
    <x v="3"/>
    <n v="1100"/>
  </r>
  <r>
    <x v="27"/>
    <x v="9"/>
    <s v="      бумага"/>
    <s v="тыс.тонн"/>
    <x v="12"/>
    <x v="4"/>
    <n v="975"/>
  </r>
  <r>
    <x v="27"/>
    <x v="9"/>
    <s v="      бумага"/>
    <s v="тыс.тонн"/>
    <x v="14"/>
    <x v="4"/>
    <n v="1000"/>
  </r>
  <r>
    <x v="27"/>
    <x v="9"/>
    <s v="      бумага"/>
    <s v="тыс.тонн"/>
    <x v="13"/>
    <x v="4"/>
    <n v="1000"/>
  </r>
  <r>
    <x v="27"/>
    <x v="9"/>
    <s v="      бумага"/>
    <s v="тыс.тонн"/>
    <x v="9"/>
    <x v="0"/>
    <n v="945.3"/>
  </r>
  <r>
    <x v="27"/>
    <x v="10"/>
    <s v="      бумага"/>
    <s v="тыс.тонн"/>
    <x v="10"/>
    <x v="0"/>
    <n v="931.4"/>
  </r>
  <r>
    <x v="27"/>
    <x v="10"/>
    <s v="      бумага"/>
    <s v="тыс.тонн"/>
    <x v="14"/>
    <x v="4"/>
    <n v="1000"/>
  </r>
  <r>
    <x v="27"/>
    <x v="10"/>
    <s v="      бумага"/>
    <s v="тыс.тонн"/>
    <x v="13"/>
    <x v="4"/>
    <n v="1000"/>
  </r>
  <r>
    <x v="27"/>
    <x v="10"/>
    <s v="      бумага"/>
    <s v="тыс.тонн"/>
    <x v="15"/>
    <x v="4"/>
    <n v="1020"/>
  </r>
  <r>
    <x v="27"/>
    <x v="10"/>
    <s v="      бумага"/>
    <s v="тыс.тонн"/>
    <x v="11"/>
    <x v="0"/>
    <n v="1030"/>
  </r>
  <r>
    <x v="27"/>
    <x v="10"/>
    <s v="      бумага"/>
    <s v="тыс.тонн"/>
    <x v="14"/>
    <x v="2"/>
    <n v="1050"/>
  </r>
  <r>
    <x v="27"/>
    <x v="10"/>
    <s v="      бумага"/>
    <s v="тыс.тонн"/>
    <x v="13"/>
    <x v="2"/>
    <n v="1040"/>
  </r>
  <r>
    <x v="27"/>
    <x v="10"/>
    <s v="      бумага"/>
    <s v="тыс.тонн"/>
    <x v="15"/>
    <x v="2"/>
    <n v="1100"/>
  </r>
  <r>
    <x v="27"/>
    <x v="10"/>
    <s v="      бумага"/>
    <s v="тыс.тонн"/>
    <x v="12"/>
    <x v="1"/>
    <n v="1030"/>
  </r>
  <r>
    <x v="27"/>
    <x v="10"/>
    <s v="      бумага"/>
    <s v="тыс.тонн"/>
    <x v="14"/>
    <x v="3"/>
    <n v="1100"/>
  </r>
  <r>
    <x v="27"/>
    <x v="10"/>
    <s v="      бумага"/>
    <s v="тыс.тонн"/>
    <x v="13"/>
    <x v="3"/>
    <n v="1070"/>
  </r>
  <r>
    <x v="27"/>
    <x v="10"/>
    <s v="      бумага"/>
    <s v="тыс.тонн"/>
    <x v="15"/>
    <x v="3"/>
    <n v="1180"/>
  </r>
  <r>
    <x v="28"/>
    <x v="0"/>
    <s v="          целлюлоза товарная"/>
    <s v="тыс.тонн"/>
    <x v="0"/>
    <x v="0"/>
    <n v="94.9"/>
  </r>
  <r>
    <x v="28"/>
    <x v="0"/>
    <s v="          целлюлоза товарная"/>
    <s v="тыс.тонн"/>
    <x v="1"/>
    <x v="0"/>
    <n v="101.4"/>
  </r>
  <r>
    <x v="28"/>
    <x v="0"/>
    <s v="          целлюлоза товарная"/>
    <s v="тыс.тонн"/>
    <x v="2"/>
    <x v="1"/>
    <n v="89.7"/>
  </r>
  <r>
    <x v="28"/>
    <x v="0"/>
    <s v="          целлюлоза товарная"/>
    <s v="тыс.тонн"/>
    <x v="3"/>
    <x v="2"/>
    <n v="87"/>
  </r>
  <r>
    <x v="28"/>
    <x v="0"/>
    <s v="          целлюлоза товарная"/>
    <s v="тыс.тонн"/>
    <x v="4"/>
    <x v="2"/>
    <n v="90"/>
  </r>
  <r>
    <x v="28"/>
    <x v="0"/>
    <s v="          целлюлоза товарная"/>
    <s v="тыс.тонн"/>
    <x v="4"/>
    <x v="3"/>
    <n v="92"/>
  </r>
  <r>
    <x v="28"/>
    <x v="0"/>
    <s v="          целлюлоза товарная"/>
    <s v="тыс.тонн"/>
    <x v="5"/>
    <x v="2"/>
    <n v="92"/>
  </r>
  <r>
    <x v="28"/>
    <x v="0"/>
    <s v="          целлюлоза товарная"/>
    <s v="тыс.тонн"/>
    <x v="5"/>
    <x v="3"/>
    <n v="100"/>
  </r>
  <r>
    <x v="28"/>
    <x v="0"/>
    <s v="          целлюлоза товарная"/>
    <s v="тыс.тонн"/>
    <x v="3"/>
    <x v="3"/>
    <n v="90"/>
  </r>
  <r>
    <x v="28"/>
    <x v="1"/>
    <s v="      целлюлоза древесная и целлюлоза из прочих волокнистых материалов (сульфатная, сульфитная)"/>
    <s v="тыс.тонн"/>
    <x v="1"/>
    <x v="0"/>
    <n v="1101.9000000000001"/>
  </r>
  <r>
    <x v="28"/>
    <x v="1"/>
    <s v="      целлюлоза древесная и целлюлоза из прочих волокнистых материалов (сульфатная, сульфитная)"/>
    <s v="тыс.тонн"/>
    <x v="5"/>
    <x v="3"/>
    <n v="1090"/>
  </r>
  <r>
    <x v="28"/>
    <x v="1"/>
    <s v="      целлюлоза древесная и целлюлоза из прочих волокнистых материалов (сульфатная, сульфитная)"/>
    <s v="тыс.тонн"/>
    <x v="4"/>
    <x v="2"/>
    <n v="1085"/>
  </r>
  <r>
    <x v="28"/>
    <x v="1"/>
    <s v="      целлюлоза древесная и целлюлоза из прочих волокнистых материалов (сульфатная, сульфитная)"/>
    <s v="тыс.тонн"/>
    <x v="2"/>
    <x v="0"/>
    <n v="1077.4000000000001"/>
  </r>
  <r>
    <x v="28"/>
    <x v="1"/>
    <s v="      целлюлоза древесная и целлюлоза из прочих волокнистых материалов (сульфатная, сульфитная)"/>
    <s v="тыс.тонн"/>
    <x v="6"/>
    <x v="2"/>
    <n v="1088"/>
  </r>
  <r>
    <x v="28"/>
    <x v="1"/>
    <s v="      целлюлоза древесная и целлюлоза из прочих волокнистых материалов (сульфатная, сульфитная)"/>
    <s v="тыс.тонн"/>
    <x v="4"/>
    <x v="3"/>
    <n v="1087"/>
  </r>
  <r>
    <x v="28"/>
    <x v="1"/>
    <s v="      целлюлоза древесная и целлюлоза из прочих волокнистых материалов (сульфатная, сульфитная)"/>
    <s v="тыс.тонн"/>
    <x v="3"/>
    <x v="1"/>
    <n v="1085.5"/>
  </r>
  <r>
    <x v="28"/>
    <x v="1"/>
    <s v="      целлюлоза древесная и целлюлоза из прочих волокнистых материалов (сульфатная, сульфитная)"/>
    <s v="тыс.тонн"/>
    <x v="6"/>
    <x v="3"/>
    <n v="1095"/>
  </r>
  <r>
    <x v="28"/>
    <x v="1"/>
    <s v="      целлюлоза древесная и целлюлоза из прочих волокнистых материалов (сульфатная, сульфитная)"/>
    <s v="тыс.тонн"/>
    <x v="5"/>
    <x v="2"/>
    <n v="1086"/>
  </r>
  <r>
    <x v="28"/>
    <x v="2"/>
    <s v="      целлюлоза древесная и целлюлоза из прочих волокнистых материалов (сульфатная, сульфитная)"/>
    <s v="тыс.тонн"/>
    <x v="4"/>
    <x v="1"/>
    <n v="1105"/>
  </r>
  <r>
    <x v="28"/>
    <x v="2"/>
    <s v="      целлюлоза древесная и целлюлоза из прочих волокнистых материалов (сульфатная, сульфитная)"/>
    <s v="тыс.тонн"/>
    <x v="6"/>
    <x v="2"/>
    <n v="1105"/>
  </r>
  <r>
    <x v="28"/>
    <x v="2"/>
    <s v="      целлюлоза древесная и целлюлоза из прочих волокнистых материалов (сульфатная, сульфитная)"/>
    <s v="тыс.тонн"/>
    <x v="5"/>
    <x v="2"/>
    <n v="1105"/>
  </r>
  <r>
    <x v="28"/>
    <x v="2"/>
    <s v="      целлюлоза древесная и целлюлоза из прочих волокнистых материалов (сульфатная, сульфитная)"/>
    <s v="тыс.тонн"/>
    <x v="6"/>
    <x v="3"/>
    <n v="1115"/>
  </r>
  <r>
    <x v="28"/>
    <x v="2"/>
    <s v="      целлюлоза древесная и целлюлоза из прочих волокнистых материалов (сульфатная, сульфитная)"/>
    <s v="тыс.тонн"/>
    <x v="5"/>
    <x v="3"/>
    <n v="1110"/>
  </r>
  <r>
    <x v="28"/>
    <x v="2"/>
    <s v="      целлюлоза древесная и целлюлоза из прочих волокнистых материалов (сульфатная, сульфитная)"/>
    <s v="тыс.тонн"/>
    <x v="3"/>
    <x v="0"/>
    <n v="1102.0999999999999"/>
  </r>
  <r>
    <x v="28"/>
    <x v="2"/>
    <s v="      целлюлоза древесная и целлюлоза из прочих волокнистых материалов (сульфатная, сульфитная)"/>
    <s v="тыс.тонн"/>
    <x v="7"/>
    <x v="2"/>
    <n v="1600"/>
  </r>
  <r>
    <x v="28"/>
    <x v="2"/>
    <s v="      целлюлоза древесная и целлюлоза из прочих волокнистых материалов (сульфатная, сульфитная)"/>
    <s v="тыс.тонн"/>
    <x v="7"/>
    <x v="3"/>
    <n v="1620"/>
  </r>
  <r>
    <x v="28"/>
    <x v="3"/>
    <s v="      целлюлоза древесная и целлюлоза из прочих волокнистых материалов (сульфатная, сульфитная)"/>
    <s v="тыс.тонн"/>
    <x v="6"/>
    <x v="3"/>
    <n v="1115"/>
  </r>
  <r>
    <x v="28"/>
    <x v="3"/>
    <s v="      целлюлоза древесная и целлюлоза из прочих волокнистых материалов (сульфатная, сульфитная)"/>
    <s v="тыс.тонн"/>
    <x v="8"/>
    <x v="2"/>
    <n v="1115"/>
  </r>
  <r>
    <x v="28"/>
    <x v="3"/>
    <s v="      целлюлоза древесная и целлюлоза из прочих волокнистых материалов (сульфатная, сульфитная)"/>
    <s v="тыс.тонн"/>
    <x v="4"/>
    <x v="0"/>
    <n v="1082.5999999999999"/>
  </r>
  <r>
    <x v="28"/>
    <x v="3"/>
    <s v="      целлюлоза древесная и целлюлоза из прочих волокнистых материалов (сульфатная, сульфитная)"/>
    <s v="тыс.тонн"/>
    <x v="7"/>
    <x v="2"/>
    <n v="1115"/>
  </r>
  <r>
    <x v="28"/>
    <x v="3"/>
    <s v="      целлюлоза древесная и целлюлоза из прочих волокнистых материалов (сульфатная, сульфитная)"/>
    <s v="тыс.тонн"/>
    <x v="8"/>
    <x v="3"/>
    <n v="1620"/>
  </r>
  <r>
    <x v="28"/>
    <x v="3"/>
    <s v="      целлюлоза древесная и целлюлоза из прочих волокнистых материалов (сульфатная, сульфитная)"/>
    <s v="тыс.тонн"/>
    <x v="5"/>
    <x v="1"/>
    <n v="1055"/>
  </r>
  <r>
    <x v="28"/>
    <x v="3"/>
    <s v="      целлюлоза древесная и целлюлоза из прочих волокнистых материалов (сульфатная, сульфитная)"/>
    <s v="тыс.тонн"/>
    <x v="7"/>
    <x v="3"/>
    <n v="1620"/>
  </r>
  <r>
    <x v="28"/>
    <x v="3"/>
    <s v="      целлюлоза древесная и целлюлоза из прочих волокнистых материалов (сульфатная, сульфитная)"/>
    <s v="тыс.тонн"/>
    <x v="6"/>
    <x v="2"/>
    <n v="1105"/>
  </r>
  <r>
    <x v="28"/>
    <x v="4"/>
    <s v="      целлюлоза древесная и целлюлоза из прочих волокнистых материалов (сульфатная, сульфитная)"/>
    <s v="тыс.тонн"/>
    <x v="4"/>
    <x v="0"/>
    <n v="1082.5999999999999"/>
  </r>
  <r>
    <x v="28"/>
    <x v="4"/>
    <s v="      целлюлоза древесная и целлюлоза из прочих волокнистых материалов (сульфатная, сульфитная)"/>
    <s v="тыс.тонн"/>
    <x v="8"/>
    <x v="3"/>
    <n v="950"/>
  </r>
  <r>
    <x v="28"/>
    <x v="4"/>
    <s v="      целлюлоза древесная и целлюлоза из прочих волокнистых материалов (сульфатная, сульфитная)"/>
    <s v="тыс.тонн"/>
    <x v="7"/>
    <x v="2"/>
    <n v="850"/>
  </r>
  <r>
    <x v="28"/>
    <x v="4"/>
    <s v="      целлюлоза древесная и целлюлоза из прочих волокнистых материалов (сульфатная, сульфитная)"/>
    <s v="тыс.тонн"/>
    <x v="5"/>
    <x v="0"/>
    <n v="989"/>
  </r>
  <r>
    <x v="28"/>
    <x v="4"/>
    <s v="      целлюлоза древесная и целлюлоза из прочих волокнистых материалов (сульфатная, сульфитная)"/>
    <s v="тыс.тонн"/>
    <x v="9"/>
    <x v="2"/>
    <n v="909.98125474049186"/>
  </r>
  <r>
    <x v="28"/>
    <x v="4"/>
    <s v="      целлюлоза древесная и целлюлоза из прочих волокнистых материалов (сульфатная, сульфитная)"/>
    <s v="тыс.тонн"/>
    <x v="7"/>
    <x v="3"/>
    <n v="880"/>
  </r>
  <r>
    <x v="28"/>
    <x v="4"/>
    <s v="      целлюлоза древесная и целлюлоза из прочих волокнистых материалов (сульфатная, сульфитная)"/>
    <s v="тыс.тонн"/>
    <x v="6"/>
    <x v="1"/>
    <n v="790.01968794018842"/>
  </r>
  <r>
    <x v="28"/>
    <x v="4"/>
    <s v="      целлюлоза древесная и целлюлоза из прочих волокнистых материалов (сульфатная, сульфитная)"/>
    <s v="тыс.тонн"/>
    <x v="9"/>
    <x v="3"/>
    <n v="989.98068046375545"/>
  </r>
  <r>
    <x v="28"/>
    <x v="4"/>
    <s v="      целлюлоза древесная и целлюлоза из прочих волокнистых материалов (сульфатная, сульфитная)"/>
    <s v="тыс.тонн"/>
    <x v="8"/>
    <x v="2"/>
    <n v="899.96882652508395"/>
  </r>
  <r>
    <x v="28"/>
    <x v="5"/>
    <s v="      целлюлоза древесная и целлюлоза из прочих волокнистых материалов (сульфатная, сульфитная)"/>
    <s v="тыс.тонн"/>
    <x v="7"/>
    <x v="1"/>
    <n v="880"/>
  </r>
  <r>
    <x v="28"/>
    <x v="5"/>
    <s v="      целлюлоза древесная и целлюлоза из прочих волокнистых материалов (сульфатная, сульфитная)"/>
    <s v="тыс.тонн"/>
    <x v="9"/>
    <x v="2"/>
    <n v="940"/>
  </r>
  <r>
    <x v="28"/>
    <x v="5"/>
    <s v="      целлюлоза древесная и целлюлоза из прочих волокнистых материалов (сульфатная, сульфитная)"/>
    <s v="тыс.тонн"/>
    <x v="8"/>
    <x v="2"/>
    <n v="900"/>
  </r>
  <r>
    <x v="28"/>
    <x v="5"/>
    <s v="      целлюлоза древесная и целлюлоза из прочих волокнистых материалов (сульфатная, сульфитная)"/>
    <s v="тыс.тонн"/>
    <x v="5"/>
    <x v="0"/>
    <n v="988.59199999999998"/>
  </r>
  <r>
    <x v="28"/>
    <x v="5"/>
    <s v="      целлюлоза древесная и целлюлоза из прочих волокнистых материалов (сульфатная, сульфитная)"/>
    <s v="тыс.тонн"/>
    <x v="9"/>
    <x v="3"/>
    <n v="990"/>
  </r>
  <r>
    <x v="28"/>
    <x v="5"/>
    <s v="      целлюлоза древесная и целлюлоза из прочих волокнистых материалов (сульфатная, сульфитная)"/>
    <s v="тыс.тонн"/>
    <x v="8"/>
    <x v="3"/>
    <n v="940"/>
  </r>
  <r>
    <x v="28"/>
    <x v="5"/>
    <s v="      целлюлоза древесная и целлюлоза из прочих волокнистых материалов (сульфатная, сульфитная)"/>
    <s v="тыс.тонн"/>
    <x v="6"/>
    <x v="0"/>
    <n v="798.1"/>
  </r>
  <r>
    <x v="28"/>
    <x v="5"/>
    <s v="      целлюлоза древесная и целлюлоза из прочих волокнистых материалов (сульфатная, сульфитная)"/>
    <s v="тыс.тонн"/>
    <x v="10"/>
    <x v="2"/>
    <n v="940"/>
  </r>
  <r>
    <x v="28"/>
    <x v="5"/>
    <s v="      целлюлоза древесная и целлюлоза из прочих волокнистых материалов (сульфатная, сульфитная)"/>
    <s v="тыс.тонн"/>
    <x v="10"/>
    <x v="3"/>
    <n v="995"/>
  </r>
  <r>
    <x v="28"/>
    <x v="6"/>
    <s v="      целлюлоза древесная и целлюлоза из прочих волокнистых материалов (сульфатная, сульфитная)"/>
    <s v="тыс.тонн"/>
    <x v="10"/>
    <x v="2"/>
    <n v="940"/>
  </r>
  <r>
    <x v="28"/>
    <x v="6"/>
    <s v="      целлюлоза древесная и целлюлоза из прочих волокнистых материалов (сульфатная, сульфитная)"/>
    <s v="тыс.тонн"/>
    <x v="11"/>
    <x v="3"/>
    <n v="1000"/>
  </r>
  <r>
    <x v="28"/>
    <x v="6"/>
    <s v="      целлюлоза древесная и целлюлоза из прочих волокнистых материалов (сульфатная, сульфитная)"/>
    <s v="тыс.тонн"/>
    <x v="8"/>
    <x v="1"/>
    <n v="945"/>
  </r>
  <r>
    <x v="28"/>
    <x v="6"/>
    <s v="      целлюлоза древесная и целлюлоза из прочих волокнистых материалов (сульфатная, сульфитная)"/>
    <s v="тыс.тонн"/>
    <x v="10"/>
    <x v="3"/>
    <n v="995"/>
  </r>
  <r>
    <x v="28"/>
    <x v="6"/>
    <s v="      целлюлоза древесная и целлюлоза из прочих волокнистых материалов (сульфатная, сульфитная)"/>
    <s v="тыс.тонн"/>
    <x v="6"/>
    <x v="0"/>
    <n v="797.6"/>
  </r>
  <r>
    <x v="28"/>
    <x v="6"/>
    <s v="      целлюлоза древесная и целлюлоза из прочих волокнистых материалов (сульфатная, сульфитная)"/>
    <s v="тыс.тонн"/>
    <x v="9"/>
    <x v="2"/>
    <n v="940"/>
  </r>
  <r>
    <x v="28"/>
    <x v="6"/>
    <s v="      целлюлоза древесная и целлюлоза из прочих волокнистых материалов (сульфатная, сульфитная)"/>
    <s v="тыс.тонн"/>
    <x v="11"/>
    <x v="2"/>
    <n v="945"/>
  </r>
  <r>
    <x v="28"/>
    <x v="6"/>
    <s v="      целлюлоза древесная и целлюлоза из прочих волокнистых материалов (сульфатная, сульфитная)"/>
    <s v="тыс.тонн"/>
    <x v="7"/>
    <x v="0"/>
    <n v="942.7"/>
  </r>
  <r>
    <x v="28"/>
    <x v="6"/>
    <s v="      целлюлоза древесная и целлюлоза из прочих волокнистых материалов (сульфатная, сульфитная)"/>
    <s v="тыс.тонн"/>
    <x v="9"/>
    <x v="3"/>
    <n v="990"/>
  </r>
  <r>
    <x v="28"/>
    <x v="7"/>
    <s v="      целлюлоза древесная и целлюлоза из прочих волокнистых материалов (сульфатная, сульфитная)"/>
    <s v="тыс.тонн"/>
    <x v="9"/>
    <x v="1"/>
    <n v="980"/>
  </r>
  <r>
    <x v="28"/>
    <x v="7"/>
    <s v="      целлюлоза древесная и целлюлоза из прочих волокнистых материалов (сульфатная, сульфитная)"/>
    <s v="тыс.тонн"/>
    <x v="12"/>
    <x v="3"/>
    <n v="1095"/>
  </r>
  <r>
    <x v="28"/>
    <x v="7"/>
    <s v="      целлюлоза древесная и целлюлоза из прочих волокнистых материалов (сульфатная, сульфитная)"/>
    <s v="тыс.тонн"/>
    <x v="11"/>
    <x v="2"/>
    <n v="1025"/>
  </r>
  <r>
    <x v="28"/>
    <x v="7"/>
    <s v="      целлюлоза древесная и целлюлоза из прочих волокнистых материалов (сульфатная, сульфитная)"/>
    <s v="тыс.тонн"/>
    <x v="10"/>
    <x v="2"/>
    <n v="995"/>
  </r>
  <r>
    <x v="28"/>
    <x v="7"/>
    <s v="      целлюлоза древесная и целлюлоза из прочих волокнистых материалов (сульфатная, сульфитная)"/>
    <s v="тыс.тонн"/>
    <x v="11"/>
    <x v="3"/>
    <n v="1040"/>
  </r>
  <r>
    <x v="28"/>
    <x v="7"/>
    <s v="      целлюлоза древесная и целлюлоза из прочих волокнистых материалов (сульфатная, сульфитная)"/>
    <s v="тыс.тонн"/>
    <x v="10"/>
    <x v="3"/>
    <n v="998.98"/>
  </r>
  <r>
    <x v="28"/>
    <x v="7"/>
    <s v="      целлюлоза древесная и целлюлоза из прочих волокнистых материалов (сульфатная, сульфитная)"/>
    <s v="тыс.тонн"/>
    <x v="12"/>
    <x v="2"/>
    <n v="1065"/>
  </r>
  <r>
    <x v="28"/>
    <x v="7"/>
    <s v="      целлюлоза древесная и целлюлоза из прочих волокнистых материалов (сульфатная, сульфитная)"/>
    <s v="тыс.тонн"/>
    <x v="7"/>
    <x v="0"/>
    <n v="942.57799999999997"/>
  </r>
  <r>
    <x v="28"/>
    <x v="7"/>
    <s v="      целлюлоза древесная и целлюлоза из прочих волокнистых материалов (сульфатная, сульфитная)"/>
    <s v="тыс.тонн"/>
    <x v="8"/>
    <x v="0"/>
    <n v="978.38099999999997"/>
  </r>
  <r>
    <x v="28"/>
    <x v="8"/>
    <s v="      целлюлоза древесная и целлюлоза из прочих волокнистых материалов (сульфатная, сульфитная)"/>
    <s v="тыс.тонн"/>
    <x v="9"/>
    <x v="0"/>
    <n v="1026.5999999999999"/>
  </r>
  <r>
    <x v="28"/>
    <x v="8"/>
    <s v="      целлюлоза древесная и целлюлоза из прочих волокнистых материалов (сульфатная, сульфитная)"/>
    <s v="тыс.тонн"/>
    <x v="12"/>
    <x v="4"/>
    <n v="1035"/>
  </r>
  <r>
    <x v="28"/>
    <x v="8"/>
    <s v="      целлюлоза древесная и целлюлоза из прочих волокнистых материалов (сульфатная, сульфитная)"/>
    <s v="тыс.тонн"/>
    <x v="11"/>
    <x v="4"/>
    <n v="1030"/>
  </r>
  <r>
    <x v="28"/>
    <x v="8"/>
    <s v="      целлюлоза древесная и целлюлоза из прочих волокнистых материалов (сульфатная, сульфитная)"/>
    <s v="тыс.тонн"/>
    <x v="13"/>
    <x v="4"/>
    <n v="1040"/>
  </r>
  <r>
    <x v="28"/>
    <x v="8"/>
    <s v="      целлюлоза древесная и целлюлоза из прочих волокнистых материалов (сульфатная, сульфитная)"/>
    <s v="тыс.тонн"/>
    <x v="10"/>
    <x v="1"/>
    <n v="1030"/>
  </r>
  <r>
    <x v="28"/>
    <x v="8"/>
    <s v="      целлюлоза древесная и целлюлоза из прочих волокнистых материалов (сульфатная, сульфитная)"/>
    <s v="тыс.тонн"/>
    <x v="12"/>
    <x v="3"/>
    <n v="1050"/>
  </r>
  <r>
    <x v="28"/>
    <x v="8"/>
    <s v="      целлюлоза древесная и целлюлоза из прочих волокнистых материалов (сульфатная, сульфитная)"/>
    <s v="тыс.тонн"/>
    <x v="11"/>
    <x v="3"/>
    <n v="1040"/>
  </r>
  <r>
    <x v="28"/>
    <x v="8"/>
    <s v="      целлюлоза древесная и целлюлоза из прочих волокнистых материалов (сульфатная, сульфитная)"/>
    <s v="тыс.тонн"/>
    <x v="13"/>
    <x v="3"/>
    <n v="1065"/>
  </r>
  <r>
    <x v="28"/>
    <x v="8"/>
    <s v="      целлюлоза древесная и целлюлоза из прочих волокнистых материалов (сульфатная, сульфитная)"/>
    <s v="тыс.тонн"/>
    <x v="11"/>
    <x v="2"/>
    <n v="1035"/>
  </r>
  <r>
    <x v="28"/>
    <x v="8"/>
    <s v="      целлюлоза древесная и целлюлоза из прочих волокнистых материалов (сульфатная, сульфитная)"/>
    <s v="тыс.тонн"/>
    <x v="13"/>
    <x v="2"/>
    <n v="1050"/>
  </r>
  <r>
    <x v="28"/>
    <x v="8"/>
    <s v="      целлюлоза древесная и целлюлоза из прочих волокнистых материалов (сульфатная, сульфитная)"/>
    <s v="тыс.тонн"/>
    <x v="12"/>
    <x v="2"/>
    <n v="1040"/>
  </r>
  <r>
    <x v="28"/>
    <x v="8"/>
    <s v="      целлюлоза древесная и целлюлоза из прочих волокнистых материалов (сульфатная, сульфитная)"/>
    <s v="тыс.тонн"/>
    <x v="8"/>
    <x v="0"/>
    <n v="978.4"/>
  </r>
  <r>
    <x v="28"/>
    <x v="9"/>
    <s v="      целлюлоза древесная и целлюлоза из прочих волокнистых материалов (сульфатная, сульфитная)"/>
    <s v="тыс.тонн"/>
    <x v="10"/>
    <x v="0"/>
    <n v="1026.5999999999999"/>
  </r>
  <r>
    <x v="28"/>
    <x v="9"/>
    <s v="      целлюлоза древесная и целлюлоза из прочих волокнистых материалов (сульфатная, сульфитная)"/>
    <s v="тыс.тонн"/>
    <x v="13"/>
    <x v="2"/>
    <n v="1040"/>
  </r>
  <r>
    <x v="28"/>
    <x v="9"/>
    <s v="      целлюлоза древесная и целлюлоза из прочих волокнистых материалов (сульфатная, сульфитная)"/>
    <s v="тыс.тонн"/>
    <x v="12"/>
    <x v="2"/>
    <n v="1035"/>
  </r>
  <r>
    <x v="28"/>
    <x v="9"/>
    <s v="      целлюлоза древесная и целлюлоза из прочих волокнистых материалов (сульфатная, сульфитная)"/>
    <s v="тыс.тонн"/>
    <x v="14"/>
    <x v="2"/>
    <n v="1066"/>
  </r>
  <r>
    <x v="28"/>
    <x v="9"/>
    <s v="      целлюлоза древесная и целлюлоза из прочих волокнистых материалов (сульфатная, сульфитная)"/>
    <s v="тыс.тонн"/>
    <x v="11"/>
    <x v="1"/>
    <n v="1030"/>
  </r>
  <r>
    <x v="28"/>
    <x v="9"/>
    <s v="      целлюлоза древесная и целлюлоза из прочих волокнистых материалов (сульфатная, сульфитная)"/>
    <s v="тыс.тонн"/>
    <x v="13"/>
    <x v="3"/>
    <n v="1071"/>
  </r>
  <r>
    <x v="28"/>
    <x v="9"/>
    <s v="      целлюлоза древесная и целлюлоза из прочих волокнистых материалов (сульфатная, сульфитная)"/>
    <s v="тыс.тонн"/>
    <x v="12"/>
    <x v="3"/>
    <n v="1066"/>
  </r>
  <r>
    <x v="28"/>
    <x v="9"/>
    <s v="      целлюлоза древесная и целлюлоза из прочих волокнистых материалов (сульфатная, сульфитная)"/>
    <s v="тыс.тонн"/>
    <x v="14"/>
    <x v="3"/>
    <n v="1098"/>
  </r>
  <r>
    <x v="28"/>
    <x v="9"/>
    <s v="      целлюлоза древесная и целлюлоза из прочих волокнистых материалов (сульфатная, сульфитная)"/>
    <s v="тыс.тонн"/>
    <x v="12"/>
    <x v="4"/>
    <n v="1030"/>
  </r>
  <r>
    <x v="28"/>
    <x v="9"/>
    <s v="      целлюлоза древесная и целлюлоза из прочих волокнистых материалов (сульфатная, сульфитная)"/>
    <s v="тыс.тонн"/>
    <x v="14"/>
    <x v="4"/>
    <n v="1040"/>
  </r>
  <r>
    <x v="28"/>
    <x v="9"/>
    <s v="      целлюлоза древесная и целлюлоза из прочих волокнистых материалов (сульфатная, сульфитная)"/>
    <s v="тыс.тонн"/>
    <x v="13"/>
    <x v="4"/>
    <n v="1035"/>
  </r>
  <r>
    <x v="28"/>
    <x v="9"/>
    <s v="      целлюлоза древесная и целлюлоза из прочих волокнистых материалов (сульфатная, сульфитная)"/>
    <s v="тыс.тонн"/>
    <x v="9"/>
    <x v="0"/>
    <n v="1026"/>
  </r>
  <r>
    <x v="28"/>
    <x v="10"/>
    <s v="      целлюлоза древесная и целлюлоза из прочих волокнистых материалов (сульфатная, сульфитная)"/>
    <s v="тыс.тонн"/>
    <x v="10"/>
    <x v="0"/>
    <n v="1026.5999999999999"/>
  </r>
  <r>
    <x v="28"/>
    <x v="10"/>
    <s v="      целлюлоза древесная и целлюлоза из прочих волокнистых материалов (сульфатная, сульфитная)"/>
    <s v="тыс.тонн"/>
    <x v="14"/>
    <x v="4"/>
    <n v="1150"/>
  </r>
  <r>
    <x v="28"/>
    <x v="10"/>
    <s v="      целлюлоза древесная и целлюлоза из прочих волокнистых материалов (сульфатная, сульфитная)"/>
    <s v="тыс.тонн"/>
    <x v="13"/>
    <x v="4"/>
    <n v="1135"/>
  </r>
  <r>
    <x v="28"/>
    <x v="10"/>
    <s v="      целлюлоза древесная и целлюлоза из прочих волокнистых материалов (сульфатная, сульфитная)"/>
    <s v="тыс.тонн"/>
    <x v="15"/>
    <x v="4"/>
    <n v="1140"/>
  </r>
  <r>
    <x v="28"/>
    <x v="10"/>
    <s v="      целлюлоза древесная и целлюлоза из прочих волокнистых материалов (сульфатная, сульфитная)"/>
    <s v="тыс.тонн"/>
    <x v="11"/>
    <x v="0"/>
    <n v="1129.3"/>
  </r>
  <r>
    <x v="28"/>
    <x v="10"/>
    <s v="      целлюлоза древесная и целлюлоза из прочих волокнистых материалов (сульфатная, сульфитная)"/>
    <s v="тыс.тонн"/>
    <x v="14"/>
    <x v="2"/>
    <n v="1166"/>
  </r>
  <r>
    <x v="28"/>
    <x v="10"/>
    <s v="      целлюлоза древесная и целлюлоза из прочих волокнистых материалов (сульфатная, сульфитная)"/>
    <s v="тыс.тонн"/>
    <x v="13"/>
    <x v="2"/>
    <n v="1140"/>
  </r>
  <r>
    <x v="28"/>
    <x v="10"/>
    <s v="      целлюлоза древесная и целлюлоза из прочих волокнистых материалов (сульфатная, сульфитная)"/>
    <s v="тыс.тонн"/>
    <x v="15"/>
    <x v="2"/>
    <n v="1166"/>
  </r>
  <r>
    <x v="28"/>
    <x v="10"/>
    <s v="      целлюлоза древесная и целлюлоза из прочих волокнистых материалов (сульфатная, сульфитная)"/>
    <s v="тыс.тонн"/>
    <x v="12"/>
    <x v="1"/>
    <n v="1130"/>
  </r>
  <r>
    <x v="28"/>
    <x v="10"/>
    <s v="      целлюлоза древесная и целлюлоза из прочих волокнистых материалов (сульфатная, сульфитная)"/>
    <s v="тыс.тонн"/>
    <x v="14"/>
    <x v="3"/>
    <n v="1198"/>
  </r>
  <r>
    <x v="28"/>
    <x v="10"/>
    <s v="      целлюлоза древесная и целлюлоза из прочих волокнистых материалов (сульфатная, сульфитная)"/>
    <s v="тыс.тонн"/>
    <x v="13"/>
    <x v="3"/>
    <n v="1171"/>
  </r>
  <r>
    <x v="28"/>
    <x v="10"/>
    <s v="      целлюлоза древесная и целлюлоза из прочих волокнистых материалов (сульфатная, сульфитная)"/>
    <s v="тыс.тонн"/>
    <x v="15"/>
    <x v="3"/>
    <n v="1200"/>
  </r>
  <r>
    <x v="29"/>
    <x v="0"/>
    <s v="         мешки бумажные"/>
    <s v="млн.шт."/>
    <x v="0"/>
    <x v="0"/>
    <n v="394.1"/>
  </r>
  <r>
    <x v="29"/>
    <x v="0"/>
    <s v="         мешки бумажные"/>
    <s v="млн.шт."/>
    <x v="1"/>
    <x v="0"/>
    <n v="352.3"/>
  </r>
  <r>
    <x v="29"/>
    <x v="0"/>
    <s v="         мешки бумажные"/>
    <s v="млн.шт."/>
    <x v="2"/>
    <x v="1"/>
    <n v="305"/>
  </r>
  <r>
    <x v="29"/>
    <x v="0"/>
    <s v="         мешки бумажные"/>
    <s v="млн.шт."/>
    <x v="3"/>
    <x v="2"/>
    <n v="300"/>
  </r>
  <r>
    <x v="29"/>
    <x v="0"/>
    <s v="         мешки бумажные"/>
    <s v="млн.шт."/>
    <x v="4"/>
    <x v="2"/>
    <n v="300"/>
  </r>
  <r>
    <x v="29"/>
    <x v="0"/>
    <s v="         мешки бумажные"/>
    <s v="млн.шт."/>
    <x v="4"/>
    <x v="3"/>
    <n v="340"/>
  </r>
  <r>
    <x v="29"/>
    <x v="0"/>
    <s v="         мешки бумажные"/>
    <s v="млн.шт."/>
    <x v="5"/>
    <x v="2"/>
    <n v="320"/>
  </r>
  <r>
    <x v="29"/>
    <x v="0"/>
    <s v="         мешки бумажные"/>
    <s v="млн.шт."/>
    <x v="5"/>
    <x v="3"/>
    <n v="400"/>
  </r>
  <r>
    <x v="29"/>
    <x v="0"/>
    <s v="         мешки бумажные"/>
    <s v="млн.шт."/>
    <x v="3"/>
    <x v="3"/>
    <n v="310"/>
  </r>
  <r>
    <x v="29"/>
    <x v="1"/>
    <s v="      мешки бумажные"/>
    <s v="млн.шт."/>
    <x v="1"/>
    <x v="0"/>
    <n v="352.3"/>
  </r>
  <r>
    <x v="29"/>
    <x v="1"/>
    <s v="      мешки бумажные"/>
    <s v="млн.шт."/>
    <x v="5"/>
    <x v="3"/>
    <n v="380"/>
  </r>
  <r>
    <x v="29"/>
    <x v="1"/>
    <s v="      мешки бумажные"/>
    <s v="млн.шт."/>
    <x v="4"/>
    <x v="2"/>
    <n v="315"/>
  </r>
  <r>
    <x v="29"/>
    <x v="1"/>
    <s v="      мешки бумажные"/>
    <s v="млн.шт."/>
    <x v="2"/>
    <x v="0"/>
    <n v="316"/>
  </r>
  <r>
    <x v="29"/>
    <x v="1"/>
    <s v="      мешки бумажные"/>
    <s v="млн.шт."/>
    <x v="6"/>
    <x v="2"/>
    <n v="350"/>
  </r>
  <r>
    <x v="29"/>
    <x v="1"/>
    <s v="      мешки бумажные"/>
    <s v="млн.шт."/>
    <x v="4"/>
    <x v="3"/>
    <n v="340"/>
  </r>
  <r>
    <x v="29"/>
    <x v="1"/>
    <s v="      мешки бумажные"/>
    <s v="млн.шт."/>
    <x v="3"/>
    <x v="1"/>
    <n v="320"/>
  </r>
  <r>
    <x v="29"/>
    <x v="1"/>
    <s v="      мешки бумажные"/>
    <s v="млн.шт."/>
    <x v="6"/>
    <x v="3"/>
    <n v="400"/>
  </r>
  <r>
    <x v="29"/>
    <x v="1"/>
    <s v="      мешки бумажные"/>
    <s v="млн.шт."/>
    <x v="5"/>
    <x v="2"/>
    <n v="340"/>
  </r>
  <r>
    <x v="29"/>
    <x v="2"/>
    <s v="      мешки бумажные"/>
    <s v="млн.шт."/>
    <x v="4"/>
    <x v="1"/>
    <n v="345"/>
  </r>
  <r>
    <x v="29"/>
    <x v="2"/>
    <s v="      мешки бумажные"/>
    <s v="млн.шт."/>
    <x v="6"/>
    <x v="2"/>
    <n v="370"/>
  </r>
  <r>
    <x v="29"/>
    <x v="2"/>
    <s v="      мешки бумажные"/>
    <s v="млн.шт."/>
    <x v="5"/>
    <x v="2"/>
    <n v="360"/>
  </r>
  <r>
    <x v="29"/>
    <x v="2"/>
    <s v="      мешки бумажные"/>
    <s v="млн.шт."/>
    <x v="6"/>
    <x v="3"/>
    <n v="390"/>
  </r>
  <r>
    <x v="29"/>
    <x v="2"/>
    <s v="      мешки бумажные"/>
    <s v="млн.шт."/>
    <x v="5"/>
    <x v="3"/>
    <n v="370"/>
  </r>
  <r>
    <x v="29"/>
    <x v="2"/>
    <s v="      мешки бумажные"/>
    <s v="млн.шт."/>
    <x v="3"/>
    <x v="0"/>
    <n v="337.5"/>
  </r>
  <r>
    <x v="29"/>
    <x v="2"/>
    <s v="      мешки бумажные"/>
    <s v="млн.шт."/>
    <x v="7"/>
    <x v="2"/>
    <n v="375"/>
  </r>
  <r>
    <x v="29"/>
    <x v="2"/>
    <s v="      мешки бумажные"/>
    <s v="млн.шт."/>
    <x v="7"/>
    <x v="3"/>
    <n v="400"/>
  </r>
  <r>
    <x v="29"/>
    <x v="3"/>
    <s v="      мешки бумажные"/>
    <s v="млн.шт."/>
    <x v="6"/>
    <x v="3"/>
    <n v="390"/>
  </r>
  <r>
    <x v="29"/>
    <x v="3"/>
    <s v="      мешки бумажные"/>
    <s v="млн.шт."/>
    <x v="8"/>
    <x v="2"/>
    <n v="375"/>
  </r>
  <r>
    <x v="29"/>
    <x v="3"/>
    <s v="      мешки бумажные"/>
    <s v="млн.шт."/>
    <x v="4"/>
    <x v="0"/>
    <n v="351.7"/>
  </r>
  <r>
    <x v="29"/>
    <x v="3"/>
    <s v="      мешки бумажные"/>
    <s v="млн.шт."/>
    <x v="7"/>
    <x v="2"/>
    <n v="375"/>
  </r>
  <r>
    <x v="29"/>
    <x v="3"/>
    <s v="      мешки бумажные"/>
    <s v="млн.шт."/>
    <x v="8"/>
    <x v="3"/>
    <n v="400"/>
  </r>
  <r>
    <x v="29"/>
    <x v="3"/>
    <s v="      мешки бумажные"/>
    <s v="млн.шт."/>
    <x v="5"/>
    <x v="1"/>
    <n v="370"/>
  </r>
  <r>
    <x v="29"/>
    <x v="3"/>
    <s v="      мешки бумажные"/>
    <s v="млн.шт."/>
    <x v="7"/>
    <x v="3"/>
    <n v="400"/>
  </r>
  <r>
    <x v="29"/>
    <x v="3"/>
    <s v="      мешки бумажные"/>
    <s v="млн.шт."/>
    <x v="6"/>
    <x v="2"/>
    <n v="370"/>
  </r>
  <r>
    <x v="29"/>
    <x v="4"/>
    <s v="      мешки бумажные"/>
    <s v="млн.шт."/>
    <x v="4"/>
    <x v="0"/>
    <n v="351.7"/>
  </r>
  <r>
    <x v="29"/>
    <x v="4"/>
    <s v="      мешки бумажные"/>
    <s v="млн.шт."/>
    <x v="8"/>
    <x v="3"/>
    <n v="400"/>
  </r>
  <r>
    <x v="29"/>
    <x v="4"/>
    <s v="      мешки бумажные"/>
    <s v="млн.шт."/>
    <x v="7"/>
    <x v="2"/>
    <n v="380"/>
  </r>
  <r>
    <x v="29"/>
    <x v="4"/>
    <s v="      мешки бумажные"/>
    <s v="млн.шт."/>
    <x v="5"/>
    <x v="0"/>
    <n v="368.7"/>
  </r>
  <r>
    <x v="29"/>
    <x v="4"/>
    <s v="      мешки бумажные"/>
    <s v="млн.шт."/>
    <x v="9"/>
    <x v="2"/>
    <n v="380"/>
  </r>
  <r>
    <x v="29"/>
    <x v="4"/>
    <s v="      мешки бумажные"/>
    <s v="млн.шт."/>
    <x v="7"/>
    <x v="3"/>
    <n v="400"/>
  </r>
  <r>
    <x v="29"/>
    <x v="4"/>
    <s v="      мешки бумажные"/>
    <s v="млн.шт."/>
    <x v="6"/>
    <x v="1"/>
    <n v="380"/>
  </r>
  <r>
    <x v="29"/>
    <x v="4"/>
    <s v="      мешки бумажные"/>
    <s v="млн.шт."/>
    <x v="9"/>
    <x v="3"/>
    <n v="400"/>
  </r>
  <r>
    <x v="29"/>
    <x v="4"/>
    <s v="      мешки бумажные"/>
    <s v="млн.шт."/>
    <x v="8"/>
    <x v="2"/>
    <n v="380"/>
  </r>
  <r>
    <x v="29"/>
    <x v="5"/>
    <s v="      мешки бумажные"/>
    <s v="млн.шт."/>
    <x v="7"/>
    <x v="1"/>
    <n v="390"/>
  </r>
  <r>
    <x v="29"/>
    <x v="5"/>
    <s v="      мешки бумажные"/>
    <s v="млн.шт."/>
    <x v="9"/>
    <x v="2"/>
    <n v="405"/>
  </r>
  <r>
    <x v="29"/>
    <x v="5"/>
    <s v="      мешки бумажные"/>
    <s v="млн.шт."/>
    <x v="8"/>
    <x v="2"/>
    <n v="390"/>
  </r>
  <r>
    <x v="29"/>
    <x v="5"/>
    <s v="      мешки бумажные"/>
    <s v="млн.шт."/>
    <x v="5"/>
    <x v="0"/>
    <n v="368.7"/>
  </r>
  <r>
    <x v="29"/>
    <x v="5"/>
    <s v="      мешки бумажные"/>
    <s v="млн.шт."/>
    <x v="9"/>
    <x v="3"/>
    <n v="410"/>
  </r>
  <r>
    <x v="29"/>
    <x v="5"/>
    <s v="      мешки бумажные"/>
    <s v="млн.шт."/>
    <x v="8"/>
    <x v="3"/>
    <n v="405"/>
  </r>
  <r>
    <x v="29"/>
    <x v="5"/>
    <s v="      мешки бумажные"/>
    <s v="млн.шт."/>
    <x v="6"/>
    <x v="0"/>
    <n v="382.7"/>
  </r>
  <r>
    <x v="29"/>
    <x v="5"/>
    <s v="      мешки бумажные"/>
    <s v="млн.шт."/>
    <x v="10"/>
    <x v="2"/>
    <n v="410"/>
  </r>
  <r>
    <x v="29"/>
    <x v="5"/>
    <s v="      мешки бумажные"/>
    <s v="млн.шт."/>
    <x v="10"/>
    <x v="3"/>
    <n v="415"/>
  </r>
  <r>
    <x v="29"/>
    <x v="6"/>
    <s v="      мешки бумажные"/>
    <s v="млн.шт."/>
    <x v="10"/>
    <x v="2"/>
    <n v="428"/>
  </r>
  <r>
    <x v="29"/>
    <x v="6"/>
    <s v="      мешки бумажные"/>
    <s v="млн.шт."/>
    <x v="11"/>
    <x v="3"/>
    <n v="440"/>
  </r>
  <r>
    <x v="29"/>
    <x v="6"/>
    <s v="      мешки бумажные"/>
    <s v="млн.шт."/>
    <x v="8"/>
    <x v="1"/>
    <n v="425"/>
  </r>
  <r>
    <x v="29"/>
    <x v="6"/>
    <s v="      мешки бумажные"/>
    <s v="млн.шт."/>
    <x v="10"/>
    <x v="3"/>
    <n v="435"/>
  </r>
  <r>
    <x v="29"/>
    <x v="6"/>
    <s v="      мешки бумажные"/>
    <s v="млн.шт."/>
    <x v="6"/>
    <x v="0"/>
    <n v="407.6"/>
  </r>
  <r>
    <x v="29"/>
    <x v="6"/>
    <s v="      мешки бумажные"/>
    <s v="млн.шт."/>
    <x v="9"/>
    <x v="2"/>
    <n v="425"/>
  </r>
  <r>
    <x v="29"/>
    <x v="6"/>
    <s v="      мешки бумажные"/>
    <s v="млн.шт."/>
    <x v="11"/>
    <x v="2"/>
    <n v="430"/>
  </r>
  <r>
    <x v="29"/>
    <x v="6"/>
    <s v="      мешки бумажные"/>
    <s v="млн.шт."/>
    <x v="7"/>
    <x v="0"/>
    <n v="421.8"/>
  </r>
  <r>
    <x v="29"/>
    <x v="6"/>
    <s v="      мешки бумажные"/>
    <s v="млн.шт."/>
    <x v="9"/>
    <x v="3"/>
    <n v="430"/>
  </r>
  <r>
    <x v="29"/>
    <x v="7"/>
    <s v="      мешки бумажные"/>
    <s v="млн.шт."/>
    <x v="9"/>
    <x v="1"/>
    <n v="450"/>
  </r>
  <r>
    <x v="29"/>
    <x v="7"/>
    <s v="      мешки бумажные"/>
    <s v="млн.шт."/>
    <x v="12"/>
    <x v="3"/>
    <n v="490"/>
  </r>
  <r>
    <x v="29"/>
    <x v="7"/>
    <s v="      мешки бумажные"/>
    <s v="млн.шт."/>
    <x v="11"/>
    <x v="2"/>
    <n v="465"/>
  </r>
  <r>
    <x v="29"/>
    <x v="7"/>
    <s v="      мешки бумажные"/>
    <s v="млн.шт."/>
    <x v="10"/>
    <x v="2"/>
    <n v="460"/>
  </r>
  <r>
    <x v="29"/>
    <x v="7"/>
    <s v="      мешки бумажные"/>
    <s v="млн.шт."/>
    <x v="11"/>
    <x v="3"/>
    <n v="475"/>
  </r>
  <r>
    <x v="29"/>
    <x v="7"/>
    <s v="      мешки бумажные"/>
    <s v="млн.шт."/>
    <x v="10"/>
    <x v="3"/>
    <n v="465"/>
  </r>
  <r>
    <x v="29"/>
    <x v="7"/>
    <s v="      мешки бумажные"/>
    <s v="млн.шт."/>
    <x v="12"/>
    <x v="2"/>
    <n v="475"/>
  </r>
  <r>
    <x v="29"/>
    <x v="7"/>
    <s v="      мешки бумажные"/>
    <s v="млн.шт."/>
    <x v="7"/>
    <x v="0"/>
    <n v="421.79250000000002"/>
  </r>
  <r>
    <x v="29"/>
    <x v="7"/>
    <s v="      мешки бумажные"/>
    <s v="млн.шт."/>
    <x v="8"/>
    <x v="0"/>
    <n v="423.99939999999998"/>
  </r>
  <r>
    <x v="29"/>
    <x v="8"/>
    <s v="      мешки бумажные"/>
    <s v="млн.шт."/>
    <x v="9"/>
    <x v="0"/>
    <n v="453.9"/>
  </r>
  <r>
    <x v="29"/>
    <x v="8"/>
    <s v="      мешки бумажные"/>
    <s v="млн.шт."/>
    <x v="12"/>
    <x v="4"/>
    <n v="464"/>
  </r>
  <r>
    <x v="29"/>
    <x v="8"/>
    <s v="      мешки бумажные"/>
    <s v="млн.шт."/>
    <x v="11"/>
    <x v="4"/>
    <n v="460"/>
  </r>
  <r>
    <x v="29"/>
    <x v="8"/>
    <s v="      мешки бумажные"/>
    <s v="млн.шт."/>
    <x v="13"/>
    <x v="4"/>
    <n v="468"/>
  </r>
  <r>
    <x v="29"/>
    <x v="8"/>
    <s v="      мешки бумажные"/>
    <s v="млн.шт."/>
    <x v="10"/>
    <x v="1"/>
    <n v="460"/>
  </r>
  <r>
    <x v="29"/>
    <x v="8"/>
    <s v="      мешки бумажные"/>
    <s v="млн.шт."/>
    <x v="12"/>
    <x v="3"/>
    <n v="475"/>
  </r>
  <r>
    <x v="29"/>
    <x v="8"/>
    <s v="      мешки бумажные"/>
    <s v="млн.шт."/>
    <x v="11"/>
    <x v="3"/>
    <n v="470"/>
  </r>
  <r>
    <x v="29"/>
    <x v="8"/>
    <s v="      мешки бумажные"/>
    <s v="млн.шт."/>
    <x v="13"/>
    <x v="3"/>
    <n v="480"/>
  </r>
  <r>
    <x v="29"/>
    <x v="8"/>
    <s v="      мешки бумажные"/>
    <s v="млн.шт."/>
    <x v="11"/>
    <x v="2"/>
    <n v="470"/>
  </r>
  <r>
    <x v="29"/>
    <x v="8"/>
    <s v="      мешки бумажные"/>
    <s v="млн.шт."/>
    <x v="13"/>
    <x v="2"/>
    <n v="480"/>
  </r>
  <r>
    <x v="29"/>
    <x v="8"/>
    <s v="      мешки бумажные"/>
    <s v="млн.шт."/>
    <x v="12"/>
    <x v="2"/>
    <n v="475"/>
  </r>
  <r>
    <x v="29"/>
    <x v="8"/>
    <s v="      мешки бумажные"/>
    <s v="млн.шт."/>
    <x v="8"/>
    <x v="0"/>
    <n v="395.2"/>
  </r>
  <r>
    <x v="29"/>
    <x v="9"/>
    <s v="      мешки бумажные"/>
    <s v="млн.шт."/>
    <x v="10"/>
    <x v="0"/>
    <n v="427"/>
  </r>
  <r>
    <x v="29"/>
    <x v="9"/>
    <s v="      мешки бумажные"/>
    <s v="млн.шт."/>
    <x v="13"/>
    <x v="2"/>
    <n v="468"/>
  </r>
  <r>
    <x v="29"/>
    <x v="9"/>
    <s v="      мешки бумажные"/>
    <s v="млн.шт."/>
    <x v="12"/>
    <x v="2"/>
    <n v="464"/>
  </r>
  <r>
    <x v="29"/>
    <x v="9"/>
    <s v="      мешки бумажные"/>
    <s v="млн.шт."/>
    <x v="14"/>
    <x v="2"/>
    <n v="470"/>
  </r>
  <r>
    <x v="29"/>
    <x v="9"/>
    <s v="      мешки бумажные"/>
    <s v="млн.шт."/>
    <x v="11"/>
    <x v="1"/>
    <n v="460"/>
  </r>
  <r>
    <x v="29"/>
    <x v="9"/>
    <s v="      мешки бумажные"/>
    <s v="млн.шт."/>
    <x v="13"/>
    <x v="3"/>
    <n v="470"/>
  </r>
  <r>
    <x v="29"/>
    <x v="9"/>
    <s v="      мешки бумажные"/>
    <s v="млн.шт."/>
    <x v="12"/>
    <x v="3"/>
    <n v="470"/>
  </r>
  <r>
    <x v="29"/>
    <x v="9"/>
    <s v="      мешки бумажные"/>
    <s v="млн.шт."/>
    <x v="14"/>
    <x v="3"/>
    <n v="475"/>
  </r>
  <r>
    <x v="29"/>
    <x v="9"/>
    <s v="      мешки бумажные"/>
    <s v="млн.шт."/>
    <x v="12"/>
    <x v="4"/>
    <n v="460"/>
  </r>
  <r>
    <x v="29"/>
    <x v="9"/>
    <s v="      мешки бумажные"/>
    <s v="млн.шт."/>
    <x v="14"/>
    <x v="4"/>
    <n v="468"/>
  </r>
  <r>
    <x v="29"/>
    <x v="9"/>
    <s v="      мешки бумажные"/>
    <s v="млн.шт."/>
    <x v="13"/>
    <x v="4"/>
    <n v="460"/>
  </r>
  <r>
    <x v="29"/>
    <x v="9"/>
    <s v="      мешки бумажные"/>
    <s v="млн.шт."/>
    <x v="9"/>
    <x v="0"/>
    <n v="491.5"/>
  </r>
  <r>
    <x v="29"/>
    <x v="10"/>
    <s v="      мешки бумажные"/>
    <s v="млн.шт."/>
    <x v="10"/>
    <x v="0"/>
    <n v="427"/>
  </r>
  <r>
    <x v="29"/>
    <x v="10"/>
    <s v="      мешки бумажные"/>
    <s v="млн.шт."/>
    <x v="14"/>
    <x v="4"/>
    <n v="486"/>
  </r>
  <r>
    <x v="29"/>
    <x v="10"/>
    <s v="      мешки бумажные"/>
    <s v="млн.шт."/>
    <x v="13"/>
    <x v="4"/>
    <n v="486"/>
  </r>
  <r>
    <x v="29"/>
    <x v="10"/>
    <s v="      мешки бумажные"/>
    <s v="млн.шт."/>
    <x v="15"/>
    <x v="4"/>
    <n v="487"/>
  </r>
  <r>
    <x v="29"/>
    <x v="10"/>
    <s v="      мешки бумажные"/>
    <s v="млн.шт."/>
    <x v="11"/>
    <x v="0"/>
    <n v="491.9"/>
  </r>
  <r>
    <x v="29"/>
    <x v="10"/>
    <s v="      мешки бумажные"/>
    <s v="млн.шт."/>
    <x v="14"/>
    <x v="2"/>
    <n v="495"/>
  </r>
  <r>
    <x v="29"/>
    <x v="10"/>
    <s v="      мешки бумажные"/>
    <s v="млн.шт."/>
    <x v="13"/>
    <x v="2"/>
    <n v="494"/>
  </r>
  <r>
    <x v="29"/>
    <x v="10"/>
    <s v="      мешки бумажные"/>
    <s v="млн.шт."/>
    <x v="15"/>
    <x v="2"/>
    <n v="497"/>
  </r>
  <r>
    <x v="29"/>
    <x v="10"/>
    <s v="      мешки бумажные"/>
    <s v="млн.шт."/>
    <x v="12"/>
    <x v="1"/>
    <n v="493"/>
  </r>
  <r>
    <x v="29"/>
    <x v="10"/>
    <s v="      мешки бумажные"/>
    <s v="млн.шт."/>
    <x v="14"/>
    <x v="3"/>
    <n v="500"/>
  </r>
  <r>
    <x v="29"/>
    <x v="10"/>
    <s v="      мешки бумажные"/>
    <s v="млн.шт."/>
    <x v="13"/>
    <x v="3"/>
    <n v="496"/>
  </r>
  <r>
    <x v="29"/>
    <x v="10"/>
    <s v="      мешки бумажные"/>
    <s v="млн.шт."/>
    <x v="15"/>
    <x v="3"/>
    <n v="505"/>
  </r>
  <r>
    <x v="30"/>
    <x v="6"/>
    <s v="Реализация алкогольной продукции организациями -производителями **"/>
    <s v="тыс.дкл    "/>
    <x v="10"/>
    <x v="2"/>
    <n v="5"/>
  </r>
  <r>
    <x v="30"/>
    <x v="6"/>
    <s v="Реализация алкогольной продукции организациями -производителями **"/>
    <s v="тыс.дкл    "/>
    <x v="11"/>
    <x v="3"/>
    <n v="508"/>
  </r>
  <r>
    <x v="30"/>
    <x v="6"/>
    <s v="Реализация алкогольной продукции организациями -производителями **"/>
    <s v="тыс.дкл    "/>
    <x v="8"/>
    <x v="1"/>
    <n v="275"/>
  </r>
  <r>
    <x v="30"/>
    <x v="6"/>
    <s v="Реализация алкогольной продукции организациями -производителями **"/>
    <s v="тыс.дкл    "/>
    <x v="10"/>
    <x v="3"/>
    <n v="508"/>
  </r>
  <r>
    <x v="30"/>
    <x v="6"/>
    <s v="Реализация алкогольной продукции организациями -производителями **"/>
    <s v="тыс.дкл    "/>
    <x v="6"/>
    <x v="0"/>
    <n v="486.3"/>
  </r>
  <r>
    <x v="30"/>
    <x v="6"/>
    <s v="Реализация алкогольной продукции организациями -производителями **"/>
    <s v="тыс.дкл    "/>
    <x v="9"/>
    <x v="2"/>
    <n v="5"/>
  </r>
  <r>
    <x v="30"/>
    <x v="6"/>
    <s v="Реализация алкогольной продукции организациями -производителями **"/>
    <s v="тыс.дкл    "/>
    <x v="11"/>
    <x v="2"/>
    <n v="5"/>
  </r>
  <r>
    <x v="30"/>
    <x v="6"/>
    <s v="Реализация алкогольной продукции организациями -производителями **"/>
    <s v="тыс.дкл    "/>
    <x v="7"/>
    <x v="0"/>
    <n v="834.13"/>
  </r>
  <r>
    <x v="30"/>
    <x v="6"/>
    <s v="Реализация алкогольной продукции организациями -производителями **"/>
    <s v="тыс.дкл    "/>
    <x v="9"/>
    <x v="3"/>
    <n v="508"/>
  </r>
  <r>
    <x v="30"/>
    <x v="7"/>
    <s v="Реализация алкогольной продукции организациями-производителями **"/>
    <s v="тыс. дкл"/>
    <x v="9"/>
    <x v="1"/>
    <n v="442.6"/>
  </r>
  <r>
    <x v="30"/>
    <x v="7"/>
    <s v="Реализация алкогольной продукции организациями-производителями **"/>
    <s v="тыс. дкл"/>
    <x v="12"/>
    <x v="3"/>
    <n v="568.29999999999995"/>
  </r>
  <r>
    <x v="30"/>
    <x v="7"/>
    <s v="Реализация алкогольной продукции организациями-производителями **"/>
    <s v="тыс. дкл"/>
    <x v="11"/>
    <x v="2"/>
    <n v="450"/>
  </r>
  <r>
    <x v="30"/>
    <x v="7"/>
    <s v="Реализация алкогольной продукции организациями-производителями **"/>
    <s v="тыс. дкл"/>
    <x v="10"/>
    <x v="2"/>
    <n v="426.5"/>
  </r>
  <r>
    <x v="30"/>
    <x v="7"/>
    <s v="Реализация алкогольной продукции организациями-производителями **"/>
    <s v="тыс. дкл"/>
    <x v="11"/>
    <x v="3"/>
    <n v="519.9"/>
  </r>
  <r>
    <x v="30"/>
    <x v="7"/>
    <s v="Реализация алкогольной продукции организациями-производителями **"/>
    <s v="тыс. дкл"/>
    <x v="10"/>
    <x v="3"/>
    <n v="476.2"/>
  </r>
  <r>
    <x v="30"/>
    <x v="7"/>
    <s v="Реализация алкогольной продукции организациями-производителями **"/>
    <s v="тыс. дкл"/>
    <x v="12"/>
    <x v="2"/>
    <n v="477"/>
  </r>
  <r>
    <x v="30"/>
    <x v="7"/>
    <s v="Реализация алкогольной продукции организациями-производителями **"/>
    <s v="тыс. дкл"/>
    <x v="7"/>
    <x v="0"/>
    <n v="652.14"/>
  </r>
  <r>
    <x v="30"/>
    <x v="7"/>
    <s v="Реализация алкогольной продукции организациями-производителями **"/>
    <s v="тыс. дкл"/>
    <x v="8"/>
    <x v="0"/>
    <n v="344.7"/>
  </r>
  <r>
    <x v="30"/>
    <x v="8"/>
    <s v="Реализация алкогольной продукции организациями -производителями *"/>
    <s v="тыс. дкл"/>
    <x v="9"/>
    <x v="0"/>
    <n v="360.5"/>
  </r>
  <r>
    <x v="30"/>
    <x v="8"/>
    <s v="Реализация алкогольной продукции организациями -производителями *"/>
    <s v="тыс. дкл"/>
    <x v="12"/>
    <x v="4"/>
    <n v="213"/>
  </r>
  <r>
    <x v="30"/>
    <x v="8"/>
    <s v="Реализация алкогольной продукции организациями -производителями *"/>
    <s v="тыс. дкл"/>
    <x v="11"/>
    <x v="4"/>
    <n v="207"/>
  </r>
  <r>
    <x v="30"/>
    <x v="8"/>
    <s v="Реализация алкогольной продукции организациями -производителями *"/>
    <s v="тыс. дкл"/>
    <x v="13"/>
    <x v="4"/>
    <n v="220"/>
  </r>
  <r>
    <x v="30"/>
    <x v="8"/>
    <s v="Реализация алкогольной продукции организациями -производителями *"/>
    <s v="тыс. дкл"/>
    <x v="10"/>
    <x v="1"/>
    <n v="180"/>
  </r>
  <r>
    <x v="30"/>
    <x v="8"/>
    <s v="Реализация алкогольной продукции организациями -производителями *"/>
    <s v="тыс. дкл"/>
    <x v="12"/>
    <x v="3"/>
    <n v="425"/>
  </r>
  <r>
    <x v="30"/>
    <x v="8"/>
    <s v="Реализация алкогольной продукции организациями -производителями *"/>
    <s v="тыс. дкл"/>
    <x v="11"/>
    <x v="3"/>
    <n v="414"/>
  </r>
  <r>
    <x v="30"/>
    <x v="8"/>
    <s v="Реализация алкогольной продукции организациями -производителями *"/>
    <s v="тыс. дкл"/>
    <x v="13"/>
    <x v="3"/>
    <n v="440"/>
  </r>
  <r>
    <x v="30"/>
    <x v="8"/>
    <s v="Реализация алкогольной продукции организациями -производителями *"/>
    <s v="тыс. дкл"/>
    <x v="11"/>
    <x v="2"/>
    <n v="310.5"/>
  </r>
  <r>
    <x v="30"/>
    <x v="8"/>
    <s v="Реализация алкогольной продукции организациями -производителями *"/>
    <s v="тыс. дкл"/>
    <x v="13"/>
    <x v="2"/>
    <n v="330"/>
  </r>
  <r>
    <x v="30"/>
    <x v="8"/>
    <s v="Реализация алкогольной продукции организациями -производителями *"/>
    <s v="тыс. дкл"/>
    <x v="12"/>
    <x v="2"/>
    <n v="319"/>
  </r>
  <r>
    <x v="30"/>
    <x v="8"/>
    <s v="Реализация алкогольной продукции организациями -производителями *"/>
    <s v="тыс. дкл"/>
    <x v="8"/>
    <x v="0"/>
    <n v="348.5"/>
  </r>
  <r>
    <x v="30"/>
    <x v="9"/>
    <s v="Реализация алкогольной продукции организациями-производителями"/>
    <s v="тыс. дкл"/>
    <x v="10"/>
    <x v="0"/>
    <n v="152"/>
  </r>
  <r>
    <x v="30"/>
    <x v="9"/>
    <s v="Реализация алкогольной продукции организациями-производителями"/>
    <s v="тыс. дкл"/>
    <x v="13"/>
    <x v="2"/>
    <n v="168"/>
  </r>
  <r>
    <x v="30"/>
    <x v="9"/>
    <s v="Реализация алкогольной продукции организациями-производителями"/>
    <s v="тыс. дкл"/>
    <x v="12"/>
    <x v="2"/>
    <n v="158"/>
  </r>
  <r>
    <x v="30"/>
    <x v="9"/>
    <s v="Реализация алкогольной продукции организациями-производителями"/>
    <s v="тыс. дкл"/>
    <x v="14"/>
    <x v="2"/>
    <n v="176"/>
  </r>
  <r>
    <x v="30"/>
    <x v="9"/>
    <s v="Реализация алкогольной продукции организациями-производителями"/>
    <s v="тыс. дкл"/>
    <x v="11"/>
    <x v="1"/>
    <n v="150"/>
  </r>
  <r>
    <x v="30"/>
    <x v="9"/>
    <s v="Реализация алкогольной продукции организациями-производителями"/>
    <s v="тыс. дкл"/>
    <x v="13"/>
    <x v="3"/>
    <n v="180"/>
  </r>
  <r>
    <x v="30"/>
    <x v="9"/>
    <s v="Реализация алкогольной продукции организациями-производителями"/>
    <s v="тыс. дкл"/>
    <x v="12"/>
    <x v="3"/>
    <n v="165"/>
  </r>
  <r>
    <x v="30"/>
    <x v="9"/>
    <s v="Реализация алкогольной продукции организациями-производителями"/>
    <s v="тыс. дкл"/>
    <x v="14"/>
    <x v="3"/>
    <n v="189"/>
  </r>
  <r>
    <x v="30"/>
    <x v="9"/>
    <s v="Реализация алкогольной продукции организациями-производителями"/>
    <s v="тыс. дкл"/>
    <x v="12"/>
    <x v="4"/>
    <n v="150"/>
  </r>
  <r>
    <x v="30"/>
    <x v="9"/>
    <s v="Реализация алкогольной продукции организациями-производителями"/>
    <s v="тыс. дкл"/>
    <x v="14"/>
    <x v="4"/>
    <n v="165"/>
  </r>
  <r>
    <x v="30"/>
    <x v="9"/>
    <s v="Реализация алкогольной продукции организациями-производителями"/>
    <s v="тыс. дкл"/>
    <x v="13"/>
    <x v="4"/>
    <n v="158"/>
  </r>
  <r>
    <x v="30"/>
    <x v="9"/>
    <s v="Реализация алкогольной продукции организациями-производителями"/>
    <s v="тыс. дкл"/>
    <x v="9"/>
    <x v="0"/>
    <n v="360.5"/>
  </r>
  <r>
    <x v="30"/>
    <x v="10"/>
    <s v="Реализация алкогольной продукции организациями-производителями"/>
    <s v="тыс. дкл"/>
    <x v="10"/>
    <x v="0"/>
    <n v="100.236"/>
  </r>
  <r>
    <x v="30"/>
    <x v="10"/>
    <s v="Реализация алкогольной продукции организациями-производителями"/>
    <s v="тыс. дкл"/>
    <x v="14"/>
    <x v="4"/>
    <n v="103"/>
  </r>
  <r>
    <x v="30"/>
    <x v="10"/>
    <s v="Реализация алкогольной продукции организациями-производителями"/>
    <s v="тыс. дкл"/>
    <x v="13"/>
    <x v="4"/>
    <n v="100"/>
  </r>
  <r>
    <x v="30"/>
    <x v="10"/>
    <s v="Реализация алкогольной продукции организациями-производителями"/>
    <s v="тыс. дкл"/>
    <x v="15"/>
    <x v="4"/>
    <n v="106"/>
  </r>
  <r>
    <x v="30"/>
    <x v="10"/>
    <s v="Реализация алкогольной продукции организациями-производителями"/>
    <s v="тыс. дкл"/>
    <x v="11"/>
    <x v="0"/>
    <n v="114.514"/>
  </r>
  <r>
    <x v="30"/>
    <x v="10"/>
    <s v="Реализация алкогольной продукции организациями-производителями"/>
    <s v="тыс. дкл"/>
    <x v="14"/>
    <x v="2"/>
    <n v="115"/>
  </r>
  <r>
    <x v="30"/>
    <x v="10"/>
    <s v="Реализация алкогольной продукции организациями-производителями"/>
    <s v="тыс. дкл"/>
    <x v="13"/>
    <x v="2"/>
    <n v="110"/>
  </r>
  <r>
    <x v="30"/>
    <x v="10"/>
    <s v="Реализация алкогольной продукции организациями-производителями"/>
    <s v="тыс. дкл"/>
    <x v="15"/>
    <x v="2"/>
    <n v="120"/>
  </r>
  <r>
    <x v="30"/>
    <x v="10"/>
    <s v="Реализация алкогольной продукции организациями-производителями"/>
    <s v="тыс. дкл"/>
    <x v="12"/>
    <x v="1"/>
    <n v="100"/>
  </r>
  <r>
    <x v="30"/>
    <x v="10"/>
    <s v="Реализация алкогольной продукции организациями-производителями"/>
    <s v="тыс. дкл"/>
    <x v="14"/>
    <x v="3"/>
    <n v="126"/>
  </r>
  <r>
    <x v="30"/>
    <x v="10"/>
    <s v="Реализация алкогольной продукции организациями-производителями"/>
    <s v="тыс. дкл"/>
    <x v="13"/>
    <x v="3"/>
    <n v="120"/>
  </r>
  <r>
    <x v="30"/>
    <x v="10"/>
    <s v="Реализация алкогольной продукции организациями-производителями"/>
    <s v="тыс. дкл"/>
    <x v="15"/>
    <x v="3"/>
    <n v="135"/>
  </r>
  <r>
    <x v="31"/>
    <x v="0"/>
    <s v="в сопоставимых ценах                   "/>
    <s v="в % к пред году"/>
    <x v="0"/>
    <x v="0"/>
    <n v="95"/>
  </r>
  <r>
    <x v="31"/>
    <x v="0"/>
    <s v="в сопоставимых ценах                   "/>
    <s v="в % к пред году"/>
    <x v="1"/>
    <x v="0"/>
    <n v="106.2"/>
  </r>
  <r>
    <x v="31"/>
    <x v="0"/>
    <s v="в сопоставимых ценах                   "/>
    <s v="в % к пред году"/>
    <x v="2"/>
    <x v="1"/>
    <n v="100.5"/>
  </r>
  <r>
    <x v="31"/>
    <x v="0"/>
    <s v="в сопоставимых ценах                   "/>
    <s v="в % к пред году"/>
    <x v="3"/>
    <x v="2"/>
    <n v="100"/>
  </r>
  <r>
    <x v="31"/>
    <x v="0"/>
    <s v="в сопоставимых ценах                   "/>
    <s v="в % к пред году"/>
    <x v="4"/>
    <x v="2"/>
    <n v="101.2"/>
  </r>
  <r>
    <x v="31"/>
    <x v="0"/>
    <s v="в сопоставимых ценах                   "/>
    <s v="в % к пред году"/>
    <x v="4"/>
    <x v="3"/>
    <n v="102.6"/>
  </r>
  <r>
    <x v="31"/>
    <x v="0"/>
    <s v="в сопоставимых ценах                   "/>
    <s v="в % к пред году"/>
    <x v="5"/>
    <x v="2"/>
    <n v="101.7"/>
  </r>
  <r>
    <x v="31"/>
    <x v="0"/>
    <s v="в сопоставимых ценах                   "/>
    <s v="в % к пред году"/>
    <x v="5"/>
    <x v="3"/>
    <n v="103"/>
  </r>
  <r>
    <x v="31"/>
    <x v="0"/>
    <s v="в сопоставимых ценах                   "/>
    <s v="в % к пред году"/>
    <x v="3"/>
    <x v="3"/>
    <n v="102.5"/>
  </r>
  <r>
    <x v="31"/>
    <x v="1"/>
    <s v="в сопоставимых ценах                   "/>
    <s v="в % к пред году"/>
    <x v="1"/>
    <x v="0"/>
    <n v="104.9"/>
  </r>
  <r>
    <x v="31"/>
    <x v="1"/>
    <s v="в сопоставимых ценах                   "/>
    <s v="в % к пред году"/>
    <x v="5"/>
    <x v="3"/>
    <n v="102.6"/>
  </r>
  <r>
    <x v="31"/>
    <x v="1"/>
    <s v="в сопоставимых ценах                   "/>
    <s v="в % к пред году"/>
    <x v="4"/>
    <x v="2"/>
    <n v="101.5"/>
  </r>
  <r>
    <x v="31"/>
    <x v="1"/>
    <s v="в сопоставимых ценах                   "/>
    <s v="в % к пред году"/>
    <x v="2"/>
    <x v="0"/>
    <n v="98"/>
  </r>
  <r>
    <x v="31"/>
    <x v="1"/>
    <s v="в сопоставимых ценах                   "/>
    <s v="в % к пред году"/>
    <x v="6"/>
    <x v="2"/>
    <n v="101"/>
  </r>
  <r>
    <x v="31"/>
    <x v="1"/>
    <s v="в сопоставимых ценах                   "/>
    <s v="в % к пред году"/>
    <x v="4"/>
    <x v="3"/>
    <n v="102.8"/>
  </r>
  <r>
    <x v="31"/>
    <x v="1"/>
    <s v="в сопоставимых ценах                   "/>
    <s v="в % к пред году"/>
    <x v="3"/>
    <x v="1"/>
    <n v="100.5"/>
  </r>
  <r>
    <x v="31"/>
    <x v="1"/>
    <s v="в сопоставимых ценах                   "/>
    <s v="в % к пред году"/>
    <x v="6"/>
    <x v="3"/>
    <n v="102"/>
  </r>
  <r>
    <x v="31"/>
    <x v="1"/>
    <s v="в сопоставимых ценах                   "/>
    <s v="в % к пред году"/>
    <x v="5"/>
    <x v="2"/>
    <n v="102"/>
  </r>
  <r>
    <x v="31"/>
    <x v="2"/>
    <s v="в сопоставимых ценах                   "/>
    <s v="в % к пред году"/>
    <x v="4"/>
    <x v="1"/>
    <n v="95"/>
  </r>
  <r>
    <x v="31"/>
    <x v="2"/>
    <s v="в сопоставимых ценах                   "/>
    <s v="в % к пред году"/>
    <x v="6"/>
    <x v="2"/>
    <n v="101"/>
  </r>
  <r>
    <x v="31"/>
    <x v="2"/>
    <s v="в сопоставимых ценах                   "/>
    <s v="в % к пред году"/>
    <x v="5"/>
    <x v="2"/>
    <n v="96"/>
  </r>
  <r>
    <x v="31"/>
    <x v="2"/>
    <s v="в сопоставимых ценах                   "/>
    <s v="в % к пред году"/>
    <x v="6"/>
    <x v="3"/>
    <n v="101.6"/>
  </r>
  <r>
    <x v="31"/>
    <x v="2"/>
    <s v="в сопоставимых ценах                   "/>
    <s v="в % к пред году"/>
    <x v="5"/>
    <x v="3"/>
    <n v="101.7"/>
  </r>
  <r>
    <x v="31"/>
    <x v="2"/>
    <s v="в сопоставимых ценах                   "/>
    <s v="в % к пред году"/>
    <x v="3"/>
    <x v="0"/>
    <n v="98.6"/>
  </r>
  <r>
    <x v="31"/>
    <x v="2"/>
    <s v="в сопоставимых ценах                   "/>
    <s v="в % к пред году"/>
    <x v="7"/>
    <x v="2"/>
    <n v="101.8"/>
  </r>
  <r>
    <x v="31"/>
    <x v="2"/>
    <s v="в сопоставимых ценах                   "/>
    <s v="в % к пред году"/>
    <x v="7"/>
    <x v="3"/>
    <n v="103"/>
  </r>
  <r>
    <x v="31"/>
    <x v="3"/>
    <s v="в сопоставимых ценах                   "/>
    <s v="в % к пред году"/>
    <x v="6"/>
    <x v="3"/>
    <n v="101.6"/>
  </r>
  <r>
    <x v="31"/>
    <x v="3"/>
    <s v="в сопоставимых ценах                   "/>
    <s v="в % к пред году"/>
    <x v="8"/>
    <x v="2"/>
    <n v="102"/>
  </r>
  <r>
    <x v="31"/>
    <x v="3"/>
    <s v="в сопоставимых ценах                   "/>
    <s v="в % к пред году"/>
    <x v="4"/>
    <x v="0"/>
    <n v="100.3"/>
  </r>
  <r>
    <x v="31"/>
    <x v="3"/>
    <s v="в сопоставимых ценах                   "/>
    <s v="в % к пред году"/>
    <x v="7"/>
    <x v="2"/>
    <n v="101.8"/>
  </r>
  <r>
    <x v="31"/>
    <x v="3"/>
    <s v="в сопоставимых ценах                   "/>
    <s v="в % к пред году"/>
    <x v="8"/>
    <x v="3"/>
    <n v="103.5"/>
  </r>
  <r>
    <x v="31"/>
    <x v="3"/>
    <s v="в сопоставимых ценах                   "/>
    <s v="в % к пред году"/>
    <x v="5"/>
    <x v="1"/>
    <n v="101.7"/>
  </r>
  <r>
    <x v="31"/>
    <x v="3"/>
    <s v="в сопоставимых ценах                   "/>
    <s v="в % к пред году"/>
    <x v="7"/>
    <x v="3"/>
    <n v="103"/>
  </r>
  <r>
    <x v="31"/>
    <x v="3"/>
    <s v="в сопоставимых ценах                   "/>
    <s v="в % к пред году"/>
    <x v="6"/>
    <x v="2"/>
    <n v="100.7"/>
  </r>
  <r>
    <x v="31"/>
    <x v="4"/>
    <s v="в сопоставимых ценах                   "/>
    <s v="в % к пред году"/>
    <x v="4"/>
    <x v="0"/>
    <n v="99.8"/>
  </r>
  <r>
    <x v="31"/>
    <x v="4"/>
    <s v="в сопоставимых ценах                   "/>
    <s v="в % к пред году"/>
    <x v="8"/>
    <x v="3"/>
    <n v="103.5"/>
  </r>
  <r>
    <x v="31"/>
    <x v="4"/>
    <s v="в сопоставимых ценах                   "/>
    <s v="в % к пред году"/>
    <x v="7"/>
    <x v="2"/>
    <n v="100"/>
  </r>
  <r>
    <x v="31"/>
    <x v="4"/>
    <s v="в сопоставимых ценах                   "/>
    <s v="в % к пред году"/>
    <x v="5"/>
    <x v="0"/>
    <n v="94.5"/>
  </r>
  <r>
    <x v="31"/>
    <x v="4"/>
    <s v="в сопоставимых ценах                   "/>
    <s v="в % к пред году"/>
    <x v="9"/>
    <x v="2"/>
    <n v="100.7"/>
  </r>
  <r>
    <x v="31"/>
    <x v="4"/>
    <s v="в сопоставимых ценах                   "/>
    <s v="в % к пред году"/>
    <x v="7"/>
    <x v="3"/>
    <n v="101"/>
  </r>
  <r>
    <x v="31"/>
    <x v="4"/>
    <s v="в сопоставимых ценах                   "/>
    <s v="в % к пред году"/>
    <x v="6"/>
    <x v="1"/>
    <n v="101.7"/>
  </r>
  <r>
    <x v="31"/>
    <x v="4"/>
    <s v="в сопоставимых ценах                   "/>
    <s v="в % к пред году"/>
    <x v="9"/>
    <x v="3"/>
    <n v="102.2"/>
  </r>
  <r>
    <x v="31"/>
    <x v="4"/>
    <s v="в сопоставимых ценах                   "/>
    <s v="в % к пред году"/>
    <x v="8"/>
    <x v="2"/>
    <n v="102"/>
  </r>
  <r>
    <x v="31"/>
    <x v="5"/>
    <s v="в сопоставимых ценах                   "/>
    <s v="в % к пред году"/>
    <x v="7"/>
    <x v="1"/>
    <n v="96"/>
  </r>
  <r>
    <x v="31"/>
    <x v="5"/>
    <s v="в сопоставимых ценах                   "/>
    <s v="в % к пред году"/>
    <x v="9"/>
    <x v="2"/>
    <n v="100"/>
  </r>
  <r>
    <x v="31"/>
    <x v="5"/>
    <s v="в сопоставимых ценах                   "/>
    <s v="в % к пред году"/>
    <x v="8"/>
    <x v="2"/>
    <n v="99.8"/>
  </r>
  <r>
    <x v="31"/>
    <x v="5"/>
    <s v="в сопоставимых ценах                   "/>
    <s v="в % к пред году"/>
    <x v="5"/>
    <x v="0"/>
    <n v="94.4"/>
  </r>
  <r>
    <x v="31"/>
    <x v="5"/>
    <s v="в сопоставимых ценах                   "/>
    <s v="в % к пред году"/>
    <x v="9"/>
    <x v="3"/>
    <n v="102"/>
  </r>
  <r>
    <x v="31"/>
    <x v="5"/>
    <s v="в сопоставимых ценах                   "/>
    <s v="в % к пред году"/>
    <x v="8"/>
    <x v="3"/>
    <n v="103.5"/>
  </r>
  <r>
    <x v="31"/>
    <x v="5"/>
    <s v="в сопоставимых ценах                   "/>
    <s v="в % к пред году"/>
    <x v="6"/>
    <x v="0"/>
    <n v="107.6"/>
  </r>
  <r>
    <x v="31"/>
    <x v="5"/>
    <s v="в сопоставимых ценах                   "/>
    <s v="в % к пред году"/>
    <x v="10"/>
    <x v="2"/>
    <n v="101"/>
  </r>
  <r>
    <x v="31"/>
    <x v="5"/>
    <s v="в сопоставимых ценах                   "/>
    <s v="в % к пред году"/>
    <x v="10"/>
    <x v="3"/>
    <n v="102.5"/>
  </r>
  <r>
    <x v="31"/>
    <x v="6"/>
    <s v="в сопоставимых ценах                   "/>
    <s v="в % к пред году"/>
    <x v="10"/>
    <x v="2"/>
    <n v="100"/>
  </r>
  <r>
    <x v="31"/>
    <x v="6"/>
    <s v="в сопоставимых ценах                   "/>
    <s v="в % к пред году"/>
    <x v="11"/>
    <x v="3"/>
    <n v="102.5"/>
  </r>
  <r>
    <x v="31"/>
    <x v="6"/>
    <s v="в сопоставимых ценах                   "/>
    <s v="в % к пред году"/>
    <x v="8"/>
    <x v="1"/>
    <n v="98.3"/>
  </r>
  <r>
    <x v="31"/>
    <x v="6"/>
    <s v="в сопоставимых ценах                   "/>
    <s v="в % к пред году"/>
    <x v="10"/>
    <x v="3"/>
    <n v="102"/>
  </r>
  <r>
    <x v="31"/>
    <x v="6"/>
    <s v="в сопоставимых ценах                   "/>
    <s v="в % к пред году"/>
    <x v="6"/>
    <x v="0"/>
    <n v="104.2"/>
  </r>
  <r>
    <x v="31"/>
    <x v="6"/>
    <s v="в сопоставимых ценах                   "/>
    <s v="в % к пред году"/>
    <x v="9"/>
    <x v="2"/>
    <n v="98"/>
  </r>
  <r>
    <x v="31"/>
    <x v="6"/>
    <s v="в сопоставимых ценах                   "/>
    <s v="в % к пред году"/>
    <x v="11"/>
    <x v="2"/>
    <n v="99"/>
  </r>
  <r>
    <x v="31"/>
    <x v="6"/>
    <s v="в сопоставимых ценах                   "/>
    <s v="в % к пред году"/>
    <x v="7"/>
    <x v="0"/>
    <n v="97.7"/>
  </r>
  <r>
    <x v="31"/>
    <x v="6"/>
    <s v="в сопоставимых ценах                   "/>
    <s v="в % к пред году"/>
    <x v="9"/>
    <x v="3"/>
    <n v="100.5"/>
  </r>
  <r>
    <x v="31"/>
    <x v="7"/>
    <s v="в сопоставимых ценах                   "/>
    <s v="в % к пред году"/>
    <x v="9"/>
    <x v="1"/>
    <n v="90"/>
  </r>
  <r>
    <x v="31"/>
    <x v="7"/>
    <s v="в сопоставимых ценах                   "/>
    <s v="в % к пред году"/>
    <x v="12"/>
    <x v="3"/>
    <n v="103"/>
  </r>
  <r>
    <x v="31"/>
    <x v="7"/>
    <s v="в сопоставимых ценах                   "/>
    <s v="в % к пред году"/>
    <x v="11"/>
    <x v="2"/>
    <n v="100.5"/>
  </r>
  <r>
    <x v="31"/>
    <x v="7"/>
    <s v="в сопоставимых ценах                   "/>
    <s v="в % к пред году"/>
    <x v="10"/>
    <x v="2"/>
    <n v="101.5"/>
  </r>
  <r>
    <x v="31"/>
    <x v="7"/>
    <s v="в сопоставимых ценах                   "/>
    <s v="в % к пред году"/>
    <x v="11"/>
    <x v="3"/>
    <n v="101"/>
  </r>
  <r>
    <x v="31"/>
    <x v="7"/>
    <s v="в сопоставимых ценах                   "/>
    <s v="в % к пред году"/>
    <x v="10"/>
    <x v="3"/>
    <n v="102.2"/>
  </r>
  <r>
    <x v="31"/>
    <x v="7"/>
    <s v="в сопоставимых ценах                   "/>
    <s v="в % к пред году"/>
    <x v="12"/>
    <x v="2"/>
    <n v="102"/>
  </r>
  <r>
    <x v="31"/>
    <x v="7"/>
    <s v="в сопоставимых ценах                   "/>
    <s v="в % к пред году"/>
    <x v="7"/>
    <x v="0"/>
    <n v="98.1"/>
  </r>
  <r>
    <x v="31"/>
    <x v="7"/>
    <s v="в сопоставимых ценах                   "/>
    <s v="в % к пред году"/>
    <x v="8"/>
    <x v="0"/>
    <n v="98.7"/>
  </r>
  <r>
    <x v="31"/>
    <x v="8"/>
    <s v="в сопоставимых ценах                   "/>
    <s v="в % к пред году"/>
    <x v="9"/>
    <x v="0"/>
    <n v="89.9"/>
  </r>
  <r>
    <x v="31"/>
    <x v="8"/>
    <s v="в сопоставимых ценах                   "/>
    <s v="в % к пред году"/>
    <x v="12"/>
    <x v="4"/>
    <n v="100.9"/>
  </r>
  <r>
    <x v="31"/>
    <x v="8"/>
    <s v="в сопоставимых ценах                   "/>
    <s v="в % к пред году"/>
    <x v="11"/>
    <x v="4"/>
    <n v="100.3"/>
  </r>
  <r>
    <x v="31"/>
    <x v="8"/>
    <s v="в сопоставимых ценах                   "/>
    <s v="в % к пред году"/>
    <x v="13"/>
    <x v="4"/>
    <n v="101"/>
  </r>
  <r>
    <x v="31"/>
    <x v="8"/>
    <s v="в сопоставимых ценах                   "/>
    <s v="в % к пред году"/>
    <x v="10"/>
    <x v="1"/>
    <n v="80"/>
  </r>
  <r>
    <x v="31"/>
    <x v="8"/>
    <s v="в сопоставимых ценах                   "/>
    <s v="в % к пред году"/>
    <x v="12"/>
    <x v="3"/>
    <n v="102.4"/>
  </r>
  <r>
    <x v="31"/>
    <x v="8"/>
    <s v="в сопоставимых ценах                   "/>
    <s v="в % к пред году"/>
    <x v="11"/>
    <x v="3"/>
    <n v="101.1"/>
  </r>
  <r>
    <x v="31"/>
    <x v="8"/>
    <s v="в сопоставимых ценах                   "/>
    <s v="в % к пред году"/>
    <x v="13"/>
    <x v="3"/>
    <n v="103"/>
  </r>
  <r>
    <x v="31"/>
    <x v="8"/>
    <s v="в сопоставимых ценах                   "/>
    <s v="в % к пред году"/>
    <x v="11"/>
    <x v="2"/>
    <n v="100.8"/>
  </r>
  <r>
    <x v="31"/>
    <x v="8"/>
    <s v="в сопоставимых ценах                   "/>
    <s v="в % к пред году"/>
    <x v="13"/>
    <x v="2"/>
    <n v="102.5"/>
  </r>
  <r>
    <x v="31"/>
    <x v="8"/>
    <s v="в сопоставимых ценах                   "/>
    <s v="в % к пред году"/>
    <x v="12"/>
    <x v="2"/>
    <n v="101.5"/>
  </r>
  <r>
    <x v="31"/>
    <x v="8"/>
    <s v="в сопоставимых ценах                   "/>
    <s v="в % к пред году"/>
    <x v="8"/>
    <x v="0"/>
    <n v="98.9"/>
  </r>
  <r>
    <x v="31"/>
    <x v="9"/>
    <s v="в сопоставимых ценах                   "/>
    <s v="в % к пред году"/>
    <x v="10"/>
    <x v="0"/>
    <n v="90.8"/>
  </r>
  <r>
    <x v="31"/>
    <x v="9"/>
    <s v="в сопоставимых ценах                   "/>
    <s v="в % к пред году"/>
    <x v="13"/>
    <x v="2"/>
    <n v="100.7"/>
  </r>
  <r>
    <x v="31"/>
    <x v="9"/>
    <s v="в сопоставимых ценах                   "/>
    <s v="в % к пред году"/>
    <x v="12"/>
    <x v="2"/>
    <n v="100.5"/>
  </r>
  <r>
    <x v="31"/>
    <x v="9"/>
    <s v="в сопоставимых ценах                   "/>
    <s v="в % к пред году"/>
    <x v="14"/>
    <x v="2"/>
    <n v="101"/>
  </r>
  <r>
    <x v="31"/>
    <x v="9"/>
    <s v="в сопоставимых ценах                   "/>
    <s v="в % к пред году"/>
    <x v="11"/>
    <x v="1"/>
    <n v="98"/>
  </r>
  <r>
    <x v="31"/>
    <x v="9"/>
    <s v="в сопоставимых ценах                   "/>
    <s v="в % к пред году"/>
    <x v="13"/>
    <x v="3"/>
    <n v="102.4"/>
  </r>
  <r>
    <x v="31"/>
    <x v="9"/>
    <s v="в сопоставимых ценах                   "/>
    <s v="в % к пред году"/>
    <x v="12"/>
    <x v="3"/>
    <n v="102.4"/>
  </r>
  <r>
    <x v="31"/>
    <x v="9"/>
    <s v="в сопоставимых ценах                   "/>
    <s v="в % к пред году"/>
    <x v="14"/>
    <x v="3"/>
    <n v="101.9"/>
  </r>
  <r>
    <x v="31"/>
    <x v="9"/>
    <s v="в сопоставимых ценах                   "/>
    <s v="в % к пред году"/>
    <x v="12"/>
    <x v="4"/>
    <n v="100"/>
  </r>
  <r>
    <x v="31"/>
    <x v="9"/>
    <s v="в сопоставимых ценах                   "/>
    <s v="в % к пред году"/>
    <x v="14"/>
    <x v="4"/>
    <n v="100.2"/>
  </r>
  <r>
    <x v="31"/>
    <x v="9"/>
    <s v="в сопоставимых ценах                   "/>
    <s v="в % к пред году"/>
    <x v="13"/>
    <x v="4"/>
    <n v="100"/>
  </r>
  <r>
    <x v="31"/>
    <x v="9"/>
    <s v="в сопоставимых ценах                   "/>
    <s v="в % к пред году"/>
    <x v="9"/>
    <x v="0"/>
    <n v="90.6"/>
  </r>
  <r>
    <x v="31"/>
    <x v="10"/>
    <s v="в сопоставимых ценах                   "/>
    <s v="в % к пред году"/>
    <x v="10"/>
    <x v="0"/>
    <n v="91"/>
  </r>
  <r>
    <x v="31"/>
    <x v="10"/>
    <s v="в сопоставимых ценах                   "/>
    <s v="в % к пред году"/>
    <x v="14"/>
    <x v="4"/>
    <n v="99.5"/>
  </r>
  <r>
    <x v="31"/>
    <x v="10"/>
    <s v="в сопоставимых ценах                   "/>
    <s v="в % к пред году"/>
    <x v="13"/>
    <x v="4"/>
    <n v="99"/>
  </r>
  <r>
    <x v="31"/>
    <x v="10"/>
    <s v="в сопоставимых ценах                   "/>
    <s v="в % к пред году"/>
    <x v="15"/>
    <x v="4"/>
    <n v="99.5"/>
  </r>
  <r>
    <x v="31"/>
    <x v="10"/>
    <s v="в сопоставимых ценах                   "/>
    <s v="в % к пред году"/>
    <x v="11"/>
    <x v="0"/>
    <n v="101.1"/>
  </r>
  <r>
    <x v="31"/>
    <x v="10"/>
    <s v="в сопоставимых ценах                   "/>
    <s v="в % к пред году"/>
    <x v="14"/>
    <x v="2"/>
    <n v="100.1"/>
  </r>
  <r>
    <x v="31"/>
    <x v="10"/>
    <s v="в сопоставимых ценах                   "/>
    <s v="в % к пред году"/>
    <x v="13"/>
    <x v="2"/>
    <n v="100"/>
  </r>
  <r>
    <x v="31"/>
    <x v="10"/>
    <s v="в сопоставимых ценах                   "/>
    <s v="в % к пред году"/>
    <x v="15"/>
    <x v="2"/>
    <n v="100"/>
  </r>
  <r>
    <x v="31"/>
    <x v="10"/>
    <s v="в сопоставимых ценах                   "/>
    <s v="в % к пред году"/>
    <x v="12"/>
    <x v="1"/>
    <n v="100.1"/>
  </r>
  <r>
    <x v="31"/>
    <x v="10"/>
    <s v="в сопоставимых ценах                   "/>
    <s v="в % к пред году"/>
    <x v="14"/>
    <x v="3"/>
    <n v="100.5"/>
  </r>
  <r>
    <x v="31"/>
    <x v="10"/>
    <s v="в сопоставимых ценах                   "/>
    <s v="в % к пред году"/>
    <x v="13"/>
    <x v="3"/>
    <n v="100.1"/>
  </r>
  <r>
    <x v="31"/>
    <x v="10"/>
    <s v="в сопоставимых ценах                   "/>
    <s v="в % к пред году"/>
    <x v="15"/>
    <x v="3"/>
    <n v="100.5"/>
  </r>
  <r>
    <x v="32"/>
    <x v="0"/>
    <s v="Картофель"/>
    <s v="тыс.тонн"/>
    <x v="0"/>
    <x v="0"/>
    <n v="65.8"/>
  </r>
  <r>
    <x v="32"/>
    <x v="0"/>
    <s v="Картофель"/>
    <s v="тыс.тонн"/>
    <x v="1"/>
    <x v="0"/>
    <n v="78.2"/>
  </r>
  <r>
    <x v="32"/>
    <x v="0"/>
    <s v="Картофель"/>
    <s v="тыс.тонн"/>
    <x v="2"/>
    <x v="1"/>
    <n v="78.2"/>
  </r>
  <r>
    <x v="32"/>
    <x v="0"/>
    <s v="Картофель"/>
    <s v="тыс.тонн"/>
    <x v="3"/>
    <x v="2"/>
    <n v="77.5"/>
  </r>
  <r>
    <x v="32"/>
    <x v="0"/>
    <s v="Картофель"/>
    <s v="тыс.тонн"/>
    <x v="4"/>
    <x v="2"/>
    <n v="78.2"/>
  </r>
  <r>
    <x v="32"/>
    <x v="0"/>
    <s v="Картофель"/>
    <s v="тыс.тонн"/>
    <x v="4"/>
    <x v="3"/>
    <n v="79"/>
  </r>
  <r>
    <x v="32"/>
    <x v="0"/>
    <s v="Картофель"/>
    <s v="тыс.тонн"/>
    <x v="5"/>
    <x v="2"/>
    <n v="79"/>
  </r>
  <r>
    <x v="32"/>
    <x v="0"/>
    <s v="Картофель"/>
    <s v="тыс.тонн"/>
    <x v="5"/>
    <x v="3"/>
    <n v="80"/>
  </r>
  <r>
    <x v="32"/>
    <x v="0"/>
    <s v="Картофель"/>
    <s v="тыс.тонн"/>
    <x v="3"/>
    <x v="3"/>
    <n v="78.5"/>
  </r>
  <r>
    <x v="32"/>
    <x v="1"/>
    <s v="Картофель"/>
    <s v="тыс.тонн"/>
    <x v="1"/>
    <x v="0"/>
    <n v="78.3"/>
  </r>
  <r>
    <x v="32"/>
    <x v="1"/>
    <s v="Картофель"/>
    <s v="тыс.тонн"/>
    <x v="5"/>
    <x v="3"/>
    <n v="78"/>
  </r>
  <r>
    <x v="32"/>
    <x v="1"/>
    <s v="Картофель"/>
    <s v="тыс.тонн"/>
    <x v="4"/>
    <x v="2"/>
    <n v="71.5"/>
  </r>
  <r>
    <x v="32"/>
    <x v="1"/>
    <s v="Картофель"/>
    <s v="тыс.тонн"/>
    <x v="2"/>
    <x v="0"/>
    <n v="71.3"/>
  </r>
  <r>
    <x v="32"/>
    <x v="1"/>
    <s v="Картофель"/>
    <s v="тыс.тонн"/>
    <x v="6"/>
    <x v="2"/>
    <n v="72"/>
  </r>
  <r>
    <x v="32"/>
    <x v="1"/>
    <s v="Картофель"/>
    <s v="тыс.тонн"/>
    <x v="4"/>
    <x v="3"/>
    <n v="75"/>
  </r>
  <r>
    <x v="32"/>
    <x v="1"/>
    <s v="Картофель"/>
    <s v="тыс.тонн"/>
    <x v="3"/>
    <x v="1"/>
    <n v="71.3"/>
  </r>
  <r>
    <x v="32"/>
    <x v="1"/>
    <s v="Картофель"/>
    <s v="тыс.тонн"/>
    <x v="6"/>
    <x v="3"/>
    <n v="80"/>
  </r>
  <r>
    <x v="32"/>
    <x v="1"/>
    <s v="Картофель"/>
    <s v="тыс.тонн"/>
    <x v="5"/>
    <x v="2"/>
    <n v="72"/>
  </r>
  <r>
    <x v="32"/>
    <x v="2"/>
    <s v="Картофель"/>
    <s v="тыс.тонн"/>
    <x v="4"/>
    <x v="1"/>
    <n v="72.7"/>
  </r>
  <r>
    <x v="32"/>
    <x v="2"/>
    <s v="Картофель"/>
    <s v="тыс.тонн"/>
    <x v="6"/>
    <x v="2"/>
    <n v="70.5"/>
  </r>
  <r>
    <x v="32"/>
    <x v="2"/>
    <s v="Картофель"/>
    <s v="тыс.тонн"/>
    <x v="5"/>
    <x v="2"/>
    <n v="70.5"/>
  </r>
  <r>
    <x v="32"/>
    <x v="2"/>
    <s v="Картофель"/>
    <s v="тыс.тонн"/>
    <x v="6"/>
    <x v="3"/>
    <n v="75.599999999999994"/>
  </r>
  <r>
    <x v="32"/>
    <x v="2"/>
    <s v="Картофель"/>
    <s v="тыс.тонн"/>
    <x v="5"/>
    <x v="3"/>
    <n v="74"/>
  </r>
  <r>
    <x v="32"/>
    <x v="2"/>
    <s v="Картофель"/>
    <s v="тыс.тонн"/>
    <x v="3"/>
    <x v="0"/>
    <n v="76.5"/>
  </r>
  <r>
    <x v="32"/>
    <x v="2"/>
    <s v="Картофель"/>
    <s v="тыс.тонн"/>
    <x v="7"/>
    <x v="2"/>
    <n v="70.5"/>
  </r>
  <r>
    <x v="32"/>
    <x v="2"/>
    <s v="Картофель"/>
    <s v="тыс.тонн"/>
    <x v="7"/>
    <x v="3"/>
    <n v="76.5"/>
  </r>
  <r>
    <x v="32"/>
    <x v="3"/>
    <s v="Картофель"/>
    <s v="тыс.тонн"/>
    <x v="6"/>
    <x v="3"/>
    <n v="75.599999999999994"/>
  </r>
  <r>
    <x v="32"/>
    <x v="3"/>
    <s v="Картофель"/>
    <s v="тыс.тонн"/>
    <x v="8"/>
    <x v="2"/>
    <n v="74"/>
  </r>
  <r>
    <x v="32"/>
    <x v="3"/>
    <s v="Картофель"/>
    <s v="тыс.тонн"/>
    <x v="4"/>
    <x v="0"/>
    <n v="89.5"/>
  </r>
  <r>
    <x v="32"/>
    <x v="3"/>
    <s v="Картофель"/>
    <s v="тыс.тонн"/>
    <x v="7"/>
    <x v="2"/>
    <n v="72.5"/>
  </r>
  <r>
    <x v="32"/>
    <x v="3"/>
    <s v="Картофель"/>
    <s v="тыс.тонн"/>
    <x v="8"/>
    <x v="3"/>
    <n v="77"/>
  </r>
  <r>
    <x v="32"/>
    <x v="3"/>
    <s v="Картофель"/>
    <s v="тыс.тонн"/>
    <x v="5"/>
    <x v="1"/>
    <n v="74"/>
  </r>
  <r>
    <x v="32"/>
    <x v="3"/>
    <s v="Картофель"/>
    <s v="тыс.тонн"/>
    <x v="7"/>
    <x v="3"/>
    <n v="76.5"/>
  </r>
  <r>
    <x v="32"/>
    <x v="3"/>
    <s v="Картофель"/>
    <s v="тыс.тонн"/>
    <x v="6"/>
    <x v="2"/>
    <n v="71.599999999999994"/>
  </r>
  <r>
    <x v="32"/>
    <x v="4"/>
    <s v="Картофель"/>
    <s v="тыс.тонн"/>
    <x v="4"/>
    <x v="0"/>
    <n v="89.5"/>
  </r>
  <r>
    <x v="32"/>
    <x v="4"/>
    <s v="Картофель"/>
    <s v="тыс.тонн"/>
    <x v="8"/>
    <x v="3"/>
    <n v="72.7"/>
  </r>
  <r>
    <x v="32"/>
    <x v="4"/>
    <s v="Картофель"/>
    <s v="тыс.тонн"/>
    <x v="7"/>
    <x v="2"/>
    <n v="69"/>
  </r>
  <r>
    <x v="32"/>
    <x v="4"/>
    <s v="Картофель"/>
    <s v="тыс.тонн"/>
    <x v="5"/>
    <x v="0"/>
    <n v="74.099999999999994"/>
  </r>
  <r>
    <x v="32"/>
    <x v="4"/>
    <s v="Картофель"/>
    <s v="тыс.тонн"/>
    <x v="9"/>
    <x v="2"/>
    <n v="69.5"/>
  </r>
  <r>
    <x v="32"/>
    <x v="4"/>
    <s v="Картофель"/>
    <s v="тыс.тонн"/>
    <x v="7"/>
    <x v="3"/>
    <n v="71.7"/>
  </r>
  <r>
    <x v="32"/>
    <x v="4"/>
    <s v="Картофель"/>
    <s v="тыс.тонн"/>
    <x v="6"/>
    <x v="1"/>
    <n v="71.3"/>
  </r>
  <r>
    <x v="32"/>
    <x v="4"/>
    <s v="Картофель"/>
    <s v="тыс.тонн"/>
    <x v="9"/>
    <x v="3"/>
    <n v="73.2"/>
  </r>
  <r>
    <x v="32"/>
    <x v="4"/>
    <s v="Картофель"/>
    <s v="тыс.тонн"/>
    <x v="8"/>
    <x v="2"/>
    <n v="69.099999999999994"/>
  </r>
  <r>
    <x v="32"/>
    <x v="5"/>
    <s v="Картофель"/>
    <s v="тыс.тонн"/>
    <x v="7"/>
    <x v="1"/>
    <n v="82"/>
  </r>
  <r>
    <x v="32"/>
    <x v="5"/>
    <s v="Картофель"/>
    <s v="тыс.тонн"/>
    <x v="9"/>
    <x v="2"/>
    <n v="83"/>
  </r>
  <r>
    <x v="32"/>
    <x v="5"/>
    <s v="Картофель"/>
    <s v="тыс.тонн"/>
    <x v="8"/>
    <x v="2"/>
    <n v="82.5"/>
  </r>
  <r>
    <x v="32"/>
    <x v="5"/>
    <s v="Картофель"/>
    <s v="тыс.тонн"/>
    <x v="5"/>
    <x v="0"/>
    <n v="74.099999999999994"/>
  </r>
  <r>
    <x v="32"/>
    <x v="5"/>
    <s v="Картофель"/>
    <s v="тыс.тонн"/>
    <x v="9"/>
    <x v="3"/>
    <n v="84.5"/>
  </r>
  <r>
    <x v="32"/>
    <x v="5"/>
    <s v="Картофель"/>
    <s v="тыс.тонн"/>
    <x v="8"/>
    <x v="3"/>
    <n v="84"/>
  </r>
  <r>
    <x v="32"/>
    <x v="5"/>
    <s v="Картофель"/>
    <s v="тыс.тонн"/>
    <x v="6"/>
    <x v="0"/>
    <n v="94.3"/>
  </r>
  <r>
    <x v="32"/>
    <x v="5"/>
    <s v="Картофель"/>
    <s v="тыс.тонн"/>
    <x v="10"/>
    <x v="2"/>
    <n v="83.5"/>
  </r>
  <r>
    <x v="32"/>
    <x v="5"/>
    <s v="Картофель"/>
    <s v="тыс.тонн"/>
    <x v="10"/>
    <x v="3"/>
    <n v="85"/>
  </r>
  <r>
    <x v="32"/>
    <x v="6"/>
    <s v="Картофель"/>
    <s v="тыс.тонн"/>
    <x v="10"/>
    <x v="2"/>
    <n v="90"/>
  </r>
  <r>
    <x v="32"/>
    <x v="6"/>
    <s v="Картофель"/>
    <s v="тыс.тонн"/>
    <x v="11"/>
    <x v="3"/>
    <n v="91.5"/>
  </r>
  <r>
    <x v="32"/>
    <x v="6"/>
    <s v="Картофель"/>
    <s v="тыс.тонн"/>
    <x v="8"/>
    <x v="1"/>
    <n v="88"/>
  </r>
  <r>
    <x v="32"/>
    <x v="6"/>
    <s v="Картофель"/>
    <s v="тыс.тонн"/>
    <x v="10"/>
    <x v="3"/>
    <n v="91"/>
  </r>
  <r>
    <x v="32"/>
    <x v="6"/>
    <s v="Картофель"/>
    <s v="тыс.тонн"/>
    <x v="6"/>
    <x v="0"/>
    <n v="94.3"/>
  </r>
  <r>
    <x v="32"/>
    <x v="6"/>
    <s v="Картофель"/>
    <s v="тыс.тонн"/>
    <x v="9"/>
    <x v="2"/>
    <n v="90"/>
  </r>
  <r>
    <x v="32"/>
    <x v="6"/>
    <s v="Картофель"/>
    <s v="тыс.тонн"/>
    <x v="11"/>
    <x v="2"/>
    <n v="90"/>
  </r>
  <r>
    <x v="32"/>
    <x v="6"/>
    <s v="Картофель"/>
    <s v="тыс.тонн"/>
    <x v="7"/>
    <x v="0"/>
    <n v="89.9"/>
  </r>
  <r>
    <x v="32"/>
    <x v="6"/>
    <s v="Картофель"/>
    <s v="тыс.тонн"/>
    <x v="9"/>
    <x v="3"/>
    <n v="90.5"/>
  </r>
  <r>
    <x v="32"/>
    <x v="7"/>
    <s v="Картофель"/>
    <s v="тыс.тонн"/>
    <x v="9"/>
    <x v="1"/>
    <n v="89.1"/>
  </r>
  <r>
    <x v="32"/>
    <x v="7"/>
    <s v="Картофель"/>
    <s v="тыс.тонн"/>
    <x v="12"/>
    <x v="3"/>
    <n v="92"/>
  </r>
  <r>
    <x v="32"/>
    <x v="7"/>
    <s v="Картофель"/>
    <s v="тыс.тонн"/>
    <x v="11"/>
    <x v="2"/>
    <n v="90.7"/>
  </r>
  <r>
    <x v="32"/>
    <x v="7"/>
    <s v="Картофель"/>
    <s v="тыс.тонн"/>
    <x v="10"/>
    <x v="2"/>
    <n v="90.3"/>
  </r>
  <r>
    <x v="32"/>
    <x v="7"/>
    <s v="Картофель"/>
    <s v="тыс.тонн"/>
    <x v="11"/>
    <x v="3"/>
    <n v="91.5"/>
  </r>
  <r>
    <x v="32"/>
    <x v="7"/>
    <s v="Картофель"/>
    <s v="тыс.тонн"/>
    <x v="10"/>
    <x v="3"/>
    <n v="91"/>
  </r>
  <r>
    <x v="32"/>
    <x v="7"/>
    <s v="Картофель"/>
    <s v="тыс.тонн"/>
    <x v="12"/>
    <x v="2"/>
    <n v="91.1"/>
  </r>
  <r>
    <x v="32"/>
    <x v="7"/>
    <s v="Картофель"/>
    <s v="тыс.тонн"/>
    <x v="7"/>
    <x v="0"/>
    <n v="89.9"/>
  </r>
  <r>
    <x v="32"/>
    <x v="7"/>
    <s v="Картофель"/>
    <s v="тыс.тонн"/>
    <x v="8"/>
    <x v="0"/>
    <n v="88.1"/>
  </r>
  <r>
    <x v="32"/>
    <x v="8"/>
    <s v="Картофель"/>
    <s v="тыс.тонн"/>
    <x v="9"/>
    <x v="0"/>
    <n v="71.099999999999994"/>
  </r>
  <r>
    <x v="32"/>
    <x v="8"/>
    <s v="Картофель"/>
    <s v="тыс.тонн"/>
    <x v="12"/>
    <x v="4"/>
    <n v="77"/>
  </r>
  <r>
    <x v="32"/>
    <x v="8"/>
    <s v="Картофель"/>
    <s v="тыс.тонн"/>
    <x v="11"/>
    <x v="4"/>
    <n v="75"/>
  </r>
  <r>
    <x v="32"/>
    <x v="8"/>
    <s v="Картофель"/>
    <s v="тыс.тонн"/>
    <x v="13"/>
    <x v="4"/>
    <n v="80"/>
  </r>
  <r>
    <x v="32"/>
    <x v="8"/>
    <s v="Картофель"/>
    <s v="тыс.тонн"/>
    <x v="10"/>
    <x v="1"/>
    <n v="73"/>
  </r>
  <r>
    <x v="32"/>
    <x v="8"/>
    <s v="Картофель"/>
    <s v="тыс.тонн"/>
    <x v="12"/>
    <x v="3"/>
    <n v="84"/>
  </r>
  <r>
    <x v="32"/>
    <x v="8"/>
    <s v="Картофель"/>
    <s v="тыс.тонн"/>
    <x v="11"/>
    <x v="3"/>
    <n v="78"/>
  </r>
  <r>
    <x v="32"/>
    <x v="8"/>
    <s v="Картофель"/>
    <s v="тыс.тонн"/>
    <x v="13"/>
    <x v="3"/>
    <n v="89"/>
  </r>
  <r>
    <x v="32"/>
    <x v="8"/>
    <s v="Картофель"/>
    <s v="тыс.тонн"/>
    <x v="11"/>
    <x v="2"/>
    <n v="77"/>
  </r>
  <r>
    <x v="32"/>
    <x v="8"/>
    <s v="Картофель"/>
    <s v="тыс.тонн"/>
    <x v="13"/>
    <x v="2"/>
    <n v="84"/>
  </r>
  <r>
    <x v="32"/>
    <x v="8"/>
    <s v="Картофель"/>
    <s v="тыс.тонн"/>
    <x v="12"/>
    <x v="2"/>
    <n v="80"/>
  </r>
  <r>
    <x v="32"/>
    <x v="8"/>
    <s v="Картофель"/>
    <s v="тыс.тонн"/>
    <x v="8"/>
    <x v="0"/>
    <n v="88.1"/>
  </r>
  <r>
    <x v="32"/>
    <x v="9"/>
    <s v="Картофель"/>
    <s v="тыс.тонн"/>
    <x v="10"/>
    <x v="0"/>
    <n v="67.2"/>
  </r>
  <r>
    <x v="32"/>
    <x v="9"/>
    <s v="Картофель"/>
    <s v="тыс.тонн"/>
    <x v="13"/>
    <x v="2"/>
    <n v="71.2"/>
  </r>
  <r>
    <x v="32"/>
    <x v="9"/>
    <s v="Картофель"/>
    <s v="тыс.тонн"/>
    <x v="12"/>
    <x v="2"/>
    <n v="70"/>
  </r>
  <r>
    <x v="32"/>
    <x v="9"/>
    <s v="Картофель"/>
    <s v="тыс.тонн"/>
    <x v="14"/>
    <x v="2"/>
    <n v="72.5"/>
  </r>
  <r>
    <x v="32"/>
    <x v="9"/>
    <s v="Картофель"/>
    <s v="тыс.тонн"/>
    <x v="11"/>
    <x v="1"/>
    <n v="68"/>
  </r>
  <r>
    <x v="32"/>
    <x v="9"/>
    <s v="Картофель"/>
    <s v="тыс.тонн"/>
    <x v="13"/>
    <x v="3"/>
    <n v="76.7"/>
  </r>
  <r>
    <x v="32"/>
    <x v="9"/>
    <s v="Картофель"/>
    <s v="тыс.тонн"/>
    <x v="12"/>
    <x v="3"/>
    <n v="74.7"/>
  </r>
  <r>
    <x v="32"/>
    <x v="9"/>
    <s v="Картофель"/>
    <s v="тыс.тонн"/>
    <x v="14"/>
    <x v="3"/>
    <n v="78"/>
  </r>
  <r>
    <x v="32"/>
    <x v="9"/>
    <s v="Картофель"/>
    <s v="тыс.тонн"/>
    <x v="12"/>
    <x v="4"/>
    <n v="68"/>
  </r>
  <r>
    <x v="32"/>
    <x v="9"/>
    <s v="Картофель"/>
    <s v="тыс.тонн"/>
    <x v="14"/>
    <x v="4"/>
    <n v="70"/>
  </r>
  <r>
    <x v="32"/>
    <x v="9"/>
    <s v="Картофель"/>
    <s v="тыс.тонн"/>
    <x v="13"/>
    <x v="4"/>
    <n v="69"/>
  </r>
  <r>
    <x v="32"/>
    <x v="9"/>
    <s v="Картофель"/>
    <s v="тыс.тонн"/>
    <x v="9"/>
    <x v="0"/>
    <n v="71.099999999999994"/>
  </r>
  <r>
    <x v="32"/>
    <x v="10"/>
    <s v="Картофель"/>
    <s v="тыс.тонн"/>
    <x v="10"/>
    <x v="0"/>
    <n v="67.2"/>
  </r>
  <r>
    <x v="32"/>
    <x v="10"/>
    <s v="Картофель"/>
    <s v="тыс.тонн"/>
    <x v="14"/>
    <x v="4"/>
    <n v="35.299999999999997"/>
  </r>
  <r>
    <x v="32"/>
    <x v="10"/>
    <s v="Картофель"/>
    <s v="тыс.тонн"/>
    <x v="13"/>
    <x v="4"/>
    <n v="35.299999999999997"/>
  </r>
  <r>
    <x v="32"/>
    <x v="10"/>
    <s v="Картофель"/>
    <s v="тыс.тонн"/>
    <x v="15"/>
    <x v="4"/>
    <n v="35.299999999999997"/>
  </r>
  <r>
    <x v="32"/>
    <x v="10"/>
    <s v="Картофель"/>
    <s v="тыс.тонн"/>
    <x v="11"/>
    <x v="0"/>
    <n v="35.299999999999997"/>
  </r>
  <r>
    <x v="32"/>
    <x v="10"/>
    <s v="Картофель"/>
    <s v="тыс.тонн"/>
    <x v="14"/>
    <x v="2"/>
    <n v="35.6"/>
  </r>
  <r>
    <x v="32"/>
    <x v="10"/>
    <s v="Картофель"/>
    <s v="тыс.тонн"/>
    <x v="13"/>
    <x v="2"/>
    <n v="35.5"/>
  </r>
  <r>
    <x v="32"/>
    <x v="10"/>
    <s v="Картофель"/>
    <s v="тыс.тонн"/>
    <x v="15"/>
    <x v="2"/>
    <n v="35.65"/>
  </r>
  <r>
    <x v="32"/>
    <x v="10"/>
    <s v="Картофель"/>
    <s v="тыс.тонн"/>
    <x v="12"/>
    <x v="1"/>
    <n v="35.5"/>
  </r>
  <r>
    <x v="32"/>
    <x v="10"/>
    <s v="Картофель"/>
    <s v="тыс.тонн"/>
    <x v="14"/>
    <x v="3"/>
    <n v="36"/>
  </r>
  <r>
    <x v="32"/>
    <x v="10"/>
    <s v="Картофель"/>
    <s v="тыс.тонн"/>
    <x v="13"/>
    <x v="3"/>
    <n v="35.700000000000003"/>
  </r>
  <r>
    <x v="32"/>
    <x v="10"/>
    <s v="Картофель"/>
    <s v="тыс.тонн"/>
    <x v="15"/>
    <x v="3"/>
    <n v="36.1"/>
  </r>
  <r>
    <x v="33"/>
    <x v="0"/>
    <s v="Овощи"/>
    <s v="тыс.тонн"/>
    <x v="0"/>
    <x v="0"/>
    <n v="20.399999999999999"/>
  </r>
  <r>
    <x v="33"/>
    <x v="0"/>
    <s v="Овощи"/>
    <s v="тыс.тонн"/>
    <x v="1"/>
    <x v="0"/>
    <n v="23.3"/>
  </r>
  <r>
    <x v="33"/>
    <x v="0"/>
    <s v="Овощи"/>
    <s v="тыс.тонн"/>
    <x v="2"/>
    <x v="1"/>
    <n v="23.3"/>
  </r>
  <r>
    <x v="33"/>
    <x v="0"/>
    <s v="Овощи"/>
    <s v="тыс.тонн"/>
    <x v="3"/>
    <x v="2"/>
    <n v="22.8"/>
  </r>
  <r>
    <x v="33"/>
    <x v="0"/>
    <s v="Овощи"/>
    <s v="тыс.тонн"/>
    <x v="4"/>
    <x v="2"/>
    <n v="23"/>
  </r>
  <r>
    <x v="33"/>
    <x v="0"/>
    <s v="Овощи"/>
    <s v="тыс.тонн"/>
    <x v="4"/>
    <x v="3"/>
    <n v="24"/>
  </r>
  <r>
    <x v="33"/>
    <x v="0"/>
    <s v="Овощи"/>
    <s v="тыс.тонн"/>
    <x v="5"/>
    <x v="2"/>
    <n v="23.1"/>
  </r>
  <r>
    <x v="33"/>
    <x v="0"/>
    <s v="Овощи"/>
    <s v="тыс.тонн"/>
    <x v="5"/>
    <x v="3"/>
    <n v="25"/>
  </r>
  <r>
    <x v="33"/>
    <x v="0"/>
    <s v="Овощи"/>
    <s v="тыс.тонн"/>
    <x v="3"/>
    <x v="3"/>
    <n v="23.5"/>
  </r>
  <r>
    <x v="33"/>
    <x v="1"/>
    <s v="Овощи"/>
    <s v="тыс.тонн"/>
    <x v="1"/>
    <x v="0"/>
    <n v="23.4"/>
  </r>
  <r>
    <x v="33"/>
    <x v="1"/>
    <s v="Овощи"/>
    <s v="тыс.тонн"/>
    <x v="5"/>
    <x v="3"/>
    <n v="24.5"/>
  </r>
  <r>
    <x v="33"/>
    <x v="1"/>
    <s v="Овощи"/>
    <s v="тыс.тонн"/>
    <x v="4"/>
    <x v="2"/>
    <n v="23"/>
  </r>
  <r>
    <x v="33"/>
    <x v="1"/>
    <s v="Овощи"/>
    <s v="тыс.тонн"/>
    <x v="2"/>
    <x v="0"/>
    <n v="23"/>
  </r>
  <r>
    <x v="33"/>
    <x v="1"/>
    <s v="Овощи"/>
    <s v="тыс.тонн"/>
    <x v="6"/>
    <x v="2"/>
    <n v="23.2"/>
  </r>
  <r>
    <x v="33"/>
    <x v="1"/>
    <s v="Овощи"/>
    <s v="тыс.тонн"/>
    <x v="4"/>
    <x v="3"/>
    <n v="24"/>
  </r>
  <r>
    <x v="33"/>
    <x v="1"/>
    <s v="Овощи"/>
    <s v="тыс.тонн"/>
    <x v="3"/>
    <x v="1"/>
    <n v="23"/>
  </r>
  <r>
    <x v="33"/>
    <x v="1"/>
    <s v="Овощи"/>
    <s v="тыс.тонн"/>
    <x v="6"/>
    <x v="3"/>
    <n v="25"/>
  </r>
  <r>
    <x v="33"/>
    <x v="1"/>
    <s v="Овощи"/>
    <s v="тыс.тонн"/>
    <x v="5"/>
    <x v="2"/>
    <n v="23.1"/>
  </r>
  <r>
    <x v="33"/>
    <x v="2"/>
    <s v="Овощи"/>
    <s v="тыс.тонн"/>
    <x v="4"/>
    <x v="1"/>
    <n v="22"/>
  </r>
  <r>
    <x v="33"/>
    <x v="2"/>
    <s v="Овощи"/>
    <s v="тыс.тонн"/>
    <x v="6"/>
    <x v="2"/>
    <n v="20"/>
  </r>
  <r>
    <x v="33"/>
    <x v="2"/>
    <s v="Овощи"/>
    <s v="тыс.тонн"/>
    <x v="5"/>
    <x v="2"/>
    <n v="20"/>
  </r>
  <r>
    <x v="33"/>
    <x v="2"/>
    <s v="Овощи"/>
    <s v="тыс.тонн"/>
    <x v="6"/>
    <x v="3"/>
    <n v="23"/>
  </r>
  <r>
    <x v="33"/>
    <x v="2"/>
    <s v="Овощи"/>
    <s v="тыс.тонн"/>
    <x v="5"/>
    <x v="3"/>
    <n v="22.5"/>
  </r>
  <r>
    <x v="33"/>
    <x v="2"/>
    <s v="Овощи"/>
    <s v="тыс.тонн"/>
    <x v="3"/>
    <x v="0"/>
    <n v="21.6"/>
  </r>
  <r>
    <x v="33"/>
    <x v="2"/>
    <s v="Овощи"/>
    <s v="тыс.тонн"/>
    <x v="7"/>
    <x v="2"/>
    <n v="20"/>
  </r>
  <r>
    <x v="33"/>
    <x v="2"/>
    <s v="Овощи"/>
    <s v="тыс.тонн"/>
    <x v="7"/>
    <x v="3"/>
    <n v="23.3"/>
  </r>
  <r>
    <x v="33"/>
    <x v="3"/>
    <s v="Овощи"/>
    <s v="тыс.тонн"/>
    <x v="6"/>
    <x v="3"/>
    <n v="23"/>
  </r>
  <r>
    <x v="33"/>
    <x v="3"/>
    <s v="Овощи"/>
    <s v="тыс.тонн"/>
    <x v="8"/>
    <x v="2"/>
    <n v="20"/>
  </r>
  <r>
    <x v="33"/>
    <x v="3"/>
    <s v="Овощи"/>
    <s v="тыс.тонн"/>
    <x v="4"/>
    <x v="0"/>
    <n v="22.1"/>
  </r>
  <r>
    <x v="33"/>
    <x v="3"/>
    <s v="Овощи"/>
    <s v="тыс.тонн"/>
    <x v="7"/>
    <x v="2"/>
    <n v="19.5"/>
  </r>
  <r>
    <x v="33"/>
    <x v="3"/>
    <s v="Овощи"/>
    <s v="тыс.тонн"/>
    <x v="8"/>
    <x v="3"/>
    <n v="23.5"/>
  </r>
  <r>
    <x v="33"/>
    <x v="3"/>
    <s v="Овощи"/>
    <s v="тыс.тонн"/>
    <x v="5"/>
    <x v="1"/>
    <n v="19"/>
  </r>
  <r>
    <x v="33"/>
    <x v="3"/>
    <s v="Овощи"/>
    <s v="тыс.тонн"/>
    <x v="7"/>
    <x v="3"/>
    <n v="23.3"/>
  </r>
  <r>
    <x v="33"/>
    <x v="3"/>
    <s v="Овощи"/>
    <s v="тыс.тонн"/>
    <x v="6"/>
    <x v="2"/>
    <n v="19"/>
  </r>
  <r>
    <x v="33"/>
    <x v="4"/>
    <s v="Овощи"/>
    <s v="тыс.тонн"/>
    <x v="4"/>
    <x v="0"/>
    <n v="22.1"/>
  </r>
  <r>
    <x v="33"/>
    <x v="4"/>
    <s v="Овощи"/>
    <s v="тыс.тонн"/>
    <x v="8"/>
    <x v="3"/>
    <n v="19.100000000000001"/>
  </r>
  <r>
    <x v="33"/>
    <x v="4"/>
    <s v="Овощи"/>
    <s v="тыс.тонн"/>
    <x v="7"/>
    <x v="2"/>
    <n v="18.100000000000001"/>
  </r>
  <r>
    <x v="33"/>
    <x v="4"/>
    <s v="Овощи"/>
    <s v="тыс.тонн"/>
    <x v="5"/>
    <x v="0"/>
    <n v="17.399999999999999"/>
  </r>
  <r>
    <x v="33"/>
    <x v="4"/>
    <s v="Овощи"/>
    <s v="тыс.тонн"/>
    <x v="9"/>
    <x v="2"/>
    <n v="18.2"/>
  </r>
  <r>
    <x v="33"/>
    <x v="4"/>
    <s v="Овощи"/>
    <s v="тыс.тонн"/>
    <x v="7"/>
    <x v="3"/>
    <n v="19"/>
  </r>
  <r>
    <x v="33"/>
    <x v="4"/>
    <s v="Овощи"/>
    <s v="тыс.тонн"/>
    <x v="6"/>
    <x v="1"/>
    <n v="18.899999999999999"/>
  </r>
  <r>
    <x v="33"/>
    <x v="4"/>
    <s v="Овощи"/>
    <s v="тыс.тонн"/>
    <x v="9"/>
    <x v="3"/>
    <n v="19.2"/>
  </r>
  <r>
    <x v="33"/>
    <x v="4"/>
    <s v="Овощи"/>
    <s v="тыс.тонн"/>
    <x v="8"/>
    <x v="2"/>
    <n v="18.100000000000001"/>
  </r>
  <r>
    <x v="33"/>
    <x v="5"/>
    <s v="Овощи"/>
    <s v="тыс.тонн"/>
    <x v="7"/>
    <x v="1"/>
    <n v="19"/>
  </r>
  <r>
    <x v="33"/>
    <x v="5"/>
    <s v="Овощи"/>
    <s v="тыс.тонн"/>
    <x v="9"/>
    <x v="2"/>
    <n v="19.5"/>
  </r>
  <r>
    <x v="33"/>
    <x v="5"/>
    <s v="Овощи"/>
    <s v="тыс.тонн"/>
    <x v="8"/>
    <x v="2"/>
    <n v="19.2"/>
  </r>
  <r>
    <x v="33"/>
    <x v="5"/>
    <s v="Овощи"/>
    <s v="тыс.тонн"/>
    <x v="5"/>
    <x v="0"/>
    <n v="17.399999999999999"/>
  </r>
  <r>
    <x v="33"/>
    <x v="5"/>
    <s v="Овощи"/>
    <s v="тыс.тонн"/>
    <x v="9"/>
    <x v="3"/>
    <n v="19.8"/>
  </r>
  <r>
    <x v="33"/>
    <x v="5"/>
    <s v="Овощи"/>
    <s v="тыс.тонн"/>
    <x v="8"/>
    <x v="3"/>
    <n v="19.5"/>
  </r>
  <r>
    <x v="33"/>
    <x v="5"/>
    <s v="Овощи"/>
    <s v="тыс.тонн"/>
    <x v="6"/>
    <x v="0"/>
    <n v="21.5"/>
  </r>
  <r>
    <x v="33"/>
    <x v="5"/>
    <s v="Овощи"/>
    <s v="тыс.тонн"/>
    <x v="10"/>
    <x v="2"/>
    <n v="19.7"/>
  </r>
  <r>
    <x v="33"/>
    <x v="5"/>
    <s v="Овощи"/>
    <s v="тыс.тонн"/>
    <x v="10"/>
    <x v="3"/>
    <n v="20"/>
  </r>
  <r>
    <x v="33"/>
    <x v="6"/>
    <s v="Овощи"/>
    <s v="тыс.тонн"/>
    <x v="10"/>
    <x v="2"/>
    <n v="19"/>
  </r>
  <r>
    <x v="33"/>
    <x v="6"/>
    <s v="Овощи"/>
    <s v="тыс.тонн"/>
    <x v="11"/>
    <x v="3"/>
    <n v="20"/>
  </r>
  <r>
    <x v="33"/>
    <x v="6"/>
    <s v="Овощи"/>
    <s v="тыс.тонн"/>
    <x v="8"/>
    <x v="1"/>
    <n v="19"/>
  </r>
  <r>
    <x v="33"/>
    <x v="6"/>
    <s v="Овощи"/>
    <s v="тыс.тонн"/>
    <x v="10"/>
    <x v="3"/>
    <n v="19.8"/>
  </r>
  <r>
    <x v="33"/>
    <x v="6"/>
    <s v="Овощи"/>
    <s v="тыс.тонн"/>
    <x v="6"/>
    <x v="0"/>
    <n v="21.5"/>
  </r>
  <r>
    <x v="33"/>
    <x v="6"/>
    <s v="Овощи"/>
    <s v="тыс.тонн"/>
    <x v="9"/>
    <x v="2"/>
    <n v="19"/>
  </r>
  <r>
    <x v="33"/>
    <x v="6"/>
    <s v="Овощи"/>
    <s v="тыс.тонн"/>
    <x v="11"/>
    <x v="2"/>
    <n v="19"/>
  </r>
  <r>
    <x v="33"/>
    <x v="6"/>
    <s v="Овощи"/>
    <s v="тыс.тонн"/>
    <x v="7"/>
    <x v="0"/>
    <n v="19"/>
  </r>
  <r>
    <x v="33"/>
    <x v="6"/>
    <s v="Овощи"/>
    <s v="тыс.тонн"/>
    <x v="9"/>
    <x v="3"/>
    <n v="19.5"/>
  </r>
  <r>
    <x v="33"/>
    <x v="7"/>
    <s v="Овощи"/>
    <s v="тыс.тонн"/>
    <x v="9"/>
    <x v="1"/>
    <n v="18"/>
  </r>
  <r>
    <x v="33"/>
    <x v="7"/>
    <s v="Овощи"/>
    <s v="тыс.тонн"/>
    <x v="12"/>
    <x v="3"/>
    <n v="19.5"/>
  </r>
  <r>
    <x v="33"/>
    <x v="7"/>
    <s v="Овощи"/>
    <s v="тыс.тонн"/>
    <x v="11"/>
    <x v="2"/>
    <n v="18.87"/>
  </r>
  <r>
    <x v="33"/>
    <x v="7"/>
    <s v="Овощи"/>
    <s v="тыс.тонн"/>
    <x v="10"/>
    <x v="2"/>
    <n v="18.8"/>
  </r>
  <r>
    <x v="33"/>
    <x v="7"/>
    <s v="Овощи"/>
    <s v="тыс.тонн"/>
    <x v="11"/>
    <x v="3"/>
    <n v="19.3"/>
  </r>
  <r>
    <x v="33"/>
    <x v="7"/>
    <s v="Овощи"/>
    <s v="тыс.тонн"/>
    <x v="10"/>
    <x v="3"/>
    <n v="19.2"/>
  </r>
  <r>
    <x v="33"/>
    <x v="7"/>
    <s v="Овощи"/>
    <s v="тыс.тонн"/>
    <x v="12"/>
    <x v="2"/>
    <n v="19"/>
  </r>
  <r>
    <x v="33"/>
    <x v="7"/>
    <s v="Овощи"/>
    <s v="тыс.тонн"/>
    <x v="7"/>
    <x v="0"/>
    <n v="19"/>
  </r>
  <r>
    <x v="33"/>
    <x v="7"/>
    <s v="Овощи"/>
    <s v="тыс.тонн"/>
    <x v="8"/>
    <x v="0"/>
    <n v="17.399999999999999"/>
  </r>
  <r>
    <x v="33"/>
    <x v="8"/>
    <s v="Овощи"/>
    <s v="тыс.тонн"/>
    <x v="9"/>
    <x v="0"/>
    <n v="16.8"/>
  </r>
  <r>
    <x v="33"/>
    <x v="8"/>
    <s v="Овощи"/>
    <s v="тыс.тонн"/>
    <x v="12"/>
    <x v="4"/>
    <n v="17.5"/>
  </r>
  <r>
    <x v="33"/>
    <x v="8"/>
    <s v="Овощи"/>
    <s v="тыс.тонн"/>
    <x v="11"/>
    <x v="4"/>
    <n v="17.3"/>
  </r>
  <r>
    <x v="33"/>
    <x v="8"/>
    <s v="Овощи"/>
    <s v="тыс.тонн"/>
    <x v="13"/>
    <x v="4"/>
    <n v="18"/>
  </r>
  <r>
    <x v="33"/>
    <x v="8"/>
    <s v="Овощи"/>
    <s v="тыс.тонн"/>
    <x v="10"/>
    <x v="1"/>
    <n v="17"/>
  </r>
  <r>
    <x v="33"/>
    <x v="8"/>
    <s v="Овощи"/>
    <s v="тыс.тонн"/>
    <x v="12"/>
    <x v="3"/>
    <n v="18.5"/>
  </r>
  <r>
    <x v="33"/>
    <x v="8"/>
    <s v="Овощи"/>
    <s v="тыс.тонн"/>
    <x v="11"/>
    <x v="3"/>
    <n v="18"/>
  </r>
  <r>
    <x v="33"/>
    <x v="8"/>
    <s v="Овощи"/>
    <s v="тыс.тонн"/>
    <x v="13"/>
    <x v="3"/>
    <n v="19"/>
  </r>
  <r>
    <x v="33"/>
    <x v="8"/>
    <s v="Овощи"/>
    <s v="тыс.тонн"/>
    <x v="11"/>
    <x v="2"/>
    <n v="17.5"/>
  </r>
  <r>
    <x v="33"/>
    <x v="8"/>
    <s v="Овощи"/>
    <s v="тыс.тонн"/>
    <x v="13"/>
    <x v="2"/>
    <n v="18.5"/>
  </r>
  <r>
    <x v="33"/>
    <x v="8"/>
    <s v="Овощи"/>
    <s v="тыс.тонн"/>
    <x v="12"/>
    <x v="2"/>
    <n v="18"/>
  </r>
  <r>
    <x v="33"/>
    <x v="8"/>
    <s v="Овощи"/>
    <s v="тыс.тонн"/>
    <x v="8"/>
    <x v="0"/>
    <n v="17.399999999999999"/>
  </r>
  <r>
    <x v="33"/>
    <x v="9"/>
    <s v="Овощи"/>
    <s v="тыс.тонн"/>
    <x v="10"/>
    <x v="0"/>
    <n v="17.5"/>
  </r>
  <r>
    <x v="33"/>
    <x v="9"/>
    <s v="Овощи"/>
    <s v="тыс.тонн"/>
    <x v="13"/>
    <x v="2"/>
    <n v="17.8"/>
  </r>
  <r>
    <x v="33"/>
    <x v="9"/>
    <s v="Овощи"/>
    <s v="тыс.тонн"/>
    <x v="12"/>
    <x v="2"/>
    <n v="17.600000000000001"/>
  </r>
  <r>
    <x v="33"/>
    <x v="9"/>
    <s v="Овощи"/>
    <s v="тыс.тонн"/>
    <x v="14"/>
    <x v="2"/>
    <n v="18.100000000000001"/>
  </r>
  <r>
    <x v="33"/>
    <x v="9"/>
    <s v="Овощи"/>
    <s v="тыс.тонн"/>
    <x v="11"/>
    <x v="1"/>
    <n v="17.5"/>
  </r>
  <r>
    <x v="33"/>
    <x v="9"/>
    <s v="Овощи"/>
    <s v="тыс.тонн"/>
    <x v="13"/>
    <x v="3"/>
    <n v="18.2"/>
  </r>
  <r>
    <x v="33"/>
    <x v="9"/>
    <s v="Овощи"/>
    <s v="тыс.тонн"/>
    <x v="12"/>
    <x v="3"/>
    <n v="17.899999999999999"/>
  </r>
  <r>
    <x v="33"/>
    <x v="9"/>
    <s v="Овощи"/>
    <s v="тыс.тонн"/>
    <x v="14"/>
    <x v="3"/>
    <n v="18.600000000000001"/>
  </r>
  <r>
    <x v="33"/>
    <x v="9"/>
    <s v="Овощи"/>
    <s v="тыс.тонн"/>
    <x v="12"/>
    <x v="4"/>
    <n v="17.5"/>
  </r>
  <r>
    <x v="33"/>
    <x v="9"/>
    <s v="Овощи"/>
    <s v="тыс.тонн"/>
    <x v="14"/>
    <x v="4"/>
    <n v="17.7"/>
  </r>
  <r>
    <x v="33"/>
    <x v="9"/>
    <s v="Овощи"/>
    <s v="тыс.тонн"/>
    <x v="13"/>
    <x v="4"/>
    <n v="17.600000000000001"/>
  </r>
  <r>
    <x v="33"/>
    <x v="9"/>
    <s v="Овощи"/>
    <s v="тыс.тонн"/>
    <x v="9"/>
    <x v="0"/>
    <n v="16.8"/>
  </r>
  <r>
    <x v="33"/>
    <x v="10"/>
    <s v="Овощи"/>
    <s v="тыс.тонн"/>
    <x v="10"/>
    <x v="0"/>
    <n v="17.5"/>
  </r>
  <r>
    <x v="33"/>
    <x v="10"/>
    <s v="Овощи"/>
    <s v="тыс.тонн"/>
    <x v="14"/>
    <x v="4"/>
    <n v="11.27"/>
  </r>
  <r>
    <x v="33"/>
    <x v="10"/>
    <s v="Овощи"/>
    <s v="тыс.тонн"/>
    <x v="13"/>
    <x v="4"/>
    <n v="11.29"/>
  </r>
  <r>
    <x v="33"/>
    <x v="10"/>
    <s v="Овощи"/>
    <s v="тыс.тонн"/>
    <x v="15"/>
    <x v="4"/>
    <n v="11.26"/>
  </r>
  <r>
    <x v="33"/>
    <x v="10"/>
    <s v="Овощи"/>
    <s v="тыс.тонн"/>
    <x v="11"/>
    <x v="0"/>
    <n v="11.3"/>
  </r>
  <r>
    <x v="33"/>
    <x v="10"/>
    <s v="Овощи"/>
    <s v="тыс.тонн"/>
    <x v="14"/>
    <x v="2"/>
    <n v="11.31"/>
  </r>
  <r>
    <x v="33"/>
    <x v="10"/>
    <s v="Овощи"/>
    <s v="тыс.тонн"/>
    <x v="13"/>
    <x v="2"/>
    <n v="11.31"/>
  </r>
  <r>
    <x v="33"/>
    <x v="10"/>
    <s v="Овощи"/>
    <s v="тыс.тонн"/>
    <x v="15"/>
    <x v="2"/>
    <n v="11.32"/>
  </r>
  <r>
    <x v="33"/>
    <x v="10"/>
    <s v="Овощи"/>
    <s v="тыс.тонн"/>
    <x v="12"/>
    <x v="1"/>
    <n v="11.31"/>
  </r>
  <r>
    <x v="33"/>
    <x v="10"/>
    <s v="Овощи"/>
    <s v="тыс.тонн"/>
    <x v="14"/>
    <x v="3"/>
    <n v="11.33"/>
  </r>
  <r>
    <x v="33"/>
    <x v="10"/>
    <s v="Овощи"/>
    <s v="тыс.тонн"/>
    <x v="13"/>
    <x v="3"/>
    <n v="11.32"/>
  </r>
  <r>
    <x v="33"/>
    <x v="10"/>
    <s v="Овощи"/>
    <s v="тыс.тонн"/>
    <x v="15"/>
    <x v="3"/>
    <n v="11.35"/>
  </r>
  <r>
    <x v="34"/>
    <x v="0"/>
    <s v="Скот и птица (в живом весе)"/>
    <s v="тыс.тонн"/>
    <x v="0"/>
    <x v="0"/>
    <n v="11.8"/>
  </r>
  <r>
    <x v="34"/>
    <x v="0"/>
    <s v="Скот и птица (в живом весе)"/>
    <s v="тыс.тонн"/>
    <x v="1"/>
    <x v="0"/>
    <n v="12.4"/>
  </r>
  <r>
    <x v="34"/>
    <x v="0"/>
    <s v="Скот и птица (в живом весе)"/>
    <s v="тыс.тонн"/>
    <x v="2"/>
    <x v="1"/>
    <n v="12.5"/>
  </r>
  <r>
    <x v="34"/>
    <x v="0"/>
    <s v="Скот и птица (в живом весе)"/>
    <s v="тыс.тонн"/>
    <x v="3"/>
    <x v="2"/>
    <n v="12.5"/>
  </r>
  <r>
    <x v="34"/>
    <x v="0"/>
    <s v="Скот и птица (в живом весе)"/>
    <s v="тыс.тонн"/>
    <x v="4"/>
    <x v="2"/>
    <n v="12.6"/>
  </r>
  <r>
    <x v="34"/>
    <x v="0"/>
    <s v="Скот и птица (в живом весе)"/>
    <s v="тыс.тонн"/>
    <x v="4"/>
    <x v="3"/>
    <n v="13.5"/>
  </r>
  <r>
    <x v="34"/>
    <x v="0"/>
    <s v="Скот и птица (в живом весе)"/>
    <s v="тыс.тонн"/>
    <x v="5"/>
    <x v="2"/>
    <n v="13"/>
  </r>
  <r>
    <x v="34"/>
    <x v="0"/>
    <s v="Скот и птица (в живом весе)"/>
    <s v="тыс.тонн"/>
    <x v="5"/>
    <x v="3"/>
    <n v="14"/>
  </r>
  <r>
    <x v="34"/>
    <x v="0"/>
    <s v="Скот и птица (в живом весе)"/>
    <s v="тыс.тонн"/>
    <x v="3"/>
    <x v="3"/>
    <n v="13"/>
  </r>
  <r>
    <x v="34"/>
    <x v="1"/>
    <s v="Скот и птица (в живом весе)"/>
    <s v="тыс.тонн"/>
    <x v="1"/>
    <x v="0"/>
    <n v="12.4"/>
  </r>
  <r>
    <x v="34"/>
    <x v="1"/>
    <s v="Скот и птица (в живом весе)"/>
    <s v="тыс.тонн"/>
    <x v="5"/>
    <x v="3"/>
    <n v="14"/>
  </r>
  <r>
    <x v="34"/>
    <x v="1"/>
    <s v="Скот и птица (в живом весе)"/>
    <s v="тыс.тонн"/>
    <x v="4"/>
    <x v="2"/>
    <n v="12.6"/>
  </r>
  <r>
    <x v="34"/>
    <x v="1"/>
    <s v="Скот и птица (в живом весе)"/>
    <s v="тыс.тонн"/>
    <x v="2"/>
    <x v="0"/>
    <n v="12.2"/>
  </r>
  <r>
    <x v="34"/>
    <x v="1"/>
    <s v="Скот и птица (в живом весе)"/>
    <s v="тыс.тонн"/>
    <x v="6"/>
    <x v="2"/>
    <n v="13"/>
  </r>
  <r>
    <x v="34"/>
    <x v="1"/>
    <s v="Скот и птица (в живом весе)"/>
    <s v="тыс.тонн"/>
    <x v="4"/>
    <x v="3"/>
    <n v="13"/>
  </r>
  <r>
    <x v="34"/>
    <x v="1"/>
    <s v="Скот и птица (в живом весе)"/>
    <s v="тыс.тонн"/>
    <x v="3"/>
    <x v="1"/>
    <n v="12.5"/>
  </r>
  <r>
    <x v="34"/>
    <x v="1"/>
    <s v="Скот и птица (в живом весе)"/>
    <s v="тыс.тонн"/>
    <x v="6"/>
    <x v="3"/>
    <n v="14.6"/>
  </r>
  <r>
    <x v="34"/>
    <x v="1"/>
    <s v="Скот и птица (в живом весе)"/>
    <s v="тыс.тонн"/>
    <x v="5"/>
    <x v="2"/>
    <n v="13"/>
  </r>
  <r>
    <x v="34"/>
    <x v="2"/>
    <s v="Скот и птица (в живом весе)"/>
    <s v="тыс.тонн"/>
    <x v="4"/>
    <x v="1"/>
    <n v="11.8"/>
  </r>
  <r>
    <x v="34"/>
    <x v="2"/>
    <s v="Скот и птица (в живом весе)"/>
    <s v="тыс.тонн"/>
    <x v="6"/>
    <x v="2"/>
    <n v="13"/>
  </r>
  <r>
    <x v="34"/>
    <x v="2"/>
    <s v="Скот и птица (в живом весе)"/>
    <s v="тыс.тонн"/>
    <x v="5"/>
    <x v="2"/>
    <n v="12.5"/>
  </r>
  <r>
    <x v="34"/>
    <x v="2"/>
    <s v="Скот и птица (в живом весе)"/>
    <s v="тыс.тонн"/>
    <x v="6"/>
    <x v="3"/>
    <n v="13.4"/>
  </r>
  <r>
    <x v="34"/>
    <x v="2"/>
    <s v="Скот и птица (в живом весе)"/>
    <s v="тыс.тонн"/>
    <x v="5"/>
    <x v="3"/>
    <n v="13"/>
  </r>
  <r>
    <x v="34"/>
    <x v="2"/>
    <s v="Скот и птица (в живом весе)"/>
    <s v="тыс.тонн"/>
    <x v="3"/>
    <x v="0"/>
    <n v="11.8"/>
  </r>
  <r>
    <x v="34"/>
    <x v="2"/>
    <s v="Скот и птица (в живом весе)"/>
    <s v="тыс.тонн"/>
    <x v="7"/>
    <x v="2"/>
    <n v="13"/>
  </r>
  <r>
    <x v="34"/>
    <x v="2"/>
    <s v="Скот и птица (в живом весе)"/>
    <s v="тыс.тонн"/>
    <x v="7"/>
    <x v="3"/>
    <n v="13.5"/>
  </r>
  <r>
    <x v="34"/>
    <x v="3"/>
    <s v="Скот и птица (в живом весе)"/>
    <s v="тыс.тонн"/>
    <x v="6"/>
    <x v="3"/>
    <n v="13.4"/>
  </r>
  <r>
    <x v="34"/>
    <x v="3"/>
    <s v="Скот и птица (в живом весе)"/>
    <s v="тыс.тонн"/>
    <x v="8"/>
    <x v="2"/>
    <n v="13.4"/>
  </r>
  <r>
    <x v="34"/>
    <x v="3"/>
    <s v="Скот и птица (в живом весе)"/>
    <s v="тыс.тонн"/>
    <x v="4"/>
    <x v="0"/>
    <n v="11.7"/>
  </r>
  <r>
    <x v="34"/>
    <x v="3"/>
    <s v="Скот и птица (в живом весе)"/>
    <s v="тыс.тонн"/>
    <x v="7"/>
    <x v="2"/>
    <n v="13.2"/>
  </r>
  <r>
    <x v="34"/>
    <x v="3"/>
    <s v="Скот и птица (в живом весе)"/>
    <s v="тыс.тонн"/>
    <x v="8"/>
    <x v="3"/>
    <n v="13.7"/>
  </r>
  <r>
    <x v="34"/>
    <x v="3"/>
    <s v="Скот и птица (в живом весе)"/>
    <s v="тыс.тонн"/>
    <x v="5"/>
    <x v="1"/>
    <n v="12.6"/>
  </r>
  <r>
    <x v="34"/>
    <x v="3"/>
    <s v="Скот и птица (в живом весе)"/>
    <s v="тыс.тонн"/>
    <x v="7"/>
    <x v="3"/>
    <n v="13.5"/>
  </r>
  <r>
    <x v="34"/>
    <x v="3"/>
    <s v="Скот и птица (в живом весе)"/>
    <s v="тыс.тонн"/>
    <x v="6"/>
    <x v="2"/>
    <n v="13"/>
  </r>
  <r>
    <x v="34"/>
    <x v="4"/>
    <s v="Скот и птица (в живом весе)"/>
    <s v="тыс.тонн"/>
    <x v="4"/>
    <x v="0"/>
    <n v="11.7"/>
  </r>
  <r>
    <x v="34"/>
    <x v="4"/>
    <s v="Скот и птица (в живом весе)"/>
    <s v="тыс.тонн"/>
    <x v="8"/>
    <x v="3"/>
    <n v="15"/>
  </r>
  <r>
    <x v="34"/>
    <x v="4"/>
    <s v="Скот и птица (в живом весе)"/>
    <s v="тыс.тонн"/>
    <x v="7"/>
    <x v="2"/>
    <n v="12.6"/>
  </r>
  <r>
    <x v="34"/>
    <x v="4"/>
    <s v="Скот и птица (в живом весе)"/>
    <s v="тыс.тонн"/>
    <x v="5"/>
    <x v="0"/>
    <n v="12.6"/>
  </r>
  <r>
    <x v="34"/>
    <x v="4"/>
    <s v="Скот и птица (в живом весе)"/>
    <s v="тыс.тонн"/>
    <x v="9"/>
    <x v="2"/>
    <n v="15.9"/>
  </r>
  <r>
    <x v="34"/>
    <x v="4"/>
    <s v="Скот и птица (в живом весе)"/>
    <s v="тыс.тонн"/>
    <x v="7"/>
    <x v="3"/>
    <n v="13.5"/>
  </r>
  <r>
    <x v="34"/>
    <x v="4"/>
    <s v="Скот и птица (в живом весе)"/>
    <s v="тыс.тонн"/>
    <x v="6"/>
    <x v="1"/>
    <n v="12.4"/>
  </r>
  <r>
    <x v="34"/>
    <x v="4"/>
    <s v="Скот и птица (в живом весе)"/>
    <s v="тыс.тонн"/>
    <x v="9"/>
    <x v="3"/>
    <n v="17"/>
  </r>
  <r>
    <x v="34"/>
    <x v="4"/>
    <s v="Скот и птица (в живом весе)"/>
    <s v="тыс.тонн"/>
    <x v="8"/>
    <x v="2"/>
    <n v="14"/>
  </r>
  <r>
    <x v="34"/>
    <x v="5"/>
    <s v="Скот и птица (в живом весе)"/>
    <s v="тыс.тонн"/>
    <x v="7"/>
    <x v="1"/>
    <n v="12"/>
  </r>
  <r>
    <x v="34"/>
    <x v="5"/>
    <s v="Скот и птица (в живом весе)"/>
    <s v="тыс.тонн"/>
    <x v="9"/>
    <x v="2"/>
    <n v="12.5"/>
  </r>
  <r>
    <x v="34"/>
    <x v="5"/>
    <s v="Скот и птица (в живом весе)"/>
    <s v="тыс.тонн"/>
    <x v="8"/>
    <x v="2"/>
    <n v="12.1"/>
  </r>
  <r>
    <x v="34"/>
    <x v="5"/>
    <s v="Скот и птица (в живом весе)"/>
    <s v="тыс.тонн"/>
    <x v="5"/>
    <x v="0"/>
    <n v="12.7"/>
  </r>
  <r>
    <x v="34"/>
    <x v="5"/>
    <s v="Скот и птица (в живом весе)"/>
    <s v="тыс.тонн"/>
    <x v="9"/>
    <x v="3"/>
    <n v="15"/>
  </r>
  <r>
    <x v="34"/>
    <x v="5"/>
    <s v="Скот и птица (в живом весе)"/>
    <s v="тыс.тонн"/>
    <x v="8"/>
    <x v="3"/>
    <n v="13.5"/>
  </r>
  <r>
    <x v="34"/>
    <x v="5"/>
    <s v="Скот и птица (в живом весе)"/>
    <s v="тыс.тонн"/>
    <x v="6"/>
    <x v="0"/>
    <n v="12.1"/>
  </r>
  <r>
    <x v="34"/>
    <x v="5"/>
    <s v="Скот и птица (в живом весе)"/>
    <s v="тыс.тонн"/>
    <x v="10"/>
    <x v="2"/>
    <n v="13"/>
  </r>
  <r>
    <x v="34"/>
    <x v="5"/>
    <s v="Скот и птица (в живом весе)"/>
    <s v="тыс.тонн"/>
    <x v="10"/>
    <x v="3"/>
    <n v="17"/>
  </r>
  <r>
    <x v="34"/>
    <x v="6"/>
    <s v="Скот и птица (в живом весе)"/>
    <s v="тыс.тонн"/>
    <x v="10"/>
    <x v="2"/>
    <n v="12.1"/>
  </r>
  <r>
    <x v="34"/>
    <x v="6"/>
    <s v="Скот и птица (в живом весе)"/>
    <s v="тыс.тонн"/>
    <x v="11"/>
    <x v="3"/>
    <n v="13"/>
  </r>
  <r>
    <x v="34"/>
    <x v="6"/>
    <s v="Скот и птица (в живом весе)"/>
    <s v="тыс.тонн"/>
    <x v="8"/>
    <x v="1"/>
    <n v="11.2"/>
  </r>
  <r>
    <x v="34"/>
    <x v="6"/>
    <s v="Скот и птица (в живом весе)"/>
    <s v="тыс.тонн"/>
    <x v="10"/>
    <x v="3"/>
    <n v="12.8"/>
  </r>
  <r>
    <x v="34"/>
    <x v="6"/>
    <s v="Скот и птица (в живом весе)"/>
    <s v="тыс.тонн"/>
    <x v="6"/>
    <x v="0"/>
    <n v="12.1"/>
  </r>
  <r>
    <x v="34"/>
    <x v="6"/>
    <s v="Скот и птица (в живом весе)"/>
    <s v="тыс.тонн"/>
    <x v="9"/>
    <x v="2"/>
    <n v="12"/>
  </r>
  <r>
    <x v="34"/>
    <x v="6"/>
    <s v="Скот и птица (в живом весе)"/>
    <s v="тыс.тонн"/>
    <x v="11"/>
    <x v="2"/>
    <n v="12.2"/>
  </r>
  <r>
    <x v="34"/>
    <x v="6"/>
    <s v="Скот и птица (в живом весе)"/>
    <s v="тыс.тонн"/>
    <x v="7"/>
    <x v="0"/>
    <n v="12.1"/>
  </r>
  <r>
    <x v="34"/>
    <x v="6"/>
    <s v="Скот и птица (в живом весе)"/>
    <s v="тыс.тонн"/>
    <x v="9"/>
    <x v="3"/>
    <n v="12.5"/>
  </r>
  <r>
    <x v="34"/>
    <x v="7"/>
    <s v="Скот и птица (в живом весе)***"/>
    <s v="тыс.тонн"/>
    <x v="9"/>
    <x v="1"/>
    <n v="11.4"/>
  </r>
  <r>
    <x v="34"/>
    <x v="7"/>
    <s v="Скот и птица (в живом весе)***"/>
    <s v="тыс.тонн"/>
    <x v="12"/>
    <x v="3"/>
    <n v="19"/>
  </r>
  <r>
    <x v="34"/>
    <x v="7"/>
    <s v="Скот и птица (в живом весе)***"/>
    <s v="тыс.тонн"/>
    <x v="11"/>
    <x v="2"/>
    <n v="5.9"/>
  </r>
  <r>
    <x v="34"/>
    <x v="7"/>
    <s v="Скот и птица (в живом весе)***"/>
    <s v="тыс.тонн"/>
    <x v="10"/>
    <x v="2"/>
    <n v="5.9"/>
  </r>
  <r>
    <x v="34"/>
    <x v="7"/>
    <s v="Скот и птица (в живом весе)***"/>
    <s v="тыс.тонн"/>
    <x v="11"/>
    <x v="3"/>
    <n v="18"/>
  </r>
  <r>
    <x v="34"/>
    <x v="7"/>
    <s v="Скот и птица (в живом весе)***"/>
    <s v="тыс.тонн"/>
    <x v="10"/>
    <x v="3"/>
    <n v="18"/>
  </r>
  <r>
    <x v="34"/>
    <x v="7"/>
    <s v="Скот и птица (в живом весе)***"/>
    <s v="тыс.тонн"/>
    <x v="12"/>
    <x v="2"/>
    <n v="6"/>
  </r>
  <r>
    <x v="34"/>
    <x v="7"/>
    <s v="Скот и птица (в живом весе)***"/>
    <s v="тыс.тонн"/>
    <x v="7"/>
    <x v="0"/>
    <n v="12.1"/>
  </r>
  <r>
    <x v="34"/>
    <x v="7"/>
    <s v="Скот и птица (в живом весе)***"/>
    <s v="тыс.тонн"/>
    <x v="8"/>
    <x v="0"/>
    <n v="11.5"/>
  </r>
  <r>
    <x v="34"/>
    <x v="8"/>
    <s v="Скот и птица (в живом весе)"/>
    <s v="тыс.тонн"/>
    <x v="9"/>
    <x v="0"/>
    <n v="8.1"/>
  </r>
  <r>
    <x v="34"/>
    <x v="8"/>
    <s v="Скот и птица (в живом весе)"/>
    <s v="тыс.тонн"/>
    <x v="12"/>
    <x v="4"/>
    <n v="5.5"/>
  </r>
  <r>
    <x v="34"/>
    <x v="8"/>
    <s v="Скот и птица (в живом весе)"/>
    <s v="тыс.тонн"/>
    <x v="11"/>
    <x v="4"/>
    <n v="4.8"/>
  </r>
  <r>
    <x v="34"/>
    <x v="8"/>
    <s v="Скот и птица (в живом весе)"/>
    <s v="тыс.тонн"/>
    <x v="13"/>
    <x v="4"/>
    <n v="6.5"/>
  </r>
  <r>
    <x v="34"/>
    <x v="8"/>
    <s v="Скот и птица (в живом весе)"/>
    <s v="тыс.тонн"/>
    <x v="10"/>
    <x v="1"/>
    <n v="4.3"/>
  </r>
  <r>
    <x v="34"/>
    <x v="8"/>
    <s v="Скот и птица (в живом весе)"/>
    <s v="тыс.тонн"/>
    <x v="12"/>
    <x v="3"/>
    <n v="9.5"/>
  </r>
  <r>
    <x v="34"/>
    <x v="8"/>
    <s v="Скот и птица (в живом весе)"/>
    <s v="тыс.тонн"/>
    <x v="11"/>
    <x v="3"/>
    <n v="8.1"/>
  </r>
  <r>
    <x v="34"/>
    <x v="8"/>
    <s v="Скот и птица (в живом весе)"/>
    <s v="тыс.тонн"/>
    <x v="13"/>
    <x v="3"/>
    <n v="12"/>
  </r>
  <r>
    <x v="34"/>
    <x v="8"/>
    <s v="Скот и птица (в живом весе)"/>
    <s v="тыс.тонн"/>
    <x v="11"/>
    <x v="2"/>
    <n v="6"/>
  </r>
  <r>
    <x v="34"/>
    <x v="8"/>
    <s v="Скот и птица (в живом весе)"/>
    <s v="тыс.тонн"/>
    <x v="13"/>
    <x v="2"/>
    <n v="8.5"/>
  </r>
  <r>
    <x v="34"/>
    <x v="8"/>
    <s v="Скот и птица (в живом весе)"/>
    <s v="тыс.тонн"/>
    <x v="12"/>
    <x v="2"/>
    <n v="7"/>
  </r>
  <r>
    <x v="34"/>
    <x v="8"/>
    <s v="Скот и птица (в живом весе)"/>
    <s v="тыс.тонн"/>
    <x v="8"/>
    <x v="0"/>
    <n v="11.5"/>
  </r>
  <r>
    <x v="34"/>
    <x v="9"/>
    <s v="Скот и птица (в живом весе)"/>
    <s v="тыс.тонн"/>
    <x v="10"/>
    <x v="0"/>
    <n v="5.5"/>
  </r>
  <r>
    <x v="34"/>
    <x v="9"/>
    <s v="Скот и птица (в живом весе)"/>
    <s v="тыс.тонн"/>
    <x v="13"/>
    <x v="2"/>
    <n v="5.5"/>
  </r>
  <r>
    <x v="34"/>
    <x v="9"/>
    <s v="Скот и птица (в живом весе)"/>
    <s v="тыс.тонн"/>
    <x v="12"/>
    <x v="2"/>
    <n v="4.9000000000000004"/>
  </r>
  <r>
    <x v="34"/>
    <x v="9"/>
    <s v="Скот и птица (в живом весе)"/>
    <s v="тыс.тонн"/>
    <x v="14"/>
    <x v="2"/>
    <n v="5.7"/>
  </r>
  <r>
    <x v="34"/>
    <x v="9"/>
    <s v="Скот и птица (в живом весе)"/>
    <s v="тыс.тонн"/>
    <x v="11"/>
    <x v="1"/>
    <n v="4.8"/>
  </r>
  <r>
    <x v="34"/>
    <x v="9"/>
    <s v="Скот и птица (в живом весе)"/>
    <s v="тыс.тонн"/>
    <x v="13"/>
    <x v="3"/>
    <n v="6"/>
  </r>
  <r>
    <x v="34"/>
    <x v="9"/>
    <s v="Скот и птица (в живом весе)"/>
    <s v="тыс.тонн"/>
    <x v="12"/>
    <x v="3"/>
    <n v="5"/>
  </r>
  <r>
    <x v="34"/>
    <x v="9"/>
    <s v="Скот и птица (в живом весе)"/>
    <s v="тыс.тонн"/>
    <x v="14"/>
    <x v="3"/>
    <n v="7.5"/>
  </r>
  <r>
    <x v="34"/>
    <x v="9"/>
    <s v="Скот и птица (в живом весе)"/>
    <s v="тыс.тонн"/>
    <x v="12"/>
    <x v="4"/>
    <n v="4.8"/>
  </r>
  <r>
    <x v="34"/>
    <x v="9"/>
    <s v="Скот и птица (в живом весе)"/>
    <s v="тыс.тонн"/>
    <x v="14"/>
    <x v="4"/>
    <n v="5.2"/>
  </r>
  <r>
    <x v="34"/>
    <x v="9"/>
    <s v="Скот и птица (в живом весе)"/>
    <s v="тыс.тонн"/>
    <x v="13"/>
    <x v="4"/>
    <n v="5"/>
  </r>
  <r>
    <x v="34"/>
    <x v="9"/>
    <s v="Скот и птица (в живом весе)"/>
    <s v="тыс.тонн"/>
    <x v="9"/>
    <x v="0"/>
    <n v="8.1"/>
  </r>
  <r>
    <x v="34"/>
    <x v="10"/>
    <s v="Скот и птица (в живом весе)"/>
    <s v="тыс.тонн"/>
    <x v="10"/>
    <x v="0"/>
    <n v="5.5"/>
  </r>
  <r>
    <x v="34"/>
    <x v="10"/>
    <s v="Скот и птица (в живом весе)"/>
    <s v="тыс.тонн"/>
    <x v="14"/>
    <x v="4"/>
    <n v="4.3"/>
  </r>
  <r>
    <x v="34"/>
    <x v="10"/>
    <s v="Скот и птица (в живом весе)"/>
    <s v="тыс.тонн"/>
    <x v="13"/>
    <x v="4"/>
    <n v="4.3"/>
  </r>
  <r>
    <x v="34"/>
    <x v="10"/>
    <s v="Скот и птица (в живом весе)"/>
    <s v="тыс.тонн"/>
    <x v="15"/>
    <x v="4"/>
    <n v="4.32"/>
  </r>
  <r>
    <x v="34"/>
    <x v="10"/>
    <s v="Скот и птица (в живом весе)"/>
    <s v="тыс.тонн"/>
    <x v="11"/>
    <x v="0"/>
    <n v="5.0999999999999996"/>
  </r>
  <r>
    <x v="34"/>
    <x v="10"/>
    <s v="Скот и птица (в живом весе)"/>
    <s v="тыс.тонн"/>
    <x v="14"/>
    <x v="2"/>
    <n v="4.72"/>
  </r>
  <r>
    <x v="34"/>
    <x v="10"/>
    <s v="Скот и птица (в живом весе)"/>
    <s v="тыс.тонн"/>
    <x v="13"/>
    <x v="2"/>
    <n v="4.7"/>
  </r>
  <r>
    <x v="34"/>
    <x v="10"/>
    <s v="Скот и птица (в живом весе)"/>
    <s v="тыс.тонн"/>
    <x v="15"/>
    <x v="2"/>
    <n v="4.75"/>
  </r>
  <r>
    <x v="34"/>
    <x v="10"/>
    <s v="Скот и птица (в живом весе)"/>
    <s v="тыс.тонн"/>
    <x v="12"/>
    <x v="1"/>
    <n v="4"/>
  </r>
  <r>
    <x v="34"/>
    <x v="10"/>
    <s v="Скот и птица (в живом весе)"/>
    <s v="тыс.тонн"/>
    <x v="14"/>
    <x v="3"/>
    <n v="5.14"/>
  </r>
  <r>
    <x v="34"/>
    <x v="10"/>
    <s v="Скот и птица (в живом весе)"/>
    <s v="тыс.тонн"/>
    <x v="13"/>
    <x v="3"/>
    <n v="5.0999999999999996"/>
  </r>
  <r>
    <x v="34"/>
    <x v="10"/>
    <s v="Скот и птица (в живом весе)"/>
    <s v="тыс.тонн"/>
    <x v="15"/>
    <x v="3"/>
    <n v="5.2"/>
  </r>
  <r>
    <x v="35"/>
    <x v="0"/>
    <s v="Молоко"/>
    <s v="тыс.тонн"/>
    <x v="0"/>
    <x v="0"/>
    <n v="74.7"/>
  </r>
  <r>
    <x v="35"/>
    <x v="0"/>
    <s v="Молоко"/>
    <s v="тыс.тонн"/>
    <x v="1"/>
    <x v="0"/>
    <n v="71.2"/>
  </r>
  <r>
    <x v="35"/>
    <x v="0"/>
    <s v="Молоко"/>
    <s v="тыс.тонн"/>
    <x v="2"/>
    <x v="1"/>
    <n v="71.2"/>
  </r>
  <r>
    <x v="35"/>
    <x v="0"/>
    <s v="Молоко"/>
    <s v="тыс.тонн"/>
    <x v="3"/>
    <x v="2"/>
    <n v="71.2"/>
  </r>
  <r>
    <x v="35"/>
    <x v="0"/>
    <s v="Молоко"/>
    <s v="тыс.тонн"/>
    <x v="4"/>
    <x v="2"/>
    <n v="72"/>
  </r>
  <r>
    <x v="35"/>
    <x v="0"/>
    <s v="Молоко"/>
    <s v="тыс.тонн"/>
    <x v="4"/>
    <x v="3"/>
    <n v="75"/>
  </r>
  <r>
    <x v="35"/>
    <x v="0"/>
    <s v="Молоко"/>
    <s v="тыс.тонн"/>
    <x v="5"/>
    <x v="2"/>
    <n v="73"/>
  </r>
  <r>
    <x v="35"/>
    <x v="0"/>
    <s v="Молоко"/>
    <s v="тыс.тонн"/>
    <x v="5"/>
    <x v="3"/>
    <n v="77"/>
  </r>
  <r>
    <x v="35"/>
    <x v="0"/>
    <s v="Молоко"/>
    <s v="тыс.тонн"/>
    <x v="3"/>
    <x v="3"/>
    <n v="72.599999999999994"/>
  </r>
  <r>
    <x v="35"/>
    <x v="1"/>
    <s v="Молоко"/>
    <s v="тыс.тонн"/>
    <x v="1"/>
    <x v="0"/>
    <n v="71.2"/>
  </r>
  <r>
    <x v="35"/>
    <x v="1"/>
    <s v="Молоко"/>
    <s v="тыс.тонн"/>
    <x v="5"/>
    <x v="3"/>
    <n v="74.2"/>
  </r>
  <r>
    <x v="35"/>
    <x v="1"/>
    <s v="Молоко"/>
    <s v="тыс.тонн"/>
    <x v="4"/>
    <x v="2"/>
    <n v="72"/>
  </r>
  <r>
    <x v="35"/>
    <x v="1"/>
    <s v="Молоко"/>
    <s v="тыс.тонн"/>
    <x v="2"/>
    <x v="0"/>
    <n v="71.400000000000006"/>
  </r>
  <r>
    <x v="35"/>
    <x v="1"/>
    <s v="Молоко"/>
    <s v="тыс.тонн"/>
    <x v="6"/>
    <x v="2"/>
    <n v="72.2"/>
  </r>
  <r>
    <x v="35"/>
    <x v="1"/>
    <s v="Молоко"/>
    <s v="тыс.тонн"/>
    <x v="4"/>
    <x v="3"/>
    <n v="73"/>
  </r>
  <r>
    <x v="35"/>
    <x v="1"/>
    <s v="Молоко"/>
    <s v="тыс.тонн"/>
    <x v="3"/>
    <x v="1"/>
    <n v="72"/>
  </r>
  <r>
    <x v="35"/>
    <x v="1"/>
    <s v="Молоко"/>
    <s v="тыс.тонн"/>
    <x v="6"/>
    <x v="3"/>
    <n v="75"/>
  </r>
  <r>
    <x v="35"/>
    <x v="1"/>
    <s v="Молоко"/>
    <s v="тыс.тонн"/>
    <x v="5"/>
    <x v="2"/>
    <n v="72.099999999999994"/>
  </r>
  <r>
    <x v="35"/>
    <x v="2"/>
    <s v="Молоко"/>
    <s v="тыс.тонн"/>
    <x v="4"/>
    <x v="1"/>
    <n v="65.599999999999994"/>
  </r>
  <r>
    <x v="35"/>
    <x v="2"/>
    <s v="Молоко"/>
    <s v="тыс.тонн"/>
    <x v="6"/>
    <x v="2"/>
    <n v="60.9"/>
  </r>
  <r>
    <x v="35"/>
    <x v="2"/>
    <s v="Молоко"/>
    <s v="тыс.тонн"/>
    <x v="5"/>
    <x v="2"/>
    <n v="59"/>
  </r>
  <r>
    <x v="35"/>
    <x v="2"/>
    <s v="Молоко"/>
    <s v="тыс.тонн"/>
    <x v="6"/>
    <x v="3"/>
    <n v="66"/>
  </r>
  <r>
    <x v="35"/>
    <x v="2"/>
    <s v="Молоко"/>
    <s v="тыс.тонн"/>
    <x v="5"/>
    <x v="3"/>
    <n v="65.599999999999994"/>
  </r>
  <r>
    <x v="35"/>
    <x v="2"/>
    <s v="Молоко"/>
    <s v="тыс.тонн"/>
    <x v="3"/>
    <x v="0"/>
    <n v="68.400000000000006"/>
  </r>
  <r>
    <x v="35"/>
    <x v="2"/>
    <s v="Молоко"/>
    <s v="тыс.тонн"/>
    <x v="7"/>
    <x v="2"/>
    <n v="61"/>
  </r>
  <r>
    <x v="35"/>
    <x v="2"/>
    <s v="Молоко"/>
    <s v="тыс.тонн"/>
    <x v="7"/>
    <x v="3"/>
    <n v="66.5"/>
  </r>
  <r>
    <x v="35"/>
    <x v="3"/>
    <s v="Молоко"/>
    <s v="тыс.тонн"/>
    <x v="6"/>
    <x v="3"/>
    <n v="69.5"/>
  </r>
  <r>
    <x v="35"/>
    <x v="3"/>
    <s v="Молоко"/>
    <s v="тыс.тонн"/>
    <x v="8"/>
    <x v="2"/>
    <n v="65.900000000000006"/>
  </r>
  <r>
    <x v="35"/>
    <x v="3"/>
    <s v="Молоко"/>
    <s v="тыс.тонн"/>
    <x v="4"/>
    <x v="0"/>
    <n v="65.400000000000006"/>
  </r>
  <r>
    <x v="35"/>
    <x v="3"/>
    <s v="Молоко"/>
    <s v="тыс.тонн"/>
    <x v="7"/>
    <x v="2"/>
    <n v="65.8"/>
  </r>
  <r>
    <x v="35"/>
    <x v="3"/>
    <s v="Молоко"/>
    <s v="тыс.тонн"/>
    <x v="8"/>
    <x v="3"/>
    <n v="71.2"/>
  </r>
  <r>
    <x v="35"/>
    <x v="3"/>
    <s v="Молоко"/>
    <s v="тыс.тонн"/>
    <x v="5"/>
    <x v="1"/>
    <n v="65.400000000000006"/>
  </r>
  <r>
    <x v="35"/>
    <x v="3"/>
    <s v="Молоко"/>
    <s v="тыс.тонн"/>
    <x v="7"/>
    <x v="3"/>
    <n v="69.900000000000006"/>
  </r>
  <r>
    <x v="35"/>
    <x v="3"/>
    <s v="Молоко"/>
    <s v="тыс.тонн"/>
    <x v="6"/>
    <x v="2"/>
    <n v="65.599999999999994"/>
  </r>
  <r>
    <x v="35"/>
    <x v="4"/>
    <s v="Молоко"/>
    <s v="тыс.тонн"/>
    <x v="4"/>
    <x v="0"/>
    <n v="65.400000000000006"/>
  </r>
  <r>
    <x v="35"/>
    <x v="4"/>
    <s v="Молоко"/>
    <s v="тыс.тонн"/>
    <x v="8"/>
    <x v="3"/>
    <n v="65.8"/>
  </r>
  <r>
    <x v="35"/>
    <x v="4"/>
    <s v="Молоко"/>
    <s v="тыс.тонн"/>
    <x v="7"/>
    <x v="2"/>
    <n v="61"/>
  </r>
  <r>
    <x v="35"/>
    <x v="4"/>
    <s v="Молоко"/>
    <s v="тыс.тонн"/>
    <x v="5"/>
    <x v="0"/>
    <n v="65.599999999999994"/>
  </r>
  <r>
    <x v="35"/>
    <x v="4"/>
    <s v="Молоко"/>
    <s v="тыс.тонн"/>
    <x v="9"/>
    <x v="2"/>
    <n v="66.3"/>
  </r>
  <r>
    <x v="35"/>
    <x v="4"/>
    <s v="Молоко"/>
    <s v="тыс.тонн"/>
    <x v="7"/>
    <x v="3"/>
    <n v="65.599999999999994"/>
  </r>
  <r>
    <x v="35"/>
    <x v="4"/>
    <s v="Молоко"/>
    <s v="тыс.тонн"/>
    <x v="6"/>
    <x v="1"/>
    <n v="65.599999999999994"/>
  </r>
  <r>
    <x v="35"/>
    <x v="4"/>
    <s v="Молоко"/>
    <s v="тыс.тонн"/>
    <x v="9"/>
    <x v="3"/>
    <n v="71.3"/>
  </r>
  <r>
    <x v="35"/>
    <x v="4"/>
    <s v="Молоко"/>
    <s v="тыс.тонн"/>
    <x v="8"/>
    <x v="2"/>
    <n v="61.2"/>
  </r>
  <r>
    <x v="35"/>
    <x v="5"/>
    <s v="Молоко"/>
    <s v="тыс.тонн"/>
    <x v="7"/>
    <x v="1"/>
    <n v="65.599999999999994"/>
  </r>
  <r>
    <x v="35"/>
    <x v="5"/>
    <s v="Молоко"/>
    <s v="тыс.тонн"/>
    <x v="9"/>
    <x v="2"/>
    <n v="65.599999999999994"/>
  </r>
  <r>
    <x v="35"/>
    <x v="5"/>
    <s v="Молоко"/>
    <s v="тыс.тонн"/>
    <x v="8"/>
    <x v="2"/>
    <n v="65.599999999999994"/>
  </r>
  <r>
    <x v="35"/>
    <x v="5"/>
    <s v="Молоко"/>
    <s v="тыс.тонн"/>
    <x v="5"/>
    <x v="0"/>
    <n v="65.599999999999994"/>
  </r>
  <r>
    <x v="35"/>
    <x v="5"/>
    <s v="Молоко"/>
    <s v="тыс.тонн"/>
    <x v="9"/>
    <x v="3"/>
    <n v="65.8"/>
  </r>
  <r>
    <x v="35"/>
    <x v="5"/>
    <s v="Молоко"/>
    <s v="тыс.тонн"/>
    <x v="8"/>
    <x v="3"/>
    <n v="65.8"/>
  </r>
  <r>
    <x v="35"/>
    <x v="5"/>
    <s v="Молоко"/>
    <s v="тыс.тонн"/>
    <x v="6"/>
    <x v="0"/>
    <n v="62.9"/>
  </r>
  <r>
    <x v="35"/>
    <x v="5"/>
    <s v="Молоко"/>
    <s v="тыс.тонн"/>
    <x v="10"/>
    <x v="2"/>
    <n v="65.599999999999994"/>
  </r>
  <r>
    <x v="35"/>
    <x v="5"/>
    <s v="Молоко"/>
    <s v="тыс.тонн"/>
    <x v="10"/>
    <x v="3"/>
    <n v="71.3"/>
  </r>
  <r>
    <x v="35"/>
    <x v="6"/>
    <s v="Молоко"/>
    <s v="тыс.тонн"/>
    <x v="10"/>
    <x v="2"/>
    <n v="67"/>
  </r>
  <r>
    <x v="35"/>
    <x v="6"/>
    <s v="Молоко"/>
    <s v="тыс.тонн"/>
    <x v="11"/>
    <x v="3"/>
    <n v="68.5"/>
  </r>
  <r>
    <x v="35"/>
    <x v="6"/>
    <s v="Молоко"/>
    <s v="тыс.тонн"/>
    <x v="8"/>
    <x v="1"/>
    <n v="67"/>
  </r>
  <r>
    <x v="35"/>
    <x v="6"/>
    <s v="Молоко"/>
    <s v="тыс.тонн"/>
    <x v="10"/>
    <x v="3"/>
    <n v="68"/>
  </r>
  <r>
    <x v="35"/>
    <x v="6"/>
    <s v="Молоко"/>
    <s v="тыс.тонн"/>
    <x v="6"/>
    <x v="0"/>
    <n v="62.9"/>
  </r>
  <r>
    <x v="35"/>
    <x v="6"/>
    <s v="Молоко"/>
    <s v="тыс.тонн"/>
    <x v="9"/>
    <x v="2"/>
    <n v="66.400000000000006"/>
  </r>
  <r>
    <x v="35"/>
    <x v="6"/>
    <s v="Молоко"/>
    <s v="тыс.тонн"/>
    <x v="11"/>
    <x v="2"/>
    <n v="67.400000000000006"/>
  </r>
  <r>
    <x v="35"/>
    <x v="6"/>
    <s v="Молоко"/>
    <s v="тыс.тонн"/>
    <x v="7"/>
    <x v="0"/>
    <n v="66.099999999999994"/>
  </r>
  <r>
    <x v="35"/>
    <x v="6"/>
    <s v="Молоко"/>
    <s v="тыс.тонн"/>
    <x v="9"/>
    <x v="3"/>
    <n v="67"/>
  </r>
  <r>
    <x v="35"/>
    <x v="7"/>
    <s v="Молоко"/>
    <s v="тыс.тонн"/>
    <x v="9"/>
    <x v="1"/>
    <n v="69"/>
  </r>
  <r>
    <x v="35"/>
    <x v="7"/>
    <s v="Молоко"/>
    <s v="тыс.тонн"/>
    <x v="12"/>
    <x v="3"/>
    <n v="78.2"/>
  </r>
  <r>
    <x v="35"/>
    <x v="7"/>
    <s v="Молоко"/>
    <s v="тыс.тонн"/>
    <x v="11"/>
    <x v="2"/>
    <n v="73.5"/>
  </r>
  <r>
    <x v="35"/>
    <x v="7"/>
    <s v="Молоко"/>
    <s v="тыс.тонн"/>
    <x v="10"/>
    <x v="2"/>
    <n v="72.5"/>
  </r>
  <r>
    <x v="35"/>
    <x v="7"/>
    <s v="Молоко"/>
    <s v="тыс.тонн"/>
    <x v="11"/>
    <x v="3"/>
    <n v="74.7"/>
  </r>
  <r>
    <x v="35"/>
    <x v="7"/>
    <s v="Молоко"/>
    <s v="тыс.тонн"/>
    <x v="10"/>
    <x v="3"/>
    <n v="73"/>
  </r>
  <r>
    <x v="35"/>
    <x v="7"/>
    <s v="Молоко"/>
    <s v="тыс.тонн"/>
    <x v="12"/>
    <x v="2"/>
    <n v="75"/>
  </r>
  <r>
    <x v="35"/>
    <x v="7"/>
    <s v="Молоко"/>
    <s v="тыс.тонн"/>
    <x v="7"/>
    <x v="0"/>
    <n v="66.099999999999994"/>
  </r>
  <r>
    <x v="35"/>
    <x v="7"/>
    <s v="Молоко"/>
    <s v="тыс.тонн"/>
    <x v="8"/>
    <x v="0"/>
    <n v="68.3"/>
  </r>
  <r>
    <x v="35"/>
    <x v="8"/>
    <s v="Молоко"/>
    <s v="тыс.тонн"/>
    <x v="9"/>
    <x v="0"/>
    <n v="68.599999999999994"/>
  </r>
  <r>
    <x v="35"/>
    <x v="8"/>
    <s v="Молоко"/>
    <s v="тыс.тонн"/>
    <x v="12"/>
    <x v="4"/>
    <n v="65.5"/>
  </r>
  <r>
    <x v="35"/>
    <x v="8"/>
    <s v="Молоко"/>
    <s v="тыс.тонн"/>
    <x v="11"/>
    <x v="4"/>
    <n v="65"/>
  </r>
  <r>
    <x v="35"/>
    <x v="8"/>
    <s v="Молоко"/>
    <s v="тыс.тонн"/>
    <x v="13"/>
    <x v="4"/>
    <n v="67"/>
  </r>
  <r>
    <x v="35"/>
    <x v="8"/>
    <s v="Молоко"/>
    <s v="тыс.тонн"/>
    <x v="10"/>
    <x v="1"/>
    <n v="65"/>
  </r>
  <r>
    <x v="35"/>
    <x v="8"/>
    <s v="Молоко"/>
    <s v="тыс.тонн"/>
    <x v="12"/>
    <x v="3"/>
    <n v="73.3"/>
  </r>
  <r>
    <x v="35"/>
    <x v="8"/>
    <s v="Молоко"/>
    <s v="тыс.тонн"/>
    <x v="11"/>
    <x v="3"/>
    <n v="70.099999999999994"/>
  </r>
  <r>
    <x v="35"/>
    <x v="8"/>
    <s v="Молоко"/>
    <s v="тыс.тонн"/>
    <x v="13"/>
    <x v="3"/>
    <n v="75"/>
  </r>
  <r>
    <x v="35"/>
    <x v="8"/>
    <s v="Молоко"/>
    <s v="тыс.тонн"/>
    <x v="11"/>
    <x v="2"/>
    <n v="65.5"/>
  </r>
  <r>
    <x v="35"/>
    <x v="8"/>
    <s v="Молоко"/>
    <s v="тыс.тонн"/>
    <x v="13"/>
    <x v="2"/>
    <n v="70"/>
  </r>
  <r>
    <x v="35"/>
    <x v="8"/>
    <s v="Молоко"/>
    <s v="тыс.тонн"/>
    <x v="12"/>
    <x v="2"/>
    <n v="67"/>
  </r>
  <r>
    <x v="35"/>
    <x v="8"/>
    <s v="Молоко"/>
    <s v="тыс.тонн"/>
    <x v="8"/>
    <x v="0"/>
    <n v="68.3"/>
  </r>
  <r>
    <x v="35"/>
    <x v="9"/>
    <s v="Молоко"/>
    <s v="тыс.тонн"/>
    <x v="10"/>
    <x v="0"/>
    <n v="62.8"/>
  </r>
  <r>
    <x v="35"/>
    <x v="9"/>
    <s v="Молоко"/>
    <s v="тыс.тонн"/>
    <x v="13"/>
    <x v="2"/>
    <n v="64.5"/>
  </r>
  <r>
    <x v="35"/>
    <x v="9"/>
    <s v="Молоко"/>
    <s v="тыс.тонн"/>
    <x v="12"/>
    <x v="2"/>
    <n v="64"/>
  </r>
  <r>
    <x v="35"/>
    <x v="9"/>
    <s v="Молоко"/>
    <s v="тыс.тонн"/>
    <x v="14"/>
    <x v="2"/>
    <n v="65"/>
  </r>
  <r>
    <x v="35"/>
    <x v="9"/>
    <s v="Молоко"/>
    <s v="тыс.тонн"/>
    <x v="11"/>
    <x v="1"/>
    <n v="63"/>
  </r>
  <r>
    <x v="35"/>
    <x v="9"/>
    <s v="Молоко"/>
    <s v="тыс.тонн"/>
    <x v="13"/>
    <x v="3"/>
    <n v="75"/>
  </r>
  <r>
    <x v="35"/>
    <x v="9"/>
    <s v="Молоко"/>
    <s v="тыс.тонн"/>
    <x v="12"/>
    <x v="3"/>
    <n v="73.3"/>
  </r>
  <r>
    <x v="35"/>
    <x v="9"/>
    <s v="Молоко"/>
    <s v="тыс.тонн"/>
    <x v="14"/>
    <x v="3"/>
    <n v="75.7"/>
  </r>
  <r>
    <x v="35"/>
    <x v="9"/>
    <s v="Молоко"/>
    <s v="тыс.тонн"/>
    <x v="12"/>
    <x v="4"/>
    <n v="63"/>
  </r>
  <r>
    <x v="35"/>
    <x v="9"/>
    <s v="Молоко"/>
    <s v="тыс.тонн"/>
    <x v="14"/>
    <x v="4"/>
    <n v="63.8"/>
  </r>
  <r>
    <x v="35"/>
    <x v="9"/>
    <s v="Молоко"/>
    <s v="тыс.тонн"/>
    <x v="13"/>
    <x v="4"/>
    <n v="63.4"/>
  </r>
  <r>
    <x v="35"/>
    <x v="9"/>
    <s v="Молоко"/>
    <s v="тыс.тонн"/>
    <x v="9"/>
    <x v="0"/>
    <n v="68.599999999999994"/>
  </r>
  <r>
    <x v="35"/>
    <x v="10"/>
    <s v="Молоко"/>
    <s v="тыс.тонн"/>
    <x v="10"/>
    <x v="0"/>
    <n v="62.8"/>
  </r>
  <r>
    <x v="35"/>
    <x v="10"/>
    <s v="Молоко"/>
    <s v="тыс.тонн"/>
    <x v="14"/>
    <x v="4"/>
    <n v="63.3"/>
  </r>
  <r>
    <x v="35"/>
    <x v="10"/>
    <s v="Молоко"/>
    <s v="тыс.тонн"/>
    <x v="13"/>
    <x v="4"/>
    <n v="63.3"/>
  </r>
  <r>
    <x v="35"/>
    <x v="10"/>
    <s v="Молоко"/>
    <s v="тыс.тонн"/>
    <x v="15"/>
    <x v="4"/>
    <n v="63.5"/>
  </r>
  <r>
    <x v="35"/>
    <x v="10"/>
    <s v="Молоко"/>
    <s v="тыс.тонн"/>
    <x v="11"/>
    <x v="0"/>
    <n v="62.3"/>
  </r>
  <r>
    <x v="35"/>
    <x v="10"/>
    <s v="Молоко"/>
    <s v="тыс.тонн"/>
    <x v="14"/>
    <x v="2"/>
    <n v="63.6"/>
  </r>
  <r>
    <x v="35"/>
    <x v="10"/>
    <s v="Молоко"/>
    <s v="тыс.тонн"/>
    <x v="13"/>
    <x v="2"/>
    <n v="63.5"/>
  </r>
  <r>
    <x v="35"/>
    <x v="10"/>
    <s v="Молоко"/>
    <s v="тыс.тонн"/>
    <x v="15"/>
    <x v="2"/>
    <n v="64"/>
  </r>
  <r>
    <x v="35"/>
    <x v="10"/>
    <s v="Молоко"/>
    <s v="тыс.тонн"/>
    <x v="12"/>
    <x v="1"/>
    <n v="63.3"/>
  </r>
  <r>
    <x v="35"/>
    <x v="10"/>
    <s v="Молоко"/>
    <s v="тыс.тонн"/>
    <x v="14"/>
    <x v="3"/>
    <n v="64"/>
  </r>
  <r>
    <x v="35"/>
    <x v="10"/>
    <s v="Молоко"/>
    <s v="тыс.тонн"/>
    <x v="13"/>
    <x v="3"/>
    <n v="63.8"/>
  </r>
  <r>
    <x v="35"/>
    <x v="10"/>
    <s v="Молоко"/>
    <s v="тыс.тонн"/>
    <x v="15"/>
    <x v="3"/>
    <n v="67"/>
  </r>
  <r>
    <x v="36"/>
    <x v="0"/>
    <s v="Яйца"/>
    <s v="млн.шт"/>
    <x v="0"/>
    <x v="0"/>
    <n v="46.9"/>
  </r>
  <r>
    <x v="36"/>
    <x v="0"/>
    <s v="Яйца"/>
    <s v="млн.шт"/>
    <x v="1"/>
    <x v="0"/>
    <n v="56.7"/>
  </r>
  <r>
    <x v="36"/>
    <x v="0"/>
    <s v="Яйца"/>
    <s v="млн.шт"/>
    <x v="2"/>
    <x v="1"/>
    <n v="56"/>
  </r>
  <r>
    <x v="36"/>
    <x v="0"/>
    <s v="Яйца"/>
    <s v="млн.шт"/>
    <x v="3"/>
    <x v="2"/>
    <n v="54.9"/>
  </r>
  <r>
    <x v="36"/>
    <x v="0"/>
    <s v="Яйца"/>
    <s v="млн.шт"/>
    <x v="4"/>
    <x v="2"/>
    <n v="56.9"/>
  </r>
  <r>
    <x v="36"/>
    <x v="0"/>
    <s v="Яйца"/>
    <s v="млн.шт"/>
    <x v="4"/>
    <x v="3"/>
    <n v="57.5"/>
  </r>
  <r>
    <x v="36"/>
    <x v="0"/>
    <s v="Яйца"/>
    <s v="млн.шт"/>
    <x v="5"/>
    <x v="2"/>
    <n v="57.4"/>
  </r>
  <r>
    <x v="36"/>
    <x v="0"/>
    <s v="Яйца"/>
    <s v="млн.шт"/>
    <x v="5"/>
    <x v="3"/>
    <n v="58"/>
  </r>
  <r>
    <x v="36"/>
    <x v="0"/>
    <s v="Яйца"/>
    <s v="млн.шт"/>
    <x v="3"/>
    <x v="3"/>
    <n v="56"/>
  </r>
  <r>
    <x v="36"/>
    <x v="1"/>
    <s v="Яйца"/>
    <s v="млн.шт"/>
    <x v="1"/>
    <x v="0"/>
    <n v="56.7"/>
  </r>
  <r>
    <x v="36"/>
    <x v="1"/>
    <s v="Яйца"/>
    <s v="млн.шт"/>
    <x v="5"/>
    <x v="3"/>
    <n v="75"/>
  </r>
  <r>
    <x v="36"/>
    <x v="1"/>
    <s v="Яйца"/>
    <s v="млн.шт"/>
    <x v="4"/>
    <x v="2"/>
    <n v="64"/>
  </r>
  <r>
    <x v="36"/>
    <x v="1"/>
    <s v="Яйца"/>
    <s v="млн.шт"/>
    <x v="2"/>
    <x v="0"/>
    <n v="63.3"/>
  </r>
  <r>
    <x v="36"/>
    <x v="1"/>
    <s v="Яйца"/>
    <s v="млн.шт"/>
    <x v="6"/>
    <x v="2"/>
    <n v="66"/>
  </r>
  <r>
    <x v="36"/>
    <x v="1"/>
    <s v="Яйца"/>
    <s v="млн.шт"/>
    <x v="4"/>
    <x v="3"/>
    <n v="70"/>
  </r>
  <r>
    <x v="36"/>
    <x v="1"/>
    <s v="Яйца"/>
    <s v="млн.шт"/>
    <x v="3"/>
    <x v="1"/>
    <n v="63.3"/>
  </r>
  <r>
    <x v="36"/>
    <x v="1"/>
    <s v="Яйца"/>
    <s v="млн.шт"/>
    <x v="6"/>
    <x v="3"/>
    <n v="80"/>
  </r>
  <r>
    <x v="36"/>
    <x v="1"/>
    <s v="Яйца"/>
    <s v="млн.шт"/>
    <x v="5"/>
    <x v="2"/>
    <n v="65"/>
  </r>
  <r>
    <x v="36"/>
    <x v="2"/>
    <s v="Яйца"/>
    <s v="млн.шт"/>
    <x v="4"/>
    <x v="1"/>
    <n v="18.100000000000001"/>
  </r>
  <r>
    <x v="36"/>
    <x v="2"/>
    <s v="Яйца"/>
    <s v="млн.шт"/>
    <x v="6"/>
    <x v="2"/>
    <n v="10"/>
  </r>
  <r>
    <x v="36"/>
    <x v="2"/>
    <s v="Яйца"/>
    <s v="млн.шт"/>
    <x v="5"/>
    <x v="2"/>
    <n v="10"/>
  </r>
  <r>
    <x v="36"/>
    <x v="2"/>
    <s v="Яйца"/>
    <s v="млн.шт"/>
    <x v="6"/>
    <x v="3"/>
    <n v="10"/>
  </r>
  <r>
    <x v="36"/>
    <x v="2"/>
    <s v="Яйца"/>
    <s v="млн.шт"/>
    <x v="5"/>
    <x v="3"/>
    <n v="10"/>
  </r>
  <r>
    <x v="36"/>
    <x v="2"/>
    <s v="Яйца"/>
    <s v="млн.шт"/>
    <x v="3"/>
    <x v="0"/>
    <n v="59"/>
  </r>
  <r>
    <x v="36"/>
    <x v="2"/>
    <s v="Яйца"/>
    <s v="млн.шт"/>
    <x v="7"/>
    <x v="2"/>
    <n v="10"/>
  </r>
  <r>
    <x v="36"/>
    <x v="2"/>
    <s v="Яйца"/>
    <s v="млн.шт"/>
    <x v="7"/>
    <x v="3"/>
    <n v="10"/>
  </r>
  <r>
    <x v="36"/>
    <x v="3"/>
    <s v="Яйца"/>
    <s v="млн.шт"/>
    <x v="6"/>
    <x v="3"/>
    <n v="10"/>
  </r>
  <r>
    <x v="36"/>
    <x v="3"/>
    <s v="Яйца"/>
    <s v="млн.шт"/>
    <x v="8"/>
    <x v="2"/>
    <n v="8.4"/>
  </r>
  <r>
    <x v="36"/>
    <x v="3"/>
    <s v="Яйца"/>
    <s v="млн.шт"/>
    <x v="4"/>
    <x v="0"/>
    <n v="21.1"/>
  </r>
  <r>
    <x v="36"/>
    <x v="3"/>
    <s v="Яйца"/>
    <s v="млн.шт"/>
    <x v="7"/>
    <x v="2"/>
    <n v="8.4"/>
  </r>
  <r>
    <x v="36"/>
    <x v="3"/>
    <s v="Яйца"/>
    <s v="млн.шт"/>
    <x v="8"/>
    <x v="3"/>
    <n v="10"/>
  </r>
  <r>
    <x v="36"/>
    <x v="3"/>
    <s v="Яйца"/>
    <s v="млн.шт"/>
    <x v="5"/>
    <x v="1"/>
    <n v="8.4"/>
  </r>
  <r>
    <x v="36"/>
    <x v="3"/>
    <s v="Яйца"/>
    <s v="млн.шт"/>
    <x v="7"/>
    <x v="3"/>
    <n v="10"/>
  </r>
  <r>
    <x v="36"/>
    <x v="3"/>
    <s v="Яйца"/>
    <s v="млн.шт"/>
    <x v="6"/>
    <x v="2"/>
    <n v="8.4"/>
  </r>
  <r>
    <x v="36"/>
    <x v="4"/>
    <s v="Яйца"/>
    <s v="млн.шт"/>
    <x v="4"/>
    <x v="0"/>
    <n v="21.1"/>
  </r>
  <r>
    <x v="36"/>
    <x v="4"/>
    <s v="Яйца"/>
    <s v="млн.шт"/>
    <x v="8"/>
    <x v="3"/>
    <n v="4.8"/>
  </r>
  <r>
    <x v="36"/>
    <x v="4"/>
    <s v="Яйца"/>
    <s v="млн.шт"/>
    <x v="7"/>
    <x v="2"/>
    <n v="3"/>
  </r>
  <r>
    <x v="36"/>
    <x v="4"/>
    <s v="Яйца"/>
    <s v="млн.шт"/>
    <x v="5"/>
    <x v="0"/>
    <n v="10.199999999999999"/>
  </r>
  <r>
    <x v="36"/>
    <x v="4"/>
    <s v="Яйца"/>
    <s v="млн.шт"/>
    <x v="9"/>
    <x v="2"/>
    <n v="3"/>
  </r>
  <r>
    <x v="36"/>
    <x v="4"/>
    <s v="Яйца"/>
    <s v="млн.шт"/>
    <x v="7"/>
    <x v="3"/>
    <n v="4.8"/>
  </r>
  <r>
    <x v="36"/>
    <x v="4"/>
    <s v="Яйца"/>
    <s v="млн.шт"/>
    <x v="6"/>
    <x v="1"/>
    <n v="8"/>
  </r>
  <r>
    <x v="36"/>
    <x v="4"/>
    <s v="Яйца"/>
    <s v="млн.шт"/>
    <x v="9"/>
    <x v="3"/>
    <n v="4.8"/>
  </r>
  <r>
    <x v="36"/>
    <x v="4"/>
    <s v="Яйца"/>
    <s v="млн.шт"/>
    <x v="8"/>
    <x v="2"/>
    <n v="3"/>
  </r>
  <r>
    <x v="36"/>
    <x v="5"/>
    <s v="Яйца"/>
    <s v="млн.шт"/>
    <x v="7"/>
    <x v="1"/>
    <n v="4.8"/>
  </r>
  <r>
    <x v="36"/>
    <x v="5"/>
    <s v="Яйца"/>
    <s v="млн.шт"/>
    <x v="9"/>
    <x v="2"/>
    <n v="4"/>
  </r>
  <r>
    <x v="36"/>
    <x v="5"/>
    <s v="Яйца"/>
    <s v="млн.шт"/>
    <x v="8"/>
    <x v="2"/>
    <n v="4"/>
  </r>
  <r>
    <x v="36"/>
    <x v="5"/>
    <s v="Яйца"/>
    <s v="млн.шт"/>
    <x v="5"/>
    <x v="0"/>
    <n v="10.199999999999999"/>
  </r>
  <r>
    <x v="36"/>
    <x v="5"/>
    <s v="Яйца"/>
    <s v="млн.шт"/>
    <x v="9"/>
    <x v="3"/>
    <n v="5"/>
  </r>
  <r>
    <x v="36"/>
    <x v="5"/>
    <s v="Яйца"/>
    <s v="млн.шт"/>
    <x v="8"/>
    <x v="3"/>
    <n v="5"/>
  </r>
  <r>
    <x v="36"/>
    <x v="5"/>
    <s v="Яйца"/>
    <s v="млн.шт"/>
    <x v="6"/>
    <x v="0"/>
    <n v="8.4"/>
  </r>
  <r>
    <x v="36"/>
    <x v="5"/>
    <s v="Яйца"/>
    <s v="млн.шт"/>
    <x v="10"/>
    <x v="2"/>
    <n v="4"/>
  </r>
  <r>
    <x v="36"/>
    <x v="5"/>
    <s v="Яйца"/>
    <s v="млн.шт"/>
    <x v="10"/>
    <x v="3"/>
    <n v="5"/>
  </r>
  <r>
    <x v="36"/>
    <x v="6"/>
    <s v="Яйца"/>
    <s v="млн.шт"/>
    <x v="10"/>
    <x v="2"/>
    <n v="5"/>
  </r>
  <r>
    <x v="36"/>
    <x v="6"/>
    <s v="Яйца"/>
    <s v="млн.шт"/>
    <x v="11"/>
    <x v="3"/>
    <n v="5.7"/>
  </r>
  <r>
    <x v="36"/>
    <x v="6"/>
    <s v="Яйца"/>
    <s v="млн.шт"/>
    <x v="8"/>
    <x v="1"/>
    <n v="5"/>
  </r>
  <r>
    <x v="36"/>
    <x v="6"/>
    <s v="Яйца"/>
    <s v="млн.шт"/>
    <x v="10"/>
    <x v="3"/>
    <n v="5.7"/>
  </r>
  <r>
    <x v="36"/>
    <x v="6"/>
    <s v="Яйца"/>
    <s v="млн.шт"/>
    <x v="6"/>
    <x v="0"/>
    <n v="8.4"/>
  </r>
  <r>
    <x v="36"/>
    <x v="6"/>
    <s v="Яйца"/>
    <s v="млн.шт"/>
    <x v="9"/>
    <x v="2"/>
    <n v="5"/>
  </r>
  <r>
    <x v="36"/>
    <x v="6"/>
    <s v="Яйца"/>
    <s v="млн.шт"/>
    <x v="11"/>
    <x v="2"/>
    <n v="5"/>
  </r>
  <r>
    <x v="36"/>
    <x v="6"/>
    <s v="Яйца"/>
    <s v="млн.шт"/>
    <x v="7"/>
    <x v="0"/>
    <n v="5.7"/>
  </r>
  <r>
    <x v="36"/>
    <x v="6"/>
    <s v="Яйца"/>
    <s v="млн.шт"/>
    <x v="9"/>
    <x v="3"/>
    <n v="5.7"/>
  </r>
  <r>
    <x v="36"/>
    <x v="7"/>
    <s v="Яйца"/>
    <s v="млн.шт"/>
    <x v="9"/>
    <x v="1"/>
    <n v="5.8"/>
  </r>
  <r>
    <x v="36"/>
    <x v="7"/>
    <s v="Яйца"/>
    <s v="млн.шт"/>
    <x v="12"/>
    <x v="3"/>
    <n v="6"/>
  </r>
  <r>
    <x v="36"/>
    <x v="7"/>
    <s v="Яйца"/>
    <s v="млн.шт"/>
    <x v="11"/>
    <x v="2"/>
    <n v="5.65"/>
  </r>
  <r>
    <x v="36"/>
    <x v="7"/>
    <s v="Яйца"/>
    <s v="млн.шт"/>
    <x v="10"/>
    <x v="2"/>
    <n v="5.6"/>
  </r>
  <r>
    <x v="36"/>
    <x v="7"/>
    <s v="Яйца"/>
    <s v="млн.шт"/>
    <x v="11"/>
    <x v="3"/>
    <n v="5.9"/>
  </r>
  <r>
    <x v="36"/>
    <x v="7"/>
    <s v="Яйца"/>
    <s v="млн.шт"/>
    <x v="10"/>
    <x v="3"/>
    <n v="5.8"/>
  </r>
  <r>
    <x v="36"/>
    <x v="7"/>
    <s v="Яйца"/>
    <s v="млн.шт"/>
    <x v="12"/>
    <x v="2"/>
    <n v="5.7"/>
  </r>
  <r>
    <x v="36"/>
    <x v="7"/>
    <s v="Яйца"/>
    <s v="млн.шт"/>
    <x v="7"/>
    <x v="0"/>
    <n v="5.7"/>
  </r>
  <r>
    <x v="36"/>
    <x v="7"/>
    <s v="Яйца"/>
    <s v="млн.шт"/>
    <x v="8"/>
    <x v="0"/>
    <n v="5.7"/>
  </r>
  <r>
    <x v="36"/>
    <x v="8"/>
    <s v="Яйца"/>
    <s v="млн.шт"/>
    <x v="9"/>
    <x v="0"/>
    <n v="5.6"/>
  </r>
  <r>
    <x v="36"/>
    <x v="8"/>
    <s v="Яйца"/>
    <s v="млн.шт"/>
    <x v="12"/>
    <x v="4"/>
    <n v="5.5"/>
  </r>
  <r>
    <x v="36"/>
    <x v="8"/>
    <s v="Яйца"/>
    <s v="млн.шт"/>
    <x v="11"/>
    <x v="4"/>
    <n v="5.4"/>
  </r>
  <r>
    <x v="36"/>
    <x v="8"/>
    <s v="Яйца"/>
    <s v="млн.шт"/>
    <x v="13"/>
    <x v="4"/>
    <n v="5.6"/>
  </r>
  <r>
    <x v="36"/>
    <x v="8"/>
    <s v="Яйца"/>
    <s v="млн.шт"/>
    <x v="10"/>
    <x v="1"/>
    <n v="5.3"/>
  </r>
  <r>
    <x v="36"/>
    <x v="8"/>
    <s v="Яйца"/>
    <s v="млн.шт"/>
    <x v="12"/>
    <x v="3"/>
    <n v="5.9"/>
  </r>
  <r>
    <x v="36"/>
    <x v="8"/>
    <s v="Яйца"/>
    <s v="млн.шт"/>
    <x v="11"/>
    <x v="3"/>
    <n v="5.6"/>
  </r>
  <r>
    <x v="36"/>
    <x v="8"/>
    <s v="Яйца"/>
    <s v="млн.шт"/>
    <x v="13"/>
    <x v="3"/>
    <n v="6.1"/>
  </r>
  <r>
    <x v="36"/>
    <x v="8"/>
    <s v="Яйца"/>
    <s v="млн.шт"/>
    <x v="11"/>
    <x v="2"/>
    <n v="5.5"/>
  </r>
  <r>
    <x v="36"/>
    <x v="8"/>
    <s v="Яйца"/>
    <s v="млн.шт"/>
    <x v="13"/>
    <x v="2"/>
    <n v="5.8"/>
  </r>
  <r>
    <x v="36"/>
    <x v="8"/>
    <s v="Яйца"/>
    <s v="млн.шт"/>
    <x v="12"/>
    <x v="2"/>
    <n v="5.7"/>
  </r>
  <r>
    <x v="36"/>
    <x v="8"/>
    <s v="Яйца"/>
    <s v="млн.шт"/>
    <x v="8"/>
    <x v="0"/>
    <n v="5.7"/>
  </r>
  <r>
    <x v="36"/>
    <x v="9"/>
    <s v="Яйца"/>
    <s v="млн.шт"/>
    <x v="10"/>
    <x v="0"/>
    <n v="5.6"/>
  </r>
  <r>
    <x v="36"/>
    <x v="9"/>
    <s v="Яйца"/>
    <s v="млн.шт"/>
    <x v="13"/>
    <x v="2"/>
    <n v="5.7"/>
  </r>
  <r>
    <x v="36"/>
    <x v="9"/>
    <s v="Яйца"/>
    <s v="млн.шт"/>
    <x v="12"/>
    <x v="2"/>
    <n v="5.65"/>
  </r>
  <r>
    <x v="36"/>
    <x v="9"/>
    <s v="Яйца"/>
    <s v="млн.шт"/>
    <x v="14"/>
    <x v="2"/>
    <n v="5.75"/>
  </r>
  <r>
    <x v="36"/>
    <x v="9"/>
    <s v="Яйца"/>
    <s v="млн.шт"/>
    <x v="11"/>
    <x v="1"/>
    <n v="5.6"/>
  </r>
  <r>
    <x v="36"/>
    <x v="9"/>
    <s v="Яйца"/>
    <s v="млн.шт"/>
    <x v="13"/>
    <x v="3"/>
    <n v="5.8"/>
  </r>
  <r>
    <x v="36"/>
    <x v="9"/>
    <s v="Яйца"/>
    <s v="млн.шт"/>
    <x v="12"/>
    <x v="3"/>
    <n v="5.7"/>
  </r>
  <r>
    <x v="36"/>
    <x v="9"/>
    <s v="Яйца"/>
    <s v="млн.шт"/>
    <x v="14"/>
    <x v="3"/>
    <n v="5.9"/>
  </r>
  <r>
    <x v="36"/>
    <x v="9"/>
    <s v="Яйца"/>
    <s v="млн.шт"/>
    <x v="12"/>
    <x v="4"/>
    <n v="5.6"/>
  </r>
  <r>
    <x v="36"/>
    <x v="9"/>
    <s v="Яйца"/>
    <s v="млн.шт"/>
    <x v="14"/>
    <x v="4"/>
    <n v="5.7"/>
  </r>
  <r>
    <x v="36"/>
    <x v="9"/>
    <s v="Яйца"/>
    <s v="млн.шт"/>
    <x v="13"/>
    <x v="4"/>
    <n v="5.65"/>
  </r>
  <r>
    <x v="36"/>
    <x v="9"/>
    <s v="Яйца"/>
    <s v="млн.шт"/>
    <x v="9"/>
    <x v="0"/>
    <n v="5.6"/>
  </r>
  <r>
    <x v="36"/>
    <x v="10"/>
    <s v="Яйца"/>
    <s v="млн.шт"/>
    <x v="10"/>
    <x v="0"/>
    <n v="5.6"/>
  </r>
  <r>
    <x v="36"/>
    <x v="10"/>
    <s v="Яйца"/>
    <s v="млн.шт"/>
    <x v="14"/>
    <x v="4"/>
    <n v="7.7"/>
  </r>
  <r>
    <x v="36"/>
    <x v="10"/>
    <s v="Яйца"/>
    <s v="млн.шт"/>
    <x v="13"/>
    <x v="4"/>
    <n v="7.7"/>
  </r>
  <r>
    <x v="36"/>
    <x v="10"/>
    <s v="Яйца"/>
    <s v="млн.шт"/>
    <x v="15"/>
    <x v="4"/>
    <n v="7.7"/>
  </r>
  <r>
    <x v="36"/>
    <x v="10"/>
    <s v="Яйца"/>
    <s v="млн.шт"/>
    <x v="11"/>
    <x v="0"/>
    <n v="7.9"/>
  </r>
  <r>
    <x v="36"/>
    <x v="10"/>
    <s v="Яйца"/>
    <s v="млн.шт"/>
    <x v="14"/>
    <x v="2"/>
    <n v="7.81"/>
  </r>
  <r>
    <x v="36"/>
    <x v="10"/>
    <s v="Яйца"/>
    <s v="млн.шт"/>
    <x v="13"/>
    <x v="2"/>
    <n v="7.8"/>
  </r>
  <r>
    <x v="36"/>
    <x v="10"/>
    <s v="Яйца"/>
    <s v="млн.шт"/>
    <x v="15"/>
    <x v="2"/>
    <n v="7.82"/>
  </r>
  <r>
    <x v="36"/>
    <x v="10"/>
    <s v="Яйца"/>
    <s v="млн.шт"/>
    <x v="12"/>
    <x v="1"/>
    <n v="7.9"/>
  </r>
  <r>
    <x v="36"/>
    <x v="10"/>
    <s v="Яйца"/>
    <s v="млн.шт"/>
    <x v="14"/>
    <x v="3"/>
    <n v="7.92"/>
  </r>
  <r>
    <x v="36"/>
    <x v="10"/>
    <s v="Яйца"/>
    <s v="млн.шт"/>
    <x v="13"/>
    <x v="3"/>
    <n v="7.9"/>
  </r>
  <r>
    <x v="36"/>
    <x v="10"/>
    <s v="Яйца"/>
    <s v="млн.шт"/>
    <x v="15"/>
    <x v="3"/>
    <n v="7.94"/>
  </r>
  <r>
    <x v="37"/>
    <x v="0"/>
    <s v="Инвестиции в основной капитал за счет всех источников финансирования"/>
    <s v="млн.рублей"/>
    <x v="0"/>
    <x v="0"/>
    <n v="19153.7"/>
  </r>
  <r>
    <x v="37"/>
    <x v="0"/>
    <s v="Инвестиции в основной капитал за счет всех источников финансирования"/>
    <s v="млн.рублей"/>
    <x v="1"/>
    <x v="0"/>
    <n v="22753"/>
  </r>
  <r>
    <x v="37"/>
    <x v="0"/>
    <s v="Инвестиции в основной капитал за счет всех источников финансирования"/>
    <s v="млн.рублей"/>
    <x v="2"/>
    <x v="1"/>
    <n v="16268.4"/>
  </r>
  <r>
    <x v="37"/>
    <x v="0"/>
    <s v="Инвестиции в основной капитал за счет всех источников финансирования"/>
    <s v="млн.рублей"/>
    <x v="3"/>
    <x v="2"/>
    <n v="17000"/>
  </r>
  <r>
    <x v="37"/>
    <x v="0"/>
    <s v="Инвестиции в основной капитал за счет всех источников финансирования"/>
    <s v="млн.рублей"/>
    <x v="4"/>
    <x v="2"/>
    <n v="18160"/>
  </r>
  <r>
    <x v="37"/>
    <x v="0"/>
    <s v="Инвестиции в основной капитал за счет всех источников финансирования"/>
    <s v="млн.рублей"/>
    <x v="4"/>
    <x v="3"/>
    <n v="20320"/>
  </r>
  <r>
    <x v="37"/>
    <x v="0"/>
    <s v="Инвестиции в основной капитал за счет всех источников финансирования"/>
    <s v="млн.рублей"/>
    <x v="5"/>
    <x v="2"/>
    <n v="19600"/>
  </r>
  <r>
    <x v="37"/>
    <x v="0"/>
    <s v="Инвестиции в основной капитал за счет всех источников финансирования"/>
    <s v="млн.рублей"/>
    <x v="5"/>
    <x v="3"/>
    <n v="22600"/>
  </r>
  <r>
    <x v="37"/>
    <x v="0"/>
    <s v="Инвестиции в основной капитал за счет всех источников финансирования"/>
    <s v="млн.рублей"/>
    <x v="3"/>
    <x v="3"/>
    <n v="18175"/>
  </r>
  <r>
    <x v="37"/>
    <x v="1"/>
    <s v="Инвестиции в основной капитал за счет всех источников финансирования"/>
    <s v="млн.рублей"/>
    <x v="1"/>
    <x v="0"/>
    <n v="26133.4"/>
  </r>
  <r>
    <x v="37"/>
    <x v="1"/>
    <s v="Инвестиции в основной капитал за счет всех источников финансирования"/>
    <s v="млн.рублей"/>
    <x v="5"/>
    <x v="3"/>
    <n v="25750"/>
  </r>
  <r>
    <x v="37"/>
    <x v="1"/>
    <s v="Инвестиции в основной капитал за счет всех источников финансирования"/>
    <s v="млн.рублей"/>
    <x v="4"/>
    <x v="2"/>
    <n v="22920"/>
  </r>
  <r>
    <x v="37"/>
    <x v="1"/>
    <s v="Инвестиции в основной капитал за счет всех источников финансирования"/>
    <s v="млн.рублей"/>
    <x v="2"/>
    <x v="0"/>
    <n v="18681.7"/>
  </r>
  <r>
    <x v="37"/>
    <x v="1"/>
    <s v="Инвестиции в основной капитал за счет всех источников финансирования"/>
    <s v="млн.рублей"/>
    <x v="6"/>
    <x v="2"/>
    <n v="27450"/>
  </r>
  <r>
    <x v="37"/>
    <x v="1"/>
    <s v="Инвестиции в основной капитал за счет всех источников финансирования"/>
    <s v="млн.рублей"/>
    <x v="4"/>
    <x v="3"/>
    <n v="23250"/>
  </r>
  <r>
    <x v="37"/>
    <x v="1"/>
    <s v="Инвестиции в основной капитал за счет всех источников финансирования"/>
    <s v="млн.рублей"/>
    <x v="3"/>
    <x v="1"/>
    <n v="20600"/>
  </r>
  <r>
    <x v="37"/>
    <x v="1"/>
    <s v="Инвестиции в основной капитал за счет всех источников финансирования"/>
    <s v="млн.рублей"/>
    <x v="6"/>
    <x v="3"/>
    <n v="28650"/>
  </r>
  <r>
    <x v="37"/>
    <x v="1"/>
    <s v="Инвестиции в основной капитал за счет всех источников финансирования"/>
    <s v="млн.рублей"/>
    <x v="5"/>
    <x v="2"/>
    <n v="25020"/>
  </r>
  <r>
    <x v="37"/>
    <x v="2"/>
    <s v="Инвестиции в основной капитал за счет всех источников финансирования"/>
    <s v="млн.рублей"/>
    <x v="4"/>
    <x v="1"/>
    <n v="25610"/>
  </r>
  <r>
    <x v="37"/>
    <x v="2"/>
    <s v="Инвестиции в основной капитал за счет всех источников финансирования"/>
    <s v="млн.рублей"/>
    <x v="6"/>
    <x v="2"/>
    <n v="33730"/>
  </r>
  <r>
    <x v="37"/>
    <x v="2"/>
    <s v="Инвестиции в основной капитал за счет всех источников финансирования"/>
    <s v="млн.рублей"/>
    <x v="5"/>
    <x v="2"/>
    <n v="29320"/>
  </r>
  <r>
    <x v="37"/>
    <x v="2"/>
    <s v="Инвестиции в основной капитал за счет всех источников финансирования"/>
    <s v="млн.рублей"/>
    <x v="6"/>
    <x v="3"/>
    <n v="34030"/>
  </r>
  <r>
    <x v="37"/>
    <x v="2"/>
    <s v="Инвестиции в основной капитал за счет всех источников финансирования"/>
    <s v="млн.рублей"/>
    <x v="5"/>
    <x v="3"/>
    <n v="29460"/>
  </r>
  <r>
    <x v="37"/>
    <x v="2"/>
    <s v="Инвестиции в основной капитал за счет всех источников финансирования"/>
    <s v="млн.рублей"/>
    <x v="3"/>
    <x v="0"/>
    <n v="22266.1"/>
  </r>
  <r>
    <x v="37"/>
    <x v="2"/>
    <s v="Инвестиции в основной капитал за счет всех источников финансирования"/>
    <s v="млн.рублей"/>
    <x v="7"/>
    <x v="2"/>
    <n v="38610"/>
  </r>
  <r>
    <x v="37"/>
    <x v="2"/>
    <s v="Инвестиции в основной капитал за счет всех источников финансирования"/>
    <s v="млн.рублей"/>
    <x v="7"/>
    <x v="3"/>
    <n v="39140"/>
  </r>
  <r>
    <x v="37"/>
    <x v="3"/>
    <s v="Инвестиции в основной капитал за счет всех источников финансирования"/>
    <s v="млн.рублей"/>
    <x v="6"/>
    <x v="3"/>
    <n v="34550"/>
  </r>
  <r>
    <x v="37"/>
    <x v="3"/>
    <s v="Инвестиции в основной капитал за счет всех источников финансирования"/>
    <s v="млн.рублей"/>
    <x v="8"/>
    <x v="2"/>
    <n v="44420"/>
  </r>
  <r>
    <x v="37"/>
    <x v="3"/>
    <s v="Инвестиции в основной капитал за счет всех источников финансирования"/>
    <s v="млн.рублей"/>
    <x v="4"/>
    <x v="0"/>
    <n v="29698.1"/>
  </r>
  <r>
    <x v="37"/>
    <x v="3"/>
    <s v="Инвестиции в основной капитал за счет всех источников финансирования"/>
    <s v="млн.рублей"/>
    <x v="7"/>
    <x v="2"/>
    <n v="38630"/>
  </r>
  <r>
    <x v="37"/>
    <x v="3"/>
    <s v="Инвестиции в основной капитал за счет всех источников финансирования"/>
    <s v="млн.рублей"/>
    <x v="8"/>
    <x v="3"/>
    <n v="45460"/>
  </r>
  <r>
    <x v="37"/>
    <x v="3"/>
    <s v="Инвестиции в основной капитал за счет всех источников финансирования"/>
    <s v="млн.рублей"/>
    <x v="5"/>
    <x v="1"/>
    <n v="30750"/>
  </r>
  <r>
    <x v="37"/>
    <x v="3"/>
    <s v="Инвестиции в основной капитал за счет всех источников финансирования"/>
    <s v="млн.рублей"/>
    <x v="7"/>
    <x v="3"/>
    <n v="39360"/>
  </r>
  <r>
    <x v="37"/>
    <x v="3"/>
    <s v="Инвестиции в основной капитал за счет всех источников финансирования"/>
    <s v="млн.рублей"/>
    <x v="6"/>
    <x v="2"/>
    <n v="34220"/>
  </r>
  <r>
    <x v="37"/>
    <x v="4"/>
    <s v="Инвестиции в основной капитал за счет всех источников финансирования"/>
    <s v="млн.рублей"/>
    <x v="4"/>
    <x v="0"/>
    <n v="29641"/>
  </r>
  <r>
    <x v="37"/>
    <x v="4"/>
    <s v="Инвестиции в основной капитал за счет всех источников финансирования"/>
    <s v="млн.рублей"/>
    <x v="8"/>
    <x v="3"/>
    <n v="44060"/>
  </r>
  <r>
    <x v="37"/>
    <x v="4"/>
    <s v="Инвестиции в основной капитал за счет всех источников финансирования"/>
    <s v="млн.рублей"/>
    <x v="7"/>
    <x v="2"/>
    <n v="38270"/>
  </r>
  <r>
    <x v="37"/>
    <x v="4"/>
    <s v="Инвестиции в основной капитал за счет всех источников финансирования"/>
    <s v="млн.рублей"/>
    <x v="5"/>
    <x v="0"/>
    <n v="32097.4"/>
  </r>
  <r>
    <x v="37"/>
    <x v="4"/>
    <s v="Инвестиции в основной капитал за счет всех источников финансирования"/>
    <s v="млн.рублей"/>
    <x v="9"/>
    <x v="2"/>
    <n v="47400"/>
  </r>
  <r>
    <x v="37"/>
    <x v="4"/>
    <s v="Инвестиции в основной капитал за счет всех источников финансирования"/>
    <s v="млн.рублей"/>
    <x v="7"/>
    <x v="3"/>
    <n v="39060"/>
  </r>
  <r>
    <x v="37"/>
    <x v="4"/>
    <s v="Инвестиции в основной капитал за счет всех источников финансирования"/>
    <s v="млн.рублей"/>
    <x v="6"/>
    <x v="1"/>
    <n v="35060"/>
  </r>
  <r>
    <x v="37"/>
    <x v="4"/>
    <s v="Инвестиции в основной капитал за счет всех источников финансирования"/>
    <s v="млн.рублей"/>
    <x v="9"/>
    <x v="3"/>
    <n v="50430"/>
  </r>
  <r>
    <x v="37"/>
    <x v="4"/>
    <s v="Инвестиции в основной капитал за счет всех источников финансирования"/>
    <s v="млн.рублей"/>
    <x v="8"/>
    <x v="2"/>
    <n v="42270"/>
  </r>
  <r>
    <x v="37"/>
    <x v="5"/>
    <s v="Инвестиции в основной капитал за счет всех источников финансирования"/>
    <s v="млн.рублей"/>
    <x v="7"/>
    <x v="1"/>
    <n v="32200"/>
  </r>
  <r>
    <x v="37"/>
    <x v="5"/>
    <s v="Инвестиции в основной капитал за счет всех источников финансирования"/>
    <s v="млн.рублей"/>
    <x v="9"/>
    <x v="2"/>
    <n v="39250"/>
  </r>
  <r>
    <x v="37"/>
    <x v="5"/>
    <s v="Инвестиции в основной капитал за счет всех источников финансирования"/>
    <s v="млн.рублей"/>
    <x v="8"/>
    <x v="2"/>
    <n v="35270"/>
  </r>
  <r>
    <x v="37"/>
    <x v="5"/>
    <s v="Инвестиции в основной капитал за счет всех источников финансирования"/>
    <s v="млн.рублей"/>
    <x v="5"/>
    <x v="0"/>
    <n v="33947.199999999997"/>
  </r>
  <r>
    <x v="37"/>
    <x v="5"/>
    <s v="Инвестиции в основной капитал за счет всех источников финансирования"/>
    <s v="млн.рублей"/>
    <x v="9"/>
    <x v="3"/>
    <n v="40450"/>
  </r>
  <r>
    <x v="37"/>
    <x v="5"/>
    <s v="Инвестиции в основной капитал за счет всех источников финансирования"/>
    <s v="млн.рублей"/>
    <x v="8"/>
    <x v="3"/>
    <n v="35830"/>
  </r>
  <r>
    <x v="37"/>
    <x v="5"/>
    <s v="Инвестиции в основной капитал за счет всех источников финансирования"/>
    <s v="млн.рублей"/>
    <x v="6"/>
    <x v="0"/>
    <n v="29979.8"/>
  </r>
  <r>
    <x v="37"/>
    <x v="5"/>
    <s v="Инвестиции в основной капитал за счет всех источников финансирования"/>
    <s v="млн.рублей"/>
    <x v="10"/>
    <x v="2"/>
    <n v="43890"/>
  </r>
  <r>
    <x v="37"/>
    <x v="5"/>
    <s v="Инвестиции в основной капитал за счет всех источников финансирования"/>
    <s v="млн.рублей"/>
    <x v="10"/>
    <x v="3"/>
    <n v="45880"/>
  </r>
  <r>
    <x v="37"/>
    <x v="6"/>
    <s v="Инвестиции в основной капитал за счет всех источников финансирования"/>
    <s v="млн.рублей"/>
    <x v="10"/>
    <x v="2"/>
    <n v="39690"/>
  </r>
  <r>
    <x v="37"/>
    <x v="6"/>
    <s v="Инвестиции в основной капитал за счет всех источников финансирования"/>
    <s v="млн.рублей"/>
    <x v="11"/>
    <x v="3"/>
    <n v="45680"/>
  </r>
  <r>
    <x v="37"/>
    <x v="6"/>
    <s v="Инвестиции в основной капитал за счет всех источников финансирования"/>
    <s v="млн.рублей"/>
    <x v="8"/>
    <x v="1"/>
    <n v="32510"/>
  </r>
  <r>
    <x v="37"/>
    <x v="6"/>
    <s v="Инвестиции в основной капитал за счет всех источников финансирования"/>
    <s v="млн.рублей"/>
    <x v="10"/>
    <x v="3"/>
    <n v="40850"/>
  </r>
  <r>
    <x v="37"/>
    <x v="6"/>
    <s v="Инвестиции в основной капитал за счет всех источников финансирования"/>
    <s v="млн.рублей"/>
    <x v="6"/>
    <x v="0"/>
    <n v="34204.199999999997"/>
  </r>
  <r>
    <x v="37"/>
    <x v="6"/>
    <s v="Инвестиции в основной капитал за счет всех источников финансирования"/>
    <s v="млн.рублей"/>
    <x v="9"/>
    <x v="2"/>
    <n v="35660"/>
  </r>
  <r>
    <x v="37"/>
    <x v="6"/>
    <s v="Инвестиции в основной капитал за счет всех источников финансирования"/>
    <s v="млн.рублей"/>
    <x v="11"/>
    <x v="2"/>
    <n v="43750"/>
  </r>
  <r>
    <x v="37"/>
    <x v="6"/>
    <s v="Инвестиции в основной капитал за счет всех источников финансирования"/>
    <s v="млн.рублей"/>
    <x v="7"/>
    <x v="0"/>
    <n v="30834.6"/>
  </r>
  <r>
    <x v="37"/>
    <x v="6"/>
    <s v="Инвестиции в основной капитал за счет всех источников финансирования"/>
    <s v="млн.рублей"/>
    <x v="9"/>
    <x v="3"/>
    <n v="36190"/>
  </r>
  <r>
    <x v="37"/>
    <x v="7"/>
    <s v="Инвестиции в основной капитал за счет всех источников финансирования"/>
    <s v="млн.рублей"/>
    <x v="9"/>
    <x v="1"/>
    <n v="33930"/>
  </r>
  <r>
    <x v="37"/>
    <x v="7"/>
    <s v="Инвестиции в основной капитал за счет всех источников финансирования"/>
    <s v="млн.рублей"/>
    <x v="12"/>
    <x v="3"/>
    <n v="47420"/>
  </r>
  <r>
    <x v="37"/>
    <x v="7"/>
    <s v="Инвестиции в основной капитал за счет всех источников финансирования"/>
    <s v="млн.рублей"/>
    <x v="11"/>
    <x v="2"/>
    <n v="39850"/>
  </r>
  <r>
    <x v="37"/>
    <x v="7"/>
    <s v="Инвестиции в основной капитал за счет всех источников финансирования"/>
    <s v="млн.рублей"/>
    <x v="10"/>
    <x v="2"/>
    <n v="36500"/>
  </r>
  <r>
    <x v="37"/>
    <x v="7"/>
    <s v="Инвестиции в основной капитал за счет всех источников финансирования"/>
    <s v="млн.рублей"/>
    <x v="11"/>
    <x v="3"/>
    <n v="41430"/>
  </r>
  <r>
    <x v="37"/>
    <x v="7"/>
    <s v="Инвестиции в основной капитал за счет всех источников финансирования"/>
    <s v="млн.рублей"/>
    <x v="10"/>
    <x v="3"/>
    <n v="37050"/>
  </r>
  <r>
    <x v="37"/>
    <x v="7"/>
    <s v="Инвестиции в основной капитал за счет всех источников финансирования"/>
    <s v="млн.рублей"/>
    <x v="12"/>
    <x v="2"/>
    <n v="44560"/>
  </r>
  <r>
    <x v="37"/>
    <x v="7"/>
    <s v="Инвестиции в основной капитал за счет всех источников финансирования"/>
    <s v="млн.рублей"/>
    <x v="7"/>
    <x v="0"/>
    <n v="33399.5"/>
  </r>
  <r>
    <x v="37"/>
    <x v="7"/>
    <s v="Инвестиции в основной капитал за счет всех источников финансирования"/>
    <s v="млн.рублей"/>
    <x v="8"/>
    <x v="0"/>
    <n v="32373.1"/>
  </r>
  <r>
    <x v="37"/>
    <x v="8"/>
    <s v="Инвестиции в основной капитал за счет всех источников финансирования"/>
    <s v="млн.рублей"/>
    <x v="9"/>
    <x v="0"/>
    <n v="35340.339999999997"/>
  </r>
  <r>
    <x v="37"/>
    <x v="8"/>
    <s v="Инвестиции в основной капитал за счет всех источников финансирования"/>
    <s v="млн.рублей"/>
    <x v="12"/>
    <x v="4"/>
    <n v="43350"/>
  </r>
  <r>
    <x v="37"/>
    <x v="8"/>
    <s v="Инвестиции в основной капитал за счет всех источников финансирования"/>
    <s v="млн.рублей"/>
    <x v="11"/>
    <x v="4"/>
    <n v="40500"/>
  </r>
  <r>
    <x v="37"/>
    <x v="8"/>
    <s v="Инвестиции в основной капитал за счет всех источников финансирования"/>
    <s v="млн.рублей"/>
    <x v="13"/>
    <x v="4"/>
    <n v="47300"/>
  </r>
  <r>
    <x v="37"/>
    <x v="8"/>
    <s v="Инвестиции в основной капитал за счет всех источников финансирования"/>
    <s v="млн.рублей"/>
    <x v="10"/>
    <x v="1"/>
    <n v="38549.242871999995"/>
  </r>
  <r>
    <x v="37"/>
    <x v="8"/>
    <s v="Инвестиции в основной капитал за счет всех источников финансирования"/>
    <s v="млн.рублей"/>
    <x v="12"/>
    <x v="3"/>
    <n v="48150"/>
  </r>
  <r>
    <x v="37"/>
    <x v="8"/>
    <s v="Инвестиции в основной капитал за счет всех источников финансирования"/>
    <s v="млн.рублей"/>
    <x v="11"/>
    <x v="3"/>
    <n v="43500"/>
  </r>
  <r>
    <x v="37"/>
    <x v="8"/>
    <s v="Инвестиции в основной капитал за счет всех источников финансирования"/>
    <s v="млн.рублей"/>
    <x v="13"/>
    <x v="3"/>
    <n v="54300"/>
  </r>
  <r>
    <x v="37"/>
    <x v="8"/>
    <s v="Инвестиции в основной капитал за счет всех источников финансирования"/>
    <s v="млн.рублей"/>
    <x v="11"/>
    <x v="2"/>
    <n v="41470"/>
  </r>
  <r>
    <x v="37"/>
    <x v="8"/>
    <s v="Инвестиции в основной капитал за счет всех источников финансирования"/>
    <s v="млн.рублей"/>
    <x v="13"/>
    <x v="2"/>
    <n v="50000"/>
  </r>
  <r>
    <x v="37"/>
    <x v="8"/>
    <s v="Инвестиции в основной капитал за счет всех источников финансирования"/>
    <s v="млн.рублей"/>
    <x v="12"/>
    <x v="2"/>
    <n v="45270"/>
  </r>
  <r>
    <x v="37"/>
    <x v="8"/>
    <s v="Инвестиции в основной капитал за счет всех источников финансирования"/>
    <s v="млн.рублей"/>
    <x v="8"/>
    <x v="0"/>
    <n v="32373.1"/>
  </r>
  <r>
    <x v="37"/>
    <x v="9"/>
    <s v="Инвестиции в основной капитал за счет всех источников финансирования"/>
    <s v="млн.рублей"/>
    <x v="10"/>
    <x v="0"/>
    <n v="41707.300000000003"/>
  </r>
  <r>
    <x v="37"/>
    <x v="9"/>
    <s v="Инвестиции в основной капитал за счет всех источников финансирования"/>
    <s v="млн.рублей"/>
    <x v="13"/>
    <x v="2"/>
    <n v="50000"/>
  </r>
  <r>
    <x v="37"/>
    <x v="9"/>
    <s v="Инвестиции в основной капитал за счет всех источников финансирования"/>
    <s v="млн.рублей"/>
    <x v="12"/>
    <x v="2"/>
    <n v="46700"/>
  </r>
  <r>
    <x v="37"/>
    <x v="9"/>
    <s v="Инвестиции в основной капитал за счет всех источников финансирования"/>
    <s v="млн.рублей"/>
    <x v="14"/>
    <x v="2"/>
    <n v="53500"/>
  </r>
  <r>
    <x v="37"/>
    <x v="9"/>
    <s v="Инвестиции в основной капитал за счет всех источников финансирования"/>
    <s v="млн.рублей"/>
    <x v="11"/>
    <x v="1"/>
    <n v="44000"/>
  </r>
  <r>
    <x v="37"/>
    <x v="9"/>
    <s v="Инвестиции в основной капитал за счет всех источников финансирования"/>
    <s v="млн.рублей"/>
    <x v="13"/>
    <x v="3"/>
    <n v="53000"/>
  </r>
  <r>
    <x v="37"/>
    <x v="9"/>
    <s v="Инвестиции в основной капитал за счет всех источников финансирования"/>
    <s v="млн.рублей"/>
    <x v="12"/>
    <x v="3"/>
    <n v="48000"/>
  </r>
  <r>
    <x v="37"/>
    <x v="9"/>
    <s v="Инвестиции в основной капитал за счет всех источников финансирования"/>
    <s v="млн.рублей"/>
    <x v="14"/>
    <x v="3"/>
    <n v="57000"/>
  </r>
  <r>
    <x v="37"/>
    <x v="9"/>
    <s v="Инвестиции в основной капитал за счет всех источников финансирования"/>
    <s v="млн.рублей"/>
    <x v="12"/>
    <x v="4"/>
    <n v="42000"/>
  </r>
  <r>
    <x v="37"/>
    <x v="9"/>
    <s v="Инвестиции в основной капитал за счет всех источников финансирования"/>
    <s v="млн.рублей"/>
    <x v="14"/>
    <x v="4"/>
    <n v="45000"/>
  </r>
  <r>
    <x v="37"/>
    <x v="9"/>
    <s v="Инвестиции в основной капитал за счет всех источников финансирования"/>
    <s v="млн.рублей"/>
    <x v="13"/>
    <x v="4"/>
    <n v="43000"/>
  </r>
  <r>
    <x v="37"/>
    <x v="9"/>
    <s v="Инвестиции в основной капитал за счет всех источников финансирования"/>
    <s v="млн.рублей"/>
    <x v="9"/>
    <x v="0"/>
    <n v="34700"/>
  </r>
  <r>
    <x v="37"/>
    <x v="10"/>
    <s v="Инвестиции в основной капитал за счет всех источников финансирования"/>
    <s v="млн.рублей"/>
    <x v="10"/>
    <x v="0"/>
    <n v="41567.800000000003"/>
  </r>
  <r>
    <x v="37"/>
    <x v="10"/>
    <s v="Инвестиции в основной капитал за счет всех источников финансирования"/>
    <s v="млн.рублей"/>
    <x v="14"/>
    <x v="4"/>
    <n v="44000"/>
  </r>
  <r>
    <x v="37"/>
    <x v="10"/>
    <s v="Инвестиции в основной капитал за счет всех источников финансирования"/>
    <s v="млн.рублей"/>
    <x v="13"/>
    <x v="4"/>
    <n v="42800"/>
  </r>
  <r>
    <x v="37"/>
    <x v="10"/>
    <s v="Инвестиции в основной капитал за счет всех источников финансирования"/>
    <s v="млн.рублей"/>
    <x v="15"/>
    <x v="4"/>
    <n v="45800"/>
  </r>
  <r>
    <x v="37"/>
    <x v="10"/>
    <s v="Инвестиции в основной капитал за счет всех источников финансирования"/>
    <s v="млн.рублей"/>
    <x v="11"/>
    <x v="0"/>
    <n v="41237"/>
  </r>
  <r>
    <x v="37"/>
    <x v="10"/>
    <s v="Инвестиции в основной капитал за счет всех источников финансирования"/>
    <s v="млн.рублей"/>
    <x v="14"/>
    <x v="2"/>
    <n v="48200"/>
  </r>
  <r>
    <x v="37"/>
    <x v="10"/>
    <s v="Инвестиции в основной капитал за счет всех источников финансирования"/>
    <s v="млн.рублей"/>
    <x v="13"/>
    <x v="2"/>
    <n v="45800"/>
  </r>
  <r>
    <x v="37"/>
    <x v="10"/>
    <s v="Инвестиции в основной капитал за счет всех источников финансирования"/>
    <s v="млн.рублей"/>
    <x v="15"/>
    <x v="2"/>
    <n v="51100"/>
  </r>
  <r>
    <x v="37"/>
    <x v="10"/>
    <s v="Инвестиции в основной капитал за счет всех источников финансирования"/>
    <s v="млн.рублей"/>
    <x v="12"/>
    <x v="1"/>
    <n v="42500"/>
  </r>
  <r>
    <x v="37"/>
    <x v="10"/>
    <s v="Инвестиции в основной капитал за счет всех источников финансирования"/>
    <s v="млн.рублей"/>
    <x v="14"/>
    <x v="3"/>
    <n v="50400"/>
  </r>
  <r>
    <x v="37"/>
    <x v="10"/>
    <s v="Инвестиции в основной капитал за счет всех источников финансирования"/>
    <s v="млн.рублей"/>
    <x v="13"/>
    <x v="3"/>
    <n v="46400"/>
  </r>
  <r>
    <x v="37"/>
    <x v="10"/>
    <s v="Инвестиции в основной капитал за счет всех источников финансирования"/>
    <s v="млн.рублей"/>
    <x v="15"/>
    <x v="3"/>
    <n v="54700"/>
  </r>
  <r>
    <x v="38"/>
    <x v="0"/>
    <s v="в сопоставимых ценах                   "/>
    <s v="в % к пред году"/>
    <x v="0"/>
    <x v="0"/>
    <n v="93"/>
  </r>
  <r>
    <x v="38"/>
    <x v="0"/>
    <s v="в сопоставимых ценах                   "/>
    <s v="в % к пред году"/>
    <x v="1"/>
    <x v="0"/>
    <n v="106.7"/>
  </r>
  <r>
    <x v="38"/>
    <x v="0"/>
    <s v="в сопоставимых ценах                   "/>
    <s v="в % к пред году"/>
    <x v="2"/>
    <x v="1"/>
    <n v="65"/>
  </r>
  <r>
    <x v="38"/>
    <x v="0"/>
    <s v="в сопоставимых ценах                   "/>
    <s v="в % к пред году"/>
    <x v="3"/>
    <x v="2"/>
    <n v="95"/>
  </r>
  <r>
    <x v="38"/>
    <x v="0"/>
    <s v="в сопоставимых ценах                   "/>
    <s v="в % к пред году"/>
    <x v="4"/>
    <x v="2"/>
    <n v="98"/>
  </r>
  <r>
    <x v="38"/>
    <x v="0"/>
    <s v="в сопоставимых ценах                   "/>
    <s v="в % к пред году"/>
    <x v="4"/>
    <x v="3"/>
    <n v="103.5"/>
  </r>
  <r>
    <x v="38"/>
    <x v="0"/>
    <s v="в сопоставимых ценах                   "/>
    <s v="в % к пред году"/>
    <x v="5"/>
    <x v="2"/>
    <n v="100"/>
  </r>
  <r>
    <x v="38"/>
    <x v="0"/>
    <s v="в сопоставимых ценах                   "/>
    <s v="в % к пред году"/>
    <x v="5"/>
    <x v="3"/>
    <n v="104"/>
  </r>
  <r>
    <x v="38"/>
    <x v="0"/>
    <s v="в сопоставимых ценах                   "/>
    <s v="в % к пред году"/>
    <x v="3"/>
    <x v="3"/>
    <n v="102.5"/>
  </r>
  <r>
    <x v="38"/>
    <x v="1"/>
    <s v="в сопоставимых ценах                   "/>
    <s v="в % к пред году"/>
    <x v="1"/>
    <x v="0"/>
    <n v="122.6"/>
  </r>
  <r>
    <x v="38"/>
    <x v="1"/>
    <s v="в сопоставимых ценах                   "/>
    <s v="в % к пред году"/>
    <x v="5"/>
    <x v="3"/>
    <n v="104.5"/>
  </r>
  <r>
    <x v="38"/>
    <x v="1"/>
    <s v="в сопоставимых ценах                   "/>
    <s v="в % к пред году"/>
    <x v="4"/>
    <x v="2"/>
    <n v="103.5"/>
  </r>
  <r>
    <x v="38"/>
    <x v="1"/>
    <s v="в сопоставимых ценах                   "/>
    <s v="в % к пред году"/>
    <x v="2"/>
    <x v="0"/>
    <n v="68.099999999999994"/>
  </r>
  <r>
    <x v="38"/>
    <x v="1"/>
    <s v="в сопоставимых ценах                   "/>
    <s v="в % к пред году"/>
    <x v="6"/>
    <x v="2"/>
    <n v="104"/>
  </r>
  <r>
    <x v="38"/>
    <x v="1"/>
    <s v="в сопоставимых ценах                   "/>
    <s v="в % к пред году"/>
    <x v="4"/>
    <x v="3"/>
    <n v="105.5"/>
  </r>
  <r>
    <x v="38"/>
    <x v="1"/>
    <s v="в сопоставимых ценах                   "/>
    <s v="в % к пред году"/>
    <x v="3"/>
    <x v="1"/>
    <n v="105"/>
  </r>
  <r>
    <x v="38"/>
    <x v="1"/>
    <s v="в сопоставимых ценах                   "/>
    <s v="в % к пред году"/>
    <x v="6"/>
    <x v="3"/>
    <n v="106"/>
  </r>
  <r>
    <x v="38"/>
    <x v="1"/>
    <s v="в сопоставимых ценах                   "/>
    <s v="в % к пред году"/>
    <x v="5"/>
    <x v="2"/>
    <n v="102.5"/>
  </r>
  <r>
    <x v="38"/>
    <x v="2"/>
    <s v="в сопоставимых ценах                   "/>
    <s v="в % к пред году"/>
    <x v="4"/>
    <x v="1"/>
    <n v="108"/>
  </r>
  <r>
    <x v="38"/>
    <x v="2"/>
    <s v="в сопоставимых ценах                   "/>
    <s v="в % к пред году"/>
    <x v="6"/>
    <x v="2"/>
    <n v="108"/>
  </r>
  <r>
    <x v="38"/>
    <x v="2"/>
    <s v="в сопоставимых ценах                   "/>
    <s v="в % к пред году"/>
    <x v="5"/>
    <x v="2"/>
    <n v="107"/>
  </r>
  <r>
    <x v="38"/>
    <x v="2"/>
    <s v="в сопоставимых ценах                   "/>
    <s v="в % к пред году"/>
    <x v="6"/>
    <x v="3"/>
    <n v="109"/>
  </r>
  <r>
    <x v="38"/>
    <x v="2"/>
    <s v="в сопоставимых ценах                   "/>
    <s v="в % к пред году"/>
    <x v="5"/>
    <x v="3"/>
    <n v="108"/>
  </r>
  <r>
    <x v="38"/>
    <x v="2"/>
    <s v="в сопоставимых ценах                   "/>
    <s v="в % к пред году"/>
    <x v="3"/>
    <x v="0"/>
    <n v="114.8"/>
  </r>
  <r>
    <x v="38"/>
    <x v="2"/>
    <s v="в сопоставимых ценах                   "/>
    <s v="в % к пред году"/>
    <x v="7"/>
    <x v="2"/>
    <n v="108"/>
  </r>
  <r>
    <x v="38"/>
    <x v="2"/>
    <s v="в сопоставимых ценах                   "/>
    <s v="в % к пред году"/>
    <x v="7"/>
    <x v="3"/>
    <n v="109"/>
  </r>
  <r>
    <x v="38"/>
    <x v="3"/>
    <s v="в сопоставимых ценах                   "/>
    <s v="в % к пред году"/>
    <x v="6"/>
    <x v="3"/>
    <n v="106"/>
  </r>
  <r>
    <x v="38"/>
    <x v="3"/>
    <s v="в сопоставимых ценах                   "/>
    <s v="в % к пред году"/>
    <x v="8"/>
    <x v="2"/>
    <n v="109"/>
  </r>
  <r>
    <x v="38"/>
    <x v="3"/>
    <s v="в сопоставимых ценах                   "/>
    <s v="в % к пред году"/>
    <x v="4"/>
    <x v="0"/>
    <n v="125.5"/>
  </r>
  <r>
    <x v="38"/>
    <x v="3"/>
    <s v="в сопоставимых ценах                   "/>
    <s v="в % к пред году"/>
    <x v="7"/>
    <x v="2"/>
    <n v="106.5"/>
  </r>
  <r>
    <x v="38"/>
    <x v="3"/>
    <s v="в сопоставимых ценах                   "/>
    <s v="в % к пред году"/>
    <x v="8"/>
    <x v="3"/>
    <n v="110"/>
  </r>
  <r>
    <x v="38"/>
    <x v="3"/>
    <s v="в сопоставимых ценах                   "/>
    <s v="в % к пред году"/>
    <x v="5"/>
    <x v="1"/>
    <n v="103"/>
  </r>
  <r>
    <x v="38"/>
    <x v="3"/>
    <s v="в сопоставимых ценах                   "/>
    <s v="в % к пред году"/>
    <x v="7"/>
    <x v="3"/>
    <n v="108"/>
  </r>
  <r>
    <x v="38"/>
    <x v="3"/>
    <s v="в сопоставимых ценах                   "/>
    <s v="в % к пред году"/>
    <x v="6"/>
    <x v="2"/>
    <n v="104.5"/>
  </r>
  <r>
    <x v="38"/>
    <x v="4"/>
    <s v="в сопоставимых ценах                   "/>
    <s v="в % к пред году"/>
    <x v="4"/>
    <x v="0"/>
    <n v="125.3"/>
  </r>
  <r>
    <x v="38"/>
    <x v="4"/>
    <s v="в сопоставимых ценах                   "/>
    <s v="в % к пред году"/>
    <x v="8"/>
    <x v="3"/>
    <n v="106.4"/>
  </r>
  <r>
    <x v="38"/>
    <x v="4"/>
    <s v="в сопоставимых ценах                   "/>
    <s v="в % к пред году"/>
    <x v="7"/>
    <x v="2"/>
    <n v="102"/>
  </r>
  <r>
    <x v="38"/>
    <x v="4"/>
    <s v="в сопоставимых ценах                   "/>
    <s v="в % к пред году"/>
    <x v="5"/>
    <x v="0"/>
    <n v="100.7"/>
  </r>
  <r>
    <x v="38"/>
    <x v="4"/>
    <s v="в сопоставимых ценах                   "/>
    <s v="в % к пред году"/>
    <x v="9"/>
    <x v="2"/>
    <n v="105.8"/>
  </r>
  <r>
    <x v="38"/>
    <x v="4"/>
    <s v="в сопоставимых ценах                   "/>
    <s v="в % к пред году"/>
    <x v="7"/>
    <x v="3"/>
    <n v="104.6"/>
  </r>
  <r>
    <x v="38"/>
    <x v="4"/>
    <s v="в сопоставимых ценах                   "/>
    <s v="в % к пред году"/>
    <x v="6"/>
    <x v="1"/>
    <n v="102.1"/>
  </r>
  <r>
    <x v="38"/>
    <x v="4"/>
    <s v="в сопоставимых ценах                   "/>
    <s v="в % к пред году"/>
    <x v="9"/>
    <x v="3"/>
    <n v="108.5"/>
  </r>
  <r>
    <x v="38"/>
    <x v="4"/>
    <s v="в сопоставимых ценах                   "/>
    <s v="в % к пред году"/>
    <x v="8"/>
    <x v="2"/>
    <n v="103.7"/>
  </r>
  <r>
    <x v="38"/>
    <x v="5"/>
    <s v="в сопоставимых ценах                   "/>
    <s v="в % к пред году"/>
    <x v="7"/>
    <x v="1"/>
    <n v="100"/>
  </r>
  <r>
    <x v="38"/>
    <x v="5"/>
    <s v="в сопоставимых ценах                   "/>
    <s v="в % к пред году"/>
    <x v="9"/>
    <x v="2"/>
    <n v="104"/>
  </r>
  <r>
    <x v="38"/>
    <x v="5"/>
    <s v="в сопоставимых ценах                   "/>
    <s v="в % к пред году"/>
    <x v="8"/>
    <x v="2"/>
    <n v="102"/>
  </r>
  <r>
    <x v="38"/>
    <x v="5"/>
    <s v="в сопоставимых ценах                   "/>
    <s v="в % к пред году"/>
    <x v="5"/>
    <x v="0"/>
    <n v="106.5"/>
  </r>
  <r>
    <x v="38"/>
    <x v="5"/>
    <s v="в сопоставимых ценах                   "/>
    <s v="в % к пред году"/>
    <x v="9"/>
    <x v="3"/>
    <n v="106"/>
  </r>
  <r>
    <x v="38"/>
    <x v="5"/>
    <s v="в сопоставимых ценах                   "/>
    <s v="в % к пред году"/>
    <x v="8"/>
    <x v="3"/>
    <n v="104"/>
  </r>
  <r>
    <x v="38"/>
    <x v="5"/>
    <s v="в сопоставимых ценах                   "/>
    <s v="в % к пред году"/>
    <x v="6"/>
    <x v="0"/>
    <n v="82.2"/>
  </r>
  <r>
    <x v="38"/>
    <x v="5"/>
    <s v="в сопоставимых ценах                   "/>
    <s v="в % к пред году"/>
    <x v="10"/>
    <x v="2"/>
    <n v="105"/>
  </r>
  <r>
    <x v="38"/>
    <x v="5"/>
    <s v="в сопоставимых ценах                   "/>
    <s v="в % к пред году"/>
    <x v="10"/>
    <x v="3"/>
    <n v="107"/>
  </r>
  <r>
    <x v="38"/>
    <x v="6"/>
    <s v="в сопоставимых ценах                   "/>
    <s v="в % к пред году"/>
    <x v="10"/>
    <x v="2"/>
    <n v="104.5"/>
  </r>
  <r>
    <x v="38"/>
    <x v="6"/>
    <s v="в сопоставимых ценах                   "/>
    <s v="в % к пред году"/>
    <x v="11"/>
    <x v="3"/>
    <n v="106"/>
  </r>
  <r>
    <x v="38"/>
    <x v="6"/>
    <s v="в сопоставимых ценах                   "/>
    <s v="в % к пред году"/>
    <x v="8"/>
    <x v="1"/>
    <n v="98"/>
  </r>
  <r>
    <x v="38"/>
    <x v="6"/>
    <s v="в сопоставимых ценах                   "/>
    <s v="в % к пред году"/>
    <x v="10"/>
    <x v="3"/>
    <n v="106.5"/>
  </r>
  <r>
    <x v="38"/>
    <x v="6"/>
    <s v="в сопоставимых ценах                   "/>
    <s v="в % к пред году"/>
    <x v="6"/>
    <x v="0"/>
    <n v="93.5"/>
  </r>
  <r>
    <x v="38"/>
    <x v="6"/>
    <s v="в сопоставимых ценах                   "/>
    <s v="в % к пред году"/>
    <x v="9"/>
    <x v="2"/>
    <n v="102.5"/>
  </r>
  <r>
    <x v="38"/>
    <x v="6"/>
    <s v="в сопоставимых ценах                   "/>
    <s v="в % к пред году"/>
    <x v="11"/>
    <x v="2"/>
    <n v="104"/>
  </r>
  <r>
    <x v="38"/>
    <x v="6"/>
    <s v="в сопоставимых ценах                   "/>
    <s v="в % к пред году"/>
    <x v="7"/>
    <x v="0"/>
    <n v="85.8"/>
  </r>
  <r>
    <x v="38"/>
    <x v="6"/>
    <s v="в сопоставимых ценах                   "/>
    <s v="в % к пред году"/>
    <x v="9"/>
    <x v="3"/>
    <n v="104.5"/>
  </r>
  <r>
    <x v="38"/>
    <x v="7"/>
    <s v="в сопоставимых ценах                   "/>
    <s v="в % к пред году"/>
    <x v="9"/>
    <x v="1"/>
    <n v="97.5"/>
  </r>
  <r>
    <x v="38"/>
    <x v="7"/>
    <s v="в сопоставимых ценах                   "/>
    <s v="в % к пред году"/>
    <x v="12"/>
    <x v="3"/>
    <n v="109"/>
  </r>
  <r>
    <x v="38"/>
    <x v="7"/>
    <s v="в сопоставимых ценах                   "/>
    <s v="в % к пред году"/>
    <x v="11"/>
    <x v="2"/>
    <n v="103"/>
  </r>
  <r>
    <x v="38"/>
    <x v="7"/>
    <s v="в сопоставимых ценах                   "/>
    <s v="в % к пред году"/>
    <x v="10"/>
    <x v="2"/>
    <n v="101"/>
  </r>
  <r>
    <x v="38"/>
    <x v="7"/>
    <s v="в сопоставимых ценах                   "/>
    <s v="в % к пред году"/>
    <x v="11"/>
    <x v="3"/>
    <n v="106"/>
  </r>
  <r>
    <x v="38"/>
    <x v="7"/>
    <s v="в сопоставимых ценах                   "/>
    <s v="в % к пред году"/>
    <x v="10"/>
    <x v="3"/>
    <n v="103"/>
  </r>
  <r>
    <x v="38"/>
    <x v="7"/>
    <s v="в сопоставимых ценах                   "/>
    <s v="в % к пред году"/>
    <x v="12"/>
    <x v="2"/>
    <n v="106"/>
  </r>
  <r>
    <x v="38"/>
    <x v="7"/>
    <s v="в сопоставимых ценах                   "/>
    <s v="в % к пред году"/>
    <x v="7"/>
    <x v="0"/>
    <n v="92.9"/>
  </r>
  <r>
    <x v="38"/>
    <x v="7"/>
    <s v="в сопоставимых ценах                   "/>
    <s v="в % к пред году"/>
    <x v="8"/>
    <x v="0"/>
    <n v="90.6"/>
  </r>
  <r>
    <x v="38"/>
    <x v="8"/>
    <s v="в сопоставимых ценах                   "/>
    <s v="в % к пред году"/>
    <x v="9"/>
    <x v="0"/>
    <n v="109.5"/>
  </r>
  <r>
    <x v="38"/>
    <x v="8"/>
    <s v="в сопоставимых ценах                   "/>
    <s v="в % к пред году"/>
    <x v="12"/>
    <x v="4"/>
    <n v="100.5"/>
  </r>
  <r>
    <x v="38"/>
    <x v="8"/>
    <s v="в сопоставимых ценах                   "/>
    <s v="в % к пред году"/>
    <x v="11"/>
    <x v="4"/>
    <n v="98.5"/>
  </r>
  <r>
    <x v="38"/>
    <x v="8"/>
    <s v="в сопоставимых ценах                   "/>
    <s v="в % к пред году"/>
    <x v="13"/>
    <x v="4"/>
    <n v="103"/>
  </r>
  <r>
    <x v="38"/>
    <x v="8"/>
    <s v="в сопоставимых ценах                   "/>
    <s v="в % к пред году"/>
    <x v="10"/>
    <x v="1"/>
    <n v="101"/>
  </r>
  <r>
    <x v="38"/>
    <x v="8"/>
    <s v="в сопоставимых ценах                   "/>
    <s v="в % к пред году"/>
    <x v="12"/>
    <x v="3"/>
    <n v="106"/>
  </r>
  <r>
    <x v="38"/>
    <x v="8"/>
    <s v="в сопоставимых ценах                   "/>
    <s v="в % к пред году"/>
    <x v="11"/>
    <x v="3"/>
    <n v="106.5"/>
  </r>
  <r>
    <x v="38"/>
    <x v="8"/>
    <s v="в сопоставимых ценах                   "/>
    <s v="в % к пред году"/>
    <x v="13"/>
    <x v="3"/>
    <n v="108.5"/>
  </r>
  <r>
    <x v="38"/>
    <x v="8"/>
    <s v="в сопоставимых ценах                   "/>
    <s v="в % к пред году"/>
    <x v="11"/>
    <x v="2"/>
    <n v="101"/>
  </r>
  <r>
    <x v="38"/>
    <x v="8"/>
    <s v="в сопоставимых ценах                   "/>
    <s v="в % к пред году"/>
    <x v="13"/>
    <x v="2"/>
    <n v="105"/>
  </r>
  <r>
    <x v="38"/>
    <x v="8"/>
    <s v="в сопоставимых ценах                   "/>
    <s v="в % к пред году"/>
    <x v="12"/>
    <x v="2"/>
    <n v="103"/>
  </r>
  <r>
    <x v="38"/>
    <x v="8"/>
    <s v="в сопоставимых ценах                   "/>
    <s v="в % к пред году"/>
    <x v="8"/>
    <x v="0"/>
    <n v="90.6"/>
  </r>
  <r>
    <x v="38"/>
    <x v="9"/>
    <s v="в сопоставимых ценах                   "/>
    <s v="в % к пред году"/>
    <x v="10"/>
    <x v="0"/>
    <n v="111.2"/>
  </r>
  <r>
    <x v="38"/>
    <x v="9"/>
    <s v="в сопоставимых ценах                   "/>
    <s v="в % к пред году"/>
    <x v="13"/>
    <x v="2"/>
    <n v="105"/>
  </r>
  <r>
    <x v="38"/>
    <x v="9"/>
    <s v="в сопоставимых ценах                   "/>
    <s v="в % к пред году"/>
    <x v="12"/>
    <x v="2"/>
    <n v="105.0855085508551"/>
  </r>
  <r>
    <x v="38"/>
    <x v="9"/>
    <s v="в сопоставимых ценах                   "/>
    <s v="в % к пред году"/>
    <x v="14"/>
    <x v="2"/>
    <n v="104"/>
  </r>
  <r>
    <x v="38"/>
    <x v="9"/>
    <s v="в сопоставимых ценах                   "/>
    <s v="в % к пред году"/>
    <x v="11"/>
    <x v="1"/>
    <n v="104.4708787425505"/>
  </r>
  <r>
    <x v="38"/>
    <x v="9"/>
    <s v="в сопоставимых ценах                   "/>
    <s v="в % к пред году"/>
    <x v="13"/>
    <x v="3"/>
    <n v="108.2516339869281"/>
  </r>
  <r>
    <x v="38"/>
    <x v="9"/>
    <s v="в сопоставимых ценах                   "/>
    <s v="в % к пред году"/>
    <x v="12"/>
    <x v="3"/>
    <n v="108.01080108010801"/>
  </r>
  <r>
    <x v="38"/>
    <x v="9"/>
    <s v="в сопоставимых ценах                   "/>
    <s v="в % к пред году"/>
    <x v="14"/>
    <x v="3"/>
    <n v="107.28819829818718"/>
  </r>
  <r>
    <x v="38"/>
    <x v="9"/>
    <s v="в сопоставимых ценах                   "/>
    <s v="в % к пред году"/>
    <x v="12"/>
    <x v="4"/>
    <n v="93.5"/>
  </r>
  <r>
    <x v="38"/>
    <x v="9"/>
    <s v="в сопоставимых ценах                   "/>
    <s v="в % к пред году"/>
    <x v="14"/>
    <x v="4"/>
    <n v="102"/>
  </r>
  <r>
    <x v="38"/>
    <x v="9"/>
    <s v="в сопоставимых ценах                   "/>
    <s v="в % к пред году"/>
    <x v="13"/>
    <x v="4"/>
    <n v="100.5"/>
  </r>
  <r>
    <x v="38"/>
    <x v="9"/>
    <s v="в сопоставимых ценах                   "/>
    <s v="в % к пред году"/>
    <x v="9"/>
    <x v="0"/>
    <n v="97.3"/>
  </r>
  <r>
    <x v="38"/>
    <x v="10"/>
    <s v="в сопоставимых ценах                   "/>
    <s v="в % к пред году"/>
    <x v="10"/>
    <x v="0"/>
    <n v="110.8"/>
  </r>
  <r>
    <x v="38"/>
    <x v="10"/>
    <s v="в сопоставимых ценах                   "/>
    <s v="в % к пред году"/>
    <x v="14"/>
    <x v="4"/>
    <n v="100"/>
  </r>
  <r>
    <x v="38"/>
    <x v="10"/>
    <s v="в сопоставимых ценах                   "/>
    <s v="в % к пред году"/>
    <x v="13"/>
    <x v="4"/>
    <n v="98"/>
  </r>
  <r>
    <x v="38"/>
    <x v="10"/>
    <s v="в сопоставимых ценах                   "/>
    <s v="в % к пред году"/>
    <x v="15"/>
    <x v="4"/>
    <n v="100"/>
  </r>
  <r>
    <x v="38"/>
    <x v="10"/>
    <s v="в сопоставимых ценах                   "/>
    <s v="в % к пред году"/>
    <x v="11"/>
    <x v="0"/>
    <n v="95.8"/>
  </r>
  <r>
    <x v="38"/>
    <x v="10"/>
    <s v="в сопоставимых ценах                   "/>
    <s v="в % к пред году"/>
    <x v="14"/>
    <x v="2"/>
    <n v="102.5"/>
  </r>
  <r>
    <x v="38"/>
    <x v="10"/>
    <s v="в сопоставимых ценах                   "/>
    <s v="в % к пред году"/>
    <x v="13"/>
    <x v="2"/>
    <n v="104.8"/>
  </r>
  <r>
    <x v="38"/>
    <x v="10"/>
    <s v="в сопоставимых ценах                   "/>
    <s v="в % к пред году"/>
    <x v="15"/>
    <x v="2"/>
    <n v="102"/>
  </r>
  <r>
    <x v="38"/>
    <x v="10"/>
    <s v="в сопоставимых ценах                   "/>
    <s v="в % к пред году"/>
    <x v="12"/>
    <x v="1"/>
    <n v="100"/>
  </r>
  <r>
    <x v="38"/>
    <x v="10"/>
    <s v="в сопоставимых ценах                   "/>
    <s v="в % к пред году"/>
    <x v="14"/>
    <x v="3"/>
    <n v="105"/>
  </r>
  <r>
    <x v="38"/>
    <x v="10"/>
    <s v="в сопоставимых ценах                   "/>
    <s v="в % к пред году"/>
    <x v="13"/>
    <x v="3"/>
    <n v="106"/>
  </r>
  <r>
    <x v="38"/>
    <x v="10"/>
    <s v="в сопоставимых ценах                   "/>
    <s v="в % к пред году"/>
    <x v="15"/>
    <x v="3"/>
    <n v="104.5"/>
  </r>
  <r>
    <x v="39"/>
    <x v="0"/>
    <s v="Ввод в эксплуатацию жилых домов за счет всех источников финансирования"/>
    <s v="тыс. кв. м общей площади"/>
    <x v="0"/>
    <x v="0"/>
    <n v="131.4"/>
  </r>
  <r>
    <x v="39"/>
    <x v="0"/>
    <s v="Ввод в эксплуатацию жилых домов за счет всех источников финансирования"/>
    <s v="тыс. кв. м общей площади"/>
    <x v="1"/>
    <x v="0"/>
    <n v="147"/>
  </r>
  <r>
    <x v="39"/>
    <x v="0"/>
    <s v="Ввод в эксплуатацию жилых домов за счет всех источников финансирования"/>
    <s v="тыс. кв. м общей площади"/>
    <x v="2"/>
    <x v="1"/>
    <n v="148"/>
  </r>
  <r>
    <x v="39"/>
    <x v="0"/>
    <s v="Ввод в эксплуатацию жилых домов за счет всех источников финансирования"/>
    <s v="тыс. кв. м общей площади"/>
    <x v="3"/>
    <x v="2"/>
    <n v="140"/>
  </r>
  <r>
    <x v="39"/>
    <x v="0"/>
    <s v="Ввод в эксплуатацию жилых домов за счет всех источников финансирования"/>
    <s v="тыс. кв. м общей площади"/>
    <x v="4"/>
    <x v="2"/>
    <n v="130"/>
  </r>
  <r>
    <x v="39"/>
    <x v="0"/>
    <s v="Ввод в эксплуатацию жилых домов за счет всех источников финансирования"/>
    <s v="тыс. кв. м общей площади"/>
    <x v="4"/>
    <x v="3"/>
    <n v="162.80000000000001"/>
  </r>
  <r>
    <x v="39"/>
    <x v="0"/>
    <s v="Ввод в эксплуатацию жилых домов за счет всех источников финансирования"/>
    <s v="тыс. кв. м общей площади"/>
    <x v="5"/>
    <x v="2"/>
    <n v="150"/>
  </r>
  <r>
    <x v="39"/>
    <x v="0"/>
    <s v="Ввод в эксплуатацию жилых домов за счет всех источников финансирования"/>
    <s v="тыс. кв. м общей площади"/>
    <x v="5"/>
    <x v="3"/>
    <n v="179"/>
  </r>
  <r>
    <x v="39"/>
    <x v="0"/>
    <s v="Ввод в эксплуатацию жилых домов за счет всех источников финансирования"/>
    <s v="тыс. кв. м общей площади"/>
    <x v="3"/>
    <x v="3"/>
    <n v="148"/>
  </r>
  <r>
    <x v="39"/>
    <x v="1"/>
    <s v="Ввод в эксплуатацию жилых домов за счет всех источников финансирования"/>
    <s v="тыс. кв. м общей площади"/>
    <x v="1"/>
    <x v="0"/>
    <n v="147"/>
  </r>
  <r>
    <x v="39"/>
    <x v="1"/>
    <s v="Ввод в эксплуатацию жилых домов за счет всех источников финансирования"/>
    <s v="тыс. кв. м общей площади"/>
    <x v="5"/>
    <x v="3"/>
    <n v="147"/>
  </r>
  <r>
    <x v="39"/>
    <x v="1"/>
    <s v="Ввод в эксплуатацию жилых домов за счет всех источников финансирования"/>
    <s v="тыс. кв. м общей площади"/>
    <x v="4"/>
    <x v="2"/>
    <n v="135"/>
  </r>
  <r>
    <x v="39"/>
    <x v="1"/>
    <s v="Ввод в эксплуатацию жилых домов за счет всех источников финансирования"/>
    <s v="тыс. кв. м общей площади"/>
    <x v="2"/>
    <x v="0"/>
    <n v="164.7"/>
  </r>
  <r>
    <x v="39"/>
    <x v="1"/>
    <s v="Ввод в эксплуатацию жилых домов за счет всех источников финансирования"/>
    <s v="тыс. кв. м общей площади"/>
    <x v="6"/>
    <x v="2"/>
    <n v="145"/>
  </r>
  <r>
    <x v="39"/>
    <x v="1"/>
    <s v="Ввод в эксплуатацию жилых домов за счет всех источников финансирования"/>
    <s v="тыс. кв. м общей площади"/>
    <x v="4"/>
    <x v="3"/>
    <n v="140"/>
  </r>
  <r>
    <x v="39"/>
    <x v="1"/>
    <s v="Ввод в эксплуатацию жилых домов за счет всех источников финансирования"/>
    <s v="тыс. кв. м общей площади"/>
    <x v="3"/>
    <x v="1"/>
    <n v="130"/>
  </r>
  <r>
    <x v="39"/>
    <x v="1"/>
    <s v="Ввод в эксплуатацию жилых домов за счет всех источников финансирования"/>
    <s v="тыс. кв. м общей площади"/>
    <x v="6"/>
    <x v="3"/>
    <n v="155"/>
  </r>
  <r>
    <x v="39"/>
    <x v="1"/>
    <s v="Ввод в эксплуатацию жилых домов за счет всех источников финансирования"/>
    <s v="тыс. кв. м общей площади"/>
    <x v="5"/>
    <x v="2"/>
    <n v="140"/>
  </r>
  <r>
    <x v="39"/>
    <x v="2"/>
    <s v="Ввод в эксплуатацию жилых домов за счет всех источников финансирования"/>
    <s v="тыс. кв. м общей площади"/>
    <x v="4"/>
    <x v="1"/>
    <n v="182"/>
  </r>
  <r>
    <x v="39"/>
    <x v="2"/>
    <s v="Ввод в эксплуатацию жилых домов за счет всех источников финансирования"/>
    <s v="тыс. кв. м общей площади"/>
    <x v="6"/>
    <x v="2"/>
    <n v="200"/>
  </r>
  <r>
    <x v="39"/>
    <x v="2"/>
    <s v="Ввод в эксплуатацию жилых домов за счет всех источников финансирования"/>
    <s v="тыс. кв. м общей площади"/>
    <x v="5"/>
    <x v="2"/>
    <n v="179"/>
  </r>
  <r>
    <x v="39"/>
    <x v="2"/>
    <s v="Ввод в эксплуатацию жилых домов за счет всех источников финансирования"/>
    <s v="тыс. кв. м общей площади"/>
    <x v="6"/>
    <x v="3"/>
    <n v="215"/>
  </r>
  <r>
    <x v="39"/>
    <x v="2"/>
    <s v="Ввод в эксплуатацию жилых домов за счет всех источников финансирования"/>
    <s v="тыс. кв. м общей площади"/>
    <x v="5"/>
    <x v="3"/>
    <n v="190"/>
  </r>
  <r>
    <x v="39"/>
    <x v="2"/>
    <s v="Ввод в эксплуатацию жилых домов за счет всех источников финансирования"/>
    <s v="тыс. кв. м общей площади"/>
    <x v="3"/>
    <x v="0"/>
    <n v="142.6"/>
  </r>
  <r>
    <x v="39"/>
    <x v="2"/>
    <s v="Ввод в эксплуатацию жилых домов за счет всех источников финансирования"/>
    <s v="тыс. кв. м общей площади"/>
    <x v="7"/>
    <x v="2"/>
    <n v="240"/>
  </r>
  <r>
    <x v="39"/>
    <x v="2"/>
    <s v="Ввод в эксплуатацию жилых домов за счет всех источников финансирования"/>
    <s v="тыс. кв. м общей площади"/>
    <x v="7"/>
    <x v="3"/>
    <n v="264"/>
  </r>
  <r>
    <x v="39"/>
    <x v="3"/>
    <s v="Ввод в эксплуатацию жилых домов за счет всех источников финансирования"/>
    <s v="тыс. кв. м общей площади"/>
    <x v="6"/>
    <x v="3"/>
    <n v="215"/>
  </r>
  <r>
    <x v="39"/>
    <x v="3"/>
    <s v="Ввод в эксплуатацию жилых домов за счет всех источников финансирования"/>
    <s v="тыс. кв. м общей площади"/>
    <x v="8"/>
    <x v="2"/>
    <n v="299.10000000000002"/>
  </r>
  <r>
    <x v="39"/>
    <x v="3"/>
    <s v="Ввод в эксплуатацию жилых домов за счет всех источников финансирования"/>
    <s v="тыс. кв. м общей площади"/>
    <x v="4"/>
    <x v="0"/>
    <n v="177.8"/>
  </r>
  <r>
    <x v="39"/>
    <x v="3"/>
    <s v="Ввод в эксплуатацию жилых домов за счет всех источников финансирования"/>
    <s v="тыс. кв. м общей площади"/>
    <x v="7"/>
    <x v="2"/>
    <n v="239.3"/>
  </r>
  <r>
    <x v="39"/>
    <x v="3"/>
    <s v="Ввод в эксплуатацию жилых домов за счет всех источников финансирования"/>
    <s v="тыс. кв. м общей площади"/>
    <x v="8"/>
    <x v="3"/>
    <n v="350"/>
  </r>
  <r>
    <x v="39"/>
    <x v="3"/>
    <s v="Ввод в эксплуатацию жилых домов за счет всех источников финансирования"/>
    <s v="тыс. кв. м общей площади"/>
    <x v="5"/>
    <x v="1"/>
    <n v="190"/>
  </r>
  <r>
    <x v="39"/>
    <x v="3"/>
    <s v="Ввод в эксплуатацию жилых домов за счет всех источников финансирования"/>
    <s v="тыс. кв. м общей площади"/>
    <x v="7"/>
    <x v="3"/>
    <n v="264"/>
  </r>
  <r>
    <x v="39"/>
    <x v="3"/>
    <s v="Ввод в эксплуатацию жилых домов за счет всех источников финансирования"/>
    <s v="тыс. кв. м общей площади"/>
    <x v="6"/>
    <x v="2"/>
    <n v="202.8"/>
  </r>
  <r>
    <x v="39"/>
    <x v="4"/>
    <s v="Ввод в эксплуатацию жилых домов за счет всех источников финансирования"/>
    <s v="тыс. кв. м общей площади"/>
    <x v="4"/>
    <x v="0"/>
    <n v="177.8"/>
  </r>
  <r>
    <x v="39"/>
    <x v="4"/>
    <s v="Ввод в эксплуатацию жилых домов за счет всех источников финансирования"/>
    <s v="тыс. кв. м общей площади"/>
    <x v="8"/>
    <x v="3"/>
    <n v="240"/>
  </r>
  <r>
    <x v="39"/>
    <x v="4"/>
    <s v="Ввод в эксплуатацию жилых домов за счет всех источников финансирования"/>
    <s v="тыс. кв. м общей площади"/>
    <x v="7"/>
    <x v="2"/>
    <n v="205"/>
  </r>
  <r>
    <x v="39"/>
    <x v="4"/>
    <s v="Ввод в эксплуатацию жилых домов за счет всех источников финансирования"/>
    <s v="тыс. кв. м общей площади"/>
    <x v="5"/>
    <x v="0"/>
    <n v="195.3"/>
  </r>
  <r>
    <x v="39"/>
    <x v="4"/>
    <s v="Ввод в эксплуатацию жилых домов за счет всех источников финансирования"/>
    <s v="тыс. кв. м общей площади"/>
    <x v="9"/>
    <x v="2"/>
    <n v="225"/>
  </r>
  <r>
    <x v="39"/>
    <x v="4"/>
    <s v="Ввод в эксплуатацию жилых домов за счет всех источников финансирования"/>
    <s v="тыс. кв. м общей площади"/>
    <x v="7"/>
    <x v="3"/>
    <n v="215"/>
  </r>
  <r>
    <x v="39"/>
    <x v="4"/>
    <s v="Ввод в эксплуатацию жилых домов за счет всех источников финансирования"/>
    <s v="тыс. кв. м общей площади"/>
    <x v="6"/>
    <x v="1"/>
    <n v="200"/>
  </r>
  <r>
    <x v="39"/>
    <x v="4"/>
    <s v="Ввод в эксплуатацию жилых домов за счет всех источников финансирования"/>
    <s v="тыс. кв. м общей площади"/>
    <x v="9"/>
    <x v="3"/>
    <n v="270"/>
  </r>
  <r>
    <x v="39"/>
    <x v="4"/>
    <s v="Ввод в эксплуатацию жилых домов за счет всех источников финансирования"/>
    <s v="тыс. кв. м общей площади"/>
    <x v="8"/>
    <x v="2"/>
    <n v="215"/>
  </r>
  <r>
    <x v="39"/>
    <x v="5"/>
    <s v="Ввод в эксплуатацию жилых домов за счет всех источников финансирования"/>
    <s v="тыс. кв. м общей площади"/>
    <x v="7"/>
    <x v="1"/>
    <n v="220"/>
  </r>
  <r>
    <x v="39"/>
    <x v="5"/>
    <s v="Ввод в эксплуатацию жилых домов за счет всех источников финансирования"/>
    <s v="тыс. кв. м общей площади"/>
    <x v="9"/>
    <x v="2"/>
    <n v="228"/>
  </r>
  <r>
    <x v="39"/>
    <x v="5"/>
    <s v="Ввод в эксплуатацию жилых домов за счет всех источников финансирования"/>
    <s v="тыс. кв. м общей площади"/>
    <x v="8"/>
    <x v="2"/>
    <n v="220"/>
  </r>
  <r>
    <x v="39"/>
    <x v="5"/>
    <s v="Ввод в эксплуатацию жилых домов за счет всех источников финансирования"/>
    <s v="тыс. кв. м общей площади"/>
    <x v="5"/>
    <x v="0"/>
    <n v="195.3"/>
  </r>
  <r>
    <x v="39"/>
    <x v="5"/>
    <s v="Ввод в эксплуатацию жилых домов за счет всех источников финансирования"/>
    <s v="тыс. кв. м общей площади"/>
    <x v="9"/>
    <x v="3"/>
    <n v="240"/>
  </r>
  <r>
    <x v="39"/>
    <x v="5"/>
    <s v="Ввод в эксплуатацию жилых домов за счет всех источников финансирования"/>
    <s v="тыс. кв. м общей площади"/>
    <x v="8"/>
    <x v="3"/>
    <n v="230"/>
  </r>
  <r>
    <x v="39"/>
    <x v="5"/>
    <s v="Ввод в эксплуатацию жилых домов за счет всех источников финансирования"/>
    <s v="тыс. кв. м общей площади"/>
    <x v="6"/>
    <x v="0"/>
    <n v="218.6"/>
  </r>
  <r>
    <x v="39"/>
    <x v="5"/>
    <s v="Ввод в эксплуатацию жилых домов за счет всех источников финансирования"/>
    <s v="тыс. кв. м общей площади"/>
    <x v="10"/>
    <x v="2"/>
    <n v="238"/>
  </r>
  <r>
    <x v="39"/>
    <x v="5"/>
    <s v="Ввод в эксплуатацию жилых домов за счет всех источников финансирования"/>
    <s v="тыс. кв. м общей площади"/>
    <x v="10"/>
    <x v="3"/>
    <n v="252"/>
  </r>
  <r>
    <x v="39"/>
    <x v="6"/>
    <s v="Ввод в эксплуатацию жилых домов за счет всех источников финансирования"/>
    <s v="тыс. кв. м общей площади"/>
    <x v="10"/>
    <x v="2"/>
    <n v="250"/>
  </r>
  <r>
    <x v="39"/>
    <x v="6"/>
    <s v="Ввод в эксплуатацию жилых домов за счет всех источников финансирования"/>
    <s v="тыс. кв. м общей площади"/>
    <x v="11"/>
    <x v="3"/>
    <n v="265"/>
  </r>
  <r>
    <x v="39"/>
    <x v="6"/>
    <s v="Ввод в эксплуатацию жилых домов за счет всех источников финансирования"/>
    <s v="тыс. кв. м общей площади"/>
    <x v="8"/>
    <x v="1"/>
    <n v="241"/>
  </r>
  <r>
    <x v="39"/>
    <x v="6"/>
    <s v="Ввод в эксплуатацию жилых домов за счет всех источников финансирования"/>
    <s v="тыс. кв. м общей площади"/>
    <x v="10"/>
    <x v="3"/>
    <n v="260"/>
  </r>
  <r>
    <x v="39"/>
    <x v="6"/>
    <s v="Ввод в эксплуатацию жилых домов за счет всех источников финансирования"/>
    <s v="тыс. кв. м общей площади"/>
    <x v="6"/>
    <x v="0"/>
    <n v="218.6"/>
  </r>
  <r>
    <x v="39"/>
    <x v="6"/>
    <s v="Ввод в эксплуатацию жилых домов за счет всех источников финансирования"/>
    <s v="тыс. кв. м общей площади"/>
    <x v="9"/>
    <x v="2"/>
    <n v="245"/>
  </r>
  <r>
    <x v="39"/>
    <x v="6"/>
    <s v="Ввод в эксплуатацию жилых домов за счет всех источников финансирования"/>
    <s v="тыс. кв. м общей площади"/>
    <x v="11"/>
    <x v="2"/>
    <n v="252"/>
  </r>
  <r>
    <x v="39"/>
    <x v="6"/>
    <s v="Ввод в эксплуатацию жилых домов за счет всех источников финансирования"/>
    <s v="тыс. кв. м общей площади"/>
    <x v="7"/>
    <x v="0"/>
    <n v="240.95"/>
  </r>
  <r>
    <x v="39"/>
    <x v="6"/>
    <s v="Ввод в эксплуатацию жилых домов за счет всех источников финансирования"/>
    <s v="тыс. кв. м общей площади"/>
    <x v="9"/>
    <x v="3"/>
    <n v="250"/>
  </r>
  <r>
    <x v="39"/>
    <x v="7"/>
    <s v="Ввод в эксплуатацию жилых домов за счет всех источников финансирования"/>
    <s v="тыс. кв. м общей площади"/>
    <x v="9"/>
    <x v="1"/>
    <n v="245"/>
  </r>
  <r>
    <x v="39"/>
    <x v="7"/>
    <s v="Ввод в эксплуатацию жилых домов за счет всех источников финансирования"/>
    <s v="тыс. кв. м общей площади"/>
    <x v="12"/>
    <x v="3"/>
    <n v="290"/>
  </r>
  <r>
    <x v="39"/>
    <x v="7"/>
    <s v="Ввод в эксплуатацию жилых домов за счет всех источников финансирования"/>
    <s v="тыс. кв. м общей площади"/>
    <x v="11"/>
    <x v="2"/>
    <n v="255"/>
  </r>
  <r>
    <x v="39"/>
    <x v="7"/>
    <s v="Ввод в эксплуатацию жилых домов за счет всех источников финансирования"/>
    <s v="тыс. кв. м общей площади"/>
    <x v="10"/>
    <x v="2"/>
    <n v="250"/>
  </r>
  <r>
    <x v="39"/>
    <x v="7"/>
    <s v="Ввод в эксплуатацию жилых домов за счет всех источников финансирования"/>
    <s v="тыс. кв. м общей площади"/>
    <x v="11"/>
    <x v="3"/>
    <n v="280"/>
  </r>
  <r>
    <x v="39"/>
    <x v="7"/>
    <s v="Ввод в эксплуатацию жилых домов за счет всех источников финансирования"/>
    <s v="тыс. кв. м общей площади"/>
    <x v="10"/>
    <x v="3"/>
    <n v="270"/>
  </r>
  <r>
    <x v="39"/>
    <x v="7"/>
    <s v="Ввод в эксплуатацию жилых домов за счет всех источников финансирования"/>
    <s v="тыс. кв. м общей площади"/>
    <x v="12"/>
    <x v="2"/>
    <n v="260"/>
  </r>
  <r>
    <x v="39"/>
    <x v="7"/>
    <s v="Ввод в эксплуатацию жилых домов за счет всех источников финансирования"/>
    <s v="тыс. кв. м общей площади"/>
    <x v="7"/>
    <x v="0"/>
    <n v="241"/>
  </r>
  <r>
    <x v="39"/>
    <x v="7"/>
    <s v="Ввод в эксплуатацию жилых домов за счет всех источников финансирования"/>
    <s v="тыс. кв. м общей площади"/>
    <x v="8"/>
    <x v="0"/>
    <n v="270.3"/>
  </r>
  <r>
    <x v="39"/>
    <x v="8"/>
    <s v="Ввод в эксплуатацию жилых домов за счет всех источников финансирования"/>
    <s v="тыс. кв. м общей площади"/>
    <x v="9"/>
    <x v="0"/>
    <n v="292.8"/>
  </r>
  <r>
    <x v="39"/>
    <x v="8"/>
    <s v="Ввод в эксплуатацию жилых домов за счет всех источников финансирования"/>
    <s v="тыс. кв. м общей площади"/>
    <x v="12"/>
    <x v="4"/>
    <n v="265"/>
  </r>
  <r>
    <x v="39"/>
    <x v="8"/>
    <s v="Ввод в эксплуатацию жилых домов за счет всех источников финансирования"/>
    <s v="тыс. кв. м общей площади"/>
    <x v="11"/>
    <x v="4"/>
    <n v="250"/>
  </r>
  <r>
    <x v="39"/>
    <x v="8"/>
    <s v="Ввод в эксплуатацию жилых домов за счет всех источников финансирования"/>
    <s v="тыс. кв. м общей площади"/>
    <x v="13"/>
    <x v="4"/>
    <n v="280"/>
  </r>
  <r>
    <x v="39"/>
    <x v="8"/>
    <s v="Ввод в эксплуатацию жилых домов за счет всех источников финансирования"/>
    <s v="тыс. кв. м общей площади"/>
    <x v="10"/>
    <x v="1"/>
    <n v="250"/>
  </r>
  <r>
    <x v="39"/>
    <x v="8"/>
    <s v="Ввод в эксплуатацию жилых домов за счет всех источников финансирования"/>
    <s v="тыс. кв. м общей площади"/>
    <x v="12"/>
    <x v="3"/>
    <n v="300"/>
  </r>
  <r>
    <x v="39"/>
    <x v="8"/>
    <s v="Ввод в эксплуатацию жилых домов за счет всех источников финансирования"/>
    <s v="тыс. кв. м общей площади"/>
    <x v="11"/>
    <x v="3"/>
    <n v="280"/>
  </r>
  <r>
    <x v="39"/>
    <x v="8"/>
    <s v="Ввод в эксплуатацию жилых домов за счет всех источников финансирования"/>
    <s v="тыс. кв. м общей площади"/>
    <x v="13"/>
    <x v="3"/>
    <n v="320"/>
  </r>
  <r>
    <x v="39"/>
    <x v="8"/>
    <s v="Ввод в эксплуатацию жилых домов за счет всех источников финансирования"/>
    <s v="тыс. кв. м общей площади"/>
    <x v="11"/>
    <x v="2"/>
    <n v="265"/>
  </r>
  <r>
    <x v="39"/>
    <x v="8"/>
    <s v="Ввод в эксплуатацию жилых домов за счет всех источников финансирования"/>
    <s v="тыс. кв. м общей площади"/>
    <x v="13"/>
    <x v="2"/>
    <n v="300"/>
  </r>
  <r>
    <x v="39"/>
    <x v="8"/>
    <s v="Ввод в эксплуатацию жилых домов за счет всех источников финансирования"/>
    <s v="тыс. кв. м общей площади"/>
    <x v="12"/>
    <x v="2"/>
    <n v="280"/>
  </r>
  <r>
    <x v="39"/>
    <x v="8"/>
    <s v="Ввод в эксплуатацию жилых домов за счет всех источников финансирования"/>
    <s v="тыс. кв. м общей площади"/>
    <x v="8"/>
    <x v="0"/>
    <n v="270.3"/>
  </r>
  <r>
    <x v="39"/>
    <x v="9"/>
    <s v="Ввод в эксплуатацию жилых домов за счет всех источников финансирования"/>
    <s v="тыс. кв. м общей площади"/>
    <x v="10"/>
    <x v="0"/>
    <n v="222.3"/>
  </r>
  <r>
    <x v="39"/>
    <x v="9"/>
    <s v="Ввод в эксплуатацию жилых домов за счет всех источников финансирования"/>
    <s v="тыс. кв. м общей площади"/>
    <x v="13"/>
    <x v="2"/>
    <n v="250"/>
  </r>
  <r>
    <x v="39"/>
    <x v="9"/>
    <s v="Ввод в эксплуатацию жилых домов за счет всех источников финансирования"/>
    <s v="тыс. кв. м общей площади"/>
    <x v="12"/>
    <x v="2"/>
    <n v="240"/>
  </r>
  <r>
    <x v="39"/>
    <x v="9"/>
    <s v="Ввод в эксплуатацию жилых домов за счет всех источников финансирования"/>
    <s v="тыс. кв. м общей площади"/>
    <x v="14"/>
    <x v="2"/>
    <n v="260"/>
  </r>
  <r>
    <x v="39"/>
    <x v="9"/>
    <s v="Ввод в эксплуатацию жилых домов за счет всех источников финансирования"/>
    <s v="тыс. кв. м общей площади"/>
    <x v="11"/>
    <x v="1"/>
    <n v="230"/>
  </r>
  <r>
    <x v="39"/>
    <x v="9"/>
    <s v="Ввод в эксплуатацию жилых домов за счет всех источников финансирования"/>
    <s v="тыс. кв. м общей площади"/>
    <x v="13"/>
    <x v="3"/>
    <n v="262.5"/>
  </r>
  <r>
    <x v="39"/>
    <x v="9"/>
    <s v="Ввод в эксплуатацию жилых домов за счет всех источников финансирования"/>
    <s v="тыс. кв. м общей площади"/>
    <x v="12"/>
    <x v="3"/>
    <n v="250"/>
  </r>
  <r>
    <x v="39"/>
    <x v="9"/>
    <s v="Ввод в эксплуатацию жилых домов за счет всех источников финансирования"/>
    <s v="тыс. кв. м общей площади"/>
    <x v="14"/>
    <x v="3"/>
    <n v="276"/>
  </r>
  <r>
    <x v="39"/>
    <x v="9"/>
    <s v="Ввод в эксплуатацию жилых домов за счет всех источников финансирования"/>
    <s v="тыс. кв. м общей площади"/>
    <x v="12"/>
    <x v="4"/>
    <n v="230"/>
  </r>
  <r>
    <x v="39"/>
    <x v="9"/>
    <s v="Ввод в эксплуатацию жилых домов за счет всех источников финансирования"/>
    <s v="тыс. кв. м общей площади"/>
    <x v="14"/>
    <x v="4"/>
    <n v="240"/>
  </r>
  <r>
    <x v="39"/>
    <x v="9"/>
    <s v="Ввод в эксплуатацию жилых домов за счет всех источников финансирования"/>
    <s v="тыс. кв. м общей площади"/>
    <x v="13"/>
    <x v="4"/>
    <n v="235"/>
  </r>
  <r>
    <x v="39"/>
    <x v="9"/>
    <s v="Ввод в эксплуатацию жилых домов за счет всех источников финансирования"/>
    <s v="тыс. кв. м общей площади"/>
    <x v="9"/>
    <x v="0"/>
    <n v="293.2"/>
  </r>
  <r>
    <x v="39"/>
    <x v="10"/>
    <s v="Ввод в эксплуатацию жилых домов за счет всех источников финансирования"/>
    <s v="тыс. кв. м общей площади"/>
    <x v="10"/>
    <x v="0"/>
    <n v="222.3"/>
  </r>
  <r>
    <x v="39"/>
    <x v="10"/>
    <s v="Ввод в эксплуатацию жилых домов за счет всех источников финансирования"/>
    <s v="тыс. кв. м общей площади"/>
    <x v="14"/>
    <x v="4"/>
    <n v="255"/>
  </r>
  <r>
    <x v="39"/>
    <x v="10"/>
    <s v="Ввод в эксплуатацию жилых домов за счет всех источников финансирования"/>
    <s v="тыс. кв. м общей площади"/>
    <x v="13"/>
    <x v="4"/>
    <n v="250"/>
  </r>
  <r>
    <x v="39"/>
    <x v="10"/>
    <s v="Ввод в эксплуатацию жилых домов за счет всех источников финансирования"/>
    <s v="тыс. кв. м общей площади"/>
    <x v="15"/>
    <x v="4"/>
    <n v="260"/>
  </r>
  <r>
    <x v="39"/>
    <x v="10"/>
    <s v="Ввод в эксплуатацию жилых домов за счет всех источников финансирования"/>
    <s v="тыс. кв. м общей площади"/>
    <x v="11"/>
    <x v="0"/>
    <n v="271"/>
  </r>
  <r>
    <x v="39"/>
    <x v="10"/>
    <s v="Ввод в эксплуатацию жилых домов за счет всех источников финансирования"/>
    <s v="тыс. кв. м общей площади"/>
    <x v="14"/>
    <x v="2"/>
    <n v="264"/>
  </r>
  <r>
    <x v="39"/>
    <x v="10"/>
    <s v="Ввод в эксплуатацию жилых домов за счет всех источников финансирования"/>
    <s v="тыс. кв. м общей площади"/>
    <x v="13"/>
    <x v="2"/>
    <n v="275"/>
  </r>
  <r>
    <x v="39"/>
    <x v="10"/>
    <s v="Ввод в эксплуатацию жилых домов за счет всех источников финансирования"/>
    <s v="тыс. кв. м общей площади"/>
    <x v="15"/>
    <x v="2"/>
    <n v="292"/>
  </r>
  <r>
    <x v="39"/>
    <x v="10"/>
    <s v="Ввод в эксплуатацию жилых домов за счет всех источников финансирования"/>
    <s v="тыс. кв. м общей площади"/>
    <x v="12"/>
    <x v="1"/>
    <n v="247"/>
  </r>
  <r>
    <x v="39"/>
    <x v="10"/>
    <s v="Ввод в эксплуатацию жилых домов за счет всех источников финансирования"/>
    <s v="тыс. кв. м общей площади"/>
    <x v="14"/>
    <x v="3"/>
    <n v="270"/>
  </r>
  <r>
    <x v="39"/>
    <x v="10"/>
    <s v="Ввод в эксплуатацию жилых домов за счет всех источников финансирования"/>
    <s v="тыс. кв. м общей площади"/>
    <x v="13"/>
    <x v="3"/>
    <n v="280"/>
  </r>
  <r>
    <x v="39"/>
    <x v="10"/>
    <s v="Ввод в эксплуатацию жилых домов за счет всех источников финансирования"/>
    <s v="тыс. кв. м общей площади"/>
    <x v="15"/>
    <x v="3"/>
    <n v="300"/>
  </r>
  <r>
    <x v="40"/>
    <x v="0"/>
    <s v="Оборот розничной торговли "/>
    <s v="млн. руб."/>
    <x v="0"/>
    <x v="0"/>
    <n v="41343"/>
  </r>
  <r>
    <x v="40"/>
    <x v="0"/>
    <s v="Оборот розничной торговли "/>
    <s v="млн. руб."/>
    <x v="1"/>
    <x v="0"/>
    <n v="50774.5"/>
  </r>
  <r>
    <x v="40"/>
    <x v="0"/>
    <s v="Оборот розничной торговли "/>
    <s v="млн. руб."/>
    <x v="2"/>
    <x v="1"/>
    <n v="55400"/>
  </r>
  <r>
    <x v="40"/>
    <x v="0"/>
    <s v="Оборот розничной торговли "/>
    <s v="млн. руб."/>
    <x v="3"/>
    <x v="2"/>
    <n v="61300"/>
  </r>
  <r>
    <x v="40"/>
    <x v="0"/>
    <s v="Оборот розничной торговли "/>
    <s v="млн. руб."/>
    <x v="4"/>
    <x v="2"/>
    <n v="67400"/>
  </r>
  <r>
    <x v="40"/>
    <x v="0"/>
    <s v="Оборот розничной торговли "/>
    <s v="млн. руб."/>
    <x v="4"/>
    <x v="3"/>
    <n v="67750"/>
  </r>
  <r>
    <x v="40"/>
    <x v="0"/>
    <s v="Оборот розничной торговли "/>
    <s v="млн. руб."/>
    <x v="5"/>
    <x v="2"/>
    <n v="73500"/>
  </r>
  <r>
    <x v="40"/>
    <x v="0"/>
    <s v="Оборот розничной торговли "/>
    <s v="млн. руб."/>
    <x v="5"/>
    <x v="3"/>
    <n v="74300"/>
  </r>
  <r>
    <x v="40"/>
    <x v="0"/>
    <s v="Оборот розничной торговли "/>
    <s v="млн. руб."/>
    <x v="3"/>
    <x v="3"/>
    <n v="61500"/>
  </r>
  <r>
    <x v="40"/>
    <x v="1"/>
    <s v="Оборот розничной торговли "/>
    <s v="млн. руб."/>
    <x v="1"/>
    <x v="0"/>
    <n v="50774.5"/>
  </r>
  <r>
    <x v="40"/>
    <x v="1"/>
    <s v="Оборот розничной торговли "/>
    <s v="млн. руб."/>
    <x v="5"/>
    <x v="3"/>
    <n v="68800"/>
  </r>
  <r>
    <x v="40"/>
    <x v="1"/>
    <s v="Оборот розничной торговли "/>
    <s v="млн. руб."/>
    <x v="4"/>
    <x v="2"/>
    <n v="62400"/>
  </r>
  <r>
    <x v="40"/>
    <x v="1"/>
    <s v="Оборот розничной торговли "/>
    <s v="млн. руб."/>
    <x v="2"/>
    <x v="0"/>
    <n v="53440.3"/>
  </r>
  <r>
    <x v="40"/>
    <x v="1"/>
    <s v="Оборот розничной торговли "/>
    <s v="млн. руб."/>
    <x v="6"/>
    <x v="2"/>
    <n v="71400"/>
  </r>
  <r>
    <x v="40"/>
    <x v="1"/>
    <s v="Оборот розничной торговли "/>
    <s v="млн. руб."/>
    <x v="4"/>
    <x v="3"/>
    <n v="63000"/>
  </r>
  <r>
    <x v="40"/>
    <x v="1"/>
    <s v="Оборот розничной торговли "/>
    <s v="млн. руб."/>
    <x v="3"/>
    <x v="1"/>
    <n v="58000"/>
  </r>
  <r>
    <x v="40"/>
    <x v="1"/>
    <s v="Оборот розничной торговли "/>
    <s v="млн. руб."/>
    <x v="6"/>
    <x v="3"/>
    <n v="74300"/>
  </r>
  <r>
    <x v="40"/>
    <x v="1"/>
    <s v="Оборот розничной торговли "/>
    <s v="млн. руб."/>
    <x v="5"/>
    <x v="2"/>
    <n v="67000"/>
  </r>
  <r>
    <x v="40"/>
    <x v="2"/>
    <s v="Оборот розничной торговли "/>
    <s v="млн. руб."/>
    <x v="4"/>
    <x v="1"/>
    <n v="70000"/>
  </r>
  <r>
    <x v="40"/>
    <x v="2"/>
    <s v="Оборот розничной торговли "/>
    <s v="млн. руб."/>
    <x v="6"/>
    <x v="2"/>
    <n v="82900"/>
  </r>
  <r>
    <x v="40"/>
    <x v="2"/>
    <s v="Оборот розничной торговли "/>
    <s v="млн. руб."/>
    <x v="5"/>
    <x v="2"/>
    <n v="76300"/>
  </r>
  <r>
    <x v="40"/>
    <x v="2"/>
    <s v="Оборот розничной торговли "/>
    <s v="млн. руб."/>
    <x v="6"/>
    <x v="3"/>
    <n v="88700"/>
  </r>
  <r>
    <x v="40"/>
    <x v="2"/>
    <s v="Оборот розничной торговли "/>
    <s v="млн. руб."/>
    <x v="5"/>
    <x v="3"/>
    <n v="79000"/>
  </r>
  <r>
    <x v="40"/>
    <x v="2"/>
    <s v="Оборот розничной торговли "/>
    <s v="млн. руб."/>
    <x v="3"/>
    <x v="0"/>
    <n v="60033.4"/>
  </r>
  <r>
    <x v="40"/>
    <x v="2"/>
    <s v="Оборот розничной торговли "/>
    <s v="млн. руб."/>
    <x v="7"/>
    <x v="2"/>
    <n v="89600"/>
  </r>
  <r>
    <x v="40"/>
    <x v="2"/>
    <s v="Оборот розничной торговли "/>
    <s v="млн. руб."/>
    <x v="7"/>
    <x v="3"/>
    <n v="98700"/>
  </r>
  <r>
    <x v="40"/>
    <x v="3"/>
    <s v="Оборот розничной торговли "/>
    <s v="млн. руб."/>
    <x v="6"/>
    <x v="3"/>
    <n v="87500"/>
  </r>
  <r>
    <x v="40"/>
    <x v="3"/>
    <s v="Оборот розничной торговли "/>
    <s v="млн. руб."/>
    <x v="8"/>
    <x v="2"/>
    <n v="100000"/>
  </r>
  <r>
    <x v="40"/>
    <x v="3"/>
    <s v="Оборот розничной торговли "/>
    <s v="млн. руб."/>
    <x v="4"/>
    <x v="0"/>
    <n v="69919.600000000006"/>
  </r>
  <r>
    <x v="40"/>
    <x v="3"/>
    <s v="Оборот розничной торговли "/>
    <s v="млн. руб."/>
    <x v="7"/>
    <x v="2"/>
    <n v="92000"/>
  </r>
  <r>
    <x v="40"/>
    <x v="3"/>
    <s v="Оборот розничной торговли "/>
    <s v="млн. руб."/>
    <x v="8"/>
    <x v="3"/>
    <n v="107000"/>
  </r>
  <r>
    <x v="40"/>
    <x v="3"/>
    <s v="Оборот розничной торговли "/>
    <s v="млн. руб."/>
    <x v="5"/>
    <x v="1"/>
    <n v="79000"/>
  </r>
  <r>
    <x v="40"/>
    <x v="3"/>
    <s v="Оборот розничной торговли "/>
    <s v="млн. руб."/>
    <x v="7"/>
    <x v="3"/>
    <n v="97000"/>
  </r>
  <r>
    <x v="40"/>
    <x v="3"/>
    <s v="Оборот розничной торговли "/>
    <s v="млн. руб."/>
    <x v="6"/>
    <x v="2"/>
    <n v="85000"/>
  </r>
  <r>
    <x v="40"/>
    <x v="4"/>
    <s v="Оборот розничной торговли "/>
    <s v="млн. руб."/>
    <x v="4"/>
    <x v="0"/>
    <n v="69919.600000000006"/>
  </r>
  <r>
    <x v="40"/>
    <x v="4"/>
    <s v="Оборот розничной торговли "/>
    <s v="млн. руб."/>
    <x v="8"/>
    <x v="3"/>
    <n v="106300"/>
  </r>
  <r>
    <x v="40"/>
    <x v="4"/>
    <s v="Оборот розничной торговли "/>
    <s v="млн. руб."/>
    <x v="7"/>
    <x v="2"/>
    <n v="95000"/>
  </r>
  <r>
    <x v="40"/>
    <x v="4"/>
    <s v="Оборот розничной торговли "/>
    <s v="млн. руб."/>
    <x v="5"/>
    <x v="0"/>
    <n v="78438.8"/>
  </r>
  <r>
    <x v="40"/>
    <x v="4"/>
    <s v="Оборот розничной торговли "/>
    <s v="млн. руб."/>
    <x v="9"/>
    <x v="2"/>
    <n v="111000"/>
  </r>
  <r>
    <x v="40"/>
    <x v="4"/>
    <s v="Оборот розничной торговли "/>
    <s v="млн. руб."/>
    <x v="7"/>
    <x v="3"/>
    <n v="96500"/>
  </r>
  <r>
    <x v="40"/>
    <x v="4"/>
    <s v="Оборот розничной торговли "/>
    <s v="млн. руб."/>
    <x v="6"/>
    <x v="1"/>
    <n v="87500"/>
  </r>
  <r>
    <x v="40"/>
    <x v="4"/>
    <s v="Оборот розничной торговли "/>
    <s v="млн. руб."/>
    <x v="9"/>
    <x v="3"/>
    <n v="115500"/>
  </r>
  <r>
    <x v="40"/>
    <x v="4"/>
    <s v="Оборот розничной торговли "/>
    <s v="млн. руб."/>
    <x v="8"/>
    <x v="2"/>
    <n v="103000"/>
  </r>
  <r>
    <x v="40"/>
    <x v="5"/>
    <s v="Оборот розничной торговли "/>
    <s v="млн. руб."/>
    <x v="7"/>
    <x v="1"/>
    <n v="95000"/>
  </r>
  <r>
    <x v="40"/>
    <x v="5"/>
    <s v="Оборот розничной торговли "/>
    <s v="млн. руб."/>
    <x v="9"/>
    <x v="2"/>
    <n v="108000"/>
  </r>
  <r>
    <x v="40"/>
    <x v="5"/>
    <s v="Оборот розничной торговли "/>
    <s v="млн. руб."/>
    <x v="8"/>
    <x v="2"/>
    <n v="101000"/>
  </r>
  <r>
    <x v="40"/>
    <x v="5"/>
    <s v="Оборот розничной торговли "/>
    <s v="млн. руб."/>
    <x v="5"/>
    <x v="0"/>
    <n v="78438.8"/>
  </r>
  <r>
    <x v="40"/>
    <x v="5"/>
    <s v="Оборот розничной торговли "/>
    <s v="млн. руб."/>
    <x v="9"/>
    <x v="3"/>
    <n v="111000"/>
  </r>
  <r>
    <x v="40"/>
    <x v="5"/>
    <s v="Оборот розничной торговли "/>
    <s v="млн. руб."/>
    <x v="8"/>
    <x v="3"/>
    <n v="102500"/>
  </r>
  <r>
    <x v="40"/>
    <x v="5"/>
    <s v="Оборот розничной торговли "/>
    <s v="млн. руб."/>
    <x v="6"/>
    <x v="0"/>
    <n v="86819.8"/>
  </r>
  <r>
    <x v="40"/>
    <x v="5"/>
    <s v="Оборот розничной торговли "/>
    <s v="млн. руб."/>
    <x v="10"/>
    <x v="2"/>
    <n v="116000"/>
  </r>
  <r>
    <x v="40"/>
    <x v="5"/>
    <s v="Оборот розничной торговли "/>
    <s v="млн. руб."/>
    <x v="10"/>
    <x v="3"/>
    <n v="120000"/>
  </r>
  <r>
    <x v="40"/>
    <x v="6"/>
    <s v="Оборот розничной торговли "/>
    <s v="млн. руб."/>
    <x v="10"/>
    <x v="2"/>
    <n v="108000"/>
  </r>
  <r>
    <x v="40"/>
    <x v="6"/>
    <s v="Оборот розничной торговли "/>
    <s v="млн. руб."/>
    <x v="11"/>
    <x v="3"/>
    <n v="117000"/>
  </r>
  <r>
    <x v="40"/>
    <x v="6"/>
    <s v="Оборот розничной торговли "/>
    <s v="млн. руб."/>
    <x v="8"/>
    <x v="1"/>
    <n v="101000"/>
  </r>
  <r>
    <x v="40"/>
    <x v="6"/>
    <s v="Оборот розничной торговли "/>
    <s v="млн. руб."/>
    <x v="10"/>
    <x v="3"/>
    <n v="111000"/>
  </r>
  <r>
    <x v="40"/>
    <x v="6"/>
    <s v="Оборот розничной торговли "/>
    <s v="млн. руб."/>
    <x v="6"/>
    <x v="0"/>
    <n v="86819.8"/>
  </r>
  <r>
    <x v="40"/>
    <x v="6"/>
    <s v="Оборот розничной торговли "/>
    <s v="млн. руб."/>
    <x v="9"/>
    <x v="2"/>
    <n v="104000"/>
  </r>
  <r>
    <x v="40"/>
    <x v="6"/>
    <s v="Оборот розничной торговли "/>
    <s v="млн. руб."/>
    <x v="11"/>
    <x v="2"/>
    <n v="112000"/>
  </r>
  <r>
    <x v="40"/>
    <x v="6"/>
    <s v="Оборот розничной торговли "/>
    <s v="млн. руб."/>
    <x v="7"/>
    <x v="0"/>
    <n v="97333.1"/>
  </r>
  <r>
    <x v="40"/>
    <x v="6"/>
    <s v="Оборот розничной торговли "/>
    <s v="млн. руб."/>
    <x v="9"/>
    <x v="3"/>
    <n v="106000"/>
  </r>
  <r>
    <x v="40"/>
    <x v="7"/>
    <s v="Оборот розничной торговли "/>
    <s v="млн. руб."/>
    <x v="9"/>
    <x v="1"/>
    <n v="106000"/>
  </r>
  <r>
    <x v="40"/>
    <x v="7"/>
    <s v="Оборот розничной торговли "/>
    <s v="млн. руб."/>
    <x v="12"/>
    <x v="3"/>
    <n v="132000"/>
  </r>
  <r>
    <x v="40"/>
    <x v="7"/>
    <s v="Оборот розничной торговли "/>
    <s v="млн. руб."/>
    <x v="11"/>
    <x v="2"/>
    <n v="118400"/>
  </r>
  <r>
    <x v="40"/>
    <x v="7"/>
    <s v="Оборот розничной торговли "/>
    <s v="млн. руб."/>
    <x v="10"/>
    <x v="2"/>
    <n v="110600"/>
  </r>
  <r>
    <x v="40"/>
    <x v="7"/>
    <s v="Оборот розничной торговли "/>
    <s v="млн. руб."/>
    <x v="11"/>
    <x v="3"/>
    <n v="121300"/>
  </r>
  <r>
    <x v="40"/>
    <x v="7"/>
    <s v="Оборот розничной торговли "/>
    <s v="млн. руб."/>
    <x v="10"/>
    <x v="3"/>
    <n v="112800"/>
  </r>
  <r>
    <x v="40"/>
    <x v="7"/>
    <s v="Оборот розничной торговли "/>
    <s v="млн. руб."/>
    <x v="12"/>
    <x v="2"/>
    <n v="127200"/>
  </r>
  <r>
    <x v="40"/>
    <x v="7"/>
    <s v="Оборот розничной торговли "/>
    <s v="млн. руб."/>
    <x v="7"/>
    <x v="0"/>
    <n v="97333.1"/>
  </r>
  <r>
    <x v="40"/>
    <x v="7"/>
    <s v="Оборот розничной торговли "/>
    <s v="млн. руб."/>
    <x v="8"/>
    <x v="0"/>
    <n v="103880.9"/>
  </r>
  <r>
    <x v="40"/>
    <x v="8"/>
    <s v="Оборот розничной торговли "/>
    <s v="млн. руб."/>
    <x v="9"/>
    <x v="0"/>
    <n v="107326"/>
  </r>
  <r>
    <x v="40"/>
    <x v="8"/>
    <s v="Оборот розничной торговли "/>
    <s v="млн. руб."/>
    <x v="12"/>
    <x v="4"/>
    <n v="119500"/>
  </r>
  <r>
    <x v="40"/>
    <x v="8"/>
    <s v="Оборот розничной торговли "/>
    <s v="млн. руб."/>
    <x v="11"/>
    <x v="4"/>
    <n v="115000"/>
  </r>
  <r>
    <x v="40"/>
    <x v="8"/>
    <s v="Оборот розничной торговли "/>
    <s v="млн. руб."/>
    <x v="13"/>
    <x v="4"/>
    <n v="124800"/>
  </r>
  <r>
    <x v="40"/>
    <x v="8"/>
    <s v="Оборот розничной торговли "/>
    <s v="млн. руб."/>
    <x v="10"/>
    <x v="1"/>
    <n v="110800"/>
  </r>
  <r>
    <x v="40"/>
    <x v="8"/>
    <s v="Оборот розничной торговли "/>
    <s v="млн. руб."/>
    <x v="12"/>
    <x v="3"/>
    <n v="128800"/>
  </r>
  <r>
    <x v="40"/>
    <x v="8"/>
    <s v="Оборот розничной торговли "/>
    <s v="млн. руб."/>
    <x v="11"/>
    <x v="3"/>
    <n v="119100"/>
  </r>
  <r>
    <x v="40"/>
    <x v="8"/>
    <s v="Оборот розничной торговли "/>
    <s v="млн. руб."/>
    <x v="13"/>
    <x v="3"/>
    <n v="139300"/>
  </r>
  <r>
    <x v="40"/>
    <x v="8"/>
    <s v="Оборот розничной торговли "/>
    <s v="млн. руб."/>
    <x v="11"/>
    <x v="2"/>
    <n v="117000"/>
  </r>
  <r>
    <x v="40"/>
    <x v="8"/>
    <s v="Оборот розничной торговли "/>
    <s v="млн. руб."/>
    <x v="13"/>
    <x v="2"/>
    <n v="134200"/>
  </r>
  <r>
    <x v="40"/>
    <x v="8"/>
    <s v="Оборот розничной торговли "/>
    <s v="млн. руб."/>
    <x v="12"/>
    <x v="2"/>
    <n v="124700"/>
  </r>
  <r>
    <x v="40"/>
    <x v="8"/>
    <s v="Оборот розничной торговли "/>
    <s v="млн. руб."/>
    <x v="8"/>
    <x v="0"/>
    <n v="103880.9"/>
  </r>
  <r>
    <x v="40"/>
    <x v="9"/>
    <s v="Оборот розничной торговли "/>
    <s v="млн. рублей"/>
    <x v="10"/>
    <x v="0"/>
    <n v="112645"/>
  </r>
  <r>
    <x v="40"/>
    <x v="9"/>
    <s v="Оборот розничной торговли "/>
    <s v="млн. рублей"/>
    <x v="13"/>
    <x v="2"/>
    <n v="130500"/>
  </r>
  <r>
    <x v="40"/>
    <x v="9"/>
    <s v="Оборот розничной торговли "/>
    <s v="млн. рублей"/>
    <x v="12"/>
    <x v="2"/>
    <n v="124600"/>
  </r>
  <r>
    <x v="40"/>
    <x v="9"/>
    <s v="Оборот розничной торговли "/>
    <s v="млн. рублей"/>
    <x v="14"/>
    <x v="2"/>
    <n v="136700"/>
  </r>
  <r>
    <x v="40"/>
    <x v="9"/>
    <s v="Оборот розничной торговли "/>
    <s v="млн. рублей"/>
    <x v="11"/>
    <x v="1"/>
    <n v="119000"/>
  </r>
  <r>
    <x v="40"/>
    <x v="9"/>
    <s v="Оборот розничной торговли "/>
    <s v="млн. рублей"/>
    <x v="13"/>
    <x v="3"/>
    <n v="134700"/>
  </r>
  <r>
    <x v="40"/>
    <x v="9"/>
    <s v="Оборот розничной торговли "/>
    <s v="млн. рублей"/>
    <x v="12"/>
    <x v="3"/>
    <n v="126500"/>
  </r>
  <r>
    <x v="40"/>
    <x v="9"/>
    <s v="Оборот розничной торговли "/>
    <s v="млн. рублей"/>
    <x v="14"/>
    <x v="3"/>
    <n v="143200"/>
  </r>
  <r>
    <x v="40"/>
    <x v="9"/>
    <s v="Оборот розничной торговли "/>
    <s v="млн. рублей"/>
    <x v="12"/>
    <x v="4"/>
    <n v="123400"/>
  </r>
  <r>
    <x v="40"/>
    <x v="9"/>
    <s v="Оборот розничной торговли "/>
    <s v="млн. рублей"/>
    <x v="14"/>
    <x v="4"/>
    <n v="131500"/>
  </r>
  <r>
    <x v="40"/>
    <x v="9"/>
    <s v="Оборот розничной торговли "/>
    <s v="млн. рублей"/>
    <x v="13"/>
    <x v="4"/>
    <n v="127500"/>
  </r>
  <r>
    <x v="40"/>
    <x v="9"/>
    <s v="Оборот розничной торговли "/>
    <s v="млн. рублей"/>
    <x v="9"/>
    <x v="0"/>
    <n v="107326"/>
  </r>
  <r>
    <x v="40"/>
    <x v="10"/>
    <s v="Оборот розничной торговли "/>
    <s v="млн. рублей"/>
    <x v="10"/>
    <x v="0"/>
    <n v="112645"/>
  </r>
  <r>
    <x v="40"/>
    <x v="10"/>
    <s v="Оборот розничной торговли "/>
    <s v="млн. рублей"/>
    <x v="14"/>
    <x v="4"/>
    <n v="139600"/>
  </r>
  <r>
    <x v="40"/>
    <x v="10"/>
    <s v="Оборот розничной торговли "/>
    <s v="млн. рублей"/>
    <x v="13"/>
    <x v="4"/>
    <n v="135000"/>
  </r>
  <r>
    <x v="40"/>
    <x v="10"/>
    <s v="Оборот розничной торговли "/>
    <s v="млн. рублей"/>
    <x v="15"/>
    <x v="4"/>
    <n v="144000"/>
  </r>
  <r>
    <x v="40"/>
    <x v="10"/>
    <s v="Оборот розничной торговли "/>
    <s v="млн. рублей"/>
    <x v="11"/>
    <x v="0"/>
    <n v="121317.8"/>
  </r>
  <r>
    <x v="40"/>
    <x v="10"/>
    <s v="Оборот розничной торговли "/>
    <s v="млн. рублей"/>
    <x v="14"/>
    <x v="2"/>
    <n v="143700"/>
  </r>
  <r>
    <x v="40"/>
    <x v="10"/>
    <s v="Оборот розничной торговли "/>
    <s v="млн. рублей"/>
    <x v="13"/>
    <x v="2"/>
    <n v="137000"/>
  </r>
  <r>
    <x v="40"/>
    <x v="10"/>
    <s v="Оборот розничной торговли "/>
    <s v="млн. рублей"/>
    <x v="15"/>
    <x v="2"/>
    <n v="151000"/>
  </r>
  <r>
    <x v="40"/>
    <x v="10"/>
    <s v="Оборот розничной торговли "/>
    <s v="млн. рублей"/>
    <x v="12"/>
    <x v="1"/>
    <n v="130000"/>
  </r>
  <r>
    <x v="40"/>
    <x v="10"/>
    <s v="Оборот розничной торговли "/>
    <s v="млн. рублей"/>
    <x v="14"/>
    <x v="3"/>
    <n v="147500"/>
  </r>
  <r>
    <x v="40"/>
    <x v="10"/>
    <s v="Оборот розничной торговли "/>
    <s v="млн. рублей"/>
    <x v="13"/>
    <x v="3"/>
    <n v="138500"/>
  </r>
  <r>
    <x v="40"/>
    <x v="10"/>
    <s v="Оборот розничной торговли "/>
    <s v="млн. рублей"/>
    <x v="15"/>
    <x v="3"/>
    <n v="156500"/>
  </r>
  <r>
    <x v="41"/>
    <x v="0"/>
    <s v="в сопоставимых цена"/>
    <s v="в % к пред году"/>
    <x v="0"/>
    <x v="0"/>
    <n v="110.8"/>
  </r>
  <r>
    <x v="41"/>
    <x v="0"/>
    <s v="в сопоставимых цена"/>
    <s v="в % к пред году"/>
    <x v="1"/>
    <x v="0"/>
    <n v="108.3"/>
  </r>
  <r>
    <x v="41"/>
    <x v="0"/>
    <s v="в сопоставимых цена"/>
    <s v="в % к пред году"/>
    <x v="2"/>
    <x v="1"/>
    <n v="96.7"/>
  </r>
  <r>
    <x v="41"/>
    <x v="0"/>
    <s v="в сопоставимых цена"/>
    <s v="в % к пред году"/>
    <x v="3"/>
    <x v="2"/>
    <n v="98"/>
  </r>
  <r>
    <x v="41"/>
    <x v="0"/>
    <s v="в сопоставимых цена"/>
    <s v="в % к пред году"/>
    <x v="4"/>
    <x v="2"/>
    <n v="100"/>
  </r>
  <r>
    <x v="41"/>
    <x v="0"/>
    <s v="в сопоставимых цена"/>
    <s v="в % к пред году"/>
    <x v="4"/>
    <x v="3"/>
    <n v="102"/>
  </r>
  <r>
    <x v="41"/>
    <x v="0"/>
    <s v="в сопоставимых цена"/>
    <s v="в % к пред году"/>
    <x v="5"/>
    <x v="2"/>
    <n v="102"/>
  </r>
  <r>
    <x v="41"/>
    <x v="0"/>
    <s v="в сопоставимых цена"/>
    <s v="в % к пред году"/>
    <x v="5"/>
    <x v="3"/>
    <n v="103"/>
  </r>
  <r>
    <x v="41"/>
    <x v="0"/>
    <s v="в сопоставимых цена"/>
    <s v="в % к пред году"/>
    <x v="3"/>
    <x v="3"/>
    <n v="100"/>
  </r>
  <r>
    <x v="41"/>
    <x v="1"/>
    <s v="в сопоставимых ценах                   "/>
    <s v="в % к пред году"/>
    <x v="1"/>
    <x v="0"/>
    <n v="109.4"/>
  </r>
  <r>
    <x v="41"/>
    <x v="1"/>
    <s v="в сопоставимых ценах                   "/>
    <s v="в % к пред году"/>
    <x v="5"/>
    <x v="3"/>
    <n v="103.2"/>
  </r>
  <r>
    <x v="41"/>
    <x v="1"/>
    <s v="в сопоставимых ценах                   "/>
    <s v="в % к пред году"/>
    <x v="4"/>
    <x v="2"/>
    <n v="101.5"/>
  </r>
  <r>
    <x v="41"/>
    <x v="1"/>
    <s v="в сопоставимых ценах                   "/>
    <s v="в % к пред году"/>
    <x v="2"/>
    <x v="0"/>
    <n v="95.2"/>
  </r>
  <r>
    <x v="41"/>
    <x v="1"/>
    <s v="в сопоставимых ценах                   "/>
    <s v="в % к пред году"/>
    <x v="6"/>
    <x v="2"/>
    <n v="102"/>
  </r>
  <r>
    <x v="41"/>
    <x v="1"/>
    <s v="в сопоставимых ценах                   "/>
    <s v="в % к пред году"/>
    <x v="4"/>
    <x v="3"/>
    <n v="102.5"/>
  </r>
  <r>
    <x v="41"/>
    <x v="1"/>
    <s v="в сопоставимых ценах                   "/>
    <s v="в % к пред году"/>
    <x v="3"/>
    <x v="1"/>
    <n v="101.5"/>
  </r>
  <r>
    <x v="41"/>
    <x v="1"/>
    <s v="в сопоставимых ценах                   "/>
    <s v="в % к пред году"/>
    <x v="6"/>
    <x v="3"/>
    <n v="104"/>
  </r>
  <r>
    <x v="41"/>
    <x v="1"/>
    <s v="в сопоставимых ценах                   "/>
    <s v="в % к пред году"/>
    <x v="5"/>
    <x v="2"/>
    <n v="102"/>
  </r>
  <r>
    <x v="41"/>
    <x v="2"/>
    <s v="в сопоставимых ценах                   "/>
    <s v="в % к пред году"/>
    <x v="4"/>
    <x v="1"/>
    <n v="105"/>
  </r>
  <r>
    <x v="41"/>
    <x v="2"/>
    <s v="в сопоставимых ценах                   "/>
    <s v="в % к пред году"/>
    <x v="6"/>
    <x v="2"/>
    <n v="102.5"/>
  </r>
  <r>
    <x v="41"/>
    <x v="2"/>
    <s v="в сопоставимых ценах                   "/>
    <s v="в % к пред году"/>
    <x v="5"/>
    <x v="2"/>
    <n v="102"/>
  </r>
  <r>
    <x v="41"/>
    <x v="2"/>
    <s v="в сопоставимых ценах                   "/>
    <s v="в % к пред году"/>
    <x v="6"/>
    <x v="3"/>
    <n v="106"/>
  </r>
  <r>
    <x v="41"/>
    <x v="2"/>
    <s v="в сопоставимых ценах                   "/>
    <s v="в % к пред году"/>
    <x v="5"/>
    <x v="3"/>
    <n v="105.5"/>
  </r>
  <r>
    <x v="41"/>
    <x v="2"/>
    <s v="в сопоставимых ценах                   "/>
    <s v="в % к пред году"/>
    <x v="3"/>
    <x v="0"/>
    <n v="105.7"/>
  </r>
  <r>
    <x v="41"/>
    <x v="2"/>
    <s v="в сопоставимых ценах                   "/>
    <s v="в % к пред году"/>
    <x v="7"/>
    <x v="2"/>
    <n v="103"/>
  </r>
  <r>
    <x v="41"/>
    <x v="2"/>
    <s v="в сопоставимых ценах                   "/>
    <s v="в % к пред году"/>
    <x v="7"/>
    <x v="3"/>
    <n v="106"/>
  </r>
  <r>
    <x v="41"/>
    <x v="3"/>
    <s v="в сопоставимых ценах                   "/>
    <s v="в % к пред году"/>
    <x v="6"/>
    <x v="3"/>
    <n v="105"/>
  </r>
  <r>
    <x v="41"/>
    <x v="3"/>
    <s v="в сопоставимых ценах                   "/>
    <s v="в % к пред году"/>
    <x v="8"/>
    <x v="2"/>
    <n v="103.5"/>
  </r>
  <r>
    <x v="41"/>
    <x v="3"/>
    <s v="в сопоставимых ценах                   "/>
    <s v="в % к пред году"/>
    <x v="4"/>
    <x v="0"/>
    <n v="107.9"/>
  </r>
  <r>
    <x v="41"/>
    <x v="3"/>
    <s v="в сопоставимых ценах                   "/>
    <s v="в % к пред году"/>
    <x v="7"/>
    <x v="2"/>
    <n v="103.1"/>
  </r>
  <r>
    <x v="41"/>
    <x v="3"/>
    <s v="в сопоставимых ценах                   "/>
    <s v="в % к пред году"/>
    <x v="8"/>
    <x v="3"/>
    <n v="105.7"/>
  </r>
  <r>
    <x v="41"/>
    <x v="3"/>
    <s v="в сопоставимых ценах                   "/>
    <s v="в % к пред году"/>
    <x v="5"/>
    <x v="1"/>
    <n v="106.5"/>
  </r>
  <r>
    <x v="41"/>
    <x v="3"/>
    <s v="в сопоставимых ценах                   "/>
    <s v="в % к пред году"/>
    <x v="7"/>
    <x v="3"/>
    <n v="105.6"/>
  </r>
  <r>
    <x v="41"/>
    <x v="3"/>
    <s v="в сопоставимых ценах                   "/>
    <s v="в % к пред году"/>
    <x v="6"/>
    <x v="2"/>
    <n v="102"/>
  </r>
  <r>
    <x v="41"/>
    <x v="4"/>
    <s v="в сопоставимых ценах                   "/>
    <s v="в % к пред году"/>
    <x v="4"/>
    <x v="0"/>
    <n v="107.9"/>
  </r>
  <r>
    <x v="41"/>
    <x v="4"/>
    <s v="в сопоставимых ценах                   "/>
    <s v="в % к пред году"/>
    <x v="8"/>
    <x v="3"/>
    <n v="105"/>
  </r>
  <r>
    <x v="41"/>
    <x v="4"/>
    <s v="в сопоставимых ценах                   "/>
    <s v="в % к пред году"/>
    <x v="7"/>
    <x v="2"/>
    <n v="103"/>
  </r>
  <r>
    <x v="41"/>
    <x v="4"/>
    <s v="в сопоставимых ценах                   "/>
    <s v="в % к пред году"/>
    <x v="5"/>
    <x v="0"/>
    <n v="108.4"/>
  </r>
  <r>
    <x v="41"/>
    <x v="4"/>
    <s v="в сопоставимых ценах                   "/>
    <s v="в % к пред году"/>
    <x v="9"/>
    <x v="2"/>
    <n v="102.5"/>
  </r>
  <r>
    <x v="41"/>
    <x v="4"/>
    <s v="в сопоставимых ценах                   "/>
    <s v="в % к пред году"/>
    <x v="7"/>
    <x v="3"/>
    <n v="104.5"/>
  </r>
  <r>
    <x v="41"/>
    <x v="4"/>
    <s v="в сопоставимых ценах                   "/>
    <s v="в % к пред году"/>
    <x v="6"/>
    <x v="1"/>
    <n v="104.5"/>
  </r>
  <r>
    <x v="41"/>
    <x v="4"/>
    <s v="в сопоставимых ценах                   "/>
    <s v="в % к пред году"/>
    <x v="9"/>
    <x v="3"/>
    <n v="104"/>
  </r>
  <r>
    <x v="41"/>
    <x v="4"/>
    <s v="в сопоставимых ценах                   "/>
    <s v="в % к пред году"/>
    <x v="8"/>
    <x v="2"/>
    <n v="103"/>
  </r>
  <r>
    <x v="41"/>
    <x v="5"/>
    <s v="в сопоставимых ценах                   "/>
    <s v="в % к пред году"/>
    <x v="7"/>
    <x v="1"/>
    <n v="102.93701249315315"/>
  </r>
  <r>
    <x v="41"/>
    <x v="5"/>
    <s v="в сопоставимых ценах                   "/>
    <s v="в % к пред году"/>
    <x v="9"/>
    <x v="2"/>
    <n v="102.522236883324"/>
  </r>
  <r>
    <x v="41"/>
    <x v="5"/>
    <s v="в сопоставимых ценах                   "/>
    <s v="в % к пред году"/>
    <x v="8"/>
    <x v="2"/>
    <n v="101.5"/>
  </r>
  <r>
    <x v="41"/>
    <x v="5"/>
    <s v="в сопоставимых ценах                   "/>
    <s v="в % к пред году"/>
    <x v="5"/>
    <x v="0"/>
    <n v="108.4"/>
  </r>
  <r>
    <x v="41"/>
    <x v="5"/>
    <s v="в сопоставимых ценах                   "/>
    <s v="в % к пред году"/>
    <x v="9"/>
    <x v="3"/>
    <n v="103.5"/>
  </r>
  <r>
    <x v="41"/>
    <x v="5"/>
    <s v="в сопоставимых ценах                   "/>
    <s v="в % к пред году"/>
    <x v="8"/>
    <x v="3"/>
    <n v="103"/>
  </r>
  <r>
    <x v="41"/>
    <x v="5"/>
    <s v="в сопоставимых ценах                   "/>
    <s v="в % к пред году"/>
    <x v="6"/>
    <x v="0"/>
    <n v="104.5"/>
  </r>
  <r>
    <x v="41"/>
    <x v="5"/>
    <s v="в сопоставимых ценах                   "/>
    <s v="в % к пред году"/>
    <x v="10"/>
    <x v="2"/>
    <n v="103"/>
  </r>
  <r>
    <x v="41"/>
    <x v="5"/>
    <s v="в сопоставимых ценах                   "/>
    <s v="в % к пред году"/>
    <x v="10"/>
    <x v="3"/>
    <n v="104"/>
  </r>
  <r>
    <x v="41"/>
    <x v="6"/>
    <s v="в сопоставимых ценах                   "/>
    <s v="в % к пред году"/>
    <x v="10"/>
    <x v="2"/>
    <n v="102"/>
  </r>
  <r>
    <x v="41"/>
    <x v="6"/>
    <s v="в сопоставимых ценах                   "/>
    <s v="в % к пред году"/>
    <x v="11"/>
    <x v="3"/>
    <n v="103.5"/>
  </r>
  <r>
    <x v="41"/>
    <x v="6"/>
    <s v="в сопоставимых ценах                   "/>
    <s v="в % к пред году"/>
    <x v="8"/>
    <x v="1"/>
    <n v="95"/>
  </r>
  <r>
    <x v="41"/>
    <x v="6"/>
    <s v="в сопоставимых ценах                   "/>
    <s v="в % к пред году"/>
    <x v="10"/>
    <x v="3"/>
    <n v="103"/>
  </r>
  <r>
    <x v="41"/>
    <x v="6"/>
    <s v="в сопоставимых ценах                   "/>
    <s v="в % к пред году"/>
    <x v="6"/>
    <x v="0"/>
    <n v="104.5"/>
  </r>
  <r>
    <x v="41"/>
    <x v="6"/>
    <s v="в сопоставимых ценах                   "/>
    <s v="в % к пред году"/>
    <x v="9"/>
    <x v="2"/>
    <n v="100"/>
  </r>
  <r>
    <x v="41"/>
    <x v="6"/>
    <s v="в сопоставимых ценах                   "/>
    <s v="в % к пред году"/>
    <x v="11"/>
    <x v="2"/>
    <n v="102.5"/>
  </r>
  <r>
    <x v="41"/>
    <x v="6"/>
    <s v="в сопоставимых ценах                   "/>
    <s v="в % к пред году"/>
    <x v="7"/>
    <x v="0"/>
    <n v="102.6"/>
  </r>
  <r>
    <x v="41"/>
    <x v="6"/>
    <s v="в сопоставимых ценах                   "/>
    <s v="в % к пред году"/>
    <x v="9"/>
    <x v="3"/>
    <n v="102"/>
  </r>
  <r>
    <x v="41"/>
    <x v="7"/>
    <s v="в сопоставимых ценах                   "/>
    <s v="в % к пред году"/>
    <x v="9"/>
    <x v="1"/>
    <n v="94.4"/>
  </r>
  <r>
    <x v="41"/>
    <x v="7"/>
    <s v="в сопоставимых ценах                   "/>
    <s v="в % к пред году"/>
    <x v="12"/>
    <x v="3"/>
    <n v="103.8"/>
  </r>
  <r>
    <x v="41"/>
    <x v="7"/>
    <s v="в сопоставимых ценах                   "/>
    <s v="в % к пред году"/>
    <x v="11"/>
    <x v="2"/>
    <n v="101.5"/>
  </r>
  <r>
    <x v="41"/>
    <x v="7"/>
    <s v="в сопоставимых ценах                   "/>
    <s v="в % к пред году"/>
    <x v="10"/>
    <x v="2"/>
    <n v="98"/>
  </r>
  <r>
    <x v="41"/>
    <x v="7"/>
    <s v="в сопоставимых ценах                   "/>
    <s v="в % к пред году"/>
    <x v="11"/>
    <x v="3"/>
    <n v="102"/>
  </r>
  <r>
    <x v="41"/>
    <x v="7"/>
    <s v="в сопоставимых ценах                   "/>
    <s v="в % к пред году"/>
    <x v="10"/>
    <x v="3"/>
    <n v="100"/>
  </r>
  <r>
    <x v="41"/>
    <x v="7"/>
    <s v="в сопоставимых ценах                   "/>
    <s v="в % к пред году"/>
    <x v="12"/>
    <x v="2"/>
    <n v="102.4"/>
  </r>
  <r>
    <x v="41"/>
    <x v="7"/>
    <s v="в сопоставимых ценах                   "/>
    <s v="в % к пред году"/>
    <x v="7"/>
    <x v="0"/>
    <n v="102.6"/>
  </r>
  <r>
    <x v="41"/>
    <x v="7"/>
    <s v="в сопоставимых ценах                   "/>
    <s v="в % к пред году"/>
    <x v="8"/>
    <x v="0"/>
    <n v="91.8"/>
  </r>
  <r>
    <x v="41"/>
    <x v="8"/>
    <s v="в сопоставимых ценах                   "/>
    <s v="в % к пред году"/>
    <x v="9"/>
    <x v="0"/>
    <n v="96.9"/>
  </r>
  <r>
    <x v="41"/>
    <x v="8"/>
    <s v="в сопоставимых ценах                   "/>
    <s v="в % к пред году"/>
    <x v="12"/>
    <x v="4"/>
    <n v="100"/>
  </r>
  <r>
    <x v="41"/>
    <x v="8"/>
    <s v="в сопоставимых ценах                   "/>
    <s v="в % к пред году"/>
    <x v="11"/>
    <x v="4"/>
    <n v="100"/>
  </r>
  <r>
    <x v="41"/>
    <x v="8"/>
    <s v="в сопоставимых ценах                   "/>
    <s v="в % к пред году"/>
    <x v="13"/>
    <x v="4"/>
    <n v="100.5"/>
  </r>
  <r>
    <x v="41"/>
    <x v="8"/>
    <s v="в сопоставимых ценах                   "/>
    <s v="в % к пред году"/>
    <x v="10"/>
    <x v="1"/>
    <n v="99.8"/>
  </r>
  <r>
    <x v="41"/>
    <x v="8"/>
    <s v="в сопоставимых ценах                   "/>
    <s v="в % к пред году"/>
    <x v="12"/>
    <x v="3"/>
    <n v="104"/>
  </r>
  <r>
    <x v="41"/>
    <x v="8"/>
    <s v="в сопоставимых ценах                   "/>
    <s v="в % к пред году"/>
    <x v="11"/>
    <x v="3"/>
    <n v="103.5"/>
  </r>
  <r>
    <x v="41"/>
    <x v="8"/>
    <s v="в сопоставимых ценах                   "/>
    <s v="в % к пред году"/>
    <x v="13"/>
    <x v="3"/>
    <n v="104"/>
  </r>
  <r>
    <x v="41"/>
    <x v="8"/>
    <s v="в сопоставимых ценах                   "/>
    <s v="в % к пред году"/>
    <x v="11"/>
    <x v="2"/>
    <n v="102"/>
  </r>
  <r>
    <x v="41"/>
    <x v="8"/>
    <s v="в сопоставимых ценах                   "/>
    <s v="в % к пред году"/>
    <x v="13"/>
    <x v="2"/>
    <n v="103.5"/>
  </r>
  <r>
    <x v="41"/>
    <x v="8"/>
    <s v="в сопоставимых ценах                   "/>
    <s v="в % к пред году"/>
    <x v="12"/>
    <x v="2"/>
    <n v="102.5"/>
  </r>
  <r>
    <x v="41"/>
    <x v="8"/>
    <s v="в сопоставимых ценах                   "/>
    <s v="в % к пред году"/>
    <x v="8"/>
    <x v="0"/>
    <n v="91.8"/>
  </r>
  <r>
    <x v="41"/>
    <x v="9"/>
    <s v="в сопоставимых ценах                   "/>
    <s v="в % к пред году"/>
    <x v="10"/>
    <x v="0"/>
    <n v="101.8"/>
  </r>
  <r>
    <x v="41"/>
    <x v="9"/>
    <s v="в сопоставимых ценах                   "/>
    <s v="в % к пред году"/>
    <x v="13"/>
    <x v="2"/>
    <n v="101.5"/>
  </r>
  <r>
    <x v="41"/>
    <x v="9"/>
    <s v="в сопоставимых ценах                   "/>
    <s v="в % к пред году"/>
    <x v="12"/>
    <x v="2"/>
    <n v="101"/>
  </r>
  <r>
    <x v="41"/>
    <x v="9"/>
    <s v="в сопоставимых ценах                   "/>
    <s v="в % к пред году"/>
    <x v="14"/>
    <x v="2"/>
    <n v="101.5"/>
  </r>
  <r>
    <x v="41"/>
    <x v="9"/>
    <s v="в сопоставимых ценах                   "/>
    <s v="в % к пред году"/>
    <x v="11"/>
    <x v="1"/>
    <n v="102.5"/>
  </r>
  <r>
    <x v="41"/>
    <x v="9"/>
    <s v="в сопоставимых ценах                   "/>
    <s v="в % к пред году"/>
    <x v="13"/>
    <x v="3"/>
    <n v="103"/>
  </r>
  <r>
    <x v="41"/>
    <x v="9"/>
    <s v="в сопоставимых ценах                   "/>
    <s v="в % к пред году"/>
    <x v="12"/>
    <x v="3"/>
    <n v="102.5"/>
  </r>
  <r>
    <x v="41"/>
    <x v="9"/>
    <s v="в сопоставимых ценах                   "/>
    <s v="в % к пред году"/>
    <x v="14"/>
    <x v="3"/>
    <n v="103"/>
  </r>
  <r>
    <x v="41"/>
    <x v="9"/>
    <s v="в сопоставимых ценах                   "/>
    <s v="в % к пред году"/>
    <x v="12"/>
    <x v="4"/>
    <n v="100"/>
  </r>
  <r>
    <x v="41"/>
    <x v="9"/>
    <s v="в сопоставимых ценах                   "/>
    <s v="в % к пред году"/>
    <x v="14"/>
    <x v="4"/>
    <n v="100"/>
  </r>
  <r>
    <x v="41"/>
    <x v="9"/>
    <s v="в сопоставимых ценах                   "/>
    <s v="в % к пред году"/>
    <x v="13"/>
    <x v="4"/>
    <n v="100"/>
  </r>
  <r>
    <x v="41"/>
    <x v="9"/>
    <s v="в сопоставимых ценах                   "/>
    <s v="в % к пред году"/>
    <x v="9"/>
    <x v="0"/>
    <n v="96.9"/>
  </r>
  <r>
    <x v="41"/>
    <x v="10"/>
    <s v="в сопоставимых ценах                   "/>
    <s v="в % к пред году"/>
    <x v="10"/>
    <x v="0"/>
    <n v="101.8"/>
  </r>
  <r>
    <x v="41"/>
    <x v="10"/>
    <s v="в сопоставимых ценах                   "/>
    <s v="в % к пред году"/>
    <x v="14"/>
    <x v="4"/>
    <n v="100"/>
  </r>
  <r>
    <x v="41"/>
    <x v="10"/>
    <s v="в сопоставимых ценах                   "/>
    <s v="в % к пред году"/>
    <x v="13"/>
    <x v="4"/>
    <n v="100"/>
  </r>
  <r>
    <x v="41"/>
    <x v="10"/>
    <s v="в сопоставимых ценах                   "/>
    <s v="в % к пред году"/>
    <x v="15"/>
    <x v="4"/>
    <n v="100"/>
  </r>
  <r>
    <x v="41"/>
    <x v="10"/>
    <s v="в сопоставимых ценах                   "/>
    <s v="в % к пред году"/>
    <x v="11"/>
    <x v="0"/>
    <n v="104.7"/>
  </r>
  <r>
    <x v="41"/>
    <x v="10"/>
    <s v="в сопоставимых ценах                   "/>
    <s v="в % к пред году"/>
    <x v="14"/>
    <x v="2"/>
    <n v="101.5"/>
  </r>
  <r>
    <x v="41"/>
    <x v="10"/>
    <s v="в сопоставимых ценах                   "/>
    <s v="в % к пред году"/>
    <x v="13"/>
    <x v="2"/>
    <n v="101.5"/>
  </r>
  <r>
    <x v="41"/>
    <x v="10"/>
    <s v="в сопоставимых ценах                   "/>
    <s v="в % к пред году"/>
    <x v="15"/>
    <x v="2"/>
    <n v="101.8"/>
  </r>
  <r>
    <x v="41"/>
    <x v="10"/>
    <s v="в сопоставимых ценах                   "/>
    <s v="в % к пред году"/>
    <x v="12"/>
    <x v="1"/>
    <n v="102"/>
  </r>
  <r>
    <x v="41"/>
    <x v="10"/>
    <s v="в сопоставимых ценах                   "/>
    <s v="в % к пред году"/>
    <x v="14"/>
    <x v="3"/>
    <n v="103"/>
  </r>
  <r>
    <x v="41"/>
    <x v="10"/>
    <s v="в сопоставимых ценах                   "/>
    <s v="в % к пред году"/>
    <x v="13"/>
    <x v="3"/>
    <n v="102.5"/>
  </r>
  <r>
    <x v="41"/>
    <x v="10"/>
    <s v="в сопоставимых ценах                   "/>
    <s v="в % к пред году"/>
    <x v="15"/>
    <x v="3"/>
    <n v="102.8"/>
  </r>
  <r>
    <x v="42"/>
    <x v="0"/>
    <s v="Объем платных услуг населению"/>
    <s v="млн. руб."/>
    <x v="0"/>
    <x v="0"/>
    <n v="13232.7"/>
  </r>
  <r>
    <x v="42"/>
    <x v="0"/>
    <s v="Объем платных услуг населению"/>
    <s v="млн. руб."/>
    <x v="1"/>
    <x v="0"/>
    <n v="13993.7"/>
  </r>
  <r>
    <x v="42"/>
    <x v="0"/>
    <s v="Объем платных услуг населению"/>
    <s v="млн. руб."/>
    <x v="2"/>
    <x v="1"/>
    <n v="16000"/>
  </r>
  <r>
    <x v="42"/>
    <x v="0"/>
    <s v="Объем платных услуг населению"/>
    <s v="млн. руб."/>
    <x v="3"/>
    <x v="2"/>
    <n v="18200"/>
  </r>
  <r>
    <x v="42"/>
    <x v="0"/>
    <s v="Объем платных услуг населению"/>
    <s v="млн. руб."/>
    <x v="4"/>
    <x v="2"/>
    <n v="21300"/>
  </r>
  <r>
    <x v="42"/>
    <x v="0"/>
    <s v="Объем платных услуг населению"/>
    <s v="млн. руб."/>
    <x v="4"/>
    <x v="3"/>
    <n v="21700"/>
  </r>
  <r>
    <x v="42"/>
    <x v="0"/>
    <s v="Объем платных услуг населению"/>
    <s v="млн. руб."/>
    <x v="5"/>
    <x v="2"/>
    <n v="24500"/>
  </r>
  <r>
    <x v="42"/>
    <x v="0"/>
    <s v="Объем платных услуг населению"/>
    <s v="млн. руб."/>
    <x v="5"/>
    <x v="3"/>
    <n v="25000"/>
  </r>
  <r>
    <x v="42"/>
    <x v="0"/>
    <s v="Объем платных услуг населению"/>
    <s v="млн. руб."/>
    <x v="3"/>
    <x v="3"/>
    <n v="18400"/>
  </r>
  <r>
    <x v="42"/>
    <x v="1"/>
    <s v="Объем платных услуг населению"/>
    <s v="в % к пред году"/>
    <x v="1"/>
    <x v="0"/>
    <n v="14616.837099999999"/>
  </r>
  <r>
    <x v="42"/>
    <x v="1"/>
    <s v="Объем платных услуг населению"/>
    <s v="в % к пред году"/>
    <x v="5"/>
    <x v="3"/>
    <n v="21100"/>
  </r>
  <r>
    <x v="42"/>
    <x v="1"/>
    <s v="Объем платных услуг населению"/>
    <s v="в % к пред году"/>
    <x v="4"/>
    <x v="2"/>
    <n v="18500"/>
  </r>
  <r>
    <x v="42"/>
    <x v="1"/>
    <s v="Объем платных услуг населению"/>
    <s v="в % к пред году"/>
    <x v="2"/>
    <x v="0"/>
    <n v="15758.5038"/>
  </r>
  <r>
    <x v="42"/>
    <x v="1"/>
    <s v="Объем платных услуг населению"/>
    <s v="в % к пред году"/>
    <x v="6"/>
    <x v="2"/>
    <n v="21800"/>
  </r>
  <r>
    <x v="42"/>
    <x v="1"/>
    <s v="Объем платных услуг населению"/>
    <s v="в % к пред году"/>
    <x v="4"/>
    <x v="3"/>
    <n v="19100"/>
  </r>
  <r>
    <x v="42"/>
    <x v="1"/>
    <s v="Объем платных услуг населению"/>
    <s v="в % к пред году"/>
    <x v="3"/>
    <x v="1"/>
    <n v="17300"/>
  </r>
  <r>
    <x v="42"/>
    <x v="1"/>
    <s v="Объем платных услуг населению"/>
    <s v="в % к пред году"/>
    <x v="6"/>
    <x v="3"/>
    <n v="23500"/>
  </r>
  <r>
    <x v="42"/>
    <x v="1"/>
    <s v="Объем платных услуг населению"/>
    <s v="в % к пред году"/>
    <x v="5"/>
    <x v="2"/>
    <n v="20000"/>
  </r>
  <r>
    <x v="42"/>
    <x v="2"/>
    <s v="Объем платных услуг населению"/>
    <s v="млн.рублей"/>
    <x v="4"/>
    <x v="1"/>
    <n v="18800"/>
  </r>
  <r>
    <x v="42"/>
    <x v="2"/>
    <s v="Объем платных услуг населению"/>
    <s v="млн.рублей"/>
    <x v="6"/>
    <x v="2"/>
    <n v="22400"/>
  </r>
  <r>
    <x v="42"/>
    <x v="2"/>
    <s v="Объем платных услуг населению"/>
    <s v="млн.рублей"/>
    <x v="5"/>
    <x v="2"/>
    <n v="20400"/>
  </r>
  <r>
    <x v="42"/>
    <x v="2"/>
    <s v="Объем платных услуг населению"/>
    <s v="млн.рублей"/>
    <x v="6"/>
    <x v="3"/>
    <n v="23200"/>
  </r>
  <r>
    <x v="42"/>
    <x v="2"/>
    <s v="Объем платных услуг населению"/>
    <s v="млн.рублей"/>
    <x v="5"/>
    <x v="3"/>
    <n v="20800"/>
  </r>
  <r>
    <x v="42"/>
    <x v="2"/>
    <s v="Объем платных услуг населению"/>
    <s v="млн.рублей"/>
    <x v="3"/>
    <x v="0"/>
    <n v="17128.8"/>
  </r>
  <r>
    <x v="42"/>
    <x v="2"/>
    <s v="Объем платных услуг населению"/>
    <s v="млн.рублей"/>
    <x v="7"/>
    <x v="2"/>
    <n v="24500"/>
  </r>
  <r>
    <x v="42"/>
    <x v="2"/>
    <s v="Объем платных услуг населению"/>
    <s v="млн.рублей"/>
    <x v="7"/>
    <x v="3"/>
    <n v="25800"/>
  </r>
  <r>
    <x v="42"/>
    <x v="3"/>
    <s v="Объем платных услуг населению"/>
    <s v="млн.рублей"/>
    <x v="6"/>
    <x v="3"/>
    <n v="25800"/>
  </r>
  <r>
    <x v="42"/>
    <x v="3"/>
    <s v="Объем платных услуг населению"/>
    <s v="млн.рублей"/>
    <x v="8"/>
    <x v="2"/>
    <n v="31700"/>
  </r>
  <r>
    <x v="42"/>
    <x v="3"/>
    <s v="Объем платных услуг населению"/>
    <s v="млн.рублей"/>
    <x v="4"/>
    <x v="0"/>
    <n v="20254.7"/>
  </r>
  <r>
    <x v="42"/>
    <x v="3"/>
    <s v="Объем платных услуг населению"/>
    <s v="млн.рублей"/>
    <x v="7"/>
    <x v="2"/>
    <n v="28600"/>
  </r>
  <r>
    <x v="42"/>
    <x v="3"/>
    <s v="Объем платных услуг населению"/>
    <s v="млн.рублей"/>
    <x v="8"/>
    <x v="3"/>
    <n v="32200"/>
  </r>
  <r>
    <x v="42"/>
    <x v="3"/>
    <s v="Объем платных услуг населению"/>
    <s v="млн.рублей"/>
    <x v="5"/>
    <x v="1"/>
    <n v="22700"/>
  </r>
  <r>
    <x v="42"/>
    <x v="3"/>
    <s v="Объем платных услуг населению"/>
    <s v="млн.рублей"/>
    <x v="7"/>
    <x v="3"/>
    <n v="28900"/>
  </r>
  <r>
    <x v="42"/>
    <x v="3"/>
    <s v="Объем платных услуг населению"/>
    <s v="млн.рублей"/>
    <x v="6"/>
    <x v="2"/>
    <n v="25650"/>
  </r>
  <r>
    <x v="42"/>
    <x v="4"/>
    <s v="Объем платных услуг населению"/>
    <s v="млн.рублей"/>
    <x v="4"/>
    <x v="0"/>
    <n v="20254.7"/>
  </r>
  <r>
    <x v="42"/>
    <x v="4"/>
    <s v="Объем платных услуг населению"/>
    <s v="млн.рублей"/>
    <x v="8"/>
    <x v="3"/>
    <n v="30700"/>
  </r>
  <r>
    <x v="42"/>
    <x v="4"/>
    <s v="Объем платных услуг населению"/>
    <s v="млн.рублей"/>
    <x v="7"/>
    <x v="2"/>
    <n v="27600"/>
  </r>
  <r>
    <x v="42"/>
    <x v="4"/>
    <s v="Объем платных услуг населению"/>
    <s v="млн.рублей"/>
    <x v="5"/>
    <x v="0"/>
    <n v="22655.599999999999"/>
  </r>
  <r>
    <x v="42"/>
    <x v="4"/>
    <s v="Объем платных услуг населению"/>
    <s v="млн.рублей"/>
    <x v="9"/>
    <x v="2"/>
    <n v="32600"/>
  </r>
  <r>
    <x v="42"/>
    <x v="4"/>
    <s v="Объем платных услуг населению"/>
    <s v="млн.рублей"/>
    <x v="7"/>
    <x v="3"/>
    <n v="28000"/>
  </r>
  <r>
    <x v="42"/>
    <x v="4"/>
    <s v="Объем платных услуг населению"/>
    <s v="млн.рублей"/>
    <x v="6"/>
    <x v="1"/>
    <n v="25500"/>
  </r>
  <r>
    <x v="42"/>
    <x v="4"/>
    <s v="Объем платных услуг населению"/>
    <s v="млн.рублей"/>
    <x v="9"/>
    <x v="3"/>
    <n v="34000"/>
  </r>
  <r>
    <x v="42"/>
    <x v="4"/>
    <s v="Объем платных услуг населению"/>
    <s v="млн.рублей"/>
    <x v="8"/>
    <x v="2"/>
    <n v="29900"/>
  </r>
  <r>
    <x v="42"/>
    <x v="5"/>
    <s v="Объем платных услуг населению"/>
    <s v="млн.рублей"/>
    <x v="7"/>
    <x v="1"/>
    <n v="27400"/>
  </r>
  <r>
    <x v="42"/>
    <x v="5"/>
    <s v="Объем платных услуг населению"/>
    <s v="млн.рублей"/>
    <x v="9"/>
    <x v="2"/>
    <n v="32500"/>
  </r>
  <r>
    <x v="42"/>
    <x v="5"/>
    <s v="Объем платных услуг населению"/>
    <s v="млн.рублей"/>
    <x v="8"/>
    <x v="2"/>
    <n v="29800"/>
  </r>
  <r>
    <x v="42"/>
    <x v="5"/>
    <s v="Объем платных услуг населению"/>
    <s v="млн.рублей"/>
    <x v="5"/>
    <x v="0"/>
    <n v="22655.599999999999"/>
  </r>
  <r>
    <x v="42"/>
    <x v="5"/>
    <s v="Объем платных услуг населению"/>
    <s v="млн.рублей"/>
    <x v="9"/>
    <x v="3"/>
    <n v="33300"/>
  </r>
  <r>
    <x v="42"/>
    <x v="5"/>
    <s v="Объем платных услуг населению"/>
    <s v="млн.рублей"/>
    <x v="8"/>
    <x v="3"/>
    <n v="30100"/>
  </r>
  <r>
    <x v="42"/>
    <x v="5"/>
    <s v="Объем платных услуг населению"/>
    <s v="млн.рублей"/>
    <x v="6"/>
    <x v="0"/>
    <n v="25093.7"/>
  </r>
  <r>
    <x v="42"/>
    <x v="5"/>
    <s v="Объем платных услуг населению"/>
    <s v="млн.рублей"/>
    <x v="10"/>
    <x v="2"/>
    <n v="35400"/>
  </r>
  <r>
    <x v="42"/>
    <x v="5"/>
    <s v="Объем платных услуг населению"/>
    <s v="млн.рублей"/>
    <x v="10"/>
    <x v="3"/>
    <n v="36700"/>
  </r>
  <r>
    <x v="42"/>
    <x v="6"/>
    <s v="Объем платных услуг населению"/>
    <s v="млн.рублей"/>
    <x v="10"/>
    <x v="2"/>
    <n v="36300"/>
  </r>
  <r>
    <x v="42"/>
    <x v="6"/>
    <s v="Объем платных услуг населению"/>
    <s v="млн.рублей"/>
    <x v="11"/>
    <x v="3"/>
    <n v="40900"/>
  </r>
  <r>
    <x v="42"/>
    <x v="6"/>
    <s v="Объем платных услуг населению"/>
    <s v="млн.рублей"/>
    <x v="8"/>
    <x v="1"/>
    <n v="30000"/>
  </r>
  <r>
    <x v="42"/>
    <x v="6"/>
    <s v="Объем платных услуг населению"/>
    <s v="млн.рублей"/>
    <x v="10"/>
    <x v="3"/>
    <n v="37000"/>
  </r>
  <r>
    <x v="42"/>
    <x v="6"/>
    <s v="Объем платных услуг населению"/>
    <s v="млн.рублей"/>
    <x v="6"/>
    <x v="0"/>
    <n v="25093.7"/>
  </r>
  <r>
    <x v="42"/>
    <x v="6"/>
    <s v="Объем платных услуг населению"/>
    <s v="млн.рублей"/>
    <x v="9"/>
    <x v="2"/>
    <n v="33000"/>
  </r>
  <r>
    <x v="42"/>
    <x v="6"/>
    <s v="Объем платных услуг населению"/>
    <s v="млн.рублей"/>
    <x v="11"/>
    <x v="2"/>
    <n v="39700"/>
  </r>
  <r>
    <x v="42"/>
    <x v="6"/>
    <s v="Объем платных услуг населению"/>
    <s v="млн.рублей"/>
    <x v="7"/>
    <x v="0"/>
    <n v="27318.400000000001"/>
  </r>
  <r>
    <x v="42"/>
    <x v="6"/>
    <s v="Объем платных услуг населению"/>
    <s v="млн.рублей"/>
    <x v="9"/>
    <x v="3"/>
    <n v="33300"/>
  </r>
  <r>
    <x v="42"/>
    <x v="7"/>
    <s v="Объем платных услуг населению"/>
    <s v="млн.рублей"/>
    <x v="9"/>
    <x v="1"/>
    <n v="30700"/>
  </r>
  <r>
    <x v="42"/>
    <x v="7"/>
    <s v="Объем платных услуг населению"/>
    <s v="млн.рублей"/>
    <x v="12"/>
    <x v="3"/>
    <n v="38400"/>
  </r>
  <r>
    <x v="42"/>
    <x v="7"/>
    <s v="Объем платных услуг населению"/>
    <s v="млн.рублей"/>
    <x v="11"/>
    <x v="2"/>
    <n v="35100"/>
  </r>
  <r>
    <x v="42"/>
    <x v="7"/>
    <s v="Объем платных услуг населению"/>
    <s v="млн.рублей"/>
    <x v="10"/>
    <x v="2"/>
    <n v="32800"/>
  </r>
  <r>
    <x v="42"/>
    <x v="7"/>
    <s v="Объем платных услуг населению"/>
    <s v="млн.рублей"/>
    <x v="11"/>
    <x v="3"/>
    <n v="35700"/>
  </r>
  <r>
    <x v="42"/>
    <x v="7"/>
    <s v="Объем платных услуг населению"/>
    <s v="млн.рублей"/>
    <x v="10"/>
    <x v="3"/>
    <n v="33200"/>
  </r>
  <r>
    <x v="42"/>
    <x v="7"/>
    <s v="Объем платных услуг населению"/>
    <s v="млн.рублей"/>
    <x v="12"/>
    <x v="2"/>
    <n v="37600"/>
  </r>
  <r>
    <x v="42"/>
    <x v="7"/>
    <s v="Объем платных услуг населению"/>
    <s v="млн.рублей"/>
    <x v="7"/>
    <x v="0"/>
    <n v="27318.400000000001"/>
  </r>
  <r>
    <x v="42"/>
    <x v="7"/>
    <s v="Объем платных услуг населению"/>
    <s v="млн.рублей"/>
    <x v="8"/>
    <x v="0"/>
    <n v="28843"/>
  </r>
  <r>
    <x v="42"/>
    <x v="8"/>
    <s v="Объем платных услуг населению"/>
    <s v="млн.рублей"/>
    <x v="9"/>
    <x v="0"/>
    <n v="30795.599999999999"/>
  </r>
  <r>
    <x v="42"/>
    <x v="8"/>
    <s v="Объем платных услуг населению"/>
    <s v="млн.рублей"/>
    <x v="12"/>
    <x v="4"/>
    <n v="34800"/>
  </r>
  <r>
    <x v="42"/>
    <x v="8"/>
    <s v="Объем платных услуг населению"/>
    <s v="млн.рублей"/>
    <x v="11"/>
    <x v="4"/>
    <n v="33300"/>
  </r>
  <r>
    <x v="42"/>
    <x v="8"/>
    <s v="Объем платных услуг населению"/>
    <s v="млн.рублей"/>
    <x v="13"/>
    <x v="4"/>
    <n v="36600"/>
  </r>
  <r>
    <x v="42"/>
    <x v="8"/>
    <s v="Объем платных услуг населению"/>
    <s v="млн.рублей"/>
    <x v="10"/>
    <x v="1"/>
    <n v="32000"/>
  </r>
  <r>
    <x v="42"/>
    <x v="8"/>
    <s v="Объем платных услуг населению"/>
    <s v="млн.рублей"/>
    <x v="12"/>
    <x v="3"/>
    <n v="35200"/>
  </r>
  <r>
    <x v="42"/>
    <x v="8"/>
    <s v="Объем платных услуг населению"/>
    <s v="млн.рублей"/>
    <x v="11"/>
    <x v="3"/>
    <n v="33500"/>
  </r>
  <r>
    <x v="42"/>
    <x v="8"/>
    <s v="Объем платных услуг населению"/>
    <s v="млн.рублей"/>
    <x v="13"/>
    <x v="3"/>
    <n v="37300"/>
  </r>
  <r>
    <x v="42"/>
    <x v="8"/>
    <s v="Объем платных услуг населению"/>
    <s v="млн.рублей"/>
    <x v="11"/>
    <x v="2"/>
    <n v="33400"/>
  </r>
  <r>
    <x v="42"/>
    <x v="8"/>
    <s v="Объем платных услуг населению"/>
    <s v="млн.рублей"/>
    <x v="13"/>
    <x v="2"/>
    <n v="37000"/>
  </r>
  <r>
    <x v="42"/>
    <x v="8"/>
    <s v="Объем платных услуг населению"/>
    <s v="млн.рублей"/>
    <x v="12"/>
    <x v="2"/>
    <n v="35000"/>
  </r>
  <r>
    <x v="42"/>
    <x v="8"/>
    <s v="Объем платных услуг населению"/>
    <s v="млн.рублей"/>
    <x v="8"/>
    <x v="0"/>
    <n v="28843"/>
  </r>
  <r>
    <x v="42"/>
    <x v="9"/>
    <s v="Объем платных услуг населению"/>
    <s v="млн.рублей"/>
    <x v="10"/>
    <x v="0"/>
    <n v="33410.199999999997"/>
  </r>
  <r>
    <x v="42"/>
    <x v="9"/>
    <s v="Объем платных услуг населению"/>
    <s v="млн.рублей"/>
    <x v="13"/>
    <x v="2"/>
    <n v="38400"/>
  </r>
  <r>
    <x v="42"/>
    <x v="9"/>
    <s v="Объем платных услуг населению"/>
    <s v="млн.рублей"/>
    <x v="12"/>
    <x v="2"/>
    <n v="36300"/>
  </r>
  <r>
    <x v="42"/>
    <x v="9"/>
    <s v="Объем платных услуг населению"/>
    <s v="млн.рублей"/>
    <x v="14"/>
    <x v="2"/>
    <n v="40700"/>
  </r>
  <r>
    <x v="42"/>
    <x v="9"/>
    <s v="Объем платных услуг населению"/>
    <s v="млн.рублей"/>
    <x v="11"/>
    <x v="1"/>
    <n v="34600"/>
  </r>
  <r>
    <x v="42"/>
    <x v="9"/>
    <s v="Объем платных услуг населению"/>
    <s v="млн.рублей"/>
    <x v="13"/>
    <x v="3"/>
    <n v="38800"/>
  </r>
  <r>
    <x v="42"/>
    <x v="9"/>
    <s v="Объем платных услуг населению"/>
    <s v="млн.рублей"/>
    <x v="12"/>
    <x v="3"/>
    <n v="36500"/>
  </r>
  <r>
    <x v="42"/>
    <x v="9"/>
    <s v="Объем платных услуг населению"/>
    <s v="млн.рублей"/>
    <x v="14"/>
    <x v="3"/>
    <n v="41400"/>
  </r>
  <r>
    <x v="42"/>
    <x v="9"/>
    <s v="Объем платных услуг населению"/>
    <s v="млн.рублей"/>
    <x v="12"/>
    <x v="4"/>
    <n v="36000"/>
  </r>
  <r>
    <x v="42"/>
    <x v="9"/>
    <s v="Объем платных услуг населению"/>
    <s v="млн.рублей"/>
    <x v="14"/>
    <x v="4"/>
    <n v="39600"/>
  </r>
  <r>
    <x v="42"/>
    <x v="9"/>
    <s v="Объем платных услуг населению"/>
    <s v="млн.рублей"/>
    <x v="13"/>
    <x v="4"/>
    <n v="37700"/>
  </r>
  <r>
    <x v="42"/>
    <x v="9"/>
    <s v="Объем платных услуг населению"/>
    <s v="млн.рублей"/>
    <x v="9"/>
    <x v="0"/>
    <n v="30795.599999999999"/>
  </r>
  <r>
    <x v="42"/>
    <x v="10"/>
    <s v="Объем платных услуг населению"/>
    <s v="млн.рублей"/>
    <x v="10"/>
    <x v="0"/>
    <n v="33410.199999999997"/>
  </r>
  <r>
    <x v="42"/>
    <x v="10"/>
    <s v="Объем платных услуг населению"/>
    <s v="млн.рублей"/>
    <x v="14"/>
    <x v="4"/>
    <n v="40100"/>
  </r>
  <r>
    <x v="42"/>
    <x v="10"/>
    <s v="Объем платных услуг населению"/>
    <s v="млн.рублей"/>
    <x v="13"/>
    <x v="4"/>
    <n v="38400"/>
  </r>
  <r>
    <x v="42"/>
    <x v="10"/>
    <s v="Объем платных услуг населению"/>
    <s v="млн.рублей"/>
    <x v="15"/>
    <x v="4"/>
    <n v="41900"/>
  </r>
  <r>
    <x v="42"/>
    <x v="10"/>
    <s v="Объем платных услуг населению"/>
    <s v="млн.рублей"/>
    <x v="11"/>
    <x v="0"/>
    <n v="34583.4"/>
  </r>
  <r>
    <x v="42"/>
    <x v="10"/>
    <s v="Объем платных услуг населению"/>
    <s v="млн.рублей"/>
    <x v="14"/>
    <x v="2"/>
    <n v="41100"/>
  </r>
  <r>
    <x v="42"/>
    <x v="10"/>
    <s v="Объем платных услуг населению"/>
    <s v="млн.рублей"/>
    <x v="13"/>
    <x v="2"/>
    <n v="38800"/>
  </r>
  <r>
    <x v="42"/>
    <x v="10"/>
    <s v="Объем платных услуг населению"/>
    <s v="млн.рублей"/>
    <x v="15"/>
    <x v="2"/>
    <n v="43800"/>
  </r>
  <r>
    <x v="42"/>
    <x v="10"/>
    <s v="Объем платных услуг населению"/>
    <s v="млн.рублей"/>
    <x v="12"/>
    <x v="1"/>
    <n v="36800"/>
  </r>
  <r>
    <x v="42"/>
    <x v="10"/>
    <s v="Объем платных услуг населению"/>
    <s v="млн.рублей"/>
    <x v="14"/>
    <x v="3"/>
    <n v="41700"/>
  </r>
  <r>
    <x v="42"/>
    <x v="10"/>
    <s v="Объем платных услуг населению"/>
    <s v="млн.рублей"/>
    <x v="13"/>
    <x v="3"/>
    <n v="39100"/>
  </r>
  <r>
    <x v="42"/>
    <x v="10"/>
    <s v="Объем платных услуг населению"/>
    <s v="млн.рублей"/>
    <x v="15"/>
    <x v="3"/>
    <n v="44600"/>
  </r>
  <r>
    <x v="43"/>
    <x v="0"/>
    <s v="в сопоставимых цена"/>
    <s v="в % к пред году"/>
    <x v="0"/>
    <x v="0"/>
    <n v="101.6"/>
  </r>
  <r>
    <x v="43"/>
    <x v="0"/>
    <s v="в сопоставимых цена"/>
    <s v="в % к пред году"/>
    <x v="1"/>
    <x v="0"/>
    <n v="93.7"/>
  </r>
  <r>
    <x v="43"/>
    <x v="0"/>
    <s v="в сопоставимых цена"/>
    <s v="в % к пред году"/>
    <x v="2"/>
    <x v="1"/>
    <n v="95"/>
  </r>
  <r>
    <x v="43"/>
    <x v="0"/>
    <s v="в сопоставимых цена"/>
    <s v="в % к пред году"/>
    <x v="3"/>
    <x v="2"/>
    <n v="98"/>
  </r>
  <r>
    <x v="43"/>
    <x v="0"/>
    <s v="в сопоставимых цена"/>
    <s v="в % к пред году"/>
    <x v="4"/>
    <x v="2"/>
    <n v="100"/>
  </r>
  <r>
    <x v="43"/>
    <x v="0"/>
    <s v="в сопоставимых цена"/>
    <s v="в % к пред году"/>
    <x v="4"/>
    <x v="3"/>
    <n v="101"/>
  </r>
  <r>
    <x v="43"/>
    <x v="0"/>
    <s v="в сопоставимых цена"/>
    <s v="в % к пред году"/>
    <x v="5"/>
    <x v="2"/>
    <n v="101"/>
  </r>
  <r>
    <x v="43"/>
    <x v="0"/>
    <s v="в сопоставимых цена"/>
    <s v="в % к пред году"/>
    <x v="5"/>
    <x v="3"/>
    <n v="102.5"/>
  </r>
  <r>
    <x v="43"/>
    <x v="0"/>
    <s v="в сопоставимых цена"/>
    <s v="в % к пред году"/>
    <x v="3"/>
    <x v="3"/>
    <n v="100"/>
  </r>
  <r>
    <x v="43"/>
    <x v="1"/>
    <s v="в сопоставимых ценах                   "/>
    <s v="в % к пред году"/>
    <x v="1"/>
    <x v="0"/>
    <n v="94"/>
  </r>
  <r>
    <x v="43"/>
    <x v="1"/>
    <s v="в сопоставимых ценах                   "/>
    <s v="в % к пред году"/>
    <x v="5"/>
    <x v="3"/>
    <n v="103"/>
  </r>
  <r>
    <x v="43"/>
    <x v="1"/>
    <s v="в сопоставимых ценах                   "/>
    <s v="в % к пред году"/>
    <x v="4"/>
    <x v="2"/>
    <n v="98"/>
  </r>
  <r>
    <x v="43"/>
    <x v="1"/>
    <s v="в сопоставимых ценах                   "/>
    <s v="в % к пред году"/>
    <x v="2"/>
    <x v="0"/>
    <n v="91.5"/>
  </r>
  <r>
    <x v="43"/>
    <x v="1"/>
    <s v="в сопоставимых ценах                   "/>
    <s v="в % к пред году"/>
    <x v="6"/>
    <x v="2"/>
    <n v="102"/>
  </r>
  <r>
    <x v="43"/>
    <x v="1"/>
    <s v="в сопоставимых ценах                   "/>
    <s v="в % к пред году"/>
    <x v="4"/>
    <x v="3"/>
    <n v="101"/>
  </r>
  <r>
    <x v="43"/>
    <x v="1"/>
    <s v="в сопоставимых ценах                   "/>
    <s v="в % к пред году"/>
    <x v="3"/>
    <x v="1"/>
    <n v="99"/>
  </r>
  <r>
    <x v="43"/>
    <x v="1"/>
    <s v="в сопоставимых ценах                   "/>
    <s v="в % к пред году"/>
    <x v="6"/>
    <x v="3"/>
    <n v="104"/>
  </r>
  <r>
    <x v="43"/>
    <x v="1"/>
    <s v="в сопоставимых ценах                   "/>
    <s v="в % к пред году"/>
    <x v="5"/>
    <x v="2"/>
    <n v="100"/>
  </r>
  <r>
    <x v="43"/>
    <x v="2"/>
    <s v="в сопоставимых ценах                   "/>
    <s v="в % к пред году"/>
    <x v="4"/>
    <x v="1"/>
    <n v="100"/>
  </r>
  <r>
    <x v="43"/>
    <x v="2"/>
    <s v="в сопоставимых ценах                   "/>
    <s v="в % к пред году"/>
    <x v="6"/>
    <x v="2"/>
    <n v="101"/>
  </r>
  <r>
    <x v="43"/>
    <x v="2"/>
    <s v="в сопоставимых ценах                   "/>
    <s v="в % к пред году"/>
    <x v="5"/>
    <x v="2"/>
    <n v="100"/>
  </r>
  <r>
    <x v="43"/>
    <x v="2"/>
    <s v="в сопоставимых ценах                   "/>
    <s v="в % к пред году"/>
    <x v="6"/>
    <x v="3"/>
    <n v="103"/>
  </r>
  <r>
    <x v="43"/>
    <x v="2"/>
    <s v="в сопоставимых ценах                   "/>
    <s v="в % к пред году"/>
    <x v="5"/>
    <x v="3"/>
    <n v="102"/>
  </r>
  <r>
    <x v="43"/>
    <x v="2"/>
    <s v="в сопоставимых ценах                   "/>
    <s v="в % к пред году"/>
    <x v="3"/>
    <x v="0"/>
    <n v="97.9"/>
  </r>
  <r>
    <x v="43"/>
    <x v="2"/>
    <s v="в сопоставимых ценах                   "/>
    <s v="в % к пред году"/>
    <x v="7"/>
    <x v="2"/>
    <n v="102"/>
  </r>
  <r>
    <x v="43"/>
    <x v="2"/>
    <s v="в сопоставимых ценах                   "/>
    <s v="в % к пред году"/>
    <x v="7"/>
    <x v="3"/>
    <n v="104"/>
  </r>
  <r>
    <x v="43"/>
    <x v="3"/>
    <s v="в сопоставимых ценах                   "/>
    <s v="в % к пред году"/>
    <x v="6"/>
    <x v="3"/>
    <n v="103.5"/>
  </r>
  <r>
    <x v="43"/>
    <x v="3"/>
    <s v="в сопоставимых ценах                   "/>
    <s v="в % к пред году"/>
    <x v="8"/>
    <x v="2"/>
    <n v="103.7"/>
  </r>
  <r>
    <x v="43"/>
    <x v="3"/>
    <s v="в сопоставимых ценах                   "/>
    <s v="в % к пред году"/>
    <x v="4"/>
    <x v="0"/>
    <n v="101.2"/>
  </r>
  <r>
    <x v="43"/>
    <x v="3"/>
    <s v="в сопоставимых ценах                   "/>
    <s v="в % к пред году"/>
    <x v="7"/>
    <x v="2"/>
    <n v="103.5"/>
  </r>
  <r>
    <x v="43"/>
    <x v="3"/>
    <s v="в сопоставимых ценах                   "/>
    <s v="в % к пред году"/>
    <x v="8"/>
    <x v="3"/>
    <n v="104.2"/>
  </r>
  <r>
    <x v="43"/>
    <x v="3"/>
    <s v="в сопоставимых ценах                   "/>
    <s v="в % к пред году"/>
    <x v="5"/>
    <x v="1"/>
    <n v="103"/>
  </r>
  <r>
    <x v="43"/>
    <x v="3"/>
    <s v="в сопоставимых ценах                   "/>
    <s v="в % к пред году"/>
    <x v="7"/>
    <x v="3"/>
    <n v="104"/>
  </r>
  <r>
    <x v="43"/>
    <x v="3"/>
    <s v="в сопоставимых ценах                   "/>
    <s v="в % к пред году"/>
    <x v="6"/>
    <x v="2"/>
    <n v="103"/>
  </r>
  <r>
    <x v="43"/>
    <x v="4"/>
    <s v="в сопоставимых ценах                   "/>
    <s v="в % к пред году"/>
    <x v="4"/>
    <x v="0"/>
    <n v="101.2"/>
  </r>
  <r>
    <x v="43"/>
    <x v="4"/>
    <s v="в сопоставимых ценах                   "/>
    <s v="в % к пред году"/>
    <x v="8"/>
    <x v="3"/>
    <n v="103.5"/>
  </r>
  <r>
    <x v="43"/>
    <x v="4"/>
    <s v="в сопоставимых ценах                   "/>
    <s v="в % к пред году"/>
    <x v="7"/>
    <x v="2"/>
    <n v="101"/>
  </r>
  <r>
    <x v="43"/>
    <x v="4"/>
    <s v="в сопоставимых ценах                   "/>
    <s v="в % к пред году"/>
    <x v="5"/>
    <x v="0"/>
    <n v="103.9"/>
  </r>
  <r>
    <x v="43"/>
    <x v="4"/>
    <s v="в сопоставимых ценах                   "/>
    <s v="в % к пред году"/>
    <x v="9"/>
    <x v="2"/>
    <n v="102.5"/>
  </r>
  <r>
    <x v="43"/>
    <x v="4"/>
    <s v="в сопоставимых ценах                   "/>
    <s v="в % к пред году"/>
    <x v="7"/>
    <x v="3"/>
    <n v="103"/>
  </r>
  <r>
    <x v="43"/>
    <x v="4"/>
    <s v="в сопоставимых ценах                   "/>
    <s v="в % к пред году"/>
    <x v="6"/>
    <x v="1"/>
    <n v="103.5"/>
  </r>
  <r>
    <x v="43"/>
    <x v="4"/>
    <s v="в сопоставимых ценах                   "/>
    <s v="в % к пред году"/>
    <x v="9"/>
    <x v="3"/>
    <n v="104.5"/>
  </r>
  <r>
    <x v="43"/>
    <x v="4"/>
    <s v="в сопоставимых ценах                   "/>
    <s v="в % к пред году"/>
    <x v="8"/>
    <x v="2"/>
    <n v="102"/>
  </r>
  <r>
    <x v="43"/>
    <x v="5"/>
    <s v="в сопоставимых ценах                   "/>
    <s v="в % к пред году"/>
    <x v="7"/>
    <x v="1"/>
    <n v="101.5"/>
  </r>
  <r>
    <x v="43"/>
    <x v="5"/>
    <s v="в сопоставимых ценах                   "/>
    <s v="в % к пред году"/>
    <x v="9"/>
    <x v="2"/>
    <n v="101"/>
  </r>
  <r>
    <x v="43"/>
    <x v="5"/>
    <s v="в сопоставимых ценах                   "/>
    <s v="в % к пред году"/>
    <x v="8"/>
    <x v="2"/>
    <n v="101"/>
  </r>
  <r>
    <x v="43"/>
    <x v="5"/>
    <s v="в сопоставимых ценах                   "/>
    <s v="в % к пред году"/>
    <x v="5"/>
    <x v="0"/>
    <n v="103.9"/>
  </r>
  <r>
    <x v="43"/>
    <x v="5"/>
    <s v="в сопоставимых ценах                   "/>
    <s v="в % к пред году"/>
    <x v="9"/>
    <x v="3"/>
    <n v="102.5"/>
  </r>
  <r>
    <x v="43"/>
    <x v="5"/>
    <s v="в сопоставимых ценах                   "/>
    <s v="в % к пред году"/>
    <x v="8"/>
    <x v="3"/>
    <n v="102"/>
  </r>
  <r>
    <x v="43"/>
    <x v="5"/>
    <s v="в сопоставимых ценах                   "/>
    <s v="в % к пред году"/>
    <x v="6"/>
    <x v="0"/>
    <n v="100.1"/>
  </r>
  <r>
    <x v="43"/>
    <x v="5"/>
    <s v="в сопоставимых ценах                   "/>
    <s v="в % к пред году"/>
    <x v="10"/>
    <x v="2"/>
    <n v="102"/>
  </r>
  <r>
    <x v="43"/>
    <x v="5"/>
    <s v="в сопоставимых ценах                   "/>
    <s v="в % к пред году"/>
    <x v="10"/>
    <x v="3"/>
    <n v="103"/>
  </r>
  <r>
    <x v="43"/>
    <x v="6"/>
    <s v="в сопоставимых ценах                   "/>
    <s v="в % к пред году"/>
    <x v="10"/>
    <x v="2"/>
    <n v="102.5"/>
  </r>
  <r>
    <x v="43"/>
    <x v="6"/>
    <s v="в сопоставимых ценах                   "/>
    <s v="в % к пред году"/>
    <x v="11"/>
    <x v="3"/>
    <n v="104"/>
  </r>
  <r>
    <x v="43"/>
    <x v="6"/>
    <s v="в сопоставимых ценах                   "/>
    <s v="в % к пред году"/>
    <x v="8"/>
    <x v="1"/>
    <n v="103.8"/>
  </r>
  <r>
    <x v="43"/>
    <x v="6"/>
    <s v="в сопоставимых ценах                   "/>
    <s v="в % к пред году"/>
    <x v="10"/>
    <x v="3"/>
    <n v="103.5"/>
  </r>
  <r>
    <x v="43"/>
    <x v="6"/>
    <s v="в сопоставимых ценах                   "/>
    <s v="в % к пред году"/>
    <x v="6"/>
    <x v="0"/>
    <n v="100.1"/>
  </r>
  <r>
    <x v="43"/>
    <x v="6"/>
    <s v="в сопоставимых ценах                   "/>
    <s v="в % к пред году"/>
    <x v="9"/>
    <x v="2"/>
    <n v="102"/>
  </r>
  <r>
    <x v="43"/>
    <x v="6"/>
    <s v="в сопоставимых ценах                   "/>
    <s v="в % к пред году"/>
    <x v="11"/>
    <x v="2"/>
    <n v="102.7"/>
  </r>
  <r>
    <x v="43"/>
    <x v="6"/>
    <s v="в сопоставимых ценах                   "/>
    <s v="в % к пред году"/>
    <x v="7"/>
    <x v="0"/>
    <n v="103.5"/>
  </r>
  <r>
    <x v="43"/>
    <x v="6"/>
    <s v="в сопоставимых ценах                   "/>
    <s v="в % к пред году"/>
    <x v="9"/>
    <x v="3"/>
    <n v="103"/>
  </r>
  <r>
    <x v="43"/>
    <x v="7"/>
    <s v="в сопоставимых ценах                   "/>
    <s v="в % к пред году"/>
    <x v="9"/>
    <x v="1"/>
    <n v="99"/>
  </r>
  <r>
    <x v="43"/>
    <x v="7"/>
    <s v="в сопоставимых ценах                   "/>
    <s v="в % к пред году"/>
    <x v="12"/>
    <x v="3"/>
    <n v="102"/>
  </r>
  <r>
    <x v="43"/>
    <x v="7"/>
    <s v="в сопоставимых ценах                   "/>
    <s v="в % к пред году"/>
    <x v="11"/>
    <x v="2"/>
    <n v="101"/>
  </r>
  <r>
    <x v="43"/>
    <x v="7"/>
    <s v="в сопоставимых ценах                   "/>
    <s v="в % к пред году"/>
    <x v="10"/>
    <x v="2"/>
    <n v="100"/>
  </r>
  <r>
    <x v="43"/>
    <x v="7"/>
    <s v="в сопоставимых ценах                   "/>
    <s v="в % к пред году"/>
    <x v="11"/>
    <x v="3"/>
    <n v="101.5"/>
  </r>
  <r>
    <x v="43"/>
    <x v="7"/>
    <s v="в сопоставимых ценах                   "/>
    <s v="в % к пред году"/>
    <x v="10"/>
    <x v="3"/>
    <n v="101"/>
  </r>
  <r>
    <x v="43"/>
    <x v="7"/>
    <s v="в сопоставимых ценах                   "/>
    <s v="в % к пред году"/>
    <x v="12"/>
    <x v="2"/>
    <n v="101.5"/>
  </r>
  <r>
    <x v="43"/>
    <x v="7"/>
    <s v="в сопоставимых ценах                   "/>
    <s v="в % к пред году"/>
    <x v="7"/>
    <x v="0"/>
    <n v="103.5"/>
  </r>
  <r>
    <x v="43"/>
    <x v="7"/>
    <s v="в сопоставимых ценах                   "/>
    <s v="в % к пред году"/>
    <x v="8"/>
    <x v="0"/>
    <n v="98.9"/>
  </r>
  <r>
    <x v="43"/>
    <x v="8"/>
    <s v="в сопоставимых ценах                   "/>
    <s v="в % к пред году"/>
    <x v="9"/>
    <x v="0"/>
    <n v="100.2"/>
  </r>
  <r>
    <x v="43"/>
    <x v="8"/>
    <s v="в сопоставимых ценах                   "/>
    <s v="в % к пред году"/>
    <x v="12"/>
    <x v="4"/>
    <n v="100.5"/>
  </r>
  <r>
    <x v="43"/>
    <x v="8"/>
    <s v="в сопоставимых ценах                   "/>
    <s v="в % к пред году"/>
    <x v="11"/>
    <x v="4"/>
    <n v="100"/>
  </r>
  <r>
    <x v="43"/>
    <x v="8"/>
    <s v="в сопоставимых ценах                   "/>
    <s v="в % к пред году"/>
    <x v="13"/>
    <x v="4"/>
    <n v="101"/>
  </r>
  <r>
    <x v="43"/>
    <x v="8"/>
    <s v="в сопоставимых ценах                   "/>
    <s v="в % к пред году"/>
    <x v="10"/>
    <x v="1"/>
    <n v="100"/>
  </r>
  <r>
    <x v="43"/>
    <x v="8"/>
    <s v="в сопоставимых ценах                   "/>
    <s v="в % к пред году"/>
    <x v="12"/>
    <x v="3"/>
    <n v="101"/>
  </r>
  <r>
    <x v="43"/>
    <x v="8"/>
    <s v="в сопоставимых ценах                   "/>
    <s v="в % к пред году"/>
    <x v="11"/>
    <x v="3"/>
    <n v="100.5"/>
  </r>
  <r>
    <x v="43"/>
    <x v="8"/>
    <s v="в сопоставимых ценах                   "/>
    <s v="в % к пред году"/>
    <x v="13"/>
    <x v="3"/>
    <n v="102"/>
  </r>
  <r>
    <x v="43"/>
    <x v="8"/>
    <s v="в сопоставимых ценах                   "/>
    <s v="в % к пред году"/>
    <x v="11"/>
    <x v="2"/>
    <n v="100.3"/>
  </r>
  <r>
    <x v="43"/>
    <x v="8"/>
    <s v="в сопоставимых ценах                   "/>
    <s v="в % к пред году"/>
    <x v="13"/>
    <x v="2"/>
    <n v="101.5"/>
  </r>
  <r>
    <x v="43"/>
    <x v="8"/>
    <s v="в сопоставимых ценах                   "/>
    <s v="в % к пред году"/>
    <x v="12"/>
    <x v="2"/>
    <n v="100.8"/>
  </r>
  <r>
    <x v="43"/>
    <x v="8"/>
    <s v="в сопоставимых ценах                   "/>
    <s v="в % к пред году"/>
    <x v="8"/>
    <x v="0"/>
    <n v="98.9"/>
  </r>
  <r>
    <x v="43"/>
    <x v="9"/>
    <s v="в сопоставимых ценах                   "/>
    <s v="в % к пред году"/>
    <x v="10"/>
    <x v="0"/>
    <n v="102.8"/>
  </r>
  <r>
    <x v="43"/>
    <x v="9"/>
    <s v="в сопоставимых ценах                   "/>
    <s v="в % к пред году"/>
    <x v="13"/>
    <x v="2"/>
    <n v="101.5"/>
  </r>
  <r>
    <x v="43"/>
    <x v="9"/>
    <s v="в сопоставимых ценах                   "/>
    <s v="в % к пред году"/>
    <x v="12"/>
    <x v="2"/>
    <n v="100.5"/>
  </r>
  <r>
    <x v="43"/>
    <x v="9"/>
    <s v="в сопоставимых ценах                   "/>
    <s v="в % к пред году"/>
    <x v="14"/>
    <x v="2"/>
    <n v="102"/>
  </r>
  <r>
    <x v="43"/>
    <x v="9"/>
    <s v="в сопоставимых ценах                   "/>
    <s v="в % к пред году"/>
    <x v="11"/>
    <x v="1"/>
    <n v="100"/>
  </r>
  <r>
    <x v="43"/>
    <x v="9"/>
    <s v="в сопоставимых ценах                   "/>
    <s v="в % к пред году"/>
    <x v="13"/>
    <x v="3"/>
    <n v="102"/>
  </r>
  <r>
    <x v="43"/>
    <x v="9"/>
    <s v="в сопоставимых ценах                   "/>
    <s v="в % к пред году"/>
    <x v="12"/>
    <x v="3"/>
    <n v="101"/>
  </r>
  <r>
    <x v="43"/>
    <x v="9"/>
    <s v="в сопоставимых ценах                   "/>
    <s v="в % к пред году"/>
    <x v="14"/>
    <x v="3"/>
    <n v="102.5"/>
  </r>
  <r>
    <x v="43"/>
    <x v="9"/>
    <s v="в сопоставимых ценах                   "/>
    <s v="в % к пред году"/>
    <x v="12"/>
    <x v="4"/>
    <n v="99.5"/>
  </r>
  <r>
    <x v="43"/>
    <x v="9"/>
    <s v="в сопоставимых ценах                   "/>
    <s v="в % к пред году"/>
    <x v="14"/>
    <x v="4"/>
    <n v="101"/>
  </r>
  <r>
    <x v="43"/>
    <x v="9"/>
    <s v="в сопоставимых ценах                   "/>
    <s v="в % к пред году"/>
    <x v="13"/>
    <x v="4"/>
    <n v="100.5"/>
  </r>
  <r>
    <x v="43"/>
    <x v="9"/>
    <s v="в сопоставимых ценах                   "/>
    <s v="в % к пред году"/>
    <x v="9"/>
    <x v="0"/>
    <n v="100.2"/>
  </r>
  <r>
    <x v="43"/>
    <x v="10"/>
    <s v="в сопоставимых ценах                   "/>
    <s v="в % к пред году"/>
    <x v="10"/>
    <x v="0"/>
    <n v="102.8"/>
  </r>
  <r>
    <x v="43"/>
    <x v="10"/>
    <s v="в сопоставимых ценах                   "/>
    <s v="в % к пред году"/>
    <x v="14"/>
    <x v="4"/>
    <n v="100.5"/>
  </r>
  <r>
    <x v="43"/>
    <x v="10"/>
    <s v="в сопоставимых ценах                   "/>
    <s v="в % к пред году"/>
    <x v="13"/>
    <x v="4"/>
    <n v="100"/>
  </r>
  <r>
    <x v="43"/>
    <x v="10"/>
    <s v="в сопоставимых ценах                   "/>
    <s v="в % к пред году"/>
    <x v="15"/>
    <x v="4"/>
    <n v="100.5"/>
  </r>
  <r>
    <x v="43"/>
    <x v="10"/>
    <s v="в сопоставимых ценах                   "/>
    <s v="в % к пред году"/>
    <x v="11"/>
    <x v="0"/>
    <n v="101.5"/>
  </r>
  <r>
    <x v="43"/>
    <x v="10"/>
    <s v="в сопоставимых ценах                   "/>
    <s v="в % к пред году"/>
    <x v="14"/>
    <x v="2"/>
    <n v="102"/>
  </r>
  <r>
    <x v="43"/>
    <x v="10"/>
    <s v="в сопоставимых ценах                   "/>
    <s v="в % к пред году"/>
    <x v="13"/>
    <x v="2"/>
    <n v="101.5"/>
  </r>
  <r>
    <x v="43"/>
    <x v="10"/>
    <s v="в сопоставимых ценах                   "/>
    <s v="в % к пред году"/>
    <x v="15"/>
    <x v="2"/>
    <n v="102.5"/>
  </r>
  <r>
    <x v="43"/>
    <x v="10"/>
    <s v="в сопоставимых ценах                   "/>
    <s v="в % к пред году"/>
    <x v="12"/>
    <x v="1"/>
    <n v="101"/>
  </r>
  <r>
    <x v="43"/>
    <x v="10"/>
    <s v="в сопоставимых ценах                   "/>
    <s v="в % к пред году"/>
    <x v="14"/>
    <x v="3"/>
    <n v="102.5"/>
  </r>
  <r>
    <x v="43"/>
    <x v="10"/>
    <s v="в сопоставимых ценах                   "/>
    <s v="в % к пред году"/>
    <x v="13"/>
    <x v="3"/>
    <n v="102"/>
  </r>
  <r>
    <x v="43"/>
    <x v="10"/>
    <s v="в сопоставимых ценах                   "/>
    <s v="в % к пред году"/>
    <x v="15"/>
    <x v="3"/>
    <n v="103"/>
  </r>
  <r>
    <x v="44"/>
    <x v="0"/>
    <s v="Фонд заработной платы "/>
    <s v="млн.руб. "/>
    <x v="0"/>
    <x v="0"/>
    <n v="39835.4"/>
  </r>
  <r>
    <x v="44"/>
    <x v="0"/>
    <s v="Фонд заработной платы "/>
    <s v="млн.руб. "/>
    <x v="1"/>
    <x v="0"/>
    <n v="49385.7"/>
  </r>
  <r>
    <x v="44"/>
    <x v="0"/>
    <s v="Фонд заработной платы "/>
    <s v="млн.руб. "/>
    <x v="2"/>
    <x v="1"/>
    <n v="52700"/>
  </r>
  <r>
    <x v="44"/>
    <x v="0"/>
    <s v="Фонд заработной платы "/>
    <s v="млн.руб. "/>
    <x v="3"/>
    <x v="2"/>
    <n v="57500"/>
  </r>
  <r>
    <x v="44"/>
    <x v="0"/>
    <s v="Фонд заработной платы "/>
    <s v="млн.руб. "/>
    <x v="4"/>
    <x v="2"/>
    <n v="63500"/>
  </r>
  <r>
    <x v="44"/>
    <x v="0"/>
    <s v="Фонд заработной платы "/>
    <s v="млн.руб. "/>
    <x v="4"/>
    <x v="3"/>
    <n v="66200"/>
  </r>
  <r>
    <x v="44"/>
    <x v="0"/>
    <s v="Фонд заработной платы "/>
    <s v="млн.руб. "/>
    <x v="5"/>
    <x v="2"/>
    <n v="68900"/>
  </r>
  <r>
    <x v="44"/>
    <x v="0"/>
    <s v="Фонд заработной платы "/>
    <s v="млн.руб. "/>
    <x v="5"/>
    <x v="3"/>
    <n v="73600"/>
  </r>
  <r>
    <x v="44"/>
    <x v="0"/>
    <s v="Фонд заработной платы "/>
    <s v="млн.руб. "/>
    <x v="3"/>
    <x v="3"/>
    <n v="59000"/>
  </r>
  <r>
    <x v="44"/>
    <x v="1"/>
    <s v="Фонд заработной платы "/>
    <s v="млн.руб. "/>
    <x v="1"/>
    <x v="0"/>
    <n v="48409.4"/>
  </r>
  <r>
    <x v="44"/>
    <x v="1"/>
    <s v="Фонд заработной платы "/>
    <s v="млн.руб. "/>
    <x v="5"/>
    <x v="3"/>
    <n v="63300"/>
  </r>
  <r>
    <x v="44"/>
    <x v="1"/>
    <s v="Фонд заработной платы "/>
    <s v="млн.руб. "/>
    <x v="4"/>
    <x v="2"/>
    <n v="57300"/>
  </r>
  <r>
    <x v="44"/>
    <x v="1"/>
    <s v="Фонд заработной платы "/>
    <s v="млн.руб. "/>
    <x v="2"/>
    <x v="0"/>
    <n v="51718.7"/>
  </r>
  <r>
    <x v="44"/>
    <x v="1"/>
    <s v="Фонд заработной платы "/>
    <s v="млн.руб. "/>
    <x v="6"/>
    <x v="2"/>
    <n v="66200"/>
  </r>
  <r>
    <x v="44"/>
    <x v="1"/>
    <s v="Фонд заработной платы "/>
    <s v="млн.руб. "/>
    <x v="4"/>
    <x v="3"/>
    <n v="58100"/>
  </r>
  <r>
    <x v="44"/>
    <x v="1"/>
    <s v="Фонд заработной платы "/>
    <s v="млн.руб. "/>
    <x v="3"/>
    <x v="1"/>
    <n v="54300"/>
  </r>
  <r>
    <x v="44"/>
    <x v="1"/>
    <s v="Фонд заработной платы "/>
    <s v="млн.руб. "/>
    <x v="6"/>
    <x v="3"/>
    <n v="69000"/>
  </r>
  <r>
    <x v="44"/>
    <x v="1"/>
    <s v="Фонд заработной платы "/>
    <s v="млн.руб. "/>
    <x v="5"/>
    <x v="2"/>
    <n v="61300"/>
  </r>
  <r>
    <x v="44"/>
    <x v="2"/>
    <s v="Фонд заработной платы "/>
    <s v="млн.руб. "/>
    <x v="4"/>
    <x v="1"/>
    <n v="58600"/>
  </r>
  <r>
    <x v="44"/>
    <x v="2"/>
    <s v="Фонд заработной платы "/>
    <s v="млн.руб. "/>
    <x v="6"/>
    <x v="2"/>
    <n v="68000"/>
  </r>
  <r>
    <x v="44"/>
    <x v="2"/>
    <s v="Фонд заработной платы "/>
    <s v="млн.руб. "/>
    <x v="5"/>
    <x v="2"/>
    <n v="63300"/>
  </r>
  <r>
    <x v="44"/>
    <x v="2"/>
    <s v="Фонд заработной платы "/>
    <s v="млн.руб. "/>
    <x v="6"/>
    <x v="3"/>
    <n v="70300"/>
  </r>
  <r>
    <x v="44"/>
    <x v="2"/>
    <s v="Фонд заработной платы "/>
    <s v="млн.руб. "/>
    <x v="5"/>
    <x v="3"/>
    <n v="64500"/>
  </r>
  <r>
    <x v="44"/>
    <x v="2"/>
    <s v="Фонд заработной платы "/>
    <s v="млн.руб. "/>
    <x v="3"/>
    <x v="0"/>
    <n v="54935.5"/>
  </r>
  <r>
    <x v="44"/>
    <x v="2"/>
    <s v="Фонд заработной платы "/>
    <s v="млн.руб. "/>
    <x v="7"/>
    <x v="2"/>
    <n v="72760"/>
  </r>
  <r>
    <x v="44"/>
    <x v="2"/>
    <s v="Фонд заработной платы "/>
    <s v="млн.руб. "/>
    <x v="7"/>
    <x v="3"/>
    <n v="77300"/>
  </r>
  <r>
    <x v="44"/>
    <x v="3"/>
    <s v="Фонд заработной платы                                              "/>
    <s v="млн.руб. "/>
    <x v="6"/>
    <x v="3"/>
    <n v="72000"/>
  </r>
  <r>
    <x v="44"/>
    <x v="3"/>
    <s v="Фонд заработной платы                                              "/>
    <s v="млн.руб. "/>
    <x v="8"/>
    <x v="2"/>
    <n v="85400"/>
  </r>
  <r>
    <x v="44"/>
    <x v="3"/>
    <s v="Фонд заработной платы                                              "/>
    <s v="млн.руб. "/>
    <x v="4"/>
    <x v="0"/>
    <n v="60180"/>
  </r>
  <r>
    <x v="44"/>
    <x v="3"/>
    <s v="Фонд заработной платы                                              "/>
    <s v="млн.руб. "/>
    <x v="7"/>
    <x v="2"/>
    <n v="78400"/>
  </r>
  <r>
    <x v="44"/>
    <x v="3"/>
    <s v="Фонд заработной платы                                              "/>
    <s v="млн.руб. "/>
    <x v="8"/>
    <x v="3"/>
    <n v="88700"/>
  </r>
  <r>
    <x v="44"/>
    <x v="3"/>
    <s v="Фонд заработной платы                                              "/>
    <s v="млн.руб. "/>
    <x v="5"/>
    <x v="1"/>
    <n v="66000"/>
  </r>
  <r>
    <x v="44"/>
    <x v="3"/>
    <s v="Фонд заработной платы                                              "/>
    <s v="млн.руб. "/>
    <x v="7"/>
    <x v="3"/>
    <n v="79900"/>
  </r>
  <r>
    <x v="44"/>
    <x v="3"/>
    <s v="Фонд заработной платы                                              "/>
    <s v="млн.руб. "/>
    <x v="6"/>
    <x v="2"/>
    <n v="71900"/>
  </r>
  <r>
    <x v="44"/>
    <x v="4"/>
    <s v="Фонд заработной платы                                              "/>
    <s v="млн.руб. "/>
    <x v="4"/>
    <x v="0"/>
    <n v="60180"/>
  </r>
  <r>
    <x v="44"/>
    <x v="4"/>
    <s v="Фонд заработной платы                                              "/>
    <s v="млн.руб. "/>
    <x v="8"/>
    <x v="3"/>
    <n v="89500"/>
  </r>
  <r>
    <x v="44"/>
    <x v="4"/>
    <s v="Фонд заработной платы                                              "/>
    <s v="млн.руб. "/>
    <x v="7"/>
    <x v="2"/>
    <n v="81200"/>
  </r>
  <r>
    <x v="44"/>
    <x v="4"/>
    <s v="Фонд заработной платы                                              "/>
    <s v="млн.руб. "/>
    <x v="5"/>
    <x v="0"/>
    <n v="67080"/>
  </r>
  <r>
    <x v="44"/>
    <x v="4"/>
    <s v="Фонд заработной платы                                              "/>
    <s v="млн.руб. "/>
    <x v="9"/>
    <x v="2"/>
    <n v="96500"/>
  </r>
  <r>
    <x v="44"/>
    <x v="4"/>
    <s v="Фонд заработной платы                                              "/>
    <s v="млн.руб. "/>
    <x v="7"/>
    <x v="3"/>
    <n v="81400"/>
  </r>
  <r>
    <x v="44"/>
    <x v="4"/>
    <s v="Фонд заработной платы                                              "/>
    <s v="млн.руб. "/>
    <x v="6"/>
    <x v="1"/>
    <n v="74400"/>
  </r>
  <r>
    <x v="44"/>
    <x v="4"/>
    <s v="Фонд заработной платы                                              "/>
    <s v="млн.руб. "/>
    <x v="9"/>
    <x v="3"/>
    <n v="98500"/>
  </r>
  <r>
    <x v="44"/>
    <x v="4"/>
    <s v="Фонд заработной платы                                              "/>
    <s v="млн.руб. "/>
    <x v="8"/>
    <x v="2"/>
    <n v="88000"/>
  </r>
  <r>
    <x v="44"/>
    <x v="5"/>
    <s v="Фонд заработной платы                                              "/>
    <s v="млн.руб. "/>
    <x v="7"/>
    <x v="1"/>
    <n v="77800"/>
  </r>
  <r>
    <x v="44"/>
    <x v="5"/>
    <s v="Фонд заработной платы                                              "/>
    <s v="млн.руб. "/>
    <x v="9"/>
    <x v="2"/>
    <n v="85800"/>
  </r>
  <r>
    <x v="44"/>
    <x v="5"/>
    <s v="Фонд заработной платы                                              "/>
    <s v="млн.руб. "/>
    <x v="8"/>
    <x v="2"/>
    <n v="81700"/>
  </r>
  <r>
    <x v="44"/>
    <x v="5"/>
    <s v="Фонд заработной платы                                              "/>
    <s v="млн.руб. "/>
    <x v="5"/>
    <x v="0"/>
    <n v="67080.100000000006"/>
  </r>
  <r>
    <x v="44"/>
    <x v="5"/>
    <s v="Фонд заработной платы                                              "/>
    <s v="млн.руб. "/>
    <x v="9"/>
    <x v="3"/>
    <n v="89300"/>
  </r>
  <r>
    <x v="44"/>
    <x v="5"/>
    <s v="Фонд заработной платы                                              "/>
    <s v="млн.руб. "/>
    <x v="8"/>
    <x v="3"/>
    <n v="83200"/>
  </r>
  <r>
    <x v="44"/>
    <x v="5"/>
    <s v="Фонд заработной платы                                              "/>
    <s v="млн.руб. "/>
    <x v="6"/>
    <x v="0"/>
    <n v="72633.2"/>
  </r>
  <r>
    <x v="44"/>
    <x v="5"/>
    <s v="Фонд заработной платы                                              "/>
    <s v="млн.руб. "/>
    <x v="10"/>
    <x v="2"/>
    <n v="90100"/>
  </r>
  <r>
    <x v="44"/>
    <x v="5"/>
    <s v="Фонд заработной платы                                              "/>
    <s v="млн.руб. "/>
    <x v="10"/>
    <x v="3"/>
    <n v="96450"/>
  </r>
  <r>
    <x v="44"/>
    <x v="6"/>
    <s v="Фонд заработной платы                                              "/>
    <s v="млн.руб. "/>
    <x v="10"/>
    <x v="2"/>
    <n v="85300"/>
  </r>
  <r>
    <x v="44"/>
    <x v="6"/>
    <s v="Фонд заработной платы                                              "/>
    <s v="млн.руб. "/>
    <x v="11"/>
    <x v="3"/>
    <n v="93600"/>
  </r>
  <r>
    <x v="44"/>
    <x v="6"/>
    <s v="Фонд заработной платы                                              "/>
    <s v="млн.руб. "/>
    <x v="8"/>
    <x v="1"/>
    <n v="77300"/>
  </r>
  <r>
    <x v="44"/>
    <x v="6"/>
    <s v="Фонд заработной платы                                              "/>
    <s v="млн.руб. "/>
    <x v="10"/>
    <x v="3"/>
    <n v="86700"/>
  </r>
  <r>
    <x v="44"/>
    <x v="6"/>
    <s v="Фонд заработной платы                                              "/>
    <s v="млн.руб. "/>
    <x v="6"/>
    <x v="0"/>
    <n v="72633.2"/>
  </r>
  <r>
    <x v="44"/>
    <x v="6"/>
    <s v="Фонд заработной платы                                              "/>
    <s v="млн.руб. "/>
    <x v="9"/>
    <x v="2"/>
    <n v="80500"/>
  </r>
  <r>
    <x v="44"/>
    <x v="6"/>
    <s v="Фонд заработной платы                                              "/>
    <s v="млн.руб. "/>
    <x v="11"/>
    <x v="2"/>
    <n v="91300"/>
  </r>
  <r>
    <x v="44"/>
    <x v="6"/>
    <s v="Фонд заработной платы                                              "/>
    <s v="млн.руб. "/>
    <x v="7"/>
    <x v="0"/>
    <n v="74523.899999999994"/>
  </r>
  <r>
    <x v="44"/>
    <x v="6"/>
    <s v="Фонд заработной платы                                              "/>
    <s v="млн.руб. "/>
    <x v="9"/>
    <x v="3"/>
    <n v="81000"/>
  </r>
  <r>
    <x v="44"/>
    <x v="7"/>
    <s v="Фонд заработной платы                                              "/>
    <s v="млн.руб. "/>
    <x v="9"/>
    <x v="1"/>
    <n v="78150"/>
  </r>
  <r>
    <x v="44"/>
    <x v="7"/>
    <s v="Фонд заработной платы                                              "/>
    <s v="млн.руб. "/>
    <x v="12"/>
    <x v="3"/>
    <n v="94800"/>
  </r>
  <r>
    <x v="44"/>
    <x v="7"/>
    <s v="Фонд заработной платы                                              "/>
    <s v="млн.руб. "/>
    <x v="11"/>
    <x v="2"/>
    <n v="85600"/>
  </r>
  <r>
    <x v="44"/>
    <x v="7"/>
    <s v="Фонд заработной платы                                              "/>
    <s v="млн.руб. "/>
    <x v="10"/>
    <x v="2"/>
    <n v="81700"/>
  </r>
  <r>
    <x v="44"/>
    <x v="7"/>
    <s v="Фонд заработной платы                                              "/>
    <s v="млн.руб. "/>
    <x v="11"/>
    <x v="3"/>
    <n v="89100"/>
  </r>
  <r>
    <x v="44"/>
    <x v="7"/>
    <s v="Фонд заработной платы                                              "/>
    <s v="млн.руб. "/>
    <x v="10"/>
    <x v="3"/>
    <n v="83300"/>
  </r>
  <r>
    <x v="44"/>
    <x v="7"/>
    <s v="Фонд заработной платы                                              "/>
    <s v="млн.руб. "/>
    <x v="12"/>
    <x v="2"/>
    <n v="90600"/>
  </r>
  <r>
    <x v="44"/>
    <x v="7"/>
    <s v="Фонд заработной платы                                              "/>
    <s v="млн.руб. "/>
    <x v="7"/>
    <x v="0"/>
    <n v="74523.899999999994"/>
  </r>
  <r>
    <x v="44"/>
    <x v="7"/>
    <s v="Фонд заработной платы                                              "/>
    <s v="млн.руб. "/>
    <x v="8"/>
    <x v="0"/>
    <n v="75642.5"/>
  </r>
  <r>
    <x v="44"/>
    <x v="8"/>
    <s v="Фонд заработной платы                                              "/>
    <s v="млн.руб. "/>
    <x v="9"/>
    <x v="0"/>
    <n v="76762.8"/>
  </r>
  <r>
    <x v="44"/>
    <x v="8"/>
    <s v="Фонд заработной платы                                              "/>
    <s v="млн.руб. "/>
    <x v="12"/>
    <x v="4"/>
    <n v="86400"/>
  </r>
  <r>
    <x v="44"/>
    <x v="8"/>
    <s v="Фонд заработной платы                                              "/>
    <s v="млн.руб. "/>
    <x v="11"/>
    <x v="4"/>
    <n v="83200"/>
  </r>
  <r>
    <x v="44"/>
    <x v="8"/>
    <s v="Фонд заработной платы                                              "/>
    <s v="млн.руб. "/>
    <x v="13"/>
    <x v="4"/>
    <n v="89700"/>
  </r>
  <r>
    <x v="44"/>
    <x v="8"/>
    <s v="Фонд заработной платы                                              "/>
    <s v="млн.руб. "/>
    <x v="10"/>
    <x v="1"/>
    <n v="80000"/>
  </r>
  <r>
    <x v="44"/>
    <x v="8"/>
    <s v="Фонд заработной платы                                              "/>
    <s v="млн.руб. "/>
    <x v="12"/>
    <x v="3"/>
    <n v="89850"/>
  </r>
  <r>
    <x v="44"/>
    <x v="8"/>
    <s v="Фонд заработной платы                                              "/>
    <s v="млн.руб. "/>
    <x v="11"/>
    <x v="3"/>
    <n v="84800"/>
  </r>
  <r>
    <x v="44"/>
    <x v="8"/>
    <s v="Фонд заработной платы                                              "/>
    <s v="млн.руб. "/>
    <x v="13"/>
    <x v="3"/>
    <n v="95300"/>
  </r>
  <r>
    <x v="44"/>
    <x v="8"/>
    <s v="Фонд заработной платы                                              "/>
    <s v="млн.руб. "/>
    <x v="11"/>
    <x v="2"/>
    <n v="83900"/>
  </r>
  <r>
    <x v="44"/>
    <x v="8"/>
    <s v="Фонд заработной платы                                              "/>
    <s v="млн.руб. "/>
    <x v="13"/>
    <x v="2"/>
    <n v="93450"/>
  </r>
  <r>
    <x v="44"/>
    <x v="8"/>
    <s v="Фонд заработной платы                                              "/>
    <s v="млн.руб. "/>
    <x v="12"/>
    <x v="2"/>
    <n v="88460"/>
  </r>
  <r>
    <x v="44"/>
    <x v="8"/>
    <s v="Фонд заработной платы                                              "/>
    <s v="млн.руб. "/>
    <x v="8"/>
    <x v="0"/>
    <n v="75642.5"/>
  </r>
  <r>
    <x v="44"/>
    <x v="9"/>
    <s v="Фонд заработной платы                                              "/>
    <s v="млн.руб. "/>
    <x v="10"/>
    <x v="0"/>
    <n v="80426.100000000006"/>
  </r>
  <r>
    <x v="44"/>
    <x v="9"/>
    <s v="Фонд заработной платы                                              "/>
    <s v="млн.руб. "/>
    <x v="13"/>
    <x v="2"/>
    <n v="97200"/>
  </r>
  <r>
    <x v="44"/>
    <x v="9"/>
    <s v="Фонд заработной платы                                              "/>
    <s v="млн.руб. "/>
    <x v="12"/>
    <x v="2"/>
    <n v="92600"/>
  </r>
  <r>
    <x v="44"/>
    <x v="9"/>
    <s v="Фонд заработной платы                                              "/>
    <s v="млн.руб. "/>
    <x v="14"/>
    <x v="2"/>
    <n v="102000"/>
  </r>
  <r>
    <x v="44"/>
    <x v="9"/>
    <s v="Фонд заработной платы                                              "/>
    <s v="млн.руб. "/>
    <x v="11"/>
    <x v="1"/>
    <n v="88500"/>
  </r>
  <r>
    <x v="44"/>
    <x v="9"/>
    <s v="Фонд заработной платы                                              "/>
    <s v="млн.руб. "/>
    <x v="13"/>
    <x v="3"/>
    <n v="99000"/>
  </r>
  <r>
    <x v="44"/>
    <x v="9"/>
    <s v="Фонд заработной платы                                              "/>
    <s v="млн.руб. "/>
    <x v="12"/>
    <x v="3"/>
    <n v="93400"/>
  </r>
  <r>
    <x v="44"/>
    <x v="9"/>
    <s v="Фонд заработной платы                                              "/>
    <s v="млн.руб. "/>
    <x v="14"/>
    <x v="3"/>
    <n v="104900"/>
  </r>
  <r>
    <x v="44"/>
    <x v="9"/>
    <s v="Фонд заработной платы                                              "/>
    <s v="млн.руб. "/>
    <x v="12"/>
    <x v="4"/>
    <n v="91900"/>
  </r>
  <r>
    <x v="44"/>
    <x v="9"/>
    <s v="Фонд заработной платы                                              "/>
    <s v="млн.руб. "/>
    <x v="14"/>
    <x v="4"/>
    <n v="99400"/>
  </r>
  <r>
    <x v="44"/>
    <x v="9"/>
    <s v="Фонд заработной платы                                              "/>
    <s v="млн.руб. "/>
    <x v="13"/>
    <x v="4"/>
    <n v="95600"/>
  </r>
  <r>
    <x v="44"/>
    <x v="9"/>
    <s v="Фонд заработной платы                                              "/>
    <s v="млн.руб. "/>
    <x v="9"/>
    <x v="0"/>
    <n v="76762.8"/>
  </r>
  <r>
    <x v="44"/>
    <x v="10"/>
    <s v="Фонд заработной платы                                              "/>
    <s v="млн.руб. "/>
    <x v="10"/>
    <x v="0"/>
    <n v="80426.100000000006"/>
  </r>
  <r>
    <x v="44"/>
    <x v="10"/>
    <s v="Фонд заработной платы                                              "/>
    <s v="млн.руб. "/>
    <x v="14"/>
    <x v="4"/>
    <n v="105100"/>
  </r>
  <r>
    <x v="44"/>
    <x v="10"/>
    <s v="Фонд заработной платы                                              "/>
    <s v="млн.руб. "/>
    <x v="13"/>
    <x v="4"/>
    <n v="100100"/>
  </r>
  <r>
    <x v="44"/>
    <x v="10"/>
    <s v="Фонд заработной платы                                              "/>
    <s v="млн.руб. "/>
    <x v="15"/>
    <x v="4"/>
    <n v="110500"/>
  </r>
  <r>
    <x v="44"/>
    <x v="10"/>
    <s v="Фонд заработной платы                                              "/>
    <s v="млн.руб. "/>
    <x v="11"/>
    <x v="0"/>
    <n v="90725"/>
  </r>
  <r>
    <x v="44"/>
    <x v="10"/>
    <s v="Фонд заработной платы                                              "/>
    <s v="млн.руб. "/>
    <x v="14"/>
    <x v="2"/>
    <n v="106200"/>
  </r>
  <r>
    <x v="44"/>
    <x v="10"/>
    <s v="Фонд заработной платы                                              "/>
    <s v="млн.руб. "/>
    <x v="13"/>
    <x v="2"/>
    <n v="100500"/>
  </r>
  <r>
    <x v="44"/>
    <x v="10"/>
    <s v="Фонд заработной платы                                              "/>
    <s v="млн.руб. "/>
    <x v="15"/>
    <x v="2"/>
    <n v="112400"/>
  </r>
  <r>
    <x v="44"/>
    <x v="10"/>
    <s v="Фонд заработной платы                                              "/>
    <s v="млн.руб. "/>
    <x v="12"/>
    <x v="1"/>
    <n v="95400"/>
  </r>
  <r>
    <x v="44"/>
    <x v="10"/>
    <s v="Фонд заработной платы                                              "/>
    <s v="млн.руб. "/>
    <x v="14"/>
    <x v="3"/>
    <n v="106800"/>
  </r>
  <r>
    <x v="44"/>
    <x v="10"/>
    <s v="Фонд заработной платы                                              "/>
    <s v="млн.руб. "/>
    <x v="13"/>
    <x v="3"/>
    <n v="100800"/>
  </r>
  <r>
    <x v="44"/>
    <x v="10"/>
    <s v="Фонд заработной платы                                              "/>
    <s v="млн.руб. "/>
    <x v="15"/>
    <x v="3"/>
    <n v="1133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0"/>
    <x v="0"/>
    <n v="47965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1"/>
    <x v="0"/>
    <n v="61198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2"/>
    <x v="1"/>
    <n v="654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3"/>
    <x v="2"/>
    <n v="714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4"/>
    <x v="2"/>
    <n v="788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4"/>
    <x v="3"/>
    <n v="821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5"/>
    <x v="2"/>
    <n v="855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5"/>
    <x v="3"/>
    <n v="91400"/>
  </r>
  <r>
    <x v="45"/>
    <x v="0"/>
    <s v="Фонд заработной платы с учетом необлагаемой  его части_x000a_(для расчета  налога на доходы физических лиц)"/>
    <s v="млн.руб. "/>
    <x v="3"/>
    <x v="3"/>
    <n v="733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1"/>
    <x v="0"/>
    <n v="61198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5"/>
    <x v="3"/>
    <n v="747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4"/>
    <x v="2"/>
    <n v="675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2"/>
    <x v="0"/>
    <n v="6117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6"/>
    <x v="2"/>
    <n v="779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4"/>
    <x v="3"/>
    <n v="685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3"/>
    <x v="1"/>
    <n v="640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6"/>
    <x v="3"/>
    <n v="81400"/>
  </r>
  <r>
    <x v="45"/>
    <x v="1"/>
    <s v="Фонд заработной платы с учетом необлагаемой  его части_x000a_(для расчета  налога на доходы физических лиц)"/>
    <s v="млн.руб. "/>
    <x v="5"/>
    <x v="2"/>
    <n v="722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4"/>
    <x v="1"/>
    <n v="694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6"/>
    <x v="2"/>
    <n v="816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5"/>
    <x v="2"/>
    <n v="756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6"/>
    <x v="3"/>
    <n v="855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5"/>
    <x v="3"/>
    <n v="777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3"/>
    <x v="0"/>
    <n v="64841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7"/>
    <x v="2"/>
    <n v="88100"/>
  </r>
  <r>
    <x v="45"/>
    <x v="2"/>
    <s v="Фонд заработной платы с учетом необлагаемой  его части_x000a_(для расчета  налога на доходы физических лиц)"/>
    <s v="млн.руб. "/>
    <x v="7"/>
    <x v="3"/>
    <n v="9450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6"/>
    <x v="3"/>
    <n v="8618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8"/>
    <x v="2"/>
    <n v="10080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4"/>
    <x v="0"/>
    <n v="70677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7"/>
    <x v="2"/>
    <n v="9250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8"/>
    <x v="3"/>
    <n v="10630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5"/>
    <x v="1"/>
    <n v="7770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7"/>
    <x v="3"/>
    <n v="95700"/>
  </r>
  <r>
    <x v="45"/>
    <x v="3"/>
    <s v="Фонд заработной платы с учетом необлагаемой  его части_x000a_(для расчета  налога на доходы физических лиц)"/>
    <s v="млн.руб. "/>
    <x v="6"/>
    <x v="2"/>
    <n v="847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4"/>
    <x v="0"/>
    <n v="70677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8"/>
    <x v="3"/>
    <n v="1047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7"/>
    <x v="2"/>
    <n v="947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5"/>
    <x v="0"/>
    <n v="782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9"/>
    <x v="2"/>
    <n v="1126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7"/>
    <x v="3"/>
    <n v="951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6"/>
    <x v="1"/>
    <n v="868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9"/>
    <x v="3"/>
    <n v="115200"/>
  </r>
  <r>
    <x v="45"/>
    <x v="4"/>
    <s v="Фонд заработной платы с учетом необлагаемой  его части_x000a_(для расчета  налога на доходы физических лиц)"/>
    <s v="млн.руб. "/>
    <x v="8"/>
    <x v="2"/>
    <n v="1027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7"/>
    <x v="1"/>
    <n v="921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9"/>
    <x v="2"/>
    <n v="1015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8"/>
    <x v="2"/>
    <n v="967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5"/>
    <x v="0"/>
    <n v="782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9"/>
    <x v="3"/>
    <n v="1065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8"/>
    <x v="3"/>
    <n v="990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6"/>
    <x v="0"/>
    <n v="851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10"/>
    <x v="2"/>
    <n v="106600"/>
  </r>
  <r>
    <x v="45"/>
    <x v="5"/>
    <s v="Фонд заработной платы с учетом необлагаемой  его части_x000a_(для расчета  налога на доходы физических лиц)"/>
    <s v="млн.руб. "/>
    <x v="10"/>
    <x v="3"/>
    <n v="1150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10"/>
    <x v="2"/>
    <n v="10145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11"/>
    <x v="3"/>
    <n v="1137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8"/>
    <x v="1"/>
    <n v="920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10"/>
    <x v="3"/>
    <n v="1052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6"/>
    <x v="0"/>
    <n v="851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9"/>
    <x v="2"/>
    <n v="966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11"/>
    <x v="2"/>
    <n v="1075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7"/>
    <x v="0"/>
    <n v="91500"/>
  </r>
  <r>
    <x v="45"/>
    <x v="6"/>
    <s v="Фонд заработной платы с учетом необлагаемой  его части_x000a_(для расчета  налога на доходы физических лиц)"/>
    <s v="млн.руб. "/>
    <x v="9"/>
    <x v="3"/>
    <n v="9835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9"/>
    <x v="1"/>
    <n v="945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12"/>
    <x v="3"/>
    <n v="1168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11"/>
    <x v="2"/>
    <n v="1075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10"/>
    <x v="2"/>
    <n v="1005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11"/>
    <x v="3"/>
    <n v="1081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10"/>
    <x v="3"/>
    <n v="1010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12"/>
    <x v="2"/>
    <n v="1150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7"/>
    <x v="0"/>
    <n v="91500"/>
  </r>
  <r>
    <x v="45"/>
    <x v="7"/>
    <s v="Фонд заработной платы с учетом необлагаемой  его части_x000a_(для расчета  налога на доходы физических лиц)"/>
    <s v="млн.руб. "/>
    <x v="8"/>
    <x v="0"/>
    <n v="900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9"/>
    <x v="0"/>
    <n v="955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2"/>
    <x v="4"/>
    <n v="1075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1"/>
    <x v="4"/>
    <n v="1035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3"/>
    <x v="4"/>
    <n v="1116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0"/>
    <x v="1"/>
    <n v="1003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2"/>
    <x v="3"/>
    <n v="1127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1"/>
    <x v="3"/>
    <n v="1063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3"/>
    <x v="3"/>
    <n v="1195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1"/>
    <x v="2"/>
    <n v="1053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3"/>
    <x v="2"/>
    <n v="1168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12"/>
    <x v="2"/>
    <n v="110600"/>
  </r>
  <r>
    <x v="45"/>
    <x v="8"/>
    <s v="Фонд заработной платы с учетом необлагаемой его части_x000a_(для расчета  налога на доходы физических лиц)"/>
    <s v="млн.руб. "/>
    <x v="8"/>
    <x v="0"/>
    <n v="900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0"/>
    <x v="0"/>
    <n v="985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3"/>
    <x v="2"/>
    <n v="1195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2"/>
    <x v="2"/>
    <n v="1138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4"/>
    <x v="2"/>
    <n v="1255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1"/>
    <x v="1"/>
    <n v="10835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3"/>
    <x v="3"/>
    <n v="12175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2"/>
    <x v="3"/>
    <n v="11485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4"/>
    <x v="3"/>
    <n v="1290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2"/>
    <x v="4"/>
    <n v="11268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4"/>
    <x v="4"/>
    <n v="1219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13"/>
    <x v="4"/>
    <n v="117200"/>
  </r>
  <r>
    <x v="45"/>
    <x v="9"/>
    <s v="Фонд заработной платы с учетом необлагаемой его части_x000a_(для расчета  налога на доходы физических лиц)"/>
    <s v="млн.руб. "/>
    <x v="9"/>
    <x v="0"/>
    <n v="955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0"/>
    <x v="0"/>
    <n v="985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4"/>
    <x v="4"/>
    <n v="1327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3"/>
    <x v="4"/>
    <n v="1264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5"/>
    <x v="4"/>
    <n v="1395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1"/>
    <x v="0"/>
    <n v="1129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4"/>
    <x v="2"/>
    <n v="1369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3"/>
    <x v="2"/>
    <n v="1295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5"/>
    <x v="2"/>
    <n v="1448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2"/>
    <x v="1"/>
    <n v="1205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4"/>
    <x v="3"/>
    <n v="1380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3"/>
    <x v="3"/>
    <n v="130200"/>
  </r>
  <r>
    <x v="45"/>
    <x v="10"/>
    <s v="Фонд заработной платы с учетом необлагаемой его части_x000a_(для расчета  налога на доходы физических лиц)"/>
    <s v="млн.руб. "/>
    <x v="15"/>
    <x v="3"/>
    <n v="146300"/>
  </r>
  <r>
    <x v="46"/>
    <x v="0"/>
    <s v="Реальные располагаемые денежные доходы населения"/>
    <s v="в % к пред году"/>
    <x v="0"/>
    <x v="0"/>
    <n v="102.4"/>
  </r>
  <r>
    <x v="46"/>
    <x v="0"/>
    <s v="Реальные располагаемые денежные доходы населения"/>
    <s v="в % к пред году"/>
    <x v="1"/>
    <x v="0"/>
    <n v="103.3"/>
  </r>
  <r>
    <x v="46"/>
    <x v="0"/>
    <s v="Реальные располагаемые денежные доходы населения"/>
    <s v="в % к пред году"/>
    <x v="2"/>
    <x v="1"/>
    <n v="92"/>
  </r>
  <r>
    <x v="46"/>
    <x v="0"/>
    <s v="Реальные располагаемые денежные доходы населения"/>
    <s v="в % к пред году"/>
    <x v="3"/>
    <x v="2"/>
    <n v="96"/>
  </r>
  <r>
    <x v="46"/>
    <x v="0"/>
    <s v="Реальные располагаемые денежные доходы населения"/>
    <s v="в % к пред году"/>
    <x v="4"/>
    <x v="2"/>
    <n v="99"/>
  </r>
  <r>
    <x v="46"/>
    <x v="0"/>
    <s v="Реальные располагаемые денежные доходы населения"/>
    <s v="в % к пред году"/>
    <x v="4"/>
    <x v="3"/>
    <n v="102"/>
  </r>
  <r>
    <x v="46"/>
    <x v="0"/>
    <s v="Реальные располагаемые денежные доходы населения"/>
    <s v="в % к пред году"/>
    <x v="5"/>
    <x v="2"/>
    <n v="100"/>
  </r>
  <r>
    <x v="46"/>
    <x v="0"/>
    <s v="Реальные располагаемые денежные доходы населения"/>
    <s v="в % к пред году"/>
    <x v="5"/>
    <x v="3"/>
    <n v="103"/>
  </r>
  <r>
    <x v="46"/>
    <x v="0"/>
    <s v="Реальные располагаемые денежные доходы населения"/>
    <s v="в % к пред году"/>
    <x v="3"/>
    <x v="3"/>
    <n v="100"/>
  </r>
  <r>
    <x v="46"/>
    <x v="1"/>
    <s v="Реальные располагаемые денежные доходы населения"/>
    <s v="в % к пред году"/>
    <x v="1"/>
    <x v="0"/>
    <n v="103.3"/>
  </r>
  <r>
    <x v="46"/>
    <x v="1"/>
    <s v="Реальные располагаемые денежные доходы населения"/>
    <s v="в % к пред году"/>
    <x v="5"/>
    <x v="3"/>
    <n v="103"/>
  </r>
  <r>
    <x v="46"/>
    <x v="1"/>
    <s v="Реальные располагаемые денежные доходы населения"/>
    <s v="в % к пред году"/>
    <x v="4"/>
    <x v="2"/>
    <n v="99"/>
  </r>
  <r>
    <x v="46"/>
    <x v="1"/>
    <s v="Реальные располагаемые денежные доходы населения"/>
    <s v="в % к пред году"/>
    <x v="2"/>
    <x v="0"/>
    <n v="98.4"/>
  </r>
  <r>
    <x v="46"/>
    <x v="1"/>
    <s v="Реальные располагаемые денежные доходы населения"/>
    <s v="в % к пред году"/>
    <x v="6"/>
    <x v="2"/>
    <n v="101"/>
  </r>
  <r>
    <x v="46"/>
    <x v="1"/>
    <s v="Реальные располагаемые денежные доходы населения"/>
    <s v="в % к пред году"/>
    <x v="4"/>
    <x v="3"/>
    <n v="101"/>
  </r>
  <r>
    <x v="46"/>
    <x v="1"/>
    <s v="Реальные располагаемые денежные доходы населения"/>
    <s v="в % к пред году"/>
    <x v="3"/>
    <x v="1"/>
    <n v="103"/>
  </r>
  <r>
    <x v="46"/>
    <x v="1"/>
    <s v="Реальные располагаемые денежные доходы населения"/>
    <s v="в % к пред году"/>
    <x v="6"/>
    <x v="3"/>
    <n v="103"/>
  </r>
  <r>
    <x v="46"/>
    <x v="1"/>
    <s v="Реальные располагаемые денежные доходы населения"/>
    <s v="в % к пред году"/>
    <x v="5"/>
    <x v="2"/>
    <n v="101"/>
  </r>
  <r>
    <x v="46"/>
    <x v="2"/>
    <s v="Реальные располагаемые денежные доходы населения"/>
    <s v="в % к пред году"/>
    <x v="4"/>
    <x v="1"/>
    <n v="101"/>
  </r>
  <r>
    <x v="46"/>
    <x v="2"/>
    <s v="Реальные располагаемые денежные доходы населения"/>
    <s v="в % к пред году"/>
    <x v="6"/>
    <x v="2"/>
    <n v="101"/>
  </r>
  <r>
    <x v="46"/>
    <x v="2"/>
    <s v="Реальные располагаемые денежные доходы населения"/>
    <s v="в % к пред году"/>
    <x v="5"/>
    <x v="2"/>
    <n v="101"/>
  </r>
  <r>
    <x v="46"/>
    <x v="2"/>
    <s v="Реальные располагаемые денежные доходы населения"/>
    <s v="в % к пред году"/>
    <x v="6"/>
    <x v="3"/>
    <n v="103"/>
  </r>
  <r>
    <x v="46"/>
    <x v="2"/>
    <s v="Реальные располагаемые денежные доходы населения"/>
    <s v="в % к пред году"/>
    <x v="5"/>
    <x v="3"/>
    <n v="103.5"/>
  </r>
  <r>
    <x v="46"/>
    <x v="2"/>
    <s v="Реальные располагаемые денежные доходы населения"/>
    <s v="в % к пред году"/>
    <x v="3"/>
    <x v="0"/>
    <n v="103.8"/>
  </r>
  <r>
    <x v="46"/>
    <x v="2"/>
    <s v="Реальные располагаемые денежные доходы населения"/>
    <s v="в % к пред году"/>
    <x v="7"/>
    <x v="2"/>
    <n v="102"/>
  </r>
  <r>
    <x v="46"/>
    <x v="2"/>
    <s v="Реальные располагаемые денежные доходы населения"/>
    <s v="в % к пред году"/>
    <x v="7"/>
    <x v="3"/>
    <n v="104.5"/>
  </r>
  <r>
    <x v="46"/>
    <x v="3"/>
    <s v="Реальные располагаемые денежные доходы населения"/>
    <s v="в % к пред году"/>
    <x v="6"/>
    <x v="3"/>
    <n v="103"/>
  </r>
  <r>
    <x v="46"/>
    <x v="3"/>
    <s v="Реальные располагаемые денежные доходы населения"/>
    <s v="в % к пред году"/>
    <x v="8"/>
    <x v="2"/>
    <n v="103"/>
  </r>
  <r>
    <x v="46"/>
    <x v="3"/>
    <s v="Реальные располагаемые денежные доходы населения"/>
    <s v="в % к пред году"/>
    <x v="4"/>
    <x v="0"/>
    <n v="99.6"/>
  </r>
  <r>
    <x v="46"/>
    <x v="3"/>
    <s v="Реальные располагаемые денежные доходы населения"/>
    <s v="в % к пред году"/>
    <x v="7"/>
    <x v="2"/>
    <n v="103.5"/>
  </r>
  <r>
    <x v="46"/>
    <x v="3"/>
    <s v="Реальные располагаемые денежные доходы населения"/>
    <s v="в % к пред году"/>
    <x v="8"/>
    <x v="3"/>
    <n v="104"/>
  </r>
  <r>
    <x v="46"/>
    <x v="3"/>
    <s v="Реальные располагаемые денежные доходы населения"/>
    <s v="в % к пред году"/>
    <x v="5"/>
    <x v="1"/>
    <n v="105"/>
  </r>
  <r>
    <x v="46"/>
    <x v="3"/>
    <s v="Реальные располагаемые денежные доходы населения"/>
    <s v="в % к пред году"/>
    <x v="7"/>
    <x v="3"/>
    <n v="104"/>
  </r>
  <r>
    <x v="46"/>
    <x v="3"/>
    <s v="Реальные располагаемые денежные доходы населения"/>
    <s v="в % к пред году"/>
    <x v="6"/>
    <x v="2"/>
    <n v="102"/>
  </r>
  <r>
    <x v="46"/>
    <x v="4"/>
    <s v="Реальные располагаемые денежные доходы населения"/>
    <s v="в % к пред году"/>
    <x v="4"/>
    <x v="0"/>
    <n v="98.9"/>
  </r>
  <r>
    <x v="46"/>
    <x v="4"/>
    <s v="Реальные располагаемые денежные доходы населения"/>
    <s v="в % к пред году"/>
    <x v="8"/>
    <x v="3"/>
    <n v="102.5"/>
  </r>
  <r>
    <x v="46"/>
    <x v="4"/>
    <s v="Реальные располагаемые денежные доходы населения"/>
    <s v="в % к пред году"/>
    <x v="7"/>
    <x v="2"/>
    <n v="100"/>
  </r>
  <r>
    <x v="46"/>
    <x v="4"/>
    <s v="Реальные располагаемые денежные доходы населения"/>
    <s v="в % к пред году"/>
    <x v="5"/>
    <x v="0"/>
    <n v="107.7"/>
  </r>
  <r>
    <x v="46"/>
    <x v="4"/>
    <s v="Реальные располагаемые денежные доходы населения"/>
    <s v="в % к пред году"/>
    <x v="9"/>
    <x v="2"/>
    <n v="102"/>
  </r>
  <r>
    <x v="46"/>
    <x v="4"/>
    <s v="Реальные располагаемые денежные доходы населения"/>
    <s v="в % к пред году"/>
    <x v="7"/>
    <x v="3"/>
    <n v="103.5"/>
  </r>
  <r>
    <x v="46"/>
    <x v="4"/>
    <s v="Реальные располагаемые денежные доходы населения"/>
    <s v="в % к пред году"/>
    <x v="6"/>
    <x v="1"/>
    <n v="100"/>
  </r>
  <r>
    <x v="46"/>
    <x v="4"/>
    <s v="Реальные располагаемые денежные доходы населения"/>
    <s v="в % к пред году"/>
    <x v="9"/>
    <x v="3"/>
    <n v="105"/>
  </r>
  <r>
    <x v="46"/>
    <x v="4"/>
    <s v="Реальные располагаемые денежные доходы населения"/>
    <s v="в % к пред году"/>
    <x v="8"/>
    <x v="2"/>
    <n v="101"/>
  </r>
  <r>
    <x v="46"/>
    <x v="5"/>
    <s v="Реальные денежные доходы населения"/>
    <s v="в % к пред году"/>
    <x v="7"/>
    <x v="1"/>
    <n v="98"/>
  </r>
  <r>
    <x v="46"/>
    <x v="5"/>
    <s v="Реальные денежные доходы населения"/>
    <s v="в % к пред году"/>
    <x v="9"/>
    <x v="2"/>
    <n v="100.5"/>
  </r>
  <r>
    <x v="46"/>
    <x v="5"/>
    <s v="Реальные денежные доходы населения"/>
    <s v="в % к пред году"/>
    <x v="8"/>
    <x v="2"/>
    <n v="99"/>
  </r>
  <r>
    <x v="46"/>
    <x v="5"/>
    <s v="Реальные денежные доходы населения"/>
    <s v="в % к пред году"/>
    <x v="5"/>
    <x v="0"/>
    <n v="108.7"/>
  </r>
  <r>
    <x v="46"/>
    <x v="5"/>
    <s v="Реальные денежные доходы населения"/>
    <s v="в % к пред году"/>
    <x v="9"/>
    <x v="3"/>
    <n v="101.5"/>
  </r>
  <r>
    <x v="46"/>
    <x v="5"/>
    <s v="Реальные денежные доходы населения"/>
    <s v="в % к пред году"/>
    <x v="8"/>
    <x v="3"/>
    <n v="100"/>
  </r>
  <r>
    <x v="46"/>
    <x v="5"/>
    <s v="Реальные денежные доходы населения"/>
    <s v="в % к пред году"/>
    <x v="6"/>
    <x v="0"/>
    <n v="97.8"/>
  </r>
  <r>
    <x v="46"/>
    <x v="5"/>
    <s v="Реальные денежные доходы населения"/>
    <s v="в % к пред году"/>
    <x v="10"/>
    <x v="2"/>
    <n v="102"/>
  </r>
  <r>
    <x v="46"/>
    <x v="5"/>
    <s v="Реальные денежные доходы населения"/>
    <s v="в % к пред году"/>
    <x v="10"/>
    <x v="3"/>
    <n v="103"/>
  </r>
  <r>
    <x v="46"/>
    <x v="6"/>
    <s v="Реальные денежные доходы населения"/>
    <s v="в % к пред году"/>
    <x v="10"/>
    <x v="2"/>
    <n v="100"/>
  </r>
  <r>
    <x v="46"/>
    <x v="6"/>
    <s v="Реальные денежные доходы населения"/>
    <s v="в % к пред году"/>
    <x v="11"/>
    <x v="3"/>
    <n v="102"/>
  </r>
  <r>
    <x v="46"/>
    <x v="6"/>
    <s v="Реальные денежные доходы населения"/>
    <s v="в % к пред году"/>
    <x v="8"/>
    <x v="1"/>
    <n v="95"/>
  </r>
  <r>
    <x v="46"/>
    <x v="6"/>
    <s v="Реальные денежные доходы населения"/>
    <s v="в % к пред году"/>
    <x v="10"/>
    <x v="3"/>
    <n v="101"/>
  </r>
  <r>
    <x v="46"/>
    <x v="6"/>
    <s v="Реальные денежные доходы населения"/>
    <s v="в % к пред году"/>
    <x v="6"/>
    <x v="0"/>
    <n v="100"/>
  </r>
  <r>
    <x v="46"/>
    <x v="6"/>
    <s v="Реальные денежные доходы населения"/>
    <s v="в % к пред году"/>
    <x v="9"/>
    <x v="2"/>
    <n v="98"/>
  </r>
  <r>
    <x v="46"/>
    <x v="6"/>
    <s v="Реальные денежные доходы населения"/>
    <s v="в % к пред году"/>
    <x v="11"/>
    <x v="2"/>
    <n v="101"/>
  </r>
  <r>
    <x v="46"/>
    <x v="6"/>
    <s v="Реальные денежные доходы населения"/>
    <s v="в % к пред году"/>
    <x v="7"/>
    <x v="0"/>
    <n v="101"/>
  </r>
  <r>
    <x v="46"/>
    <x v="6"/>
    <s v="Реальные денежные доходы населения"/>
    <s v="в % к пред году"/>
    <x v="9"/>
    <x v="3"/>
    <n v="99"/>
  </r>
  <r>
    <x v="46"/>
    <x v="7"/>
    <s v="Реальные денежные доходы населения"/>
    <s v="в % к пред году"/>
    <x v="9"/>
    <x v="1"/>
    <n v="98.5"/>
  </r>
  <r>
    <x v="46"/>
    <x v="7"/>
    <s v="Реальные денежные доходы населения"/>
    <s v="в % к пред году"/>
    <x v="12"/>
    <x v="3"/>
    <n v="101"/>
  </r>
  <r>
    <x v="46"/>
    <x v="7"/>
    <s v="Реальные денежные доходы населения"/>
    <s v="в % к пред году"/>
    <x v="11"/>
    <x v="2"/>
    <n v="100"/>
  </r>
  <r>
    <x v="46"/>
    <x v="7"/>
    <s v="Реальные денежные доходы населения"/>
    <s v="в % к пред году"/>
    <x v="10"/>
    <x v="2"/>
    <n v="99.5"/>
  </r>
  <r>
    <x v="46"/>
    <x v="7"/>
    <s v="Реальные денежные доходы населения"/>
    <s v="в % к пред году"/>
    <x v="11"/>
    <x v="3"/>
    <n v="100.5"/>
  </r>
  <r>
    <x v="46"/>
    <x v="7"/>
    <s v="Реальные денежные доходы населения"/>
    <s v="в % к пред году"/>
    <x v="10"/>
    <x v="3"/>
    <n v="100"/>
  </r>
  <r>
    <x v="46"/>
    <x v="7"/>
    <s v="Реальные денежные доходы населения"/>
    <s v="в % к пред году"/>
    <x v="12"/>
    <x v="2"/>
    <n v="100.5"/>
  </r>
  <r>
    <x v="46"/>
    <x v="7"/>
    <s v="Реальные денежные доходы населения"/>
    <s v="в % к пред году"/>
    <x v="7"/>
    <x v="0"/>
    <n v="99"/>
  </r>
  <r>
    <x v="46"/>
    <x v="7"/>
    <s v="Реальные денежные доходы населения"/>
    <s v="в % к пред году"/>
    <x v="8"/>
    <x v="0"/>
    <n v="98.4"/>
  </r>
  <r>
    <x v="46"/>
    <x v="8"/>
    <s v="Реальные денежные доходы населения"/>
    <s v="в % к пред году"/>
    <x v="9"/>
    <x v="0"/>
    <n v="94.1"/>
  </r>
  <r>
    <x v="46"/>
    <x v="8"/>
    <s v="Реальные денежные доходы населения"/>
    <s v="в % к пред году"/>
    <x v="12"/>
    <x v="4"/>
    <n v="100"/>
  </r>
  <r>
    <x v="46"/>
    <x v="8"/>
    <s v="Реальные денежные доходы населения"/>
    <s v="в % к пред году"/>
    <x v="11"/>
    <x v="4"/>
    <n v="98.5"/>
  </r>
  <r>
    <x v="46"/>
    <x v="8"/>
    <s v="Реальные денежные доходы населения"/>
    <s v="в % к пред году"/>
    <x v="13"/>
    <x v="4"/>
    <n v="100.5"/>
  </r>
  <r>
    <x v="46"/>
    <x v="8"/>
    <s v="Реальные денежные доходы населения"/>
    <s v="в % к пред году"/>
    <x v="10"/>
    <x v="1"/>
    <n v="100"/>
  </r>
  <r>
    <x v="46"/>
    <x v="8"/>
    <s v="Реальные денежные доходы населения"/>
    <s v="в % к пред году"/>
    <x v="12"/>
    <x v="3"/>
    <n v="101"/>
  </r>
  <r>
    <x v="46"/>
    <x v="8"/>
    <s v="Реальные денежные доходы населения"/>
    <s v="в % к пред году"/>
    <x v="11"/>
    <x v="3"/>
    <n v="100.5"/>
  </r>
  <r>
    <x v="46"/>
    <x v="8"/>
    <s v="Реальные денежные доходы населения"/>
    <s v="в % к пред году"/>
    <x v="13"/>
    <x v="3"/>
    <n v="101.5"/>
  </r>
  <r>
    <x v="46"/>
    <x v="8"/>
    <s v="Реальные денежные доходы населения"/>
    <s v="в % к пред году"/>
    <x v="11"/>
    <x v="2"/>
    <n v="100.2"/>
  </r>
  <r>
    <x v="46"/>
    <x v="8"/>
    <s v="Реальные денежные доходы населения"/>
    <s v="в % к пред году"/>
    <x v="13"/>
    <x v="2"/>
    <n v="101"/>
  </r>
  <r>
    <x v="46"/>
    <x v="8"/>
    <s v="Реальные денежные доходы населения"/>
    <s v="в % к пред году"/>
    <x v="12"/>
    <x v="2"/>
    <n v="100.5"/>
  </r>
  <r>
    <x v="46"/>
    <x v="8"/>
    <s v="Реальные денежные доходы населения"/>
    <s v="в % к пред году"/>
    <x v="8"/>
    <x v="0"/>
    <n v="97.7"/>
  </r>
  <r>
    <x v="46"/>
    <x v="9"/>
    <s v="Реальные денежные доходы населения"/>
    <s v="в % к пред году"/>
    <x v="10"/>
    <x v="0"/>
    <n v="99.8"/>
  </r>
  <r>
    <x v="46"/>
    <x v="9"/>
    <s v="Реальные денежные доходы населения"/>
    <s v="в % к пред году"/>
    <x v="13"/>
    <x v="2"/>
    <n v="100.5"/>
  </r>
  <r>
    <x v="46"/>
    <x v="9"/>
    <s v="Реальные денежные доходы населения"/>
    <s v="в % к пред году"/>
    <x v="12"/>
    <x v="2"/>
    <n v="100"/>
  </r>
  <r>
    <x v="46"/>
    <x v="9"/>
    <s v="Реальные денежные доходы населения"/>
    <s v="в % к пред году"/>
    <x v="14"/>
    <x v="2"/>
    <n v="101"/>
  </r>
  <r>
    <x v="46"/>
    <x v="9"/>
    <s v="Реальные денежные доходы населения"/>
    <s v="в % к пред году"/>
    <x v="11"/>
    <x v="1"/>
    <n v="99.5"/>
  </r>
  <r>
    <x v="46"/>
    <x v="9"/>
    <s v="Реальные денежные доходы населения"/>
    <s v="в % к пред году"/>
    <x v="13"/>
    <x v="3"/>
    <n v="101"/>
  </r>
  <r>
    <x v="46"/>
    <x v="9"/>
    <s v="Реальные денежные доходы населения"/>
    <s v="в % к пред году"/>
    <x v="12"/>
    <x v="3"/>
    <n v="100.5"/>
  </r>
  <r>
    <x v="46"/>
    <x v="9"/>
    <s v="Реальные денежные доходы населения"/>
    <s v="в % к пред году"/>
    <x v="14"/>
    <x v="3"/>
    <n v="101.5"/>
  </r>
  <r>
    <x v="46"/>
    <x v="9"/>
    <s v="Реальные денежные доходы населения"/>
    <s v="в % к пред году"/>
    <x v="12"/>
    <x v="4"/>
    <n v="98"/>
  </r>
  <r>
    <x v="46"/>
    <x v="9"/>
    <s v="Реальные денежные доходы населения"/>
    <s v="в % к пред году"/>
    <x v="14"/>
    <x v="4"/>
    <n v="99"/>
  </r>
  <r>
    <x v="46"/>
    <x v="9"/>
    <s v="Реальные денежные доходы населения"/>
    <s v="в % к пред году"/>
    <x v="13"/>
    <x v="4"/>
    <n v="98.5"/>
  </r>
  <r>
    <x v="46"/>
    <x v="9"/>
    <s v="Реальные денежные доходы населения"/>
    <s v="в % к пред году"/>
    <x v="9"/>
    <x v="0"/>
    <n v="93.6"/>
  </r>
  <r>
    <x v="47"/>
    <x v="8"/>
    <s v="Среднемесячная номинальная начисленная заработная плата "/>
    <s v="тыс. руб."/>
    <x v="9"/>
    <x v="0"/>
    <n v="33.1"/>
  </r>
  <r>
    <x v="47"/>
    <x v="8"/>
    <s v="Среднемесячная номинальная начисленная заработная плата "/>
    <s v="тыс. руб."/>
    <x v="12"/>
    <x v="4"/>
    <n v="38.299999999999997"/>
  </r>
  <r>
    <x v="47"/>
    <x v="8"/>
    <s v="Среднемесячная номинальная начисленная заработная плата "/>
    <s v="тыс. руб."/>
    <x v="11"/>
    <x v="4"/>
    <n v="36.4"/>
  </r>
  <r>
    <x v="47"/>
    <x v="8"/>
    <s v="Среднемесячная номинальная начисленная заработная плата "/>
    <s v="тыс. руб."/>
    <x v="13"/>
    <x v="4"/>
    <n v="40.200000000000003"/>
  </r>
  <r>
    <x v="47"/>
    <x v="8"/>
    <s v="Среднемесячная номинальная начисленная заработная плата "/>
    <s v="тыс. руб."/>
    <x v="10"/>
    <x v="1"/>
    <n v="34.700000000000003"/>
  </r>
  <r>
    <x v="47"/>
    <x v="8"/>
    <s v="Среднемесячная номинальная начисленная заработная плата "/>
    <s v="тыс. руб."/>
    <x v="12"/>
    <x v="3"/>
    <n v="39.200000000000003"/>
  </r>
  <r>
    <x v="47"/>
    <x v="8"/>
    <s v="Среднемесячная номинальная начисленная заработная плата "/>
    <s v="тыс. руб."/>
    <x v="11"/>
    <x v="3"/>
    <n v="36.799999999999997"/>
  </r>
  <r>
    <x v="47"/>
    <x v="8"/>
    <s v="Среднемесячная номинальная начисленная заработная плата "/>
    <s v="тыс. руб."/>
    <x v="13"/>
    <x v="3"/>
    <n v="41.8"/>
  </r>
  <r>
    <x v="47"/>
    <x v="8"/>
    <s v="Среднемесячная номинальная начисленная заработная плата "/>
    <s v="тыс. руб."/>
    <x v="11"/>
    <x v="2"/>
    <n v="36.6"/>
  </r>
  <r>
    <x v="47"/>
    <x v="8"/>
    <s v="Среднемесячная номинальная начисленная заработная плата "/>
    <s v="тыс. руб."/>
    <x v="13"/>
    <x v="2"/>
    <n v="41.2"/>
  </r>
  <r>
    <x v="47"/>
    <x v="8"/>
    <s v="Среднемесячная номинальная начисленная заработная плата "/>
    <s v="тыс. руб."/>
    <x v="12"/>
    <x v="2"/>
    <n v="38.799999999999997"/>
  </r>
  <r>
    <x v="47"/>
    <x v="8"/>
    <s v="Среднемесячная номинальная начисленная заработная плата "/>
    <s v="тыс. руб."/>
    <x v="8"/>
    <x v="0"/>
    <n v="30.7"/>
  </r>
  <r>
    <x v="47"/>
    <x v="9"/>
    <s v="Среднемесячная номинальная начисленная заработная плата "/>
    <s v="тыс. руб."/>
    <x v="10"/>
    <x v="0"/>
    <n v="34.433999999999997"/>
  </r>
  <r>
    <x v="47"/>
    <x v="9"/>
    <s v="Среднемесячная номинальная начисленная заработная плата "/>
    <s v="тыс. руб."/>
    <x v="13"/>
    <x v="2"/>
    <n v="41.8"/>
  </r>
  <r>
    <x v="47"/>
    <x v="9"/>
    <s v="Среднемесячная номинальная начисленная заработная плата "/>
    <s v="тыс. руб."/>
    <x v="12"/>
    <x v="2"/>
    <n v="39.799999999999997"/>
  </r>
  <r>
    <x v="47"/>
    <x v="9"/>
    <s v="Среднемесячная номинальная начисленная заработная плата "/>
    <s v="тыс. руб."/>
    <x v="14"/>
    <x v="2"/>
    <n v="44.1"/>
  </r>
  <r>
    <x v="47"/>
    <x v="9"/>
    <s v="Среднемесячная номинальная начисленная заработная плата "/>
    <s v="тыс. руб."/>
    <x v="11"/>
    <x v="1"/>
    <n v="38"/>
  </r>
  <r>
    <x v="47"/>
    <x v="9"/>
    <s v="Среднемесячная номинальная начисленная заработная плата "/>
    <s v="тыс. руб."/>
    <x v="13"/>
    <x v="3"/>
    <n v="42.7"/>
  </r>
  <r>
    <x v="47"/>
    <x v="9"/>
    <s v="Среднемесячная номинальная начисленная заработная плата "/>
    <s v="тыс. руб."/>
    <x v="12"/>
    <x v="3"/>
    <n v="40.200000000000003"/>
  </r>
  <r>
    <x v="47"/>
    <x v="9"/>
    <s v="Среднемесячная номинальная начисленная заработная плата "/>
    <s v="тыс. руб."/>
    <x v="14"/>
    <x v="3"/>
    <n v="45.3"/>
  </r>
  <r>
    <x v="47"/>
    <x v="9"/>
    <s v="Среднемесячная номинальная начисленная заработная плата "/>
    <s v="тыс. руб."/>
    <x v="12"/>
    <x v="4"/>
    <n v="39.5"/>
  </r>
  <r>
    <x v="47"/>
    <x v="9"/>
    <s v="Среднемесячная номинальная начисленная заработная плата "/>
    <s v="тыс. руб."/>
    <x v="14"/>
    <x v="4"/>
    <n v="42.8"/>
  </r>
  <r>
    <x v="47"/>
    <x v="9"/>
    <s v="Среднемесячная номинальная начисленная заработная плата "/>
    <s v="тыс. руб."/>
    <x v="13"/>
    <x v="4"/>
    <n v="41.1"/>
  </r>
  <r>
    <x v="47"/>
    <x v="9"/>
    <s v="Среднемесячная номинальная начисленная заработная плата "/>
    <s v="тыс. руб."/>
    <x v="9"/>
    <x v="0"/>
    <n v="33.061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9"/>
    <x v="0"/>
    <n v="29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2"/>
    <x v="4"/>
    <n v="33.5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1"/>
    <x v="4"/>
    <n v="31.9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3"/>
    <x v="4"/>
    <n v="35.200000000000003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0"/>
    <x v="1"/>
    <n v="30.4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2"/>
    <x v="3"/>
    <n v="34.299999999999997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1"/>
    <x v="3"/>
    <n v="32.200000000000003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3"/>
    <x v="3"/>
    <n v="36.5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1"/>
    <x v="2"/>
    <n v="32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3"/>
    <x v="2"/>
    <n v="35.6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2"/>
    <x v="2"/>
    <n v="33.799999999999997"/>
  </r>
  <r>
    <x v="48"/>
    <x v="8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8"/>
    <x v="0"/>
    <n v="26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0"/>
    <x v="0"/>
    <n v="30.492999999999999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3"/>
    <x v="2"/>
    <n v="37.299999999999997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2"/>
    <x v="2"/>
    <n v="35.5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4"/>
    <x v="2"/>
    <n v="39.4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1"/>
    <x v="1"/>
    <n v="33.9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3"/>
    <x v="3"/>
    <n v="38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2"/>
    <x v="3"/>
    <n v="35.799999999999997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4"/>
    <x v="3"/>
    <n v="40.299999999999997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2"/>
    <x v="4"/>
    <n v="35.200000000000003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4"/>
    <x v="4"/>
    <n v="37.200000000000003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13"/>
    <x v="4"/>
    <n v="35.700000000000003"/>
  </r>
  <r>
    <x v="48"/>
    <x v="9"/>
    <s v="Среднемесячная начисленная заработная плата наемных работников в организациях, у индивидуальных предпринимателей и физических лиц (среднемесячный доход от трудовой деятельности)"/>
    <s v="тыс. руб."/>
    <x v="9"/>
    <x v="0"/>
    <n v="28.949000000000002"/>
  </r>
  <r>
    <x v="49"/>
    <x v="0"/>
    <s v="Налогооблагаемая прибыль_x000a_(база для исчисления налога на прибыль, поступающего в  бюджет  РК)"/>
    <s v="млн.руб."/>
    <x v="0"/>
    <x v="0"/>
    <n v="17066"/>
  </r>
  <r>
    <x v="49"/>
    <x v="0"/>
    <s v="Налогооблагаемая прибыль_x000a_(база для исчисления налога на прибыль, поступающего в  бюджет  РК)"/>
    <s v="млн.руб."/>
    <x v="1"/>
    <x v="0"/>
    <n v="24807"/>
  </r>
  <r>
    <x v="49"/>
    <x v="0"/>
    <s v="Налогооблагаемая прибыль_x000a_(база для исчисления налога на прибыль, поступающего в  бюджет  РК)"/>
    <s v="млн.руб."/>
    <x v="2"/>
    <x v="1"/>
    <n v="5200"/>
  </r>
  <r>
    <x v="49"/>
    <x v="0"/>
    <s v="Налогооблагаемая прибыль_x000a_(база для исчисления налога на прибыль, поступающего в  бюджет  РК)"/>
    <s v="млн.руб."/>
    <x v="3"/>
    <x v="2"/>
    <n v="3500"/>
  </r>
  <r>
    <x v="49"/>
    <x v="0"/>
    <s v="Налогооблагаемая прибыль_x000a_(база для исчисления налога на прибыль, поступающего в  бюджет  РК)"/>
    <s v="млн.руб."/>
    <x v="4"/>
    <x v="2"/>
    <n v="3500"/>
  </r>
  <r>
    <x v="49"/>
    <x v="0"/>
    <s v="Налогооблагаемая прибыль_x000a_(база для исчисления налога на прибыль, поступающего в  бюджет  РК)"/>
    <s v="млн.руб."/>
    <x v="4"/>
    <x v="3"/>
    <n v="6400"/>
  </r>
  <r>
    <x v="49"/>
    <x v="0"/>
    <s v="Налогооблагаемая прибыль_x000a_(база для исчисления налога на прибыль, поступающего в  бюджет  РК)"/>
    <s v="млн.руб."/>
    <x v="5"/>
    <x v="2"/>
    <n v="3850"/>
  </r>
  <r>
    <x v="49"/>
    <x v="0"/>
    <s v="Налогооблагаемая прибыль_x000a_(база для исчисления налога на прибыль, поступающего в  бюджет  РК)"/>
    <s v="млн.руб."/>
    <x v="5"/>
    <x v="3"/>
    <n v="7100"/>
  </r>
  <r>
    <x v="49"/>
    <x v="0"/>
    <s v="Налогооблагаемая прибыль_x000a_(база для исчисления налога на прибыль, поступающего в  бюджет  РК)"/>
    <s v="млн.руб."/>
    <x v="3"/>
    <x v="3"/>
    <n v="6000"/>
  </r>
  <r>
    <x v="49"/>
    <x v="1"/>
    <s v="Налогооблагаемая прибыль_x000a_(база для исчисления налога на прибыль, поступающего в  бюджет  РК)"/>
    <s v="млн.руб."/>
    <x v="1"/>
    <x v="0"/>
    <n v="24807"/>
  </r>
  <r>
    <x v="49"/>
    <x v="1"/>
    <s v="Налогооблагаемая прибыль_x000a_(база для исчисления налога на прибыль, поступающего в  бюджет  РК)"/>
    <s v="млн.руб."/>
    <x v="5"/>
    <x v="3"/>
    <n v="22600"/>
  </r>
  <r>
    <x v="49"/>
    <x v="1"/>
    <s v="Налогооблагаемая прибыль_x000a_(база для исчисления налога на прибыль, поступающего в  бюджет  РК)"/>
    <s v="млн.руб."/>
    <x v="4"/>
    <x v="2"/>
    <n v="20400"/>
  </r>
  <r>
    <x v="49"/>
    <x v="1"/>
    <s v="Налогооблагаемая прибыль_x000a_(база для исчисления налога на прибыль, поступающего в  бюджет  РК)"/>
    <s v="млн.руб."/>
    <x v="2"/>
    <x v="0"/>
    <n v="7060"/>
  </r>
  <r>
    <x v="49"/>
    <x v="1"/>
    <s v="Налогооблагаемая прибыль_x000a_(база для исчисления налога на прибыль, поступающего в  бюджет  РК)"/>
    <s v="млн.руб."/>
    <x v="6"/>
    <x v="2"/>
    <n v="21500"/>
  </r>
  <r>
    <x v="49"/>
    <x v="1"/>
    <s v="Налогооблагаемая прибыль_x000a_(база для исчисления налога на прибыль, поступающего в  бюджет  РК)"/>
    <s v="млн.руб."/>
    <x v="4"/>
    <x v="3"/>
    <n v="21400"/>
  </r>
  <r>
    <x v="49"/>
    <x v="1"/>
    <s v="Налогооблагаемая прибыль_x000a_(база для исчисления налога на прибыль, поступающего в  бюджет  РК)"/>
    <s v="млн.руб."/>
    <x v="3"/>
    <x v="1"/>
    <n v="20400"/>
  </r>
  <r>
    <x v="49"/>
    <x v="1"/>
    <s v="Налогооблагаемая прибыль_x000a_(база для исчисления налога на прибыль, поступающего в  бюджет  РК)"/>
    <s v="млн.руб."/>
    <x v="6"/>
    <x v="3"/>
    <n v="24000"/>
  </r>
  <r>
    <x v="49"/>
    <x v="1"/>
    <s v="Налогооблагаемая прибыль_x000a_(база для исчисления налога на прибыль, поступающего в  бюджет  РК)"/>
    <s v="млн.руб."/>
    <x v="5"/>
    <x v="2"/>
    <n v="20800"/>
  </r>
  <r>
    <x v="49"/>
    <x v="2"/>
    <s v="Налогооблагаемая прибыль_x000a_(база для исчисления налога на прибыль, поступающего в  бюджет  РК)"/>
    <s v="млн.руб."/>
    <x v="4"/>
    <x v="1"/>
    <n v="28850"/>
  </r>
  <r>
    <x v="49"/>
    <x v="2"/>
    <s v="Налогооблагаемая прибыль_x000a_(база для исчисления налога на прибыль, поступающего в  бюджет  РК)"/>
    <s v="млн.руб."/>
    <x v="6"/>
    <x v="2"/>
    <n v="22500"/>
  </r>
  <r>
    <x v="49"/>
    <x v="2"/>
    <s v="Налогооблагаемая прибыль_x000a_(база для исчисления налога на прибыль, поступающего в  бюджет  РК)"/>
    <s v="млн.руб."/>
    <x v="5"/>
    <x v="2"/>
    <n v="22000"/>
  </r>
  <r>
    <x v="49"/>
    <x v="2"/>
    <s v="Налогооблагаемая прибыль_x000a_(база для исчисления налога на прибыль, поступающего в  бюджет  РК)"/>
    <s v="млн.руб."/>
    <x v="6"/>
    <x v="3"/>
    <n v="32800"/>
  </r>
  <r>
    <x v="49"/>
    <x v="2"/>
    <s v="Налогооблагаемая прибыль_x000a_(база для исчисления налога на прибыль, поступающего в  бюджет  РК)"/>
    <s v="млн.руб."/>
    <x v="5"/>
    <x v="3"/>
    <n v="31300"/>
  </r>
  <r>
    <x v="49"/>
    <x v="2"/>
    <s v="Налогооблагаемая прибыль_x000a_(база для исчисления налога на прибыль, поступающего в  бюджет  РК)"/>
    <s v="млн.руб."/>
    <x v="3"/>
    <x v="0"/>
    <n v="22108.6"/>
  </r>
  <r>
    <x v="49"/>
    <x v="2"/>
    <s v="Налогооблагаемая прибыль_x000a_(база для исчисления налога на прибыль, поступающего в  бюджет  РК)"/>
    <s v="млн.руб."/>
    <x v="7"/>
    <x v="2"/>
    <n v="23200"/>
  </r>
  <r>
    <x v="49"/>
    <x v="2"/>
    <s v="Налогооблагаемая прибыль_x000a_(база для исчисления налога на прибыль, поступающего в  бюджет  РК)"/>
    <s v="млн.руб."/>
    <x v="7"/>
    <x v="3"/>
    <n v="3400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6"/>
    <x v="3"/>
    <n v="3295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8"/>
    <x v="2"/>
    <n v="2494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4"/>
    <x v="0"/>
    <n v="34792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7"/>
    <x v="2"/>
    <n v="2306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8"/>
    <x v="3"/>
    <n v="3594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5"/>
    <x v="1"/>
    <n v="3130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7"/>
    <x v="3"/>
    <n v="34360"/>
  </r>
  <r>
    <x v="49"/>
    <x v="3"/>
    <s v="Налогооблагаемая прибыль_x000a_(вар. 1 - с учетом вхождения ОАО &quot;Карельский окатыш&quot; в КГН, вар. 2 - в настоящих условиях)                                                                         "/>
    <s v="млн.руб."/>
    <x v="6"/>
    <x v="2"/>
    <n v="21350"/>
  </r>
  <r>
    <x v="49"/>
    <x v="4"/>
    <s v="Налогооблагаемая прибыль_x000a_"/>
    <s v="млн.руб."/>
    <x v="4"/>
    <x v="0"/>
    <n v="34792"/>
  </r>
  <r>
    <x v="49"/>
    <x v="4"/>
    <s v="Налогооблагаемая прибыль_x000a_"/>
    <s v="млн.руб."/>
    <x v="8"/>
    <x v="3"/>
    <n v="21800"/>
  </r>
  <r>
    <x v="49"/>
    <x v="4"/>
    <s v="Налогооблагаемая прибыль_x000a_"/>
    <s v="млн.руб."/>
    <x v="7"/>
    <x v="2"/>
    <n v="14000"/>
  </r>
  <r>
    <x v="49"/>
    <x v="4"/>
    <s v="Налогооблагаемая прибыль_x000a_"/>
    <s v="млн.руб."/>
    <x v="5"/>
    <x v="0"/>
    <n v="29374"/>
  </r>
  <r>
    <x v="49"/>
    <x v="4"/>
    <s v="Налогооблагаемая прибыль_x000a_"/>
    <s v="млн.руб."/>
    <x v="9"/>
    <x v="2"/>
    <n v="15000"/>
  </r>
  <r>
    <x v="49"/>
    <x v="4"/>
    <s v="Налогооблагаемая прибыль_x000a_"/>
    <s v="млн.руб."/>
    <x v="7"/>
    <x v="3"/>
    <n v="15000"/>
  </r>
  <r>
    <x v="49"/>
    <x v="4"/>
    <s v="Налогооблагаемая прибыль_x000a_"/>
    <s v="млн.руб."/>
    <x v="6"/>
    <x v="1"/>
    <n v="14000"/>
  </r>
  <r>
    <x v="49"/>
    <x v="4"/>
    <s v="Налогооблагаемая прибыль_x000a_"/>
    <s v="млн.руб."/>
    <x v="9"/>
    <x v="3"/>
    <n v="23300"/>
  </r>
  <r>
    <x v="49"/>
    <x v="4"/>
    <s v="Налогооблагаемая прибыль_x000a_"/>
    <s v="млн.руб."/>
    <x v="8"/>
    <x v="2"/>
    <n v="14500"/>
  </r>
  <r>
    <x v="49"/>
    <x v="5"/>
    <s v="Налогооблагаемая прибыль"/>
    <s v="млн.руб."/>
    <x v="7"/>
    <x v="1"/>
    <n v="13200"/>
  </r>
  <r>
    <x v="49"/>
    <x v="5"/>
    <s v="Налогооблагаемая прибыль"/>
    <s v="млн.руб."/>
    <x v="9"/>
    <x v="2"/>
    <n v="12400"/>
  </r>
  <r>
    <x v="49"/>
    <x v="5"/>
    <s v="Налогооблагаемая прибыль"/>
    <s v="млн.руб."/>
    <x v="8"/>
    <x v="2"/>
    <n v="12200"/>
  </r>
  <r>
    <x v="49"/>
    <x v="5"/>
    <s v="Налогооблагаемая прибыль"/>
    <s v="млн.руб."/>
    <x v="5"/>
    <x v="0"/>
    <n v="29374"/>
  </r>
  <r>
    <x v="49"/>
    <x v="5"/>
    <s v="Налогооблагаемая прибыль"/>
    <s v="млн.руб."/>
    <x v="9"/>
    <x v="3"/>
    <n v="17200"/>
  </r>
  <r>
    <x v="49"/>
    <x v="5"/>
    <s v="Налогооблагаемая прибыль"/>
    <s v="млн.руб."/>
    <x v="8"/>
    <x v="3"/>
    <n v="16612"/>
  </r>
  <r>
    <x v="49"/>
    <x v="5"/>
    <s v="Налогооблагаемая прибыль"/>
    <s v="млн.руб."/>
    <x v="6"/>
    <x v="0"/>
    <n v="12222.3"/>
  </r>
  <r>
    <x v="49"/>
    <x v="5"/>
    <s v="Налогооблагаемая прибыль"/>
    <s v="млн.руб."/>
    <x v="10"/>
    <x v="2"/>
    <n v="12800"/>
  </r>
  <r>
    <x v="49"/>
    <x v="5"/>
    <s v="Налогооблагаемая прибыль"/>
    <s v="млн.руб."/>
    <x v="10"/>
    <x v="3"/>
    <n v="18000"/>
  </r>
  <r>
    <x v="49"/>
    <x v="6"/>
    <s v="Налогооблагаемая прибыль"/>
    <s v="млн.руб."/>
    <x v="10"/>
    <x v="2"/>
    <n v="18200"/>
  </r>
  <r>
    <x v="49"/>
    <x v="6"/>
    <s v="Налогооблагаемая прибыль"/>
    <s v="млн.руб."/>
    <x v="11"/>
    <x v="3"/>
    <n v="26300"/>
  </r>
  <r>
    <x v="49"/>
    <x v="6"/>
    <s v="Налогооблагаемая прибыль"/>
    <s v="млн.руб."/>
    <x v="8"/>
    <x v="1"/>
    <n v="19000"/>
  </r>
  <r>
    <x v="49"/>
    <x v="6"/>
    <s v="Налогооблагаемая прибыль"/>
    <s v="млн.руб."/>
    <x v="10"/>
    <x v="3"/>
    <n v="25570"/>
  </r>
  <r>
    <x v="49"/>
    <x v="6"/>
    <s v="Налогооблагаемая прибыль"/>
    <s v="млн.руб."/>
    <x v="6"/>
    <x v="0"/>
    <n v="12222.3"/>
  </r>
  <r>
    <x v="49"/>
    <x v="6"/>
    <s v="Налогооблагаемая прибыль"/>
    <s v="млн.руб."/>
    <x v="9"/>
    <x v="2"/>
    <n v="18200"/>
  </r>
  <r>
    <x v="49"/>
    <x v="6"/>
    <s v="Налогооблагаемая прибыль"/>
    <s v="млн.руб."/>
    <x v="11"/>
    <x v="2"/>
    <n v="18500"/>
  </r>
  <r>
    <x v="49"/>
    <x v="6"/>
    <s v="Налогооблагаемая прибыль"/>
    <s v="млн.руб."/>
    <x v="7"/>
    <x v="0"/>
    <n v="10210"/>
  </r>
  <r>
    <x v="49"/>
    <x v="6"/>
    <s v="Налогооблагаемая прибыль"/>
    <s v="млн.руб."/>
    <x v="9"/>
    <x v="3"/>
    <n v="24950"/>
  </r>
  <r>
    <x v="49"/>
    <x v="7"/>
    <s v="Налогооблагаемая прибыль"/>
    <s v="млн.руб."/>
    <x v="9"/>
    <x v="1"/>
    <n v="22000"/>
  </r>
  <r>
    <x v="49"/>
    <x v="7"/>
    <s v="Налогооблагаемая прибыль"/>
    <s v="млн.руб."/>
    <x v="12"/>
    <x v="3"/>
    <n v="27800"/>
  </r>
  <r>
    <x v="49"/>
    <x v="7"/>
    <s v="Налогооблагаемая прибыль"/>
    <s v="млн.руб."/>
    <x v="11"/>
    <x v="2"/>
    <n v="24800"/>
  </r>
  <r>
    <x v="49"/>
    <x v="7"/>
    <s v="Налогооблагаемая прибыль"/>
    <s v="млн.руб."/>
    <x v="10"/>
    <x v="2"/>
    <n v="23600"/>
  </r>
  <r>
    <x v="49"/>
    <x v="7"/>
    <s v="Налогооблагаемая прибыль"/>
    <s v="млн.руб."/>
    <x v="11"/>
    <x v="3"/>
    <n v="26600"/>
  </r>
  <r>
    <x v="49"/>
    <x v="7"/>
    <s v="Налогооблагаемая прибыль"/>
    <s v="млн.руб."/>
    <x v="10"/>
    <x v="3"/>
    <n v="25000"/>
  </r>
  <r>
    <x v="49"/>
    <x v="7"/>
    <s v="Налогооблагаемая прибыль"/>
    <s v="млн.руб."/>
    <x v="12"/>
    <x v="2"/>
    <n v="25800"/>
  </r>
  <r>
    <x v="49"/>
    <x v="7"/>
    <s v="Налогооблагаемая прибыль"/>
    <s v="млн.руб."/>
    <x v="7"/>
    <x v="0"/>
    <n v="10210"/>
  </r>
  <r>
    <x v="49"/>
    <x v="7"/>
    <s v="Налогооблагаемая прибыль"/>
    <s v="млн.руб."/>
    <x v="8"/>
    <x v="0"/>
    <n v="17300"/>
  </r>
  <r>
    <x v="49"/>
    <x v="8"/>
    <s v="Налогооблагаемая прибыль"/>
    <s v="млн.руб."/>
    <x v="9"/>
    <x v="0"/>
    <n v="23778.01166527778"/>
  </r>
  <r>
    <x v="49"/>
    <x v="8"/>
    <s v="Налогооблагаемая прибыль"/>
    <s v="млн.руб."/>
    <x v="12"/>
    <x v="4"/>
    <n v="24700"/>
  </r>
  <r>
    <x v="49"/>
    <x v="8"/>
    <s v="Налогооблагаемая прибыль"/>
    <s v="млн.руб."/>
    <x v="11"/>
    <x v="4"/>
    <n v="24800"/>
  </r>
  <r>
    <x v="49"/>
    <x v="8"/>
    <s v="Налогооблагаемая прибыль"/>
    <s v="млн.руб."/>
    <x v="13"/>
    <x v="4"/>
    <n v="25000"/>
  </r>
  <r>
    <x v="49"/>
    <x v="8"/>
    <s v="Налогооблагаемая прибыль"/>
    <s v="млн.руб."/>
    <x v="10"/>
    <x v="1"/>
    <n v="25000"/>
  </r>
  <r>
    <x v="49"/>
    <x v="8"/>
    <s v="Налогооблагаемая прибыль"/>
    <s v="млн.руб."/>
    <x v="12"/>
    <x v="3"/>
    <n v="31100"/>
  </r>
  <r>
    <x v="49"/>
    <x v="8"/>
    <s v="Налогооблагаемая прибыль"/>
    <s v="млн.руб."/>
    <x v="11"/>
    <x v="3"/>
    <n v="28000"/>
  </r>
  <r>
    <x v="49"/>
    <x v="8"/>
    <s v="Налогооблагаемая прибыль"/>
    <s v="млн.руб."/>
    <x v="13"/>
    <x v="3"/>
    <n v="33600"/>
  </r>
  <r>
    <x v="49"/>
    <x v="8"/>
    <s v="Налогооблагаемая прибыль"/>
    <s v="млн.руб."/>
    <x v="11"/>
    <x v="2"/>
    <n v="27260"/>
  </r>
  <r>
    <x v="49"/>
    <x v="8"/>
    <s v="Налогооблагаемая прибыль"/>
    <s v="млн.руб."/>
    <x v="13"/>
    <x v="2"/>
    <n v="28440"/>
  </r>
  <r>
    <x v="49"/>
    <x v="8"/>
    <s v="Налогооблагаемая прибыль"/>
    <s v="млн.руб."/>
    <x v="12"/>
    <x v="2"/>
    <n v="27785"/>
  </r>
  <r>
    <x v="49"/>
    <x v="8"/>
    <s v="Налогооблагаемая прибыль"/>
    <s v="млн.руб."/>
    <x v="8"/>
    <x v="0"/>
    <n v="17300"/>
  </r>
  <r>
    <x v="49"/>
    <x v="9"/>
    <s v="Налогооблагаемая прибыль"/>
    <s v="млн.руб."/>
    <x v="10"/>
    <x v="0"/>
    <n v="23660"/>
  </r>
  <r>
    <x v="49"/>
    <x v="9"/>
    <s v="Налогооблагаемая прибыль"/>
    <s v="млн.руб."/>
    <x v="13"/>
    <x v="2"/>
    <n v="40670"/>
  </r>
  <r>
    <x v="49"/>
    <x v="9"/>
    <s v="Налогооблагаемая прибыль"/>
    <s v="млн.руб."/>
    <x v="12"/>
    <x v="2"/>
    <n v="40000"/>
  </r>
  <r>
    <x v="49"/>
    <x v="9"/>
    <s v="Налогооблагаемая прибыль"/>
    <s v="млн.руб."/>
    <x v="14"/>
    <x v="2"/>
    <n v="41230"/>
  </r>
  <r>
    <x v="49"/>
    <x v="9"/>
    <s v="Налогооблагаемая прибыль"/>
    <s v="млн.руб."/>
    <x v="11"/>
    <x v="1"/>
    <n v="39800"/>
  </r>
  <r>
    <x v="49"/>
    <x v="9"/>
    <s v="Налогооблагаемая прибыль"/>
    <s v="млн.руб."/>
    <x v="13"/>
    <x v="3"/>
    <n v="41600"/>
  </r>
  <r>
    <x v="49"/>
    <x v="9"/>
    <s v="Налогооблагаемая прибыль"/>
    <s v="млн.руб."/>
    <x v="12"/>
    <x v="3"/>
    <n v="40400"/>
  </r>
  <r>
    <x v="49"/>
    <x v="9"/>
    <s v="Налогооблагаемая прибыль"/>
    <s v="млн.руб."/>
    <x v="14"/>
    <x v="3"/>
    <n v="42700"/>
  </r>
  <r>
    <x v="49"/>
    <x v="9"/>
    <s v="Налогооблагаемая прибыль"/>
    <s v="млн.руб."/>
    <x v="12"/>
    <x v="4"/>
    <n v="35000"/>
  </r>
  <r>
    <x v="49"/>
    <x v="9"/>
    <s v="Налогооблагаемая прибыль"/>
    <s v="млн.руб."/>
    <x v="14"/>
    <x v="4"/>
    <n v="35300"/>
  </r>
  <r>
    <x v="49"/>
    <x v="9"/>
    <s v="Налогооблагаемая прибыль"/>
    <s v="млн.руб."/>
    <x v="13"/>
    <x v="4"/>
    <n v="35170"/>
  </r>
  <r>
    <x v="49"/>
    <x v="9"/>
    <s v="Налогооблагаемая прибыль"/>
    <s v="млн.руб."/>
    <x v="9"/>
    <x v="0"/>
    <n v="23778.01166527778"/>
  </r>
  <r>
    <x v="49"/>
    <x v="10"/>
    <s v="Налогооблагаемая прибыль"/>
    <s v="млн.руб."/>
    <x v="10"/>
    <x v="0"/>
    <n v="23660"/>
  </r>
  <r>
    <x v="49"/>
    <x v="10"/>
    <s v="Налогооблагаемая прибыль"/>
    <s v="млн.руб."/>
    <x v="14"/>
    <x v="4"/>
    <n v="50000"/>
  </r>
  <r>
    <x v="49"/>
    <x v="10"/>
    <s v="Налогооблагаемая прибыль"/>
    <s v="млн.руб."/>
    <x v="13"/>
    <x v="4"/>
    <n v="50000"/>
  </r>
  <r>
    <x v="49"/>
    <x v="10"/>
    <s v="Налогооблагаемая прибыль"/>
    <s v="млн.руб."/>
    <x v="15"/>
    <x v="4"/>
    <n v="50500"/>
  </r>
  <r>
    <x v="49"/>
    <x v="10"/>
    <s v="Налогооблагаемая прибыль"/>
    <s v="млн.руб."/>
    <x v="11"/>
    <x v="0"/>
    <n v="47800"/>
  </r>
  <r>
    <x v="49"/>
    <x v="10"/>
    <s v="Налогооблагаемая прибыль"/>
    <s v="млн.руб."/>
    <x v="14"/>
    <x v="2"/>
    <n v="65800"/>
  </r>
  <r>
    <x v="49"/>
    <x v="10"/>
    <s v="Налогооблагаемая прибыль"/>
    <s v="млн.руб."/>
    <x v="13"/>
    <x v="2"/>
    <n v="65200"/>
  </r>
  <r>
    <x v="49"/>
    <x v="10"/>
    <s v="Налогооблагаемая прибыль"/>
    <s v="млн.руб."/>
    <x v="15"/>
    <x v="2"/>
    <n v="66600"/>
  </r>
  <r>
    <x v="49"/>
    <x v="10"/>
    <s v="Налогооблагаемая прибыль"/>
    <s v="млн.руб."/>
    <x v="12"/>
    <x v="1"/>
    <n v="62100"/>
  </r>
  <r>
    <x v="49"/>
    <x v="10"/>
    <s v="Налогооблагаемая прибыль"/>
    <s v="млн.руб."/>
    <x v="14"/>
    <x v="3"/>
    <n v="69000"/>
  </r>
  <r>
    <x v="49"/>
    <x v="10"/>
    <s v="Налогооблагаемая прибыль"/>
    <s v="млн.руб."/>
    <x v="13"/>
    <x v="3"/>
    <n v="67800"/>
  </r>
  <r>
    <x v="49"/>
    <x v="10"/>
    <s v="Налогооблагаемая прибыль"/>
    <s v="млн.руб."/>
    <x v="15"/>
    <x v="3"/>
    <n v="704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0"/>
    <x v="0"/>
    <n v="7446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"/>
    <x v="0"/>
    <n v="83732.800000000003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2"/>
    <x v="1"/>
    <n v="955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3"/>
    <x v="2"/>
    <n v="955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4"/>
    <x v="2"/>
    <n v="974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4"/>
    <x v="3"/>
    <n v="1020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5"/>
    <x v="2"/>
    <n v="1003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5"/>
    <x v="3"/>
    <n v="107100"/>
  </r>
  <r>
    <x v="50"/>
    <x v="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3"/>
    <x v="3"/>
    <n v="9790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"/>
    <x v="0"/>
    <n v="83732.800000000003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5"/>
    <x v="3"/>
    <n v="9980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4"/>
    <x v="2"/>
    <n v="9430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2"/>
    <x v="0"/>
    <n v="87028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6"/>
    <x v="2"/>
    <n v="10098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4"/>
    <x v="3"/>
    <n v="9500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3"/>
    <x v="1"/>
    <n v="9000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6"/>
    <x v="3"/>
    <n v="105700"/>
  </r>
  <r>
    <x v="50"/>
    <x v="1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5"/>
    <x v="2"/>
    <n v="971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4"/>
    <x v="1"/>
    <n v="950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6"/>
    <x v="2"/>
    <n v="1020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5"/>
    <x v="2"/>
    <n v="990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6"/>
    <x v="3"/>
    <n v="1060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5"/>
    <x v="3"/>
    <n v="1000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3"/>
    <x v="0"/>
    <n v="88077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7"/>
    <x v="2"/>
    <n v="107000"/>
  </r>
  <r>
    <x v="50"/>
    <x v="2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7"/>
    <x v="3"/>
    <n v="114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6"/>
    <x v="3"/>
    <n v="104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8"/>
    <x v="2"/>
    <n v="107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4"/>
    <x v="0"/>
    <n v="9104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7"/>
    <x v="2"/>
    <n v="103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8"/>
    <x v="3"/>
    <n v="115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5"/>
    <x v="1"/>
    <n v="99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7"/>
    <x v="3"/>
    <n v="109000"/>
  </r>
  <r>
    <x v="50"/>
    <x v="3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рд.руб."/>
    <x v="6"/>
    <x v="2"/>
    <n v="1010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4"/>
    <x v="0"/>
    <n v="91041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3"/>
    <n v="1170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7"/>
    <x v="2"/>
    <n v="1095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5"/>
    <x v="0"/>
    <n v="97828.5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2"/>
    <n v="1145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7"/>
    <x v="3"/>
    <n v="1110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6"/>
    <x v="1"/>
    <n v="1080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3"/>
    <n v="122000"/>
  </r>
  <r>
    <x v="50"/>
    <x v="4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2"/>
    <n v="112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7"/>
    <x v="1"/>
    <n v="155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2"/>
    <n v="163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2"/>
    <n v="158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5"/>
    <x v="0"/>
    <n v="97828.5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3"/>
    <n v="168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3"/>
    <n v="161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6"/>
    <x v="0"/>
    <n v="145305.18899999998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2"/>
    <n v="167000"/>
  </r>
  <r>
    <x v="50"/>
    <x v="5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3"/>
    <n v="174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2"/>
    <n v="152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3"/>
    <n v="165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1"/>
    <n v="145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3"/>
    <n v="157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6"/>
    <x v="0"/>
    <n v="145305.18899999998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2"/>
    <n v="148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2"/>
    <n v="156000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7"/>
    <x v="0"/>
    <n v="142786.6"/>
  </r>
  <r>
    <x v="50"/>
    <x v="6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3"/>
    <n v="1500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1"/>
    <n v="1300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3"/>
    <n v="1527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2"/>
    <n v="1424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2"/>
    <n v="1358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3"/>
    <n v="1448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3"/>
    <n v="1377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2"/>
    <n v="149600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7"/>
    <x v="0"/>
    <n v="142787"/>
  </r>
  <r>
    <x v="50"/>
    <x v="7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0"/>
    <n v="138605.29999999999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0"/>
    <n v="1350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4"/>
    <n v="1420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4"/>
    <n v="1400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4"/>
    <n v="1440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1"/>
    <n v="14175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3"/>
    <n v="1655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3"/>
    <n v="1520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3"/>
    <n v="1785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2"/>
    <n v="1487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2"/>
    <n v="1600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2"/>
    <n v="152700"/>
  </r>
  <r>
    <x v="50"/>
    <x v="8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8"/>
    <x v="0"/>
    <n v="1386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0"/>
    <n v="141734.962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2"/>
    <n v="1630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2"/>
    <n v="1560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4"/>
    <x v="2"/>
    <n v="1700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1"/>
    <n v="1510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3"/>
    <n v="1667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3"/>
    <n v="1580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4"/>
    <x v="3"/>
    <n v="1755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4"/>
    <n v="1532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4"/>
    <x v="4"/>
    <n v="1555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4"/>
    <n v="153500"/>
  </r>
  <r>
    <x v="50"/>
    <x v="9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9"/>
    <x v="0"/>
    <n v="135107.40599999999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0"/>
    <x v="0"/>
    <n v="141734.962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4"/>
    <x v="4"/>
    <n v="1020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4"/>
    <n v="1000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5"/>
    <x v="4"/>
    <n v="1045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1"/>
    <x v="0"/>
    <n v="1560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4"/>
    <x v="2"/>
    <n v="1090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2"/>
    <n v="1045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5"/>
    <x v="2"/>
    <n v="1145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2"/>
    <x v="1"/>
    <n v="1000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4"/>
    <x v="3"/>
    <n v="1110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3"/>
    <x v="3"/>
    <n v="105500"/>
  </r>
  <r>
    <x v="50"/>
    <x v="10"/>
    <s v="Среднегодовая остаточная стоимость облагаемого имущества - всего_x000a_(база для исчисления налога на имущество организаций, поступающего в  бюджет  РК)"/>
    <s v="млн.руб."/>
    <x v="15"/>
    <x v="3"/>
    <n v="117100"/>
  </r>
  <r>
    <x v="51"/>
    <x v="0"/>
    <s v="Внешнеторговый оборот             "/>
    <s v="млн.долл._x000a_США"/>
    <x v="0"/>
    <x v="0"/>
    <n v="1758.3"/>
  </r>
  <r>
    <x v="51"/>
    <x v="0"/>
    <s v="Внешнеторговый оборот             "/>
    <s v="млн.долл._x000a_США"/>
    <x v="1"/>
    <x v="0"/>
    <n v="1951.5"/>
  </r>
  <r>
    <x v="51"/>
    <x v="0"/>
    <s v="Внешнеторговый оборот             "/>
    <s v="млн.долл._x000a_США"/>
    <x v="2"/>
    <x v="1"/>
    <n v="1272"/>
  </r>
  <r>
    <x v="51"/>
    <x v="0"/>
    <s v="Внешнеторговый оборот             "/>
    <s v="млн.долл._x000a_США"/>
    <x v="3"/>
    <x v="2"/>
    <n v="1235"/>
  </r>
  <r>
    <x v="51"/>
    <x v="0"/>
    <s v="Внешнеторговый оборот             "/>
    <s v="млн.долл._x000a_США"/>
    <x v="4"/>
    <x v="2"/>
    <n v="1270"/>
  </r>
  <r>
    <x v="51"/>
    <x v="0"/>
    <s v="Внешнеторговый оборот             "/>
    <s v="млн.долл._x000a_США"/>
    <x v="4"/>
    <x v="3"/>
    <n v="1350"/>
  </r>
  <r>
    <x v="51"/>
    <x v="0"/>
    <s v="Внешнеторговый оборот             "/>
    <s v="млн.долл._x000a_США"/>
    <x v="5"/>
    <x v="2"/>
    <n v="1305"/>
  </r>
  <r>
    <x v="51"/>
    <x v="0"/>
    <s v="Внешнеторговый оборот             "/>
    <s v="млн.долл._x000a_США"/>
    <x v="5"/>
    <x v="3"/>
    <n v="1430"/>
  </r>
  <r>
    <x v="51"/>
    <x v="0"/>
    <s v="Внешнеторговый оборот             "/>
    <s v="млн.долл._x000a_США"/>
    <x v="3"/>
    <x v="3"/>
    <n v="1280"/>
  </r>
  <r>
    <x v="51"/>
    <x v="1"/>
    <s v="Внешнеторговый оборот             "/>
    <s v="млн.долл._x000a_США"/>
    <x v="1"/>
    <x v="0"/>
    <n v="1951.5"/>
  </r>
  <r>
    <x v="51"/>
    <x v="1"/>
    <s v="Внешнеторговый оборот             "/>
    <s v="млн.долл._x000a_США"/>
    <x v="5"/>
    <x v="3"/>
    <n v="1564"/>
  </r>
  <r>
    <x v="51"/>
    <x v="1"/>
    <s v="Внешнеторговый оборот             "/>
    <s v="млн.долл._x000a_США"/>
    <x v="4"/>
    <x v="2"/>
    <n v="1462"/>
  </r>
  <r>
    <x v="51"/>
    <x v="1"/>
    <s v="Внешнеторговый оборот             "/>
    <s v="млн.долл._x000a_США"/>
    <x v="2"/>
    <x v="0"/>
    <n v="1322.8"/>
  </r>
  <r>
    <x v="51"/>
    <x v="1"/>
    <s v="Внешнеторговый оборот             "/>
    <s v="млн.долл._x000a_США"/>
    <x v="6"/>
    <x v="2"/>
    <n v="1527"/>
  </r>
  <r>
    <x v="51"/>
    <x v="1"/>
    <s v="Внешнеторговый оборот             "/>
    <s v="млн.долл._x000a_США"/>
    <x v="4"/>
    <x v="3"/>
    <n v="1493"/>
  </r>
  <r>
    <x v="51"/>
    <x v="1"/>
    <s v="Внешнеторговый оборот             "/>
    <s v="млн.долл._x000a_США"/>
    <x v="3"/>
    <x v="1"/>
    <n v="1432"/>
  </r>
  <r>
    <x v="51"/>
    <x v="1"/>
    <s v="Внешнеторговый оборот             "/>
    <s v="млн.долл._x000a_США"/>
    <x v="6"/>
    <x v="3"/>
    <n v="1640"/>
  </r>
  <r>
    <x v="51"/>
    <x v="1"/>
    <s v="Внешнеторговый оборот             "/>
    <s v="млн.долл._x000a_США"/>
    <x v="5"/>
    <x v="2"/>
    <n v="1492"/>
  </r>
  <r>
    <x v="51"/>
    <x v="2"/>
    <s v="Внешнеторговый оборот             "/>
    <s v="млн.долл._x000a_США"/>
    <x v="4"/>
    <x v="1"/>
    <n v="1900"/>
  </r>
  <r>
    <x v="51"/>
    <x v="2"/>
    <s v="Внешнеторговый оборот             "/>
    <s v="млн.долл._x000a_США"/>
    <x v="6"/>
    <x v="2"/>
    <n v="1965"/>
  </r>
  <r>
    <x v="51"/>
    <x v="2"/>
    <s v="Внешнеторговый оборот             "/>
    <s v="млн.долл._x000a_США"/>
    <x v="5"/>
    <x v="2"/>
    <n v="1930"/>
  </r>
  <r>
    <x v="51"/>
    <x v="2"/>
    <s v="Внешнеторговый оборот             "/>
    <s v="млн.долл._x000a_США"/>
    <x v="6"/>
    <x v="3"/>
    <n v="2055"/>
  </r>
  <r>
    <x v="51"/>
    <x v="2"/>
    <s v="Внешнеторговый оборот             "/>
    <s v="млн.долл._x000a_США"/>
    <x v="5"/>
    <x v="3"/>
    <n v="1975"/>
  </r>
  <r>
    <x v="51"/>
    <x v="2"/>
    <s v="Внешнеторговый оборот             "/>
    <s v="млн.долл._x000a_США"/>
    <x v="3"/>
    <x v="0"/>
    <n v="1822.5"/>
  </r>
  <r>
    <x v="51"/>
    <x v="2"/>
    <s v="Внешнеторговый оборот             "/>
    <s v="млн.долл._x000a_США"/>
    <x v="7"/>
    <x v="2"/>
    <n v="1995"/>
  </r>
  <r>
    <x v="51"/>
    <x v="2"/>
    <s v="Внешнеторговый оборот             "/>
    <s v="млн.долл._x000a_США"/>
    <x v="7"/>
    <x v="3"/>
    <n v="2145"/>
  </r>
  <r>
    <x v="51"/>
    <x v="3"/>
    <s v="Внешнеторговый оборот             "/>
    <s v="млн.долл._x000a_США"/>
    <x v="6"/>
    <x v="3"/>
    <n v="2070"/>
  </r>
  <r>
    <x v="51"/>
    <x v="3"/>
    <s v="Внешнеторговый оборот             "/>
    <s v="млн.долл._x000a_США"/>
    <x v="8"/>
    <x v="2"/>
    <n v="2070"/>
  </r>
  <r>
    <x v="51"/>
    <x v="3"/>
    <s v="Внешнеторговый оборот             "/>
    <s v="млн.долл._x000a_США"/>
    <x v="4"/>
    <x v="0"/>
    <n v="1989.4"/>
  </r>
  <r>
    <x v="51"/>
    <x v="3"/>
    <s v="Внешнеторговый оборот             "/>
    <s v="млн.долл._x000a_США"/>
    <x v="7"/>
    <x v="2"/>
    <n v="2050"/>
  </r>
  <r>
    <x v="51"/>
    <x v="3"/>
    <s v="Внешнеторговый оборот             "/>
    <s v="млн.долл._x000a_США"/>
    <x v="8"/>
    <x v="3"/>
    <n v="2195"/>
  </r>
  <r>
    <x v="51"/>
    <x v="3"/>
    <s v="Внешнеторговый оборот             "/>
    <s v="млн.долл._x000a_США"/>
    <x v="5"/>
    <x v="1"/>
    <n v="2020"/>
  </r>
  <r>
    <x v="51"/>
    <x v="3"/>
    <s v="Внешнеторговый оборот             "/>
    <s v="млн.долл._x000a_США"/>
    <x v="7"/>
    <x v="3"/>
    <n v="2150"/>
  </r>
  <r>
    <x v="51"/>
    <x v="3"/>
    <s v="Внешнеторговый оборот             "/>
    <s v="млн.долл._x000a_США"/>
    <x v="6"/>
    <x v="2"/>
    <n v="2035"/>
  </r>
  <r>
    <x v="51"/>
    <x v="4"/>
    <s v="Внешнеторговый оборот             "/>
    <s v="млн.долл._x000a_США"/>
    <x v="4"/>
    <x v="0"/>
    <n v="1833"/>
  </r>
  <r>
    <x v="51"/>
    <x v="4"/>
    <s v="Внешнеторговый оборот             "/>
    <s v="млн.долл._x000a_США"/>
    <x v="8"/>
    <x v="3"/>
    <n v="1580"/>
  </r>
  <r>
    <x v="51"/>
    <x v="4"/>
    <s v="Внешнеторговый оборот             "/>
    <s v="млн.долл._x000a_США"/>
    <x v="7"/>
    <x v="2"/>
    <n v="1365"/>
  </r>
  <r>
    <x v="51"/>
    <x v="4"/>
    <s v="Внешнеторговый оборот             "/>
    <s v="млн.долл._x000a_США"/>
    <x v="5"/>
    <x v="0"/>
    <n v="1564.7"/>
  </r>
  <r>
    <x v="51"/>
    <x v="4"/>
    <s v="Внешнеторговый оборот             "/>
    <s v="млн.долл._x000a_США"/>
    <x v="9"/>
    <x v="2"/>
    <n v="1440"/>
  </r>
  <r>
    <x v="51"/>
    <x v="4"/>
    <s v="Внешнеторговый оборот             "/>
    <s v="млн.долл._x000a_США"/>
    <x v="7"/>
    <x v="3"/>
    <n v="1500"/>
  </r>
  <r>
    <x v="51"/>
    <x v="4"/>
    <s v="Внешнеторговый оборот             "/>
    <s v="млн.долл._x000a_США"/>
    <x v="6"/>
    <x v="1"/>
    <n v="1350"/>
  </r>
  <r>
    <x v="51"/>
    <x v="4"/>
    <s v="Внешнеторговый оборот             "/>
    <s v="млн.долл._x000a_США"/>
    <x v="9"/>
    <x v="3"/>
    <n v="1670"/>
  </r>
  <r>
    <x v="51"/>
    <x v="4"/>
    <s v="Внешнеторговый оборот             "/>
    <s v="млн.долл._x000a_США"/>
    <x v="8"/>
    <x v="2"/>
    <n v="1390"/>
  </r>
  <r>
    <x v="51"/>
    <x v="5"/>
    <s v="Внешнеторговый оборот             "/>
    <s v="млн.долл._x000a_США"/>
    <x v="7"/>
    <x v="1"/>
    <n v="1515"/>
  </r>
  <r>
    <x v="51"/>
    <x v="5"/>
    <s v="Внешнеторговый оборот             "/>
    <s v="млн.долл._x000a_США"/>
    <x v="9"/>
    <x v="2"/>
    <n v="1475"/>
  </r>
  <r>
    <x v="51"/>
    <x v="5"/>
    <s v="Внешнеторговый оборот             "/>
    <s v="млн.долл._x000a_США"/>
    <x v="8"/>
    <x v="2"/>
    <n v="1447"/>
  </r>
  <r>
    <x v="51"/>
    <x v="5"/>
    <s v="Внешнеторговый оборот             "/>
    <s v="млн.долл._x000a_США"/>
    <x v="5"/>
    <x v="0"/>
    <n v="1564.7"/>
  </r>
  <r>
    <x v="51"/>
    <x v="5"/>
    <s v="Внешнеторговый оборот             "/>
    <s v="млн.долл._x000a_США"/>
    <x v="9"/>
    <x v="3"/>
    <n v="1600"/>
  </r>
  <r>
    <x v="51"/>
    <x v="5"/>
    <s v="Внешнеторговый оборот             "/>
    <s v="млн.долл._x000a_США"/>
    <x v="8"/>
    <x v="3"/>
    <n v="1550"/>
  </r>
  <r>
    <x v="51"/>
    <x v="5"/>
    <s v="Внешнеторговый оборот             "/>
    <s v="млн.долл._x000a_США"/>
    <x v="6"/>
    <x v="0"/>
    <n v="1322.8"/>
  </r>
  <r>
    <x v="51"/>
    <x v="5"/>
    <s v="Внешнеторговый оборот             "/>
    <s v="млн.долл._x000a_США"/>
    <x v="10"/>
    <x v="2"/>
    <n v="1513"/>
  </r>
  <r>
    <x v="51"/>
    <x v="5"/>
    <s v="Внешнеторговый оборот             "/>
    <s v="млн.долл._x000a_США"/>
    <x v="10"/>
    <x v="3"/>
    <n v="1665"/>
  </r>
  <r>
    <x v="51"/>
    <x v="6"/>
    <s v="Внешнеторговый оборот             "/>
    <s v="млн.долл._x000a_США"/>
    <x v="10"/>
    <x v="2"/>
    <n v="1031.3"/>
  </r>
  <r>
    <x v="51"/>
    <x v="6"/>
    <s v="Внешнеторговый оборот             "/>
    <s v="млн.долл._x000a_США"/>
    <x v="11"/>
    <x v="3"/>
    <n v="1133.5"/>
  </r>
  <r>
    <x v="51"/>
    <x v="6"/>
    <s v="Внешнеторговый оборот             "/>
    <s v="млн.долл._x000a_США"/>
    <x v="8"/>
    <x v="1"/>
    <n v="978.3"/>
  </r>
  <r>
    <x v="51"/>
    <x v="6"/>
    <s v="Внешнеторговый оборот             "/>
    <s v="млн.долл._x000a_США"/>
    <x v="10"/>
    <x v="3"/>
    <n v="1081.3"/>
  </r>
  <r>
    <x v="51"/>
    <x v="6"/>
    <s v="Внешнеторговый оборот             "/>
    <s v="млн.долл._x000a_США"/>
    <x v="6"/>
    <x v="0"/>
    <n v="1322.8"/>
  </r>
  <r>
    <x v="51"/>
    <x v="6"/>
    <s v="Внешнеторговый оборот             "/>
    <s v="млн.долл._x000a_США"/>
    <x v="9"/>
    <x v="2"/>
    <n v="975"/>
  </r>
  <r>
    <x v="51"/>
    <x v="6"/>
    <s v="Внешнеторговый оборот             "/>
    <s v="млн.долл._x000a_США"/>
    <x v="11"/>
    <x v="2"/>
    <n v="1079.8"/>
  </r>
  <r>
    <x v="51"/>
    <x v="6"/>
    <s v="Внешнеторговый оборот             "/>
    <s v="млн.долл._x000a_США"/>
    <x v="7"/>
    <x v="0"/>
    <n v="1275.5999999999999"/>
  </r>
  <r>
    <x v="51"/>
    <x v="6"/>
    <s v="Внешнеторговый оборот             "/>
    <s v="млн.долл._x000a_США"/>
    <x v="9"/>
    <x v="3"/>
    <n v="1028.9000000000001"/>
  </r>
  <r>
    <x v="51"/>
    <x v="7"/>
    <s v="Внешнеторговый оборот             "/>
    <s v="млн.долл._x000a_США"/>
    <x v="9"/>
    <x v="1"/>
    <n v="775"/>
  </r>
  <r>
    <x v="51"/>
    <x v="7"/>
    <s v="Внешнеторговый оборот             "/>
    <s v="млн.долл._x000a_США"/>
    <x v="12"/>
    <x v="3"/>
    <n v="899"/>
  </r>
  <r>
    <x v="51"/>
    <x v="7"/>
    <s v="Внешнеторговый оборот             "/>
    <s v="млн.долл._x000a_США"/>
    <x v="11"/>
    <x v="2"/>
    <n v="835"/>
  </r>
  <r>
    <x v="51"/>
    <x v="7"/>
    <s v="Внешнеторговый оборот             "/>
    <s v="млн.долл._x000a_США"/>
    <x v="10"/>
    <x v="2"/>
    <n v="810"/>
  </r>
  <r>
    <x v="51"/>
    <x v="7"/>
    <s v="Внешнеторговый оборот             "/>
    <s v="млн.долл._x000a_США"/>
    <x v="11"/>
    <x v="3"/>
    <n v="853"/>
  </r>
  <r>
    <x v="51"/>
    <x v="7"/>
    <s v="Внешнеторговый оборот             "/>
    <s v="млн.долл._x000a_США"/>
    <x v="10"/>
    <x v="3"/>
    <n v="821"/>
  </r>
  <r>
    <x v="51"/>
    <x v="7"/>
    <s v="Внешнеторговый оборот             "/>
    <s v="млн.долл._x000a_США"/>
    <x v="12"/>
    <x v="2"/>
    <n v="865"/>
  </r>
  <r>
    <x v="51"/>
    <x v="7"/>
    <s v="Внешнеторговый оборот             "/>
    <s v="млн.долл._x000a_США"/>
    <x v="7"/>
    <x v="0"/>
    <n v="1275.5999999999999"/>
  </r>
  <r>
    <x v="51"/>
    <x v="7"/>
    <s v="Внешнеторговый оборот             "/>
    <s v="млн.долл._x000a_США"/>
    <x v="8"/>
    <x v="0"/>
    <n v="873.7"/>
  </r>
  <r>
    <x v="51"/>
    <x v="8"/>
    <s v="Внешнеторговый оборот             "/>
    <s v="млн.долл._x000a_США"/>
    <x v="9"/>
    <x v="0"/>
    <n v="989.9"/>
  </r>
  <r>
    <x v="51"/>
    <x v="8"/>
    <s v="Внешнеторговый оборот             "/>
    <s v="млн.долл._x000a_США"/>
    <x v="12"/>
    <x v="4"/>
    <n v="1043"/>
  </r>
  <r>
    <x v="51"/>
    <x v="8"/>
    <s v="Внешнеторговый оборот             "/>
    <s v="млн.долл._x000a_США"/>
    <x v="11"/>
    <x v="4"/>
    <n v="1023.9"/>
  </r>
  <r>
    <x v="51"/>
    <x v="8"/>
    <s v="Внешнеторговый оборот             "/>
    <s v="млн.долл._x000a_США"/>
    <x v="13"/>
    <x v="4"/>
    <n v="1067.7"/>
  </r>
  <r>
    <x v="51"/>
    <x v="8"/>
    <s v="Внешнеторговый оборот             "/>
    <s v="млн.долл._x000a_США"/>
    <x v="10"/>
    <x v="1"/>
    <n v="1019.5"/>
  </r>
  <r>
    <x v="51"/>
    <x v="8"/>
    <s v="Внешнеторговый оборот             "/>
    <s v="млн.долл._x000a_США"/>
    <x v="12"/>
    <x v="3"/>
    <n v="1124.2"/>
  </r>
  <r>
    <x v="51"/>
    <x v="8"/>
    <s v="Внешнеторговый оборот             "/>
    <s v="млн.долл._x000a_США"/>
    <x v="11"/>
    <x v="3"/>
    <n v="1068.4000000000001"/>
  </r>
  <r>
    <x v="51"/>
    <x v="8"/>
    <s v="Внешнеторговый оборот             "/>
    <s v="млн.долл._x000a_США"/>
    <x v="13"/>
    <x v="3"/>
    <n v="1188.0999999999999"/>
  </r>
  <r>
    <x v="51"/>
    <x v="8"/>
    <s v="Внешнеторговый оборот             "/>
    <s v="млн.долл._x000a_США"/>
    <x v="11"/>
    <x v="2"/>
    <n v="1046.8"/>
  </r>
  <r>
    <x v="51"/>
    <x v="8"/>
    <s v="Внешнеторговый оборот             "/>
    <s v="млн.долл._x000a_США"/>
    <x v="13"/>
    <x v="2"/>
    <n v="1119"/>
  </r>
  <r>
    <x v="51"/>
    <x v="8"/>
    <s v="Внешнеторговый оборот             "/>
    <s v="млн.долл._x000a_США"/>
    <x v="12"/>
    <x v="2"/>
    <n v="1079.0999999999999"/>
  </r>
  <r>
    <x v="51"/>
    <x v="8"/>
    <s v="Внешнеторговый оборот             "/>
    <s v="млн.долл._x000a_США"/>
    <x v="8"/>
    <x v="0"/>
    <n v="873.7"/>
  </r>
  <r>
    <x v="51"/>
    <x v="9"/>
    <s v="Внешнеторговый оборот             "/>
    <s v="млн.долл._x000a_США"/>
    <x v="10"/>
    <x v="0"/>
    <n v="1381.7"/>
  </r>
  <r>
    <x v="51"/>
    <x v="9"/>
    <s v="Внешнеторговый оборот             "/>
    <s v="млн.долл._x000a_США"/>
    <x v="13"/>
    <x v="2"/>
    <n v="1887"/>
  </r>
  <r>
    <x v="51"/>
    <x v="9"/>
    <s v="Внешнеторговый оборот             "/>
    <s v="млн.долл._x000a_США"/>
    <x v="12"/>
    <x v="2"/>
    <n v="1778"/>
  </r>
  <r>
    <x v="51"/>
    <x v="9"/>
    <s v="Внешнеторговый оборот             "/>
    <s v="млн.долл._x000a_США"/>
    <x v="14"/>
    <x v="2"/>
    <n v="2015"/>
  </r>
  <r>
    <x v="51"/>
    <x v="9"/>
    <s v="Внешнеторговый оборот             "/>
    <s v="млн.долл._x000a_США"/>
    <x v="11"/>
    <x v="1"/>
    <n v="1610"/>
  </r>
  <r>
    <x v="51"/>
    <x v="9"/>
    <s v="Внешнеторговый оборот             "/>
    <s v="млн.долл._x000a_США"/>
    <x v="13"/>
    <x v="3"/>
    <n v="2078"/>
  </r>
  <r>
    <x v="51"/>
    <x v="9"/>
    <s v="Внешнеторговый оборот             "/>
    <s v="млн.долл._x000a_США"/>
    <x v="12"/>
    <x v="3"/>
    <n v="1885"/>
  </r>
  <r>
    <x v="51"/>
    <x v="9"/>
    <s v="Внешнеторговый оборот             "/>
    <s v="млн.долл._x000a_США"/>
    <x v="14"/>
    <x v="3"/>
    <n v="2260"/>
  </r>
  <r>
    <x v="51"/>
    <x v="9"/>
    <s v="Внешнеторговый оборот             "/>
    <s v="млн.долл._x000a_США"/>
    <x v="12"/>
    <x v="4"/>
    <n v="1640"/>
  </r>
  <r>
    <x v="51"/>
    <x v="9"/>
    <s v="Внешнеторговый оборот             "/>
    <s v="млн.долл._x000a_США"/>
    <x v="14"/>
    <x v="4"/>
    <n v="1762.5"/>
  </r>
  <r>
    <x v="51"/>
    <x v="9"/>
    <s v="Внешнеторговый оборот             "/>
    <s v="млн.долл._x000a_США"/>
    <x v="13"/>
    <x v="4"/>
    <n v="1692"/>
  </r>
  <r>
    <x v="51"/>
    <x v="9"/>
    <s v="Внешнеторговый оборот             "/>
    <s v="млн.долл._x000a_США"/>
    <x v="9"/>
    <x v="0"/>
    <n v="929"/>
  </r>
  <r>
    <x v="51"/>
    <x v="10"/>
    <s v="Внешнеторговый оборот             "/>
    <s v="млн.долл._x000a_США"/>
    <x v="10"/>
    <x v="0"/>
    <n v="1381.7"/>
  </r>
  <r>
    <x v="51"/>
    <x v="10"/>
    <s v="Внешнеторговый оборот             "/>
    <s v="млн.долл._x000a_США"/>
    <x v="14"/>
    <x v="4"/>
    <n v="1888"/>
  </r>
  <r>
    <x v="51"/>
    <x v="10"/>
    <s v="Внешнеторговый оборот             "/>
    <s v="млн.долл._x000a_США"/>
    <x v="13"/>
    <x v="4"/>
    <n v="1845.5"/>
  </r>
  <r>
    <x v="51"/>
    <x v="10"/>
    <s v="Внешнеторговый оборот             "/>
    <s v="млн.долл._x000a_США"/>
    <x v="15"/>
    <x v="4"/>
    <n v="1965"/>
  </r>
  <r>
    <x v="51"/>
    <x v="10"/>
    <s v="Внешнеторговый оборот             "/>
    <s v="млн.долл._x000a_США"/>
    <x v="11"/>
    <x v="0"/>
    <n v="1479.5"/>
  </r>
  <r>
    <x v="51"/>
    <x v="10"/>
    <s v="Внешнеторговый оборот             "/>
    <s v="млн.долл._x000a_США"/>
    <x v="14"/>
    <x v="2"/>
    <n v="2015"/>
  </r>
  <r>
    <x v="51"/>
    <x v="10"/>
    <s v="Внешнеторговый оборот             "/>
    <s v="млн.долл._x000a_США"/>
    <x v="13"/>
    <x v="2"/>
    <n v="1887"/>
  </r>
  <r>
    <x v="51"/>
    <x v="10"/>
    <s v="Внешнеторговый оборот             "/>
    <s v="млн.долл._x000a_США"/>
    <x v="15"/>
    <x v="2"/>
    <n v="2145"/>
  </r>
  <r>
    <x v="51"/>
    <x v="10"/>
    <s v="Внешнеторговый оборот             "/>
    <s v="млн.долл._x000a_США"/>
    <x v="12"/>
    <x v="1"/>
    <n v="1763"/>
  </r>
  <r>
    <x v="51"/>
    <x v="10"/>
    <s v="Внешнеторговый оборот             "/>
    <s v="млн.долл._x000a_США"/>
    <x v="14"/>
    <x v="3"/>
    <n v="2108"/>
  </r>
  <r>
    <x v="51"/>
    <x v="10"/>
    <s v="Внешнеторговый оборот             "/>
    <s v="млн.долл._x000a_США"/>
    <x v="13"/>
    <x v="3"/>
    <n v="1935"/>
  </r>
  <r>
    <x v="51"/>
    <x v="10"/>
    <s v="Внешнеторговый оборот             "/>
    <s v="млн.долл._x000a_США"/>
    <x v="15"/>
    <x v="3"/>
    <n v="2282"/>
  </r>
  <r>
    <x v="52"/>
    <x v="0"/>
    <s v="   Темпы роста"/>
    <s v="в % к пред году"/>
    <x v="0"/>
    <x v="0"/>
    <n v="114.6"/>
  </r>
  <r>
    <x v="52"/>
    <x v="0"/>
    <s v="   Темпы роста"/>
    <s v="в % к пред году"/>
    <x v="1"/>
    <x v="0"/>
    <n v="111"/>
  </r>
  <r>
    <x v="52"/>
    <x v="0"/>
    <s v="   Темпы роста"/>
    <s v="в % к пред году"/>
    <x v="2"/>
    <x v="1"/>
    <n v="65.2"/>
  </r>
  <r>
    <x v="52"/>
    <x v="0"/>
    <s v="   Темпы роста"/>
    <s v="в % к пред году"/>
    <x v="3"/>
    <x v="2"/>
    <n v="97.091194968553452"/>
  </r>
  <r>
    <x v="52"/>
    <x v="0"/>
    <s v="   Темпы роста"/>
    <s v="в % к пред году"/>
    <x v="4"/>
    <x v="2"/>
    <n v="102.83400809716599"/>
  </r>
  <r>
    <x v="52"/>
    <x v="0"/>
    <s v="   Темпы роста"/>
    <s v="в % к пред году"/>
    <x v="4"/>
    <x v="3"/>
    <n v="105.46875"/>
  </r>
  <r>
    <x v="52"/>
    <x v="0"/>
    <s v="   Темпы роста"/>
    <s v="в % к пред году"/>
    <x v="5"/>
    <x v="2"/>
    <n v="102.75590551181102"/>
  </r>
  <r>
    <x v="52"/>
    <x v="0"/>
    <s v="   Темпы роста"/>
    <s v="в % к пред году"/>
    <x v="5"/>
    <x v="3"/>
    <n v="104.1"/>
  </r>
  <r>
    <x v="52"/>
    <x v="0"/>
    <s v="   Темпы роста"/>
    <s v="в % к пред году"/>
    <x v="3"/>
    <x v="3"/>
    <n v="100.62893081761005"/>
  </r>
  <r>
    <x v="52"/>
    <x v="1"/>
    <s v="   Темпы роста"/>
    <s v="в % к пред году"/>
    <x v="1"/>
    <x v="0"/>
    <n v="111"/>
  </r>
  <r>
    <x v="52"/>
    <x v="1"/>
    <s v="   Темпы роста"/>
    <s v="в % к пред году"/>
    <x v="5"/>
    <x v="3"/>
    <n v="104.75552578700604"/>
  </r>
  <r>
    <x v="52"/>
    <x v="1"/>
    <s v="   Темпы роста"/>
    <s v="в % к пред году"/>
    <x v="4"/>
    <x v="2"/>
    <n v="102.09497206703911"/>
  </r>
  <r>
    <x v="52"/>
    <x v="1"/>
    <s v="   Темпы роста"/>
    <s v="в % к пред году"/>
    <x v="2"/>
    <x v="0"/>
    <n v="67.783756085062763"/>
  </r>
  <r>
    <x v="52"/>
    <x v="1"/>
    <s v="   Темпы роста"/>
    <s v="в % к пред году"/>
    <x v="6"/>
    <x v="2"/>
    <n v="102.34584450402144"/>
  </r>
  <r>
    <x v="52"/>
    <x v="1"/>
    <s v="   Темпы роста"/>
    <s v="в % к пред году"/>
    <x v="4"/>
    <x v="3"/>
    <n v="104.25977653631284"/>
  </r>
  <r>
    <x v="52"/>
    <x v="1"/>
    <s v="   Темпы роста"/>
    <s v="в % к пред году"/>
    <x v="3"/>
    <x v="1"/>
    <n v="108.25521620804355"/>
  </r>
  <r>
    <x v="52"/>
    <x v="1"/>
    <s v="   Темпы роста"/>
    <s v="в % к пред году"/>
    <x v="6"/>
    <x v="3"/>
    <n v="104.85933503836317"/>
  </r>
  <r>
    <x v="52"/>
    <x v="1"/>
    <s v="   Темпы роста"/>
    <s v="в % к пред году"/>
    <x v="5"/>
    <x v="2"/>
    <n v="102.05198358413134"/>
  </r>
  <r>
    <x v="52"/>
    <x v="2"/>
    <s v="   Темпы роста"/>
    <s v="в % к пред году"/>
    <x v="4"/>
    <x v="1"/>
    <n v="104.25240054869684"/>
  </r>
  <r>
    <x v="52"/>
    <x v="2"/>
    <s v="   Темпы роста"/>
    <s v="в % к пред году"/>
    <x v="6"/>
    <x v="2"/>
    <n v="101.81347150259067"/>
  </r>
  <r>
    <x v="52"/>
    <x v="2"/>
    <s v="   Темпы роста"/>
    <s v="в % к пред году"/>
    <x v="5"/>
    <x v="2"/>
    <n v="101.57894736842105"/>
  </r>
  <r>
    <x v="52"/>
    <x v="2"/>
    <s v="   Темпы роста"/>
    <s v="в % к пред году"/>
    <x v="6"/>
    <x v="3"/>
    <n v="104.0506329113924"/>
  </r>
  <r>
    <x v="52"/>
    <x v="2"/>
    <s v="   Темпы роста"/>
    <s v="в % к пред году"/>
    <x v="5"/>
    <x v="3"/>
    <n v="103.94736842105263"/>
  </r>
  <r>
    <x v="52"/>
    <x v="2"/>
    <s v="   Темпы роста"/>
    <s v="в % к пред году"/>
    <x v="3"/>
    <x v="0"/>
    <n v="137.69999999999999"/>
  </r>
  <r>
    <x v="52"/>
    <x v="2"/>
    <s v="   Темпы роста"/>
    <s v="в % к пред году"/>
    <x v="7"/>
    <x v="2"/>
    <n v="101.52671755725191"/>
  </r>
  <r>
    <x v="52"/>
    <x v="2"/>
    <s v="   Темпы роста"/>
    <s v="в % к пред году"/>
    <x v="7"/>
    <x v="3"/>
    <n v="104.37956204379562"/>
  </r>
  <r>
    <x v="52"/>
    <x v="3"/>
    <s v="   Темпы роста"/>
    <s v="в % к пред году"/>
    <x v="6"/>
    <x v="3"/>
    <n v="102.5"/>
  </r>
  <r>
    <x v="52"/>
    <x v="3"/>
    <s v="   Темпы роста"/>
    <s v="в % к пред году"/>
    <x v="8"/>
    <x v="2"/>
    <n v="101"/>
  </r>
  <r>
    <x v="52"/>
    <x v="3"/>
    <s v="   Темпы роста"/>
    <s v="в % к пред году"/>
    <x v="4"/>
    <x v="0"/>
    <n v="111.2"/>
  </r>
  <r>
    <x v="52"/>
    <x v="3"/>
    <s v="   Темпы роста"/>
    <s v="в % к пред году"/>
    <x v="7"/>
    <x v="2"/>
    <n v="100.7"/>
  </r>
  <r>
    <x v="52"/>
    <x v="3"/>
    <s v="   Темпы роста"/>
    <s v="в % к пред году"/>
    <x v="8"/>
    <x v="3"/>
    <n v="102.1"/>
  </r>
  <r>
    <x v="52"/>
    <x v="3"/>
    <s v="   Темпы роста"/>
    <s v="в % к пред году"/>
    <x v="5"/>
    <x v="1"/>
    <n v="101.5"/>
  </r>
  <r>
    <x v="52"/>
    <x v="3"/>
    <s v="   Темпы роста"/>
    <s v="в % к пред году"/>
    <x v="7"/>
    <x v="3"/>
    <n v="103.9"/>
  </r>
  <r>
    <x v="52"/>
    <x v="3"/>
    <s v="   Темпы роста"/>
    <s v="в % к пред году"/>
    <x v="6"/>
    <x v="2"/>
    <n v="100.7"/>
  </r>
  <r>
    <x v="52"/>
    <x v="4"/>
    <s v="   Темпы роста"/>
    <s v="в % к пред году"/>
    <x v="4"/>
    <x v="0"/>
    <n v="107.3"/>
  </r>
  <r>
    <x v="52"/>
    <x v="4"/>
    <s v="   Темпы роста"/>
    <s v="в % к пред году"/>
    <x v="8"/>
    <x v="3"/>
    <n v="105.33333333333333"/>
  </r>
  <r>
    <x v="52"/>
    <x v="4"/>
    <s v="   Темпы роста"/>
    <s v="в % к пред году"/>
    <x v="7"/>
    <x v="2"/>
    <n v="101.11111111111111"/>
  </r>
  <r>
    <x v="52"/>
    <x v="4"/>
    <s v="   Темпы роста"/>
    <s v="в % к пред году"/>
    <x v="5"/>
    <x v="0"/>
    <n v="85.4"/>
  </r>
  <r>
    <x v="52"/>
    <x v="4"/>
    <s v="   Темпы роста"/>
    <s v="в % к пред году"/>
    <x v="9"/>
    <x v="2"/>
    <n v="103.59712230215827"/>
  </r>
  <r>
    <x v="52"/>
    <x v="4"/>
    <s v="   Темпы роста"/>
    <s v="в % к пред году"/>
    <x v="7"/>
    <x v="3"/>
    <n v="111.11111111111111"/>
  </r>
  <r>
    <x v="52"/>
    <x v="4"/>
    <s v="   Темпы роста"/>
    <s v="в % к пред году"/>
    <x v="6"/>
    <x v="1"/>
    <n v="86.278519844059559"/>
  </r>
  <r>
    <x v="52"/>
    <x v="4"/>
    <s v="   Темпы роста"/>
    <s v="в % к пред году"/>
    <x v="9"/>
    <x v="3"/>
    <n v="105.69620253164558"/>
  </r>
  <r>
    <x v="52"/>
    <x v="4"/>
    <s v="   Темпы роста"/>
    <s v="в % к пред году"/>
    <x v="8"/>
    <x v="2"/>
    <n v="101.83150183150182"/>
  </r>
  <r>
    <x v="52"/>
    <x v="5"/>
    <s v="   Темпы роста"/>
    <s v="в % к пред году"/>
    <x v="7"/>
    <x v="1"/>
    <n v="114.52978530390082"/>
  </r>
  <r>
    <x v="52"/>
    <x v="5"/>
    <s v="   Темпы роста"/>
    <s v="в % к пред году"/>
    <x v="9"/>
    <x v="2"/>
    <n v="101.93503800967518"/>
  </r>
  <r>
    <x v="52"/>
    <x v="5"/>
    <s v="   Темпы роста"/>
    <s v="в % к пред году"/>
    <x v="8"/>
    <x v="2"/>
    <n v="95.511551155115512"/>
  </r>
  <r>
    <x v="52"/>
    <x v="5"/>
    <s v="   Темпы роста"/>
    <s v="в % к пред году"/>
    <x v="5"/>
    <x v="0"/>
    <n v="85.4"/>
  </r>
  <r>
    <x v="52"/>
    <x v="5"/>
    <s v="   Темпы роста"/>
    <s v="в % к пред году"/>
    <x v="9"/>
    <x v="3"/>
    <n v="103.2258064516129"/>
  </r>
  <r>
    <x v="52"/>
    <x v="5"/>
    <s v="   Темпы роста"/>
    <s v="в % к пред году"/>
    <x v="8"/>
    <x v="3"/>
    <n v="102.3102310231023"/>
  </r>
  <r>
    <x v="52"/>
    <x v="5"/>
    <s v="   Темпы роста"/>
    <s v="в % к пред году"/>
    <x v="6"/>
    <x v="0"/>
    <n v="84.540167444238506"/>
  </r>
  <r>
    <x v="52"/>
    <x v="5"/>
    <s v="   Темпы роста"/>
    <s v="в % к пред году"/>
    <x v="10"/>
    <x v="2"/>
    <n v="102.57627118644068"/>
  </r>
  <r>
    <x v="52"/>
    <x v="5"/>
    <s v="   Темпы роста"/>
    <s v="в % к пред году"/>
    <x v="10"/>
    <x v="3"/>
    <n v="104.0625"/>
  </r>
  <r>
    <x v="52"/>
    <x v="6"/>
    <s v="   Темпы роста"/>
    <s v="в % к пред году"/>
    <x v="10"/>
    <x v="2"/>
    <n v="105.77435897435898"/>
  </r>
  <r>
    <x v="52"/>
    <x v="6"/>
    <s v="   Темпы роста"/>
    <s v="в % к пред году"/>
    <x v="11"/>
    <x v="3"/>
    <n v="104.8275224267086"/>
  </r>
  <r>
    <x v="52"/>
    <x v="6"/>
    <s v="   Темпы роста"/>
    <s v="в % к пред году"/>
    <x v="8"/>
    <x v="1"/>
    <n v="76.693320790216376"/>
  </r>
  <r>
    <x v="52"/>
    <x v="6"/>
    <s v="   Темпы роста"/>
    <s v="в % к пред году"/>
    <x v="10"/>
    <x v="3"/>
    <n v="105.09281757216442"/>
  </r>
  <r>
    <x v="52"/>
    <x v="6"/>
    <s v="   Темпы роста"/>
    <s v="в % к пред году"/>
    <x v="6"/>
    <x v="0"/>
    <n v="84.5"/>
  </r>
  <r>
    <x v="52"/>
    <x v="6"/>
    <s v="   Темпы роста"/>
    <s v="в % к пред году"/>
    <x v="9"/>
    <x v="2"/>
    <n v="99.662680159460294"/>
  </r>
  <r>
    <x v="52"/>
    <x v="6"/>
    <s v="   Темпы роста"/>
    <s v="в % к пред году"/>
    <x v="11"/>
    <x v="2"/>
    <n v="104.7028022883739"/>
  </r>
  <r>
    <x v="52"/>
    <x v="6"/>
    <s v="   Темпы роста"/>
    <s v="в % к пред году"/>
    <x v="7"/>
    <x v="0"/>
    <n v="96.431811309343814"/>
  </r>
  <r>
    <x v="52"/>
    <x v="6"/>
    <s v="   Темпы роста"/>
    <s v="в % к пред году"/>
    <x v="9"/>
    <x v="3"/>
    <n v="105.17223755494226"/>
  </r>
  <r>
    <x v="52"/>
    <x v="7"/>
    <s v="   Темпы роста"/>
    <s v="в % к пред году"/>
    <x v="9"/>
    <x v="1"/>
    <n v="88.70321620693602"/>
  </r>
  <r>
    <x v="52"/>
    <x v="7"/>
    <s v="   Темпы роста"/>
    <s v="в % к пред году"/>
    <x v="12"/>
    <x v="3"/>
    <n v="105.39273153575617"/>
  </r>
  <r>
    <x v="52"/>
    <x v="7"/>
    <s v="   Темпы роста"/>
    <s v="в % к пред году"/>
    <x v="11"/>
    <x v="2"/>
    <n v="103"/>
  </r>
  <r>
    <x v="52"/>
    <x v="7"/>
    <s v="   Темпы роста"/>
    <s v="в % к пред году"/>
    <x v="10"/>
    <x v="2"/>
    <n v="104.51612903225806"/>
  </r>
  <r>
    <x v="52"/>
    <x v="7"/>
    <s v="   Темпы роста"/>
    <s v="в % к пред году"/>
    <x v="11"/>
    <x v="3"/>
    <n v="104"/>
  </r>
  <r>
    <x v="52"/>
    <x v="7"/>
    <s v="   Темпы роста"/>
    <s v="в % к пред году"/>
    <x v="10"/>
    <x v="3"/>
    <n v="106"/>
  </r>
  <r>
    <x v="52"/>
    <x v="7"/>
    <s v="   Темпы роста"/>
    <s v="в % к пред году"/>
    <x v="12"/>
    <x v="2"/>
    <n v="104"/>
  </r>
  <r>
    <x v="52"/>
    <x v="7"/>
    <s v="   Темпы роста"/>
    <s v="в % к пред году"/>
    <x v="7"/>
    <x v="0"/>
    <n v="96.4"/>
  </r>
  <r>
    <x v="52"/>
    <x v="7"/>
    <s v="   Темпы роста"/>
    <s v="в % к пред году"/>
    <x v="8"/>
    <x v="0"/>
    <n v="68.493258074631555"/>
  </r>
  <r>
    <x v="52"/>
    <x v="8"/>
    <s v="   Темпы роста"/>
    <s v="в % к пред году"/>
    <x v="9"/>
    <x v="0"/>
    <n v="106.1"/>
  </r>
  <r>
    <x v="52"/>
    <x v="8"/>
    <s v="   Темпы роста"/>
    <s v="в % к пред году"/>
    <x v="12"/>
    <x v="4"/>
    <n v="101.9"/>
  </r>
  <r>
    <x v="52"/>
    <x v="8"/>
    <s v="   Темпы роста"/>
    <s v="в % к пред году"/>
    <x v="11"/>
    <x v="4"/>
    <n v="100.4"/>
  </r>
  <r>
    <x v="52"/>
    <x v="8"/>
    <s v="   Темпы роста"/>
    <s v="в % к пред году"/>
    <x v="13"/>
    <x v="4"/>
    <n v="102.4"/>
  </r>
  <r>
    <x v="52"/>
    <x v="8"/>
    <s v="   Темпы роста"/>
    <s v="в % к пред году"/>
    <x v="10"/>
    <x v="1"/>
    <n v="103"/>
  </r>
  <r>
    <x v="52"/>
    <x v="8"/>
    <s v="   Темпы роста"/>
    <s v="в % к пред году"/>
    <x v="12"/>
    <x v="3"/>
    <n v="105.2"/>
  </r>
  <r>
    <x v="52"/>
    <x v="8"/>
    <s v="   Темпы роста"/>
    <s v="в % к пред году"/>
    <x v="11"/>
    <x v="3"/>
    <n v="104.8"/>
  </r>
  <r>
    <x v="52"/>
    <x v="8"/>
    <s v="   Темпы роста"/>
    <s v="в % к пред году"/>
    <x v="13"/>
    <x v="3"/>
    <n v="105.7"/>
  </r>
  <r>
    <x v="52"/>
    <x v="8"/>
    <s v="   Темпы роста"/>
    <s v="в % к пред году"/>
    <x v="11"/>
    <x v="2"/>
    <n v="102.7"/>
  </r>
  <r>
    <x v="52"/>
    <x v="8"/>
    <s v="   Темпы роста"/>
    <s v="в % к пред году"/>
    <x v="13"/>
    <x v="2"/>
    <n v="103.7"/>
  </r>
  <r>
    <x v="52"/>
    <x v="8"/>
    <s v="   Темпы роста"/>
    <s v="в % к пред году"/>
    <x v="12"/>
    <x v="2"/>
    <n v="103.1"/>
  </r>
  <r>
    <x v="52"/>
    <x v="8"/>
    <s v="   Темпы роста"/>
    <s v="в % к пред году"/>
    <x v="8"/>
    <x v="0"/>
    <n v="68.493258074631555"/>
  </r>
  <r>
    <x v="52"/>
    <x v="9"/>
    <s v="   Темпы роста"/>
    <s v="в % к пред году"/>
    <x v="10"/>
    <x v="0"/>
    <n v="148.72981700753499"/>
  </r>
  <r>
    <x v="52"/>
    <x v="9"/>
    <s v="   Темпы роста"/>
    <s v="в % к пред году"/>
    <x v="13"/>
    <x v="2"/>
    <n v="106.13048368953881"/>
  </r>
  <r>
    <x v="52"/>
    <x v="9"/>
    <s v="   Темпы роста"/>
    <s v="в % к пред году"/>
    <x v="12"/>
    <x v="2"/>
    <n v="110.43478260869564"/>
  </r>
  <r>
    <x v="52"/>
    <x v="9"/>
    <s v="   Темпы роста"/>
    <s v="в % к пред году"/>
    <x v="14"/>
    <x v="2"/>
    <n v="106.78325384207737"/>
  </r>
  <r>
    <x v="52"/>
    <x v="9"/>
    <s v="   Темпы роста"/>
    <s v="в % к пред году"/>
    <x v="11"/>
    <x v="1"/>
    <n v="116.52312368821018"/>
  </r>
  <r>
    <x v="52"/>
    <x v="9"/>
    <s v="   Темпы роста"/>
    <s v="в % к пред году"/>
    <x v="13"/>
    <x v="3"/>
    <n v="110.23872679045093"/>
  </r>
  <r>
    <x v="52"/>
    <x v="9"/>
    <s v="   Темпы роста"/>
    <s v="в % к пред году"/>
    <x v="12"/>
    <x v="3"/>
    <n v="117.0807453416149"/>
  </r>
  <r>
    <x v="52"/>
    <x v="9"/>
    <s v="   Темпы роста"/>
    <s v="в % к пред году"/>
    <x v="14"/>
    <x v="3"/>
    <n v="108.75842155919152"/>
  </r>
  <r>
    <x v="52"/>
    <x v="9"/>
    <s v="   Темпы роста"/>
    <s v="в % к пред году"/>
    <x v="12"/>
    <x v="4"/>
    <n v="101.86335403726707"/>
  </r>
  <r>
    <x v="52"/>
    <x v="9"/>
    <s v="   Темпы роста"/>
    <s v="в % к пред году"/>
    <x v="14"/>
    <x v="4"/>
    <n v="104.16666666666666"/>
  </r>
  <r>
    <x v="52"/>
    <x v="9"/>
    <s v="   Темпы роста"/>
    <s v="в % к пред году"/>
    <x v="13"/>
    <x v="4"/>
    <n v="103.17073170731709"/>
  </r>
  <r>
    <x v="52"/>
    <x v="9"/>
    <s v="   Темпы роста"/>
    <s v="в % к пред году"/>
    <x v="9"/>
    <x v="0"/>
    <n v="103.9"/>
  </r>
  <r>
    <x v="52"/>
    <x v="10"/>
    <s v="   Темпы роста"/>
    <s v="в % к пред году"/>
    <x v="10"/>
    <x v="0"/>
    <n v="148.72981700753499"/>
  </r>
  <r>
    <x v="52"/>
    <x v="10"/>
    <s v="   Темпы роста"/>
    <s v="в % к пред году"/>
    <x v="14"/>
    <x v="4"/>
    <n v="102.30289894337579"/>
  </r>
  <r>
    <x v="52"/>
    <x v="10"/>
    <s v="   Темпы роста"/>
    <s v="в % к пред году"/>
    <x v="13"/>
    <x v="4"/>
    <n v="104.67952353942145"/>
  </r>
  <r>
    <x v="52"/>
    <x v="10"/>
    <s v="   Темпы роста"/>
    <s v="в % к пред году"/>
    <x v="15"/>
    <x v="4"/>
    <n v="104.07838983050848"/>
  </r>
  <r>
    <x v="52"/>
    <x v="10"/>
    <s v="   Темпы роста"/>
    <s v="в % к пред году"/>
    <x v="11"/>
    <x v="0"/>
    <n v="107.1"/>
  </r>
  <r>
    <x v="52"/>
    <x v="10"/>
    <s v="   Темпы роста"/>
    <s v="в % к пред году"/>
    <x v="14"/>
    <x v="2"/>
    <n v="106.78325384207737"/>
  </r>
  <r>
    <x v="52"/>
    <x v="10"/>
    <s v="   Темпы роста"/>
    <s v="в % к пред году"/>
    <x v="13"/>
    <x v="2"/>
    <n v="107.03346568349404"/>
  </r>
  <r>
    <x v="52"/>
    <x v="10"/>
    <s v="   Темпы роста"/>
    <s v="в % к пред году"/>
    <x v="15"/>
    <x v="2"/>
    <n v="106.45161290322581"/>
  </r>
  <r>
    <x v="52"/>
    <x v="10"/>
    <s v="   Темпы роста"/>
    <s v="в % к пред году"/>
    <x v="12"/>
    <x v="1"/>
    <n v="119.16187901318013"/>
  </r>
  <r>
    <x v="52"/>
    <x v="10"/>
    <s v="   Темпы роста"/>
    <s v="в % к пред году"/>
    <x v="14"/>
    <x v="3"/>
    <n v="108.94056847545218"/>
  </r>
  <r>
    <x v="52"/>
    <x v="10"/>
    <s v="   Темпы роста"/>
    <s v="в % к пред году"/>
    <x v="13"/>
    <x v="3"/>
    <n v="109.75609756097562"/>
  </r>
  <r>
    <x v="52"/>
    <x v="10"/>
    <s v="   Темпы роста"/>
    <s v="в % к пред году"/>
    <x v="15"/>
    <x v="3"/>
    <n v="108.25426944971538"/>
  </r>
  <r>
    <x v="53"/>
    <x v="0"/>
    <s v="Экспорт – всего"/>
    <s v="млн.долл._x000a_США"/>
    <x v="0"/>
    <x v="0"/>
    <n v="1344.5"/>
  </r>
  <r>
    <x v="53"/>
    <x v="0"/>
    <s v="Экспорт – всего"/>
    <s v="млн.долл._x000a_США"/>
    <x v="1"/>
    <x v="0"/>
    <n v="1483.8"/>
  </r>
  <r>
    <x v="53"/>
    <x v="0"/>
    <s v="Экспорт – всего"/>
    <s v="млн.долл._x000a_США"/>
    <x v="2"/>
    <x v="1"/>
    <n v="1052"/>
  </r>
  <r>
    <x v="53"/>
    <x v="0"/>
    <s v="Экспорт – всего"/>
    <s v="млн.долл._x000a_США"/>
    <x v="3"/>
    <x v="2"/>
    <n v="1025"/>
  </r>
  <r>
    <x v="53"/>
    <x v="0"/>
    <s v="Экспорт – всего"/>
    <s v="млн.долл._x000a_США"/>
    <x v="4"/>
    <x v="2"/>
    <n v="1050"/>
  </r>
  <r>
    <x v="53"/>
    <x v="0"/>
    <s v="Экспорт – всего"/>
    <s v="млн.долл._x000a_США"/>
    <x v="4"/>
    <x v="3"/>
    <n v="1100"/>
  </r>
  <r>
    <x v="53"/>
    <x v="0"/>
    <s v="Экспорт – всего"/>
    <s v="млн.долл._x000a_США"/>
    <x v="5"/>
    <x v="2"/>
    <n v="1075"/>
  </r>
  <r>
    <x v="53"/>
    <x v="0"/>
    <s v="Экспорт – всего"/>
    <s v="млн.долл._x000a_США"/>
    <x v="5"/>
    <x v="3"/>
    <n v="1150"/>
  </r>
  <r>
    <x v="53"/>
    <x v="0"/>
    <s v="Экспорт – всего"/>
    <s v="млн.долл._x000a_США"/>
    <x v="3"/>
    <x v="3"/>
    <n v="1050"/>
  </r>
  <r>
    <x v="53"/>
    <x v="1"/>
    <s v="Экспорт – всего"/>
    <s v="млн.долл._x000a_США"/>
    <x v="1"/>
    <x v="0"/>
    <n v="1483.8"/>
  </r>
  <r>
    <x v="53"/>
    <x v="1"/>
    <s v="Экспорт – всего"/>
    <s v="млн.долл._x000a_США"/>
    <x v="5"/>
    <x v="3"/>
    <n v="1294"/>
  </r>
  <r>
    <x v="53"/>
    <x v="1"/>
    <s v="Экспорт – всего"/>
    <s v="млн.долл._x000a_США"/>
    <x v="4"/>
    <x v="2"/>
    <n v="1222"/>
  </r>
  <r>
    <x v="53"/>
    <x v="1"/>
    <s v="Экспорт – всего"/>
    <s v="млн.долл._x000a_США"/>
    <x v="2"/>
    <x v="0"/>
    <n v="1043.0999999999999"/>
  </r>
  <r>
    <x v="53"/>
    <x v="1"/>
    <s v="Экспорт – всего"/>
    <s v="млн.долл._x000a_США"/>
    <x v="6"/>
    <x v="2"/>
    <n v="1267"/>
  </r>
  <r>
    <x v="53"/>
    <x v="1"/>
    <s v="Экспорт – всего"/>
    <s v="млн.долл._x000a_США"/>
    <x v="4"/>
    <x v="3"/>
    <n v="1243"/>
  </r>
  <r>
    <x v="53"/>
    <x v="1"/>
    <s v="Экспорт – всего"/>
    <s v="млн.долл._x000a_США"/>
    <x v="3"/>
    <x v="1"/>
    <n v="1202"/>
  </r>
  <r>
    <x v="53"/>
    <x v="1"/>
    <s v="Экспорт – всего"/>
    <s v="млн.долл._x000a_США"/>
    <x v="6"/>
    <x v="3"/>
    <n v="1350"/>
  </r>
  <r>
    <x v="53"/>
    <x v="1"/>
    <s v="Экспорт – всего"/>
    <s v="млн.долл._x000a_США"/>
    <x v="5"/>
    <x v="2"/>
    <n v="1242"/>
  </r>
  <r>
    <x v="53"/>
    <x v="2"/>
    <s v="Экспорт – всего"/>
    <s v="млн.долл._x000a_США"/>
    <x v="4"/>
    <x v="1"/>
    <n v="1550"/>
  </r>
  <r>
    <x v="53"/>
    <x v="2"/>
    <s v="Экспорт – всего"/>
    <s v="млн.долл._x000a_США"/>
    <x v="6"/>
    <x v="2"/>
    <n v="1610"/>
  </r>
  <r>
    <x v="53"/>
    <x v="2"/>
    <s v="Экспорт – всего"/>
    <s v="млн.долл._x000a_США"/>
    <x v="5"/>
    <x v="2"/>
    <n v="1580"/>
  </r>
  <r>
    <x v="53"/>
    <x v="2"/>
    <s v="Экспорт – всего"/>
    <s v="млн.долл._x000a_США"/>
    <x v="6"/>
    <x v="3"/>
    <n v="1690"/>
  </r>
  <r>
    <x v="53"/>
    <x v="2"/>
    <s v="Экспорт – всего"/>
    <s v="млн.долл._x000a_США"/>
    <x v="5"/>
    <x v="3"/>
    <n v="1620"/>
  </r>
  <r>
    <x v="53"/>
    <x v="2"/>
    <s v="Экспорт – всего"/>
    <s v="млн.долл._x000a_США"/>
    <x v="3"/>
    <x v="0"/>
    <n v="1479.9"/>
  </r>
  <r>
    <x v="53"/>
    <x v="2"/>
    <s v="Экспорт – всего"/>
    <s v="млн.долл._x000a_США"/>
    <x v="7"/>
    <x v="2"/>
    <n v="1635"/>
  </r>
  <r>
    <x v="53"/>
    <x v="2"/>
    <s v="Экспорт – всего"/>
    <s v="млн.долл._x000a_США"/>
    <x v="7"/>
    <x v="3"/>
    <n v="1770"/>
  </r>
  <r>
    <x v="53"/>
    <x v="3"/>
    <s v="Экспорт – всего"/>
    <s v="млн.долл._x000a_США"/>
    <x v="6"/>
    <x v="3"/>
    <n v="1550"/>
  </r>
  <r>
    <x v="53"/>
    <x v="3"/>
    <s v="Экспорт – всего"/>
    <s v="млн.долл._x000a_США"/>
    <x v="8"/>
    <x v="2"/>
    <n v="1550"/>
  </r>
  <r>
    <x v="53"/>
    <x v="3"/>
    <s v="Экспорт – всего"/>
    <s v="млн.долл._x000a_США"/>
    <x v="4"/>
    <x v="0"/>
    <n v="1510.008"/>
  </r>
  <r>
    <x v="53"/>
    <x v="3"/>
    <s v="Экспорт – всего"/>
    <s v="млн.долл._x000a_США"/>
    <x v="7"/>
    <x v="2"/>
    <n v="1542"/>
  </r>
  <r>
    <x v="53"/>
    <x v="3"/>
    <s v="Экспорт – всего"/>
    <s v="млн.долл._x000a_США"/>
    <x v="8"/>
    <x v="3"/>
    <n v="1610"/>
  </r>
  <r>
    <x v="53"/>
    <x v="3"/>
    <s v="Экспорт – всего"/>
    <s v="млн.долл._x000a_США"/>
    <x v="5"/>
    <x v="1"/>
    <n v="1520"/>
  </r>
  <r>
    <x v="53"/>
    <x v="3"/>
    <s v="Экспорт – всего"/>
    <s v="млн.долл._x000a_США"/>
    <x v="7"/>
    <x v="3"/>
    <n v="1585"/>
  </r>
  <r>
    <x v="53"/>
    <x v="3"/>
    <s v="Экспорт – всего"/>
    <s v="млн.долл._x000a_США"/>
    <x v="6"/>
    <x v="2"/>
    <n v="1530"/>
  </r>
  <r>
    <x v="53"/>
    <x v="4"/>
    <s v="Экспорт – всего"/>
    <s v="млн.долл._x000a_США"/>
    <x v="4"/>
    <x v="0"/>
    <n v="1499.4"/>
  </r>
  <r>
    <x v="53"/>
    <x v="4"/>
    <s v="Экспорт – всего"/>
    <s v="млн.долл._x000a_США"/>
    <x v="8"/>
    <x v="3"/>
    <n v="1320"/>
  </r>
  <r>
    <x v="53"/>
    <x v="4"/>
    <s v="Экспорт – всего"/>
    <s v="млн.долл._x000a_США"/>
    <x v="7"/>
    <x v="2"/>
    <n v="1120"/>
  </r>
  <r>
    <x v="53"/>
    <x v="4"/>
    <s v="Экспорт – всего"/>
    <s v="млн.долл._x000a_США"/>
    <x v="5"/>
    <x v="0"/>
    <n v="1254"/>
  </r>
  <r>
    <x v="53"/>
    <x v="4"/>
    <s v="Экспорт – всего"/>
    <s v="млн.долл._x000a_США"/>
    <x v="9"/>
    <x v="2"/>
    <n v="1185"/>
  </r>
  <r>
    <x v="53"/>
    <x v="4"/>
    <s v="Экспорт – всего"/>
    <s v="млн.долл._x000a_США"/>
    <x v="7"/>
    <x v="3"/>
    <n v="1250"/>
  </r>
  <r>
    <x v="53"/>
    <x v="4"/>
    <s v="Экспорт – всего"/>
    <s v="млн.долл._x000a_США"/>
    <x v="6"/>
    <x v="1"/>
    <n v="1110"/>
  </r>
  <r>
    <x v="53"/>
    <x v="4"/>
    <s v="Экспорт – всего"/>
    <s v="млн.долл._x000a_США"/>
    <x v="9"/>
    <x v="3"/>
    <n v="1400"/>
  </r>
  <r>
    <x v="53"/>
    <x v="4"/>
    <s v="Экспорт – всего"/>
    <s v="млн.долл._x000a_США"/>
    <x v="8"/>
    <x v="2"/>
    <n v="1140"/>
  </r>
  <r>
    <x v="53"/>
    <x v="5"/>
    <s v="Экспорт – всего"/>
    <s v="млн.долл._x000a_США"/>
    <x v="7"/>
    <x v="1"/>
    <n v="1325"/>
  </r>
  <r>
    <x v="53"/>
    <x v="5"/>
    <s v="Экспорт – всего"/>
    <s v="млн.долл._x000a_США"/>
    <x v="9"/>
    <x v="2"/>
    <n v="1280"/>
  </r>
  <r>
    <x v="53"/>
    <x v="5"/>
    <s v="Экспорт – всего"/>
    <s v="млн.долл._x000a_США"/>
    <x v="8"/>
    <x v="2"/>
    <n v="1257"/>
  </r>
  <r>
    <x v="53"/>
    <x v="5"/>
    <s v="Экспорт – всего"/>
    <s v="млн.долл._x000a_США"/>
    <x v="5"/>
    <x v="0"/>
    <n v="1254"/>
  </r>
  <r>
    <x v="53"/>
    <x v="5"/>
    <s v="Экспорт – всего"/>
    <s v="млн.долл._x000a_США"/>
    <x v="9"/>
    <x v="3"/>
    <n v="1385"/>
  </r>
  <r>
    <x v="53"/>
    <x v="5"/>
    <s v="Экспорт – всего"/>
    <s v="млн.долл._x000a_США"/>
    <x v="8"/>
    <x v="3"/>
    <n v="1350"/>
  </r>
  <r>
    <x v="53"/>
    <x v="5"/>
    <s v="Экспорт – всего"/>
    <s v="млн.долл._x000a_США"/>
    <x v="6"/>
    <x v="0"/>
    <n v="1088.8"/>
  </r>
  <r>
    <x v="53"/>
    <x v="5"/>
    <s v="Экспорт – всего"/>
    <s v="млн.долл._x000a_США"/>
    <x v="10"/>
    <x v="2"/>
    <n v="1302"/>
  </r>
  <r>
    <x v="53"/>
    <x v="5"/>
    <s v="Экспорт – всего"/>
    <s v="млн.долл._x000a_США"/>
    <x v="10"/>
    <x v="3"/>
    <n v="1430"/>
  </r>
  <r>
    <x v="53"/>
    <x v="6"/>
    <s v="Экспорт – всего"/>
    <s v="млн.долл._x000a_США"/>
    <x v="10"/>
    <x v="2"/>
    <n v="860"/>
  </r>
  <r>
    <x v="53"/>
    <x v="6"/>
    <s v="Экспорт – всего"/>
    <s v="млн.долл._x000a_США"/>
    <x v="11"/>
    <x v="3"/>
    <n v="940"/>
  </r>
  <r>
    <x v="53"/>
    <x v="6"/>
    <s v="Экспорт – всего"/>
    <s v="млн.долл._x000a_США"/>
    <x v="8"/>
    <x v="1"/>
    <n v="820"/>
  </r>
  <r>
    <x v="53"/>
    <x v="6"/>
    <s v="Экспорт – всего"/>
    <s v="млн.долл._x000a_США"/>
    <x v="10"/>
    <x v="3"/>
    <n v="900"/>
  </r>
  <r>
    <x v="53"/>
    <x v="6"/>
    <s v="Экспорт – всего"/>
    <s v="млн.долл._x000a_США"/>
    <x v="6"/>
    <x v="0"/>
    <n v="1088.8"/>
  </r>
  <r>
    <x v="53"/>
    <x v="6"/>
    <s v="Экспорт – всего"/>
    <s v="млн.долл._x000a_США"/>
    <x v="9"/>
    <x v="2"/>
    <n v="820"/>
  </r>
  <r>
    <x v="53"/>
    <x v="6"/>
    <s v="Экспорт – всего"/>
    <s v="млн.долл._x000a_США"/>
    <x v="11"/>
    <x v="2"/>
    <n v="900"/>
  </r>
  <r>
    <x v="53"/>
    <x v="6"/>
    <s v="Экспорт – всего"/>
    <s v="млн.долл._x000a_США"/>
    <x v="7"/>
    <x v="0"/>
    <n v="1068.8"/>
  </r>
  <r>
    <x v="53"/>
    <x v="6"/>
    <s v="Экспорт – всего"/>
    <s v="млн.долл._x000a_США"/>
    <x v="9"/>
    <x v="3"/>
    <n v="860"/>
  </r>
  <r>
    <x v="53"/>
    <x v="7"/>
    <s v="Экспорт – всего"/>
    <s v="млн.долл._x000a_США"/>
    <x v="9"/>
    <x v="1"/>
    <n v="650"/>
  </r>
  <r>
    <x v="53"/>
    <x v="7"/>
    <s v="Экспорт – всего"/>
    <s v="млн.долл._x000a_США"/>
    <x v="12"/>
    <x v="3"/>
    <n v="750"/>
  </r>
  <r>
    <x v="53"/>
    <x v="7"/>
    <s v="Экспорт – всего"/>
    <s v="млн.долл._x000a_США"/>
    <x v="11"/>
    <x v="2"/>
    <n v="699"/>
  </r>
  <r>
    <x v="53"/>
    <x v="7"/>
    <s v="Экспорт – всего"/>
    <s v="млн.долл._x000a_США"/>
    <x v="10"/>
    <x v="2"/>
    <n v="680"/>
  </r>
  <r>
    <x v="53"/>
    <x v="7"/>
    <s v="Экспорт – всего"/>
    <s v="млн.долл._x000a_США"/>
    <x v="11"/>
    <x v="3"/>
    <n v="715"/>
  </r>
  <r>
    <x v="53"/>
    <x v="7"/>
    <s v="Экспорт – всего"/>
    <s v="млн.долл._x000a_США"/>
    <x v="10"/>
    <x v="3"/>
    <n v="690"/>
  </r>
  <r>
    <x v="53"/>
    <x v="7"/>
    <s v="Экспорт – всего"/>
    <s v="млн.долл._x000a_США"/>
    <x v="12"/>
    <x v="2"/>
    <n v="720"/>
  </r>
  <r>
    <x v="53"/>
    <x v="7"/>
    <s v="Экспорт – всего"/>
    <s v="млн.долл._x000a_США"/>
    <x v="7"/>
    <x v="0"/>
    <n v="1068.8"/>
  </r>
  <r>
    <x v="53"/>
    <x v="7"/>
    <s v="Экспорт – всего"/>
    <s v="млн.долл._x000a_США"/>
    <x v="8"/>
    <x v="0"/>
    <n v="727.1"/>
  </r>
  <r>
    <x v="53"/>
    <x v="8"/>
    <s v="Экспорт – всего"/>
    <s v="млн.долл._x000a_США"/>
    <x v="9"/>
    <x v="0"/>
    <n v="760.9"/>
  </r>
  <r>
    <x v="53"/>
    <x v="8"/>
    <s v="Экспорт – всего"/>
    <s v="млн.долл._x000a_США"/>
    <x v="12"/>
    <x v="4"/>
    <n v="799.5"/>
  </r>
  <r>
    <x v="53"/>
    <x v="8"/>
    <s v="Экспорт – всего"/>
    <s v="млн.долл._x000a_США"/>
    <x v="11"/>
    <x v="4"/>
    <n v="783.9"/>
  </r>
  <r>
    <x v="53"/>
    <x v="8"/>
    <s v="Экспорт – всего"/>
    <s v="млн.долл._x000a_США"/>
    <x v="13"/>
    <x v="4"/>
    <n v="820"/>
  </r>
  <r>
    <x v="53"/>
    <x v="8"/>
    <s v="Экспорт – всего"/>
    <s v="млн.долл._x000a_США"/>
    <x v="10"/>
    <x v="1"/>
    <n v="779.5"/>
  </r>
  <r>
    <x v="53"/>
    <x v="8"/>
    <s v="Экспорт – всего"/>
    <s v="млн.долл._x000a_США"/>
    <x v="12"/>
    <x v="3"/>
    <n v="858.6"/>
  </r>
  <r>
    <x v="53"/>
    <x v="8"/>
    <s v="Экспорт – всего"/>
    <s v="млн.долл._x000a_США"/>
    <x v="11"/>
    <x v="3"/>
    <n v="814.3"/>
  </r>
  <r>
    <x v="53"/>
    <x v="8"/>
    <s v="Экспорт – всего"/>
    <s v="млн.долл._x000a_США"/>
    <x v="13"/>
    <x v="3"/>
    <n v="909"/>
  </r>
  <r>
    <x v="53"/>
    <x v="8"/>
    <s v="Экспорт – всего"/>
    <s v="млн.долл._x000a_США"/>
    <x v="11"/>
    <x v="2"/>
    <n v="799.6"/>
  </r>
  <r>
    <x v="53"/>
    <x v="8"/>
    <s v="Экспорт – всего"/>
    <s v="млн.долл._x000a_США"/>
    <x v="13"/>
    <x v="2"/>
    <n v="857.3"/>
  </r>
  <r>
    <x v="53"/>
    <x v="8"/>
    <s v="Экспорт – всего"/>
    <s v="млн.долл._x000a_США"/>
    <x v="12"/>
    <x v="2"/>
    <n v="825.1"/>
  </r>
  <r>
    <x v="53"/>
    <x v="8"/>
    <s v="Экспорт – всего"/>
    <s v="млн.долл._x000a_США"/>
    <x v="8"/>
    <x v="0"/>
    <n v="727.1"/>
  </r>
  <r>
    <x v="53"/>
    <x v="9"/>
    <s v="Экспорт – всего"/>
    <s v="млн.долл._x000a_США"/>
    <x v="10"/>
    <x v="0"/>
    <n v="1130.8"/>
  </r>
  <r>
    <x v="53"/>
    <x v="9"/>
    <s v="Экспорт – всего"/>
    <s v="млн.долл._x000a_США"/>
    <x v="13"/>
    <x v="2"/>
    <n v="1670"/>
  </r>
  <r>
    <x v="53"/>
    <x v="9"/>
    <s v="Экспорт – всего"/>
    <s v="млн.долл._x000a_США"/>
    <x v="12"/>
    <x v="2"/>
    <n v="1570"/>
  </r>
  <r>
    <x v="53"/>
    <x v="9"/>
    <s v="Экспорт – всего"/>
    <s v="млн.долл._x000a_США"/>
    <x v="14"/>
    <x v="2"/>
    <n v="1790"/>
  </r>
  <r>
    <x v="53"/>
    <x v="9"/>
    <s v="Экспорт – всего"/>
    <s v="млн.долл._x000a_США"/>
    <x v="11"/>
    <x v="1"/>
    <n v="1410"/>
  </r>
  <r>
    <x v="53"/>
    <x v="9"/>
    <s v="Экспорт – всего"/>
    <s v="млн.долл._x000a_США"/>
    <x v="13"/>
    <x v="3"/>
    <n v="1850"/>
  </r>
  <r>
    <x v="53"/>
    <x v="9"/>
    <s v="Экспорт – всего"/>
    <s v="млн.долл._x000a_США"/>
    <x v="12"/>
    <x v="3"/>
    <n v="1670"/>
  </r>
  <r>
    <x v="53"/>
    <x v="9"/>
    <s v="Экспорт – всего"/>
    <s v="млн.долл._x000a_США"/>
    <x v="14"/>
    <x v="3"/>
    <n v="2020"/>
  </r>
  <r>
    <x v="53"/>
    <x v="9"/>
    <s v="Экспорт – всего"/>
    <s v="млн.долл._x000a_США"/>
    <x v="12"/>
    <x v="4"/>
    <n v="1450"/>
  </r>
  <r>
    <x v="53"/>
    <x v="9"/>
    <s v="Экспорт – всего"/>
    <s v="млн.долл._x000a_США"/>
    <x v="14"/>
    <x v="4"/>
    <n v="1570"/>
  </r>
  <r>
    <x v="53"/>
    <x v="9"/>
    <s v="Экспорт – всего"/>
    <s v="млн.долл._x000a_США"/>
    <x v="13"/>
    <x v="4"/>
    <n v="1500"/>
  </r>
  <r>
    <x v="53"/>
    <x v="9"/>
    <s v="Экспорт – всего"/>
    <s v="млн.долл._x000a_США"/>
    <x v="9"/>
    <x v="0"/>
    <n v="741.1"/>
  </r>
  <r>
    <x v="53"/>
    <x v="10"/>
    <s v="Экспорт – всего"/>
    <s v="млн.долл._x000a_США"/>
    <x v="10"/>
    <x v="0"/>
    <n v="1130.8"/>
  </r>
  <r>
    <x v="53"/>
    <x v="10"/>
    <s v="Экспорт – всего"/>
    <s v="млн.долл._x000a_США"/>
    <x v="14"/>
    <x v="4"/>
    <n v="1670"/>
  </r>
  <r>
    <x v="53"/>
    <x v="10"/>
    <s v="Экспорт – всего"/>
    <s v="млн.долл._x000a_США"/>
    <x v="13"/>
    <x v="4"/>
    <n v="1631"/>
  </r>
  <r>
    <x v="53"/>
    <x v="10"/>
    <s v="Экспорт – всего"/>
    <s v="млн.долл._x000a_США"/>
    <x v="15"/>
    <x v="4"/>
    <n v="1743"/>
  </r>
  <r>
    <x v="53"/>
    <x v="10"/>
    <s v="Экспорт – всего"/>
    <s v="млн.долл._x000a_США"/>
    <x v="11"/>
    <x v="0"/>
    <n v="1269"/>
  </r>
  <r>
    <x v="53"/>
    <x v="10"/>
    <s v="Экспорт – всего"/>
    <s v="млн.долл._x000a_США"/>
    <x v="14"/>
    <x v="2"/>
    <n v="1790"/>
  </r>
  <r>
    <x v="53"/>
    <x v="10"/>
    <s v="Экспорт – всего"/>
    <s v="млн.долл._x000a_США"/>
    <x v="13"/>
    <x v="2"/>
    <n v="1670"/>
  </r>
  <r>
    <x v="53"/>
    <x v="10"/>
    <s v="Экспорт – всего"/>
    <s v="млн.долл._x000a_США"/>
    <x v="15"/>
    <x v="2"/>
    <n v="1911"/>
  </r>
  <r>
    <x v="53"/>
    <x v="10"/>
    <s v="Экспорт – всего"/>
    <s v="млн.долл._x000a_США"/>
    <x v="12"/>
    <x v="1"/>
    <n v="1550"/>
  </r>
  <r>
    <x v="53"/>
    <x v="10"/>
    <s v="Экспорт – всего"/>
    <s v="млн.долл._x000a_США"/>
    <x v="14"/>
    <x v="3"/>
    <n v="1870"/>
  </r>
  <r>
    <x v="53"/>
    <x v="10"/>
    <s v="Экспорт – всего"/>
    <s v="млн.долл._x000a_США"/>
    <x v="13"/>
    <x v="3"/>
    <n v="1710"/>
  </r>
  <r>
    <x v="53"/>
    <x v="10"/>
    <s v="Экспорт – всего"/>
    <s v="млн.долл._x000a_США"/>
    <x v="15"/>
    <x v="3"/>
    <n v="2030"/>
  </r>
  <r>
    <x v="54"/>
    <x v="0"/>
    <s v="   Темпы роста"/>
    <s v="в % к пред году"/>
    <x v="0"/>
    <x v="0"/>
    <n v="106.4"/>
  </r>
  <r>
    <x v="54"/>
    <x v="0"/>
    <s v="   Темпы роста"/>
    <s v="в % к пред году"/>
    <x v="1"/>
    <x v="0"/>
    <n v="110.4"/>
  </r>
  <r>
    <x v="54"/>
    <x v="0"/>
    <s v="   Темпы роста"/>
    <s v="в % к пред году"/>
    <x v="2"/>
    <x v="1"/>
    <n v="70.900000000000006"/>
  </r>
  <r>
    <x v="54"/>
    <x v="0"/>
    <s v="   Темпы роста"/>
    <s v="в % к пред году"/>
    <x v="3"/>
    <x v="2"/>
    <n v="97.433460076045634"/>
  </r>
  <r>
    <x v="54"/>
    <x v="0"/>
    <s v="   Темпы роста"/>
    <s v="в % к пред году"/>
    <x v="4"/>
    <x v="2"/>
    <n v="102.4390243902439"/>
  </r>
  <r>
    <x v="54"/>
    <x v="0"/>
    <s v="   Темпы роста"/>
    <s v="в % к пред году"/>
    <x v="4"/>
    <x v="3"/>
    <n v="104.76190476190476"/>
  </r>
  <r>
    <x v="54"/>
    <x v="0"/>
    <s v="   Темпы роста"/>
    <s v="в % к пред году"/>
    <x v="5"/>
    <x v="2"/>
    <n v="102.38095238095238"/>
  </r>
  <r>
    <x v="54"/>
    <x v="0"/>
    <s v="   Темпы роста"/>
    <s v="в % к пред году"/>
    <x v="5"/>
    <x v="3"/>
    <n v="104.54545454545455"/>
  </r>
  <r>
    <x v="54"/>
    <x v="0"/>
    <s v="   Темпы роста"/>
    <s v="в % к пред году"/>
    <x v="3"/>
    <x v="3"/>
    <n v="99.809885931558938"/>
  </r>
  <r>
    <x v="54"/>
    <x v="1"/>
    <s v="   Темпы роста"/>
    <s v="в % к пред году"/>
    <x v="1"/>
    <x v="0"/>
    <n v="110.4"/>
  </r>
  <r>
    <x v="54"/>
    <x v="1"/>
    <s v="   Темпы роста"/>
    <s v="в % к пред году"/>
    <x v="5"/>
    <x v="3"/>
    <n v="104.10297666934835"/>
  </r>
  <r>
    <x v="54"/>
    <x v="1"/>
    <s v="   Темпы роста"/>
    <s v="в % к пред году"/>
    <x v="4"/>
    <x v="2"/>
    <n v="101.7"/>
  </r>
  <r>
    <x v="54"/>
    <x v="1"/>
    <s v="   Темпы роста"/>
    <s v="в % к пред году"/>
    <x v="2"/>
    <x v="0"/>
    <n v="70.299231702385768"/>
  </r>
  <r>
    <x v="54"/>
    <x v="1"/>
    <s v="   Темпы роста"/>
    <s v="в % к пред году"/>
    <x v="6"/>
    <x v="2"/>
    <n v="102.01288244766506"/>
  </r>
  <r>
    <x v="54"/>
    <x v="1"/>
    <s v="   Темпы роста"/>
    <s v="в % к пред году"/>
    <x v="4"/>
    <x v="3"/>
    <n v="103.41098169717138"/>
  </r>
  <r>
    <x v="54"/>
    <x v="1"/>
    <s v="   Темпы роста"/>
    <s v="в % к пред году"/>
    <x v="3"/>
    <x v="1"/>
    <n v="115.2334387882274"/>
  </r>
  <r>
    <x v="54"/>
    <x v="1"/>
    <s v="   Темпы роста"/>
    <s v="в % к пред году"/>
    <x v="6"/>
    <x v="3"/>
    <n v="104.32766615146831"/>
  </r>
  <r>
    <x v="54"/>
    <x v="1"/>
    <s v="   Темпы роста"/>
    <s v="в % к пред году"/>
    <x v="5"/>
    <x v="2"/>
    <n v="101.63666121112928"/>
  </r>
  <r>
    <x v="54"/>
    <x v="2"/>
    <s v="   Темпы роста"/>
    <s v="в % к пред году"/>
    <x v="4"/>
    <x v="1"/>
    <n v="104.73680654098249"/>
  </r>
  <r>
    <x v="54"/>
    <x v="2"/>
    <s v="   Темпы роста"/>
    <s v="в % к пред году"/>
    <x v="6"/>
    <x v="2"/>
    <n v="101.89873417721519"/>
  </r>
  <r>
    <x v="54"/>
    <x v="2"/>
    <s v="   Темпы роста"/>
    <s v="в % к пред году"/>
    <x v="5"/>
    <x v="2"/>
    <n v="101.93548387096774"/>
  </r>
  <r>
    <x v="54"/>
    <x v="2"/>
    <s v="   Темпы роста"/>
    <s v="в % к пред году"/>
    <x v="6"/>
    <x v="3"/>
    <n v="104.32098765432099"/>
  </r>
  <r>
    <x v="54"/>
    <x v="2"/>
    <s v="   Темпы роста"/>
    <s v="в % к пред году"/>
    <x v="5"/>
    <x v="3"/>
    <n v="104.51612903225806"/>
  </r>
  <r>
    <x v="54"/>
    <x v="2"/>
    <s v="   Темпы роста"/>
    <s v="в % к пред году"/>
    <x v="3"/>
    <x v="0"/>
    <n v="141.80000000000001"/>
  </r>
  <r>
    <x v="54"/>
    <x v="2"/>
    <s v="   Темпы роста"/>
    <s v="в % к пред году"/>
    <x v="7"/>
    <x v="2"/>
    <n v="101.55279503105589"/>
  </r>
  <r>
    <x v="54"/>
    <x v="2"/>
    <s v="   Темпы роста"/>
    <s v="в % к пред году"/>
    <x v="7"/>
    <x v="3"/>
    <n v="104.73372781065089"/>
  </r>
  <r>
    <x v="54"/>
    <x v="3"/>
    <s v="   Темпы роста"/>
    <s v="в % к пред году"/>
    <x v="6"/>
    <x v="3"/>
    <n v="102"/>
  </r>
  <r>
    <x v="54"/>
    <x v="3"/>
    <s v="   Темпы роста"/>
    <s v="в % к пред году"/>
    <x v="8"/>
    <x v="2"/>
    <n v="100.5"/>
  </r>
  <r>
    <x v="54"/>
    <x v="3"/>
    <s v="   Темпы роста"/>
    <s v="в % к пред году"/>
    <x v="4"/>
    <x v="0"/>
    <n v="103.2"/>
  </r>
  <r>
    <x v="54"/>
    <x v="3"/>
    <s v="   Темпы роста"/>
    <s v="в % к пред году"/>
    <x v="7"/>
    <x v="2"/>
    <n v="100.8"/>
  </r>
  <r>
    <x v="54"/>
    <x v="3"/>
    <s v="   Темпы роста"/>
    <s v="в % к пред году"/>
    <x v="8"/>
    <x v="3"/>
    <n v="101.6"/>
  </r>
  <r>
    <x v="54"/>
    <x v="3"/>
    <s v="   Темпы роста"/>
    <s v="в % к пред году"/>
    <x v="5"/>
    <x v="1"/>
    <n v="100.7"/>
  </r>
  <r>
    <x v="54"/>
    <x v="3"/>
    <s v="   Темпы роста"/>
    <s v="в % к пред году"/>
    <x v="7"/>
    <x v="3"/>
    <n v="102.3"/>
  </r>
  <r>
    <x v="54"/>
    <x v="3"/>
    <s v="   Темпы роста"/>
    <s v="в % к пред году"/>
    <x v="6"/>
    <x v="2"/>
    <n v="100.7"/>
  </r>
  <r>
    <x v="54"/>
    <x v="4"/>
    <s v="   Темпы роста"/>
    <s v="в % к пред году"/>
    <x v="4"/>
    <x v="0"/>
    <n v="102.7"/>
  </r>
  <r>
    <x v="54"/>
    <x v="4"/>
    <s v="   Темпы роста"/>
    <s v="в % к пред году"/>
    <x v="8"/>
    <x v="3"/>
    <n v="105.60000000000001"/>
  </r>
  <r>
    <x v="54"/>
    <x v="4"/>
    <s v="   Темпы роста"/>
    <s v="в % к пред году"/>
    <x v="7"/>
    <x v="2"/>
    <n v="100.90090090090089"/>
  </r>
  <r>
    <x v="54"/>
    <x v="4"/>
    <s v="   Темпы роста"/>
    <s v="в % к пред году"/>
    <x v="5"/>
    <x v="0"/>
    <n v="83.6"/>
  </r>
  <r>
    <x v="54"/>
    <x v="4"/>
    <s v="   Темпы роста"/>
    <s v="в % к пред году"/>
    <x v="9"/>
    <x v="2"/>
    <n v="103.94736842105263"/>
  </r>
  <r>
    <x v="54"/>
    <x v="4"/>
    <s v="   Темпы роста"/>
    <s v="в % к пред году"/>
    <x v="7"/>
    <x v="3"/>
    <n v="112.61261261261262"/>
  </r>
  <r>
    <x v="54"/>
    <x v="4"/>
    <s v="   Темпы роста"/>
    <s v="в % к пред году"/>
    <x v="6"/>
    <x v="1"/>
    <n v="88.516746411483254"/>
  </r>
  <r>
    <x v="54"/>
    <x v="4"/>
    <s v="   Темпы роста"/>
    <s v="в % к пред году"/>
    <x v="9"/>
    <x v="3"/>
    <n v="106.06060606060606"/>
  </r>
  <r>
    <x v="54"/>
    <x v="4"/>
    <s v="   Темпы роста"/>
    <s v="в % к пред году"/>
    <x v="8"/>
    <x v="2"/>
    <n v="101.78571428571428"/>
  </r>
  <r>
    <x v="54"/>
    <x v="5"/>
    <s v="   Темпы роста"/>
    <s v="в % к пред году"/>
    <x v="7"/>
    <x v="1"/>
    <n v="121.69360764144012"/>
  </r>
  <r>
    <x v="54"/>
    <x v="5"/>
    <s v="   Темпы роста"/>
    <s v="в % к пред году"/>
    <x v="9"/>
    <x v="2"/>
    <n v="101.82975338106603"/>
  </r>
  <r>
    <x v="54"/>
    <x v="5"/>
    <s v="   Темпы роста"/>
    <s v="в % к пред году"/>
    <x v="8"/>
    <x v="2"/>
    <n v="94.867924528301884"/>
  </r>
  <r>
    <x v="54"/>
    <x v="5"/>
    <s v="   Темпы роста"/>
    <s v="в % к пред году"/>
    <x v="5"/>
    <x v="0"/>
    <n v="83.6"/>
  </r>
  <r>
    <x v="54"/>
    <x v="5"/>
    <s v="   Темпы роста"/>
    <s v="в % к пред году"/>
    <x v="9"/>
    <x v="3"/>
    <n v="102.5925925925926"/>
  </r>
  <r>
    <x v="54"/>
    <x v="5"/>
    <s v="   Темпы роста"/>
    <s v="в % к пред году"/>
    <x v="8"/>
    <x v="3"/>
    <n v="101.88679245283019"/>
  </r>
  <r>
    <x v="54"/>
    <x v="5"/>
    <s v="   Темпы роста"/>
    <s v="в % к пред году"/>
    <x v="6"/>
    <x v="0"/>
    <n v="86.82615629984052"/>
  </r>
  <r>
    <x v="54"/>
    <x v="5"/>
    <s v="   Темпы роста"/>
    <s v="в % к пред году"/>
    <x v="10"/>
    <x v="2"/>
    <n v="101.71875"/>
  </r>
  <r>
    <x v="54"/>
    <x v="5"/>
    <s v="   Темпы роста"/>
    <s v="в % к пред году"/>
    <x v="10"/>
    <x v="3"/>
    <n v="103.24909747292419"/>
  </r>
  <r>
    <x v="54"/>
    <x v="6"/>
    <s v="   Темпы роста"/>
    <s v="в % к пред году"/>
    <x v="10"/>
    <x v="2"/>
    <n v="104.87804878048782"/>
  </r>
  <r>
    <x v="54"/>
    <x v="6"/>
    <s v="   Темпы роста"/>
    <s v="в % к пред году"/>
    <x v="11"/>
    <x v="3"/>
    <n v="104.44444444444444"/>
  </r>
  <r>
    <x v="54"/>
    <x v="6"/>
    <s v="   Темпы роста"/>
    <s v="в % к пред году"/>
    <x v="8"/>
    <x v="1"/>
    <n v="76.72155688622756"/>
  </r>
  <r>
    <x v="54"/>
    <x v="6"/>
    <s v="   Темпы роста"/>
    <s v="в % к пред году"/>
    <x v="10"/>
    <x v="3"/>
    <n v="104.65116279069768"/>
  </r>
  <r>
    <x v="54"/>
    <x v="6"/>
    <s v="   Темпы роста"/>
    <s v="в % к пред году"/>
    <x v="6"/>
    <x v="0"/>
    <n v="86.8"/>
  </r>
  <r>
    <x v="54"/>
    <x v="6"/>
    <s v="   Темпы роста"/>
    <s v="в % к пред году"/>
    <x v="9"/>
    <x v="2"/>
    <n v="100.00000000000001"/>
  </r>
  <r>
    <x v="54"/>
    <x v="6"/>
    <s v="   Темпы роста"/>
    <s v="в % к пред году"/>
    <x v="11"/>
    <x v="2"/>
    <n v="104.65116279069768"/>
  </r>
  <r>
    <x v="54"/>
    <x v="6"/>
    <s v="   Темпы роста"/>
    <s v="в % к пред году"/>
    <x v="7"/>
    <x v="0"/>
    <n v="98.163115356355618"/>
  </r>
  <r>
    <x v="54"/>
    <x v="6"/>
    <s v="   Темпы роста"/>
    <s v="в % к пред году"/>
    <x v="9"/>
    <x v="3"/>
    <n v="104.87804878048782"/>
  </r>
  <r>
    <x v="54"/>
    <x v="7"/>
    <s v="   Темпы роста"/>
    <s v="в % к пред году"/>
    <x v="9"/>
    <x v="1"/>
    <n v="89.396231605006193"/>
  </r>
  <r>
    <x v="54"/>
    <x v="7"/>
    <s v="   Темпы роста"/>
    <s v="в % к пред году"/>
    <x v="12"/>
    <x v="3"/>
    <n v="104.89510489510489"/>
  </r>
  <r>
    <x v="54"/>
    <x v="7"/>
    <s v="   Темпы роста"/>
    <s v="в % к пред году"/>
    <x v="11"/>
    <x v="2"/>
    <n v="102.79411764705883"/>
  </r>
  <r>
    <x v="54"/>
    <x v="7"/>
    <s v="   Темпы роста"/>
    <s v="в % к пред году"/>
    <x v="10"/>
    <x v="2"/>
    <n v="104.61538461538461"/>
  </r>
  <r>
    <x v="54"/>
    <x v="7"/>
    <s v="   Темпы роста"/>
    <s v="в % к пред году"/>
    <x v="11"/>
    <x v="3"/>
    <n v="103.62318840579709"/>
  </r>
  <r>
    <x v="54"/>
    <x v="7"/>
    <s v="   Темпы роста"/>
    <s v="в % к пред году"/>
    <x v="10"/>
    <x v="3"/>
    <n v="106.15384615384616"/>
  </r>
  <r>
    <x v="54"/>
    <x v="7"/>
    <s v="   Темпы роста"/>
    <s v="в % к пред году"/>
    <x v="12"/>
    <x v="2"/>
    <n v="103.00429184549355"/>
  </r>
  <r>
    <x v="54"/>
    <x v="7"/>
    <s v="   Темпы роста"/>
    <s v="в % к пред году"/>
    <x v="7"/>
    <x v="0"/>
    <n v="98.2"/>
  </r>
  <r>
    <x v="54"/>
    <x v="7"/>
    <s v="   Темпы роста"/>
    <s v="в % к пред году"/>
    <x v="8"/>
    <x v="0"/>
    <n v="68.029565868263489"/>
  </r>
  <r>
    <x v="54"/>
    <x v="8"/>
    <s v="   Темпы роста"/>
    <s v="в % к пред году"/>
    <x v="9"/>
    <x v="0"/>
    <n v="100.5"/>
  </r>
  <r>
    <x v="54"/>
    <x v="8"/>
    <s v="   Темпы роста"/>
    <s v="в % к пред году"/>
    <x v="12"/>
    <x v="4"/>
    <n v="102"/>
  </r>
  <r>
    <x v="54"/>
    <x v="8"/>
    <s v="   Темпы роста"/>
    <s v="в % к пред году"/>
    <x v="11"/>
    <x v="4"/>
    <n v="100.6"/>
  </r>
  <r>
    <x v="54"/>
    <x v="8"/>
    <s v="   Темпы роста"/>
    <s v="в % к пред году"/>
    <x v="13"/>
    <x v="4"/>
    <n v="102.6"/>
  </r>
  <r>
    <x v="54"/>
    <x v="8"/>
    <s v="   Темпы роста"/>
    <s v="в % к пред году"/>
    <x v="10"/>
    <x v="1"/>
    <n v="102.4"/>
  </r>
  <r>
    <x v="54"/>
    <x v="8"/>
    <s v="   Темпы роста"/>
    <s v="в % к пред году"/>
    <x v="12"/>
    <x v="3"/>
    <n v="105.4"/>
  </r>
  <r>
    <x v="54"/>
    <x v="8"/>
    <s v="   Темпы роста"/>
    <s v="в % к пред году"/>
    <x v="11"/>
    <x v="3"/>
    <n v="104.5"/>
  </r>
  <r>
    <x v="54"/>
    <x v="8"/>
    <s v="   Темпы роста"/>
    <s v="в % к пред году"/>
    <x v="13"/>
    <x v="3"/>
    <n v="105.9"/>
  </r>
  <r>
    <x v="54"/>
    <x v="8"/>
    <s v="   Темпы роста"/>
    <s v="в % к пред году"/>
    <x v="11"/>
    <x v="2"/>
    <n v="102.6"/>
  </r>
  <r>
    <x v="54"/>
    <x v="8"/>
    <s v="   Темпы роста"/>
    <s v="в % к пред году"/>
    <x v="13"/>
    <x v="2"/>
    <n v="103.9"/>
  </r>
  <r>
    <x v="54"/>
    <x v="8"/>
    <s v="   Темпы роста"/>
    <s v="в % к пред году"/>
    <x v="12"/>
    <x v="2"/>
    <n v="103.2"/>
  </r>
  <r>
    <x v="54"/>
    <x v="8"/>
    <s v="   Темпы роста"/>
    <s v="в % к пред году"/>
    <x v="8"/>
    <x v="0"/>
    <n v="68.029565868263489"/>
  </r>
  <r>
    <x v="54"/>
    <x v="9"/>
    <s v="   Темпы роста"/>
    <s v="в % к пред году"/>
    <x v="10"/>
    <x v="0"/>
    <n v="152.58399676157063"/>
  </r>
  <r>
    <x v="54"/>
    <x v="9"/>
    <s v="   Темпы роста"/>
    <s v="в % к пред году"/>
    <x v="13"/>
    <x v="2"/>
    <n v="106.36942675159236"/>
  </r>
  <r>
    <x v="54"/>
    <x v="9"/>
    <s v="   Темпы роста"/>
    <s v="в % к пред году"/>
    <x v="12"/>
    <x v="2"/>
    <n v="111.34751773049646"/>
  </r>
  <r>
    <x v="54"/>
    <x v="9"/>
    <s v="   Темпы роста"/>
    <s v="в % к пред году"/>
    <x v="14"/>
    <x v="2"/>
    <n v="107.18562874251498"/>
  </r>
  <r>
    <x v="54"/>
    <x v="9"/>
    <s v="   Темпы роста"/>
    <s v="в % к пред году"/>
    <x v="11"/>
    <x v="1"/>
    <n v="124.6904846126636"/>
  </r>
  <r>
    <x v="54"/>
    <x v="9"/>
    <s v="   Темпы роста"/>
    <s v="в % к пред году"/>
    <x v="13"/>
    <x v="3"/>
    <n v="110.77844311377245"/>
  </r>
  <r>
    <x v="54"/>
    <x v="9"/>
    <s v="   Темпы роста"/>
    <s v="в % к пред году"/>
    <x v="12"/>
    <x v="3"/>
    <n v="118.43971631205675"/>
  </r>
  <r>
    <x v="54"/>
    <x v="9"/>
    <s v="   Темпы роста"/>
    <s v="в % к пред году"/>
    <x v="14"/>
    <x v="3"/>
    <n v="109.18918918918919"/>
  </r>
  <r>
    <x v="54"/>
    <x v="9"/>
    <s v="   Темпы роста"/>
    <s v="в % к пред году"/>
    <x v="12"/>
    <x v="4"/>
    <n v="102.83687943262412"/>
  </r>
  <r>
    <x v="54"/>
    <x v="9"/>
    <s v="   Темпы роста"/>
    <s v="в % к пред году"/>
    <x v="14"/>
    <x v="4"/>
    <n v="104.66666666666667"/>
  </r>
  <r>
    <x v="54"/>
    <x v="9"/>
    <s v="   Темпы роста"/>
    <s v="в % к пред году"/>
    <x v="13"/>
    <x v="4"/>
    <n v="103.44827586206897"/>
  </r>
  <r>
    <x v="54"/>
    <x v="9"/>
    <s v="   Темпы роста"/>
    <s v="в % к пред году"/>
    <x v="9"/>
    <x v="0"/>
    <n v="100.4"/>
  </r>
  <r>
    <x v="54"/>
    <x v="10"/>
    <s v="   Темпы роста"/>
    <s v="в % к пред году"/>
    <x v="10"/>
    <x v="0"/>
    <n v="152.58399676157063"/>
  </r>
  <r>
    <x v="54"/>
    <x v="10"/>
    <s v="   Темпы роста"/>
    <s v="в % к пред году"/>
    <x v="14"/>
    <x v="4"/>
    <n v="102.39117106069897"/>
  </r>
  <r>
    <x v="54"/>
    <x v="10"/>
    <s v="   Темпы роста"/>
    <s v="в % к пред году"/>
    <x v="13"/>
    <x v="4"/>
    <n v="105.2258064516129"/>
  </r>
  <r>
    <x v="54"/>
    <x v="10"/>
    <s v="   Темпы роста"/>
    <s v="в % к пред году"/>
    <x v="15"/>
    <x v="4"/>
    <n v="104.37125748502994"/>
  </r>
  <r>
    <x v="54"/>
    <x v="10"/>
    <s v="   Темпы роста"/>
    <s v="в % к пред году"/>
    <x v="11"/>
    <x v="0"/>
    <n v="112.2"/>
  </r>
  <r>
    <x v="54"/>
    <x v="10"/>
    <s v="   Темпы роста"/>
    <s v="в % к пред году"/>
    <x v="14"/>
    <x v="2"/>
    <n v="107.18562874251498"/>
  </r>
  <r>
    <x v="54"/>
    <x v="10"/>
    <s v="   Темпы роста"/>
    <s v="в % к пред году"/>
    <x v="13"/>
    <x v="2"/>
    <n v="107.74193548387096"/>
  </r>
  <r>
    <x v="54"/>
    <x v="10"/>
    <s v="   Темпы роста"/>
    <s v="в % к пред году"/>
    <x v="15"/>
    <x v="2"/>
    <n v="106.75977653631286"/>
  </r>
  <r>
    <x v="54"/>
    <x v="10"/>
    <s v="   Темпы роста"/>
    <s v="в % к пред году"/>
    <x v="12"/>
    <x v="1"/>
    <n v="122.14342001576044"/>
  </r>
  <r>
    <x v="54"/>
    <x v="10"/>
    <s v="   Темпы роста"/>
    <s v="в % к пред году"/>
    <x v="14"/>
    <x v="3"/>
    <n v="109.35672514619883"/>
  </r>
  <r>
    <x v="54"/>
    <x v="10"/>
    <s v="   Темпы роста"/>
    <s v="в % к пред году"/>
    <x v="13"/>
    <x v="3"/>
    <n v="110.3225806451613"/>
  </r>
  <r>
    <x v="54"/>
    <x v="10"/>
    <s v="   Темпы роста"/>
    <s v="в % к пред году"/>
    <x v="15"/>
    <x v="3"/>
    <n v="108.55614973262033"/>
  </r>
  <r>
    <x v="55"/>
    <x v="0"/>
    <s v="Импорт – всего"/>
    <s v="млн.долл._x000a_США"/>
    <x v="0"/>
    <x v="0"/>
    <n v="413.8"/>
  </r>
  <r>
    <x v="55"/>
    <x v="0"/>
    <s v="Импорт – всего"/>
    <s v="млн.долл._x000a_США"/>
    <x v="1"/>
    <x v="0"/>
    <n v="467.7"/>
  </r>
  <r>
    <x v="55"/>
    <x v="0"/>
    <s v="Импорт – всего"/>
    <s v="млн.долл._x000a_США"/>
    <x v="2"/>
    <x v="1"/>
    <n v="220"/>
  </r>
  <r>
    <x v="55"/>
    <x v="0"/>
    <s v="Импорт – всего"/>
    <s v="млн.долл._x000a_США"/>
    <x v="3"/>
    <x v="2"/>
    <n v="210"/>
  </r>
  <r>
    <x v="55"/>
    <x v="0"/>
    <s v="Импорт – всего"/>
    <s v="млн.долл._x000a_США"/>
    <x v="4"/>
    <x v="2"/>
    <n v="220"/>
  </r>
  <r>
    <x v="55"/>
    <x v="0"/>
    <s v="Импорт – всего"/>
    <s v="млн.долл._x000a_США"/>
    <x v="4"/>
    <x v="3"/>
    <n v="250"/>
  </r>
  <r>
    <x v="55"/>
    <x v="0"/>
    <s v="Импорт – всего"/>
    <s v="млн.долл._x000a_США"/>
    <x v="5"/>
    <x v="2"/>
    <n v="230"/>
  </r>
  <r>
    <x v="55"/>
    <x v="0"/>
    <s v="Импорт – всего"/>
    <s v="млн.долл._x000a_США"/>
    <x v="5"/>
    <x v="3"/>
    <n v="280"/>
  </r>
  <r>
    <x v="55"/>
    <x v="0"/>
    <s v="Импорт – всего"/>
    <s v="млн.долл._x000a_США"/>
    <x v="3"/>
    <x v="3"/>
    <n v="230"/>
  </r>
  <r>
    <x v="55"/>
    <x v="1"/>
    <s v="Импорт – всего"/>
    <s v="млн.долл._x000a_США"/>
    <x v="1"/>
    <x v="0"/>
    <n v="467.7"/>
  </r>
  <r>
    <x v="55"/>
    <x v="1"/>
    <s v="Импорт – всего"/>
    <s v="млн.долл._x000a_США"/>
    <x v="5"/>
    <x v="3"/>
    <n v="270"/>
  </r>
  <r>
    <x v="55"/>
    <x v="1"/>
    <s v="Импорт – всего"/>
    <s v="млн.долл._x000a_США"/>
    <x v="4"/>
    <x v="2"/>
    <n v="240"/>
  </r>
  <r>
    <x v="55"/>
    <x v="1"/>
    <s v="Импорт – всего"/>
    <s v="млн.долл._x000a_США"/>
    <x v="2"/>
    <x v="0"/>
    <n v="279.7"/>
  </r>
  <r>
    <x v="55"/>
    <x v="1"/>
    <s v="Импорт – всего"/>
    <s v="млн.долл._x000a_США"/>
    <x v="6"/>
    <x v="2"/>
    <n v="260"/>
  </r>
  <r>
    <x v="55"/>
    <x v="1"/>
    <s v="Импорт – всего"/>
    <s v="млн.долл._x000a_США"/>
    <x v="4"/>
    <x v="3"/>
    <n v="250"/>
  </r>
  <r>
    <x v="55"/>
    <x v="1"/>
    <s v="Импорт – всего"/>
    <s v="млн.долл._x000a_США"/>
    <x v="3"/>
    <x v="1"/>
    <n v="230"/>
  </r>
  <r>
    <x v="55"/>
    <x v="1"/>
    <s v="Импорт – всего"/>
    <s v="млн.долл._x000a_США"/>
    <x v="6"/>
    <x v="3"/>
    <n v="290"/>
  </r>
  <r>
    <x v="55"/>
    <x v="1"/>
    <s v="Импорт – всего"/>
    <s v="млн.долл._x000a_США"/>
    <x v="5"/>
    <x v="2"/>
    <n v="250"/>
  </r>
  <r>
    <x v="55"/>
    <x v="2"/>
    <s v="Импорт – всего"/>
    <s v="млн.долл._x000a_США"/>
    <x v="4"/>
    <x v="1"/>
    <n v="350"/>
  </r>
  <r>
    <x v="55"/>
    <x v="2"/>
    <s v="Импорт – всего"/>
    <s v="млн.долл._x000a_США"/>
    <x v="6"/>
    <x v="2"/>
    <n v="355"/>
  </r>
  <r>
    <x v="55"/>
    <x v="2"/>
    <s v="Импорт – всего"/>
    <s v="млн.долл._x000a_США"/>
    <x v="5"/>
    <x v="2"/>
    <n v="350"/>
  </r>
  <r>
    <x v="55"/>
    <x v="2"/>
    <s v="Импорт – всего"/>
    <s v="млн.долл._x000a_США"/>
    <x v="6"/>
    <x v="3"/>
    <n v="365"/>
  </r>
  <r>
    <x v="55"/>
    <x v="2"/>
    <s v="Импорт – всего"/>
    <s v="млн.долл._x000a_США"/>
    <x v="5"/>
    <x v="3"/>
    <n v="355"/>
  </r>
  <r>
    <x v="55"/>
    <x v="2"/>
    <s v="Импорт – всего"/>
    <s v="млн.долл._x000a_США"/>
    <x v="3"/>
    <x v="0"/>
    <n v="342.6"/>
  </r>
  <r>
    <x v="55"/>
    <x v="2"/>
    <s v="Импорт – всего"/>
    <s v="млн.долл._x000a_США"/>
    <x v="7"/>
    <x v="2"/>
    <n v="360"/>
  </r>
  <r>
    <x v="55"/>
    <x v="2"/>
    <s v="Импорт – всего"/>
    <s v="млн.долл._x000a_США"/>
    <x v="7"/>
    <x v="3"/>
    <n v="375"/>
  </r>
  <r>
    <x v="55"/>
    <x v="3"/>
    <s v="Импорт – всего"/>
    <s v="млн.долл._x000a_США"/>
    <x v="6"/>
    <x v="3"/>
    <n v="520"/>
  </r>
  <r>
    <x v="55"/>
    <x v="3"/>
    <s v="Импорт – всего"/>
    <s v="млн.долл._x000a_США"/>
    <x v="8"/>
    <x v="2"/>
    <n v="520"/>
  </r>
  <r>
    <x v="55"/>
    <x v="3"/>
    <s v="Импорт – всего"/>
    <s v="млн.долл._x000a_США"/>
    <x v="4"/>
    <x v="0"/>
    <n v="479.36"/>
  </r>
  <r>
    <x v="55"/>
    <x v="3"/>
    <s v="Импорт – всего"/>
    <s v="млн.долл._x000a_США"/>
    <x v="7"/>
    <x v="2"/>
    <n v="508"/>
  </r>
  <r>
    <x v="55"/>
    <x v="3"/>
    <s v="Импорт – всего"/>
    <s v="млн.долл._x000a_США"/>
    <x v="8"/>
    <x v="3"/>
    <n v="585"/>
  </r>
  <r>
    <x v="55"/>
    <x v="3"/>
    <s v="Импорт – всего"/>
    <s v="млн.долл._x000a_США"/>
    <x v="5"/>
    <x v="1"/>
    <n v="500"/>
  </r>
  <r>
    <x v="55"/>
    <x v="3"/>
    <s v="Импорт – всего"/>
    <s v="млн.долл._x000a_США"/>
    <x v="7"/>
    <x v="3"/>
    <n v="565"/>
  </r>
  <r>
    <x v="55"/>
    <x v="3"/>
    <s v="Импорт – всего"/>
    <s v="млн.долл._x000a_США"/>
    <x v="6"/>
    <x v="2"/>
    <n v="505"/>
  </r>
  <r>
    <x v="55"/>
    <x v="4"/>
    <s v="Импорт – всего"/>
    <s v="млн.долл._x000a_США"/>
    <x v="4"/>
    <x v="0"/>
    <n v="333.6"/>
  </r>
  <r>
    <x v="55"/>
    <x v="4"/>
    <s v="Импорт – всего"/>
    <s v="млн.долл._x000a_США"/>
    <x v="8"/>
    <x v="3"/>
    <n v="260"/>
  </r>
  <r>
    <x v="55"/>
    <x v="4"/>
    <s v="Импорт – всего"/>
    <s v="млн.долл._x000a_США"/>
    <x v="7"/>
    <x v="2"/>
    <n v="245"/>
  </r>
  <r>
    <x v="55"/>
    <x v="4"/>
    <s v="Импорт – всего"/>
    <s v="млн.долл._x000a_США"/>
    <x v="5"/>
    <x v="0"/>
    <n v="310.7"/>
  </r>
  <r>
    <x v="55"/>
    <x v="4"/>
    <s v="Импорт – всего"/>
    <s v="млн.долл._x000a_США"/>
    <x v="9"/>
    <x v="2"/>
    <n v="255"/>
  </r>
  <r>
    <x v="55"/>
    <x v="4"/>
    <s v="Импорт – всего"/>
    <s v="млн.долл._x000a_США"/>
    <x v="7"/>
    <x v="3"/>
    <n v="250"/>
  </r>
  <r>
    <x v="55"/>
    <x v="4"/>
    <s v="Импорт – всего"/>
    <s v="млн.долл._x000a_США"/>
    <x v="6"/>
    <x v="1"/>
    <n v="240"/>
  </r>
  <r>
    <x v="55"/>
    <x v="4"/>
    <s v="Импорт – всего"/>
    <s v="млн.долл._x000a_США"/>
    <x v="9"/>
    <x v="3"/>
    <n v="270"/>
  </r>
  <r>
    <x v="55"/>
    <x v="4"/>
    <s v="Импорт – всего"/>
    <s v="млн.долл._x000a_США"/>
    <x v="8"/>
    <x v="2"/>
    <n v="250"/>
  </r>
  <r>
    <x v="55"/>
    <x v="5"/>
    <s v="Импорт – всего"/>
    <s v="млн.долл._x000a_США"/>
    <x v="7"/>
    <x v="1"/>
    <n v="190"/>
  </r>
  <r>
    <x v="55"/>
    <x v="5"/>
    <s v="Импорт – всего"/>
    <s v="млн.долл._x000a_США"/>
    <x v="9"/>
    <x v="2"/>
    <n v="195"/>
  </r>
  <r>
    <x v="55"/>
    <x v="5"/>
    <s v="Импорт – всего"/>
    <s v="млн.долл._x000a_США"/>
    <x v="8"/>
    <x v="2"/>
    <n v="190"/>
  </r>
  <r>
    <x v="55"/>
    <x v="5"/>
    <s v="Импорт – всего"/>
    <s v="млн.долл._x000a_США"/>
    <x v="5"/>
    <x v="0"/>
    <n v="310.7"/>
  </r>
  <r>
    <x v="55"/>
    <x v="5"/>
    <s v="Импорт – всего"/>
    <s v="млн.долл._x000a_США"/>
    <x v="9"/>
    <x v="3"/>
    <n v="215"/>
  </r>
  <r>
    <x v="55"/>
    <x v="5"/>
    <s v="Импорт – всего"/>
    <s v="млн.долл._x000a_США"/>
    <x v="8"/>
    <x v="3"/>
    <n v="200"/>
  </r>
  <r>
    <x v="55"/>
    <x v="5"/>
    <s v="Импорт – всего"/>
    <s v="млн.долл._x000a_США"/>
    <x v="6"/>
    <x v="0"/>
    <n v="234"/>
  </r>
  <r>
    <x v="55"/>
    <x v="5"/>
    <s v="Импорт – всего"/>
    <s v="млн.долл._x000a_США"/>
    <x v="10"/>
    <x v="2"/>
    <n v="211"/>
  </r>
  <r>
    <x v="55"/>
    <x v="5"/>
    <s v="Импорт – всего"/>
    <s v="млн.долл._x000a_США"/>
    <x v="10"/>
    <x v="3"/>
    <n v="235"/>
  </r>
  <r>
    <x v="55"/>
    <x v="6"/>
    <s v="Импорт – всего"/>
    <s v="млн.долл._x000a_США"/>
    <x v="10"/>
    <x v="2"/>
    <n v="171.3"/>
  </r>
  <r>
    <x v="55"/>
    <x v="6"/>
    <s v="Импорт – всего"/>
    <s v="млн.долл._x000a_США"/>
    <x v="11"/>
    <x v="3"/>
    <n v="193.5"/>
  </r>
  <r>
    <x v="55"/>
    <x v="6"/>
    <s v="Импорт – всего"/>
    <s v="млн.долл._x000a_США"/>
    <x v="8"/>
    <x v="1"/>
    <n v="158.30000000000001"/>
  </r>
  <r>
    <x v="55"/>
    <x v="6"/>
    <s v="Импорт – всего"/>
    <s v="млн.долл._x000a_США"/>
    <x v="10"/>
    <x v="3"/>
    <n v="181.3"/>
  </r>
  <r>
    <x v="55"/>
    <x v="6"/>
    <s v="Импорт – всего"/>
    <s v="млн.долл._x000a_США"/>
    <x v="6"/>
    <x v="0"/>
    <n v="234"/>
  </r>
  <r>
    <x v="55"/>
    <x v="6"/>
    <s v="Импорт – всего"/>
    <s v="млн.долл._x000a_США"/>
    <x v="9"/>
    <x v="2"/>
    <n v="155"/>
  </r>
  <r>
    <x v="55"/>
    <x v="6"/>
    <s v="Импорт – всего"/>
    <s v="млн.долл._x000a_США"/>
    <x v="11"/>
    <x v="2"/>
    <n v="179.8"/>
  </r>
  <r>
    <x v="55"/>
    <x v="6"/>
    <s v="Импорт – всего"/>
    <s v="млн.долл._x000a_США"/>
    <x v="7"/>
    <x v="0"/>
    <n v="206.8"/>
  </r>
  <r>
    <x v="55"/>
    <x v="6"/>
    <s v="Импорт – всего"/>
    <s v="млн.долл._x000a_США"/>
    <x v="9"/>
    <x v="3"/>
    <n v="168.9"/>
  </r>
  <r>
    <x v="55"/>
    <x v="7"/>
    <s v="Импорт – всего"/>
    <s v="млн.долл._x000a_США"/>
    <x v="9"/>
    <x v="1"/>
    <n v="125"/>
  </r>
  <r>
    <x v="55"/>
    <x v="7"/>
    <s v="Импорт – всего"/>
    <s v="млн.долл._x000a_США"/>
    <x v="12"/>
    <x v="3"/>
    <n v="149"/>
  </r>
  <r>
    <x v="55"/>
    <x v="7"/>
    <s v="Импорт – всего"/>
    <s v="млн.долл._x000a_США"/>
    <x v="11"/>
    <x v="2"/>
    <n v="136"/>
  </r>
  <r>
    <x v="55"/>
    <x v="7"/>
    <s v="Импорт – всего"/>
    <s v="млн.долл._x000a_США"/>
    <x v="10"/>
    <x v="2"/>
    <n v="130"/>
  </r>
  <r>
    <x v="55"/>
    <x v="7"/>
    <s v="Импорт – всего"/>
    <s v="млн.долл._x000a_США"/>
    <x v="11"/>
    <x v="3"/>
    <n v="138"/>
  </r>
  <r>
    <x v="55"/>
    <x v="7"/>
    <s v="Импорт – всего"/>
    <s v="млн.долл._x000a_США"/>
    <x v="10"/>
    <x v="3"/>
    <n v="131"/>
  </r>
  <r>
    <x v="55"/>
    <x v="7"/>
    <s v="Импорт – всего"/>
    <s v="млн.долл._x000a_США"/>
    <x v="12"/>
    <x v="2"/>
    <n v="145"/>
  </r>
  <r>
    <x v="55"/>
    <x v="7"/>
    <s v="Импорт – всего"/>
    <s v="млн.долл._x000a_США"/>
    <x v="7"/>
    <x v="0"/>
    <n v="206.8"/>
  </r>
  <r>
    <x v="55"/>
    <x v="7"/>
    <s v="Импорт – всего"/>
    <s v="млн.долл._x000a_США"/>
    <x v="8"/>
    <x v="0"/>
    <n v="146.6"/>
  </r>
  <r>
    <x v="55"/>
    <x v="8"/>
    <s v="Импорт – всего"/>
    <s v="млн.долл._x000a_США"/>
    <x v="9"/>
    <x v="0"/>
    <n v="229"/>
  </r>
  <r>
    <x v="55"/>
    <x v="8"/>
    <s v="Импорт – всего"/>
    <s v="млн.долл._x000a_США"/>
    <x v="12"/>
    <x v="4"/>
    <n v="243.5"/>
  </r>
  <r>
    <x v="55"/>
    <x v="8"/>
    <s v="Импорт – всего"/>
    <s v="млн.долл._x000a_США"/>
    <x v="11"/>
    <x v="4"/>
    <n v="240"/>
  </r>
  <r>
    <x v="55"/>
    <x v="8"/>
    <s v="Импорт – всего"/>
    <s v="млн.долл._x000a_США"/>
    <x v="13"/>
    <x v="4"/>
    <n v="247.7"/>
  </r>
  <r>
    <x v="55"/>
    <x v="8"/>
    <s v="Импорт – всего"/>
    <s v="млн.долл._x000a_США"/>
    <x v="10"/>
    <x v="1"/>
    <n v="240"/>
  </r>
  <r>
    <x v="55"/>
    <x v="8"/>
    <s v="Импорт – всего"/>
    <s v="млн.долл._x000a_США"/>
    <x v="12"/>
    <x v="3"/>
    <n v="265.60000000000002"/>
  </r>
  <r>
    <x v="55"/>
    <x v="8"/>
    <s v="Импорт – всего"/>
    <s v="млн.долл._x000a_США"/>
    <x v="11"/>
    <x v="3"/>
    <n v="254.1"/>
  </r>
  <r>
    <x v="55"/>
    <x v="8"/>
    <s v="Импорт – всего"/>
    <s v="млн.долл._x000a_США"/>
    <x v="13"/>
    <x v="3"/>
    <n v="279.10000000000002"/>
  </r>
  <r>
    <x v="55"/>
    <x v="8"/>
    <s v="Импорт – всего"/>
    <s v="млн.долл._x000a_США"/>
    <x v="11"/>
    <x v="2"/>
    <n v="247.2"/>
  </r>
  <r>
    <x v="55"/>
    <x v="8"/>
    <s v="Импорт – всего"/>
    <s v="млн.долл._x000a_США"/>
    <x v="13"/>
    <x v="2"/>
    <n v="261.7"/>
  </r>
  <r>
    <x v="55"/>
    <x v="8"/>
    <s v="Импорт – всего"/>
    <s v="млн.долл._x000a_США"/>
    <x v="12"/>
    <x v="2"/>
    <n v="254"/>
  </r>
  <r>
    <x v="55"/>
    <x v="8"/>
    <s v="Импорт – всего"/>
    <s v="млн.долл._x000a_США"/>
    <x v="8"/>
    <x v="0"/>
    <n v="146.6"/>
  </r>
  <r>
    <x v="55"/>
    <x v="9"/>
    <s v="Импорт – всего"/>
    <s v="млн.долл._x000a_США"/>
    <x v="10"/>
    <x v="0"/>
    <n v="250.9"/>
  </r>
  <r>
    <x v="55"/>
    <x v="9"/>
    <s v="Импорт – всего"/>
    <s v="млн.долл._x000a_США"/>
    <x v="13"/>
    <x v="2"/>
    <n v="217"/>
  </r>
  <r>
    <x v="55"/>
    <x v="9"/>
    <s v="Импорт – всего"/>
    <s v="млн.долл._x000a_США"/>
    <x v="12"/>
    <x v="2"/>
    <n v="208"/>
  </r>
  <r>
    <x v="55"/>
    <x v="9"/>
    <s v="Импорт – всего"/>
    <s v="млн.долл._x000a_США"/>
    <x v="14"/>
    <x v="2"/>
    <n v="225"/>
  </r>
  <r>
    <x v="55"/>
    <x v="9"/>
    <s v="Импорт – всего"/>
    <s v="млн.долл._x000a_США"/>
    <x v="11"/>
    <x v="1"/>
    <n v="200"/>
  </r>
  <r>
    <x v="55"/>
    <x v="9"/>
    <s v="Импорт – всего"/>
    <s v="млн.долл._x000a_США"/>
    <x v="13"/>
    <x v="3"/>
    <n v="228"/>
  </r>
  <r>
    <x v="55"/>
    <x v="9"/>
    <s v="Импорт – всего"/>
    <s v="млн.долл._x000a_США"/>
    <x v="12"/>
    <x v="3"/>
    <n v="215"/>
  </r>
  <r>
    <x v="55"/>
    <x v="9"/>
    <s v="Импорт – всего"/>
    <s v="млн.долл._x000a_США"/>
    <x v="14"/>
    <x v="3"/>
    <n v="240"/>
  </r>
  <r>
    <x v="55"/>
    <x v="9"/>
    <s v="Импорт – всего"/>
    <s v="млн.долл._x000a_США"/>
    <x v="12"/>
    <x v="4"/>
    <n v="190"/>
  </r>
  <r>
    <x v="55"/>
    <x v="9"/>
    <s v="Импорт – всего"/>
    <s v="млн.долл._x000a_США"/>
    <x v="14"/>
    <x v="4"/>
    <n v="192.5"/>
  </r>
  <r>
    <x v="55"/>
    <x v="9"/>
    <s v="Импорт – всего"/>
    <s v="млн.долл._x000a_США"/>
    <x v="13"/>
    <x v="4"/>
    <n v="192"/>
  </r>
  <r>
    <x v="55"/>
    <x v="9"/>
    <s v="Импорт – всего"/>
    <s v="млн.долл._x000a_США"/>
    <x v="9"/>
    <x v="0"/>
    <n v="187.9"/>
  </r>
  <r>
    <x v="55"/>
    <x v="10"/>
    <s v="Импорт – всего"/>
    <s v="млн.долл._x000a_США"/>
    <x v="10"/>
    <x v="0"/>
    <n v="250.9"/>
  </r>
  <r>
    <x v="55"/>
    <x v="10"/>
    <s v="Импорт – всего"/>
    <s v="млн.долл._x000a_США"/>
    <x v="14"/>
    <x v="4"/>
    <n v="218"/>
  </r>
  <r>
    <x v="55"/>
    <x v="10"/>
    <s v="Импорт – всего"/>
    <s v="млн.долл._x000a_США"/>
    <x v="13"/>
    <x v="4"/>
    <n v="214.5"/>
  </r>
  <r>
    <x v="55"/>
    <x v="10"/>
    <s v="Импорт – всего"/>
    <s v="млн.долл._x000a_США"/>
    <x v="15"/>
    <x v="4"/>
    <n v="222"/>
  </r>
  <r>
    <x v="55"/>
    <x v="10"/>
    <s v="Импорт – всего"/>
    <s v="млн.долл._x000a_США"/>
    <x v="11"/>
    <x v="0"/>
    <n v="210.5"/>
  </r>
  <r>
    <x v="55"/>
    <x v="10"/>
    <s v="Импорт – всего"/>
    <s v="млн.долл._x000a_США"/>
    <x v="14"/>
    <x v="2"/>
    <n v="225"/>
  </r>
  <r>
    <x v="55"/>
    <x v="10"/>
    <s v="Импорт – всего"/>
    <s v="млн.долл._x000a_США"/>
    <x v="13"/>
    <x v="2"/>
    <n v="217"/>
  </r>
  <r>
    <x v="55"/>
    <x v="10"/>
    <s v="Импорт – всего"/>
    <s v="млн.долл._x000a_США"/>
    <x v="15"/>
    <x v="2"/>
    <n v="234"/>
  </r>
  <r>
    <x v="55"/>
    <x v="10"/>
    <s v="Импорт – всего"/>
    <s v="млн.долл._x000a_США"/>
    <x v="12"/>
    <x v="1"/>
    <n v="213"/>
  </r>
  <r>
    <x v="55"/>
    <x v="10"/>
    <s v="Импорт – всего"/>
    <s v="млн.долл._x000a_США"/>
    <x v="14"/>
    <x v="3"/>
    <n v="238"/>
  </r>
  <r>
    <x v="55"/>
    <x v="10"/>
    <s v="Импорт – всего"/>
    <s v="млн.долл._x000a_США"/>
    <x v="13"/>
    <x v="3"/>
    <n v="225"/>
  </r>
  <r>
    <x v="55"/>
    <x v="10"/>
    <s v="Импорт – всего"/>
    <s v="млн.долл._x000a_США"/>
    <x v="15"/>
    <x v="3"/>
    <n v="252"/>
  </r>
  <r>
    <x v="56"/>
    <x v="0"/>
    <s v="   Темпы роста"/>
    <s v="в % к пред году"/>
    <x v="0"/>
    <x v="0"/>
    <n v="152.6"/>
  </r>
  <r>
    <x v="56"/>
    <x v="0"/>
    <s v="   Темпы роста"/>
    <s v="в % к пред году"/>
    <x v="1"/>
    <x v="0"/>
    <n v="113"/>
  </r>
  <r>
    <x v="56"/>
    <x v="0"/>
    <s v="   Темпы роста"/>
    <s v="в % к пред году"/>
    <x v="2"/>
    <x v="1"/>
    <n v="47"/>
  </r>
  <r>
    <x v="56"/>
    <x v="0"/>
    <s v="   Темпы роста"/>
    <s v="в % к пред году"/>
    <x v="3"/>
    <x v="2"/>
    <n v="95.454545454545453"/>
  </r>
  <r>
    <x v="56"/>
    <x v="0"/>
    <s v="   Темпы роста"/>
    <s v="в % к пред году"/>
    <x v="4"/>
    <x v="2"/>
    <n v="104.76190476190476"/>
  </r>
  <r>
    <x v="56"/>
    <x v="0"/>
    <s v="   Темпы роста"/>
    <s v="в % к пред году"/>
    <x v="4"/>
    <x v="3"/>
    <n v="108.69565217391305"/>
  </r>
  <r>
    <x v="56"/>
    <x v="0"/>
    <s v="   Темпы роста"/>
    <s v="в % к пред году"/>
    <x v="5"/>
    <x v="2"/>
    <n v="104.54545454545453"/>
  </r>
  <r>
    <x v="56"/>
    <x v="0"/>
    <s v="   Темпы роста"/>
    <s v="в % к пред году"/>
    <x v="5"/>
    <x v="3"/>
    <n v="112"/>
  </r>
  <r>
    <x v="56"/>
    <x v="0"/>
    <s v="   Темпы роста"/>
    <s v="в % к пред году"/>
    <x v="3"/>
    <x v="3"/>
    <n v="104.54545454545453"/>
  </r>
  <r>
    <x v="56"/>
    <x v="1"/>
    <s v="   Темпы роста"/>
    <s v="в % к пред году"/>
    <x v="1"/>
    <x v="0"/>
    <n v="113"/>
  </r>
  <r>
    <x v="56"/>
    <x v="1"/>
    <s v="   Темпы роста"/>
    <s v="в % к пред году"/>
    <x v="5"/>
    <x v="3"/>
    <n v="108"/>
  </r>
  <r>
    <x v="56"/>
    <x v="1"/>
    <s v="   Темпы роста"/>
    <s v="в % к пред году"/>
    <x v="4"/>
    <x v="2"/>
    <n v="104.3"/>
  </r>
  <r>
    <x v="56"/>
    <x v="1"/>
    <s v="   Темпы роста"/>
    <s v="в % к пред году"/>
    <x v="2"/>
    <x v="0"/>
    <n v="59.803292709001497"/>
  </r>
  <r>
    <x v="56"/>
    <x v="1"/>
    <s v="   Темпы роста"/>
    <s v="в % к пред году"/>
    <x v="6"/>
    <x v="2"/>
    <n v="104"/>
  </r>
  <r>
    <x v="56"/>
    <x v="1"/>
    <s v="   Темпы роста"/>
    <s v="в % к пред году"/>
    <x v="4"/>
    <x v="3"/>
    <n v="108.69565217391303"/>
  </r>
  <r>
    <x v="56"/>
    <x v="1"/>
    <s v="   Темпы роста"/>
    <s v="в % к пред году"/>
    <x v="3"/>
    <x v="1"/>
    <n v="82.2309617447265"/>
  </r>
  <r>
    <x v="56"/>
    <x v="1"/>
    <s v="   Темпы роста"/>
    <s v="в % к пред году"/>
    <x v="6"/>
    <x v="3"/>
    <n v="107.40740740740742"/>
  </r>
  <r>
    <x v="56"/>
    <x v="1"/>
    <s v="   Темпы роста"/>
    <s v="в % к пред году"/>
    <x v="5"/>
    <x v="2"/>
    <n v="104.16666666666667"/>
  </r>
  <r>
    <x v="56"/>
    <x v="2"/>
    <s v="   Темпы роста"/>
    <s v="в % к пред году"/>
    <x v="4"/>
    <x v="1"/>
    <n v="102.15995329830706"/>
  </r>
  <r>
    <x v="56"/>
    <x v="2"/>
    <s v="   Темпы роста"/>
    <s v="в % к пред году"/>
    <x v="6"/>
    <x v="2"/>
    <n v="101.42857142857143"/>
  </r>
  <r>
    <x v="56"/>
    <x v="2"/>
    <s v="   Темпы роста"/>
    <s v="в % к пред году"/>
    <x v="5"/>
    <x v="2"/>
    <n v="100"/>
  </r>
  <r>
    <x v="56"/>
    <x v="2"/>
    <s v="   Темпы роста"/>
    <s v="в % к пред году"/>
    <x v="6"/>
    <x v="3"/>
    <n v="102.8169014084507"/>
  </r>
  <r>
    <x v="56"/>
    <x v="2"/>
    <s v="   Темпы роста"/>
    <s v="в % к пред году"/>
    <x v="5"/>
    <x v="3"/>
    <n v="101.42857142857143"/>
  </r>
  <r>
    <x v="56"/>
    <x v="2"/>
    <s v="   Темпы роста"/>
    <s v="в % к пред году"/>
    <x v="3"/>
    <x v="0"/>
    <n v="122.5"/>
  </r>
  <r>
    <x v="56"/>
    <x v="2"/>
    <s v="   Темпы роста"/>
    <s v="в % к пред году"/>
    <x v="7"/>
    <x v="2"/>
    <n v="101.40845070422536"/>
  </r>
  <r>
    <x v="56"/>
    <x v="2"/>
    <s v="   Темпы роста"/>
    <s v="в % к пред году"/>
    <x v="7"/>
    <x v="3"/>
    <n v="102.73972602739727"/>
  </r>
  <r>
    <x v="56"/>
    <x v="3"/>
    <s v="   Темпы роста"/>
    <s v="в % к пред году"/>
    <x v="6"/>
    <x v="3"/>
    <n v="104"/>
  </r>
  <r>
    <x v="56"/>
    <x v="3"/>
    <s v="   Темпы роста"/>
    <s v="в % к пред году"/>
    <x v="8"/>
    <x v="2"/>
    <n v="102.4"/>
  </r>
  <r>
    <x v="56"/>
    <x v="3"/>
    <s v="   Темпы роста"/>
    <s v="в % к пред году"/>
    <x v="4"/>
    <x v="0"/>
    <n v="147.1"/>
  </r>
  <r>
    <x v="56"/>
    <x v="3"/>
    <s v="   Темпы роста"/>
    <s v="в % к пред году"/>
    <x v="7"/>
    <x v="2"/>
    <n v="100.6"/>
  </r>
  <r>
    <x v="56"/>
    <x v="3"/>
    <s v="   Темпы роста"/>
    <s v="в % к пред году"/>
    <x v="8"/>
    <x v="3"/>
    <n v="103.5"/>
  </r>
  <r>
    <x v="56"/>
    <x v="3"/>
    <s v="   Темпы роста"/>
    <s v="в % к пред году"/>
    <x v="5"/>
    <x v="1"/>
    <n v="104.3"/>
  </r>
  <r>
    <x v="56"/>
    <x v="3"/>
    <s v="   Темпы роста"/>
    <s v="в % к пред году"/>
    <x v="7"/>
    <x v="3"/>
    <n v="108.7"/>
  </r>
  <r>
    <x v="56"/>
    <x v="3"/>
    <s v="   Темпы роста"/>
    <s v="в % к пред году"/>
    <x v="6"/>
    <x v="2"/>
    <n v="101"/>
  </r>
  <r>
    <x v="56"/>
    <x v="4"/>
    <s v="   Темпы роста"/>
    <s v="в % к пред году"/>
    <x v="4"/>
    <x v="0"/>
    <n v="134"/>
  </r>
  <r>
    <x v="56"/>
    <x v="4"/>
    <s v="   Темпы роста"/>
    <s v="в % к пред году"/>
    <x v="8"/>
    <x v="3"/>
    <n v="104"/>
  </r>
  <r>
    <x v="56"/>
    <x v="4"/>
    <s v="   Темпы роста"/>
    <s v="в % к пред году"/>
    <x v="7"/>
    <x v="2"/>
    <n v="102.08333333333333"/>
  </r>
  <r>
    <x v="56"/>
    <x v="4"/>
    <s v="   Темпы роста"/>
    <s v="в % к пред году"/>
    <x v="5"/>
    <x v="0"/>
    <n v="93.1"/>
  </r>
  <r>
    <x v="56"/>
    <x v="4"/>
    <s v="   Темпы роста"/>
    <s v="в % к пред году"/>
    <x v="9"/>
    <x v="2"/>
    <n v="102"/>
  </r>
  <r>
    <x v="56"/>
    <x v="4"/>
    <s v="   Темпы роста"/>
    <s v="в % к пред году"/>
    <x v="7"/>
    <x v="3"/>
    <n v="104.16666666666667"/>
  </r>
  <r>
    <x v="56"/>
    <x v="4"/>
    <s v="   Темпы роста"/>
    <s v="в % к пред году"/>
    <x v="6"/>
    <x v="1"/>
    <n v="77.24493080141616"/>
  </r>
  <r>
    <x v="56"/>
    <x v="4"/>
    <s v="   Темпы роста"/>
    <s v="в % к пред году"/>
    <x v="9"/>
    <x v="3"/>
    <n v="103.84615384615385"/>
  </r>
  <r>
    <x v="56"/>
    <x v="4"/>
    <s v="   Темпы роста"/>
    <s v="в % к пред году"/>
    <x v="8"/>
    <x v="2"/>
    <n v="102.04081632653062"/>
  </r>
  <r>
    <x v="56"/>
    <x v="5"/>
    <s v="   Темпы роста"/>
    <s v="в % к пред году"/>
    <x v="7"/>
    <x v="1"/>
    <n v="81.196581196581207"/>
  </r>
  <r>
    <x v="56"/>
    <x v="5"/>
    <s v="   Темпы роста"/>
    <s v="в % к пред году"/>
    <x v="9"/>
    <x v="2"/>
    <n v="102.63157894736842"/>
  </r>
  <r>
    <x v="56"/>
    <x v="5"/>
    <s v="   Темпы роста"/>
    <s v="в % к пред году"/>
    <x v="8"/>
    <x v="2"/>
    <n v="100"/>
  </r>
  <r>
    <x v="56"/>
    <x v="5"/>
    <s v="   Темпы роста"/>
    <s v="в % к пред году"/>
    <x v="5"/>
    <x v="0"/>
    <n v="93.1"/>
  </r>
  <r>
    <x v="56"/>
    <x v="5"/>
    <s v="   Темпы роста"/>
    <s v="в % к пред году"/>
    <x v="9"/>
    <x v="3"/>
    <n v="107.5"/>
  </r>
  <r>
    <x v="56"/>
    <x v="5"/>
    <s v="   Темпы роста"/>
    <s v="в % к пред году"/>
    <x v="8"/>
    <x v="3"/>
    <n v="105.26315789473685"/>
  </r>
  <r>
    <x v="56"/>
    <x v="5"/>
    <s v="   Темпы роста"/>
    <s v="в % к пред году"/>
    <x v="6"/>
    <x v="0"/>
    <n v="75.31380753138076"/>
  </r>
  <r>
    <x v="56"/>
    <x v="5"/>
    <s v="   Темпы роста"/>
    <s v="в % к пред году"/>
    <x v="10"/>
    <x v="2"/>
    <n v="108.2051282051282"/>
  </r>
  <r>
    <x v="56"/>
    <x v="5"/>
    <s v="   Темпы роста"/>
    <s v="в % к пред году"/>
    <x v="10"/>
    <x v="3"/>
    <n v="109.30232558139535"/>
  </r>
  <r>
    <x v="56"/>
    <x v="6"/>
    <s v="   Темпы роста"/>
    <s v="в % к пред году"/>
    <x v="10"/>
    <x v="2"/>
    <n v="110.51612903225806"/>
  </r>
  <r>
    <x v="56"/>
    <x v="6"/>
    <s v="   Темпы роста"/>
    <s v="в % к пред году"/>
    <x v="11"/>
    <x v="3"/>
    <n v="106.72917815774957"/>
  </r>
  <r>
    <x v="56"/>
    <x v="6"/>
    <s v="   Темпы роста"/>
    <s v="в % к пред году"/>
    <x v="8"/>
    <x v="1"/>
    <n v="76.547388781431337"/>
  </r>
  <r>
    <x v="56"/>
    <x v="6"/>
    <s v="   Темпы роста"/>
    <s v="в % к пред году"/>
    <x v="10"/>
    <x v="3"/>
    <n v="107.34162226169332"/>
  </r>
  <r>
    <x v="56"/>
    <x v="6"/>
    <s v="   Темпы роста"/>
    <s v="в % к пред году"/>
    <x v="6"/>
    <x v="0"/>
    <n v="75.3"/>
  </r>
  <r>
    <x v="56"/>
    <x v="6"/>
    <s v="   Темпы роста"/>
    <s v="в % к пред году"/>
    <x v="9"/>
    <x v="2"/>
    <n v="97.915350600126331"/>
  </r>
  <r>
    <x v="56"/>
    <x v="6"/>
    <s v="   Темпы роста"/>
    <s v="в % к пред году"/>
    <x v="11"/>
    <x v="2"/>
    <n v="104.9620548744892"/>
  </r>
  <r>
    <x v="56"/>
    <x v="6"/>
    <s v="   Темпы роста"/>
    <s v="в % к пред году"/>
    <x v="7"/>
    <x v="0"/>
    <n v="88.376068376068389"/>
  </r>
  <r>
    <x v="56"/>
    <x v="6"/>
    <s v="   Темпы роста"/>
    <s v="в % к пред году"/>
    <x v="9"/>
    <x v="3"/>
    <n v="106.69614655716993"/>
  </r>
  <r>
    <x v="56"/>
    <x v="7"/>
    <s v="   Темпы роста"/>
    <s v="в % к пред году"/>
    <x v="9"/>
    <x v="1"/>
    <n v="85.266030013642563"/>
  </r>
  <r>
    <x v="56"/>
    <x v="7"/>
    <s v="   Темпы роста"/>
    <s v="в % к пред году"/>
    <x v="12"/>
    <x v="3"/>
    <n v="107.97101449275362"/>
  </r>
  <r>
    <x v="56"/>
    <x v="7"/>
    <s v="   Темпы роста"/>
    <s v="в % к пред году"/>
    <x v="11"/>
    <x v="2"/>
    <n v="104.61538461538461"/>
  </r>
  <r>
    <x v="56"/>
    <x v="7"/>
    <s v="   Темпы роста"/>
    <s v="в % к пред году"/>
    <x v="10"/>
    <x v="2"/>
    <n v="104"/>
  </r>
  <r>
    <x v="56"/>
    <x v="7"/>
    <s v="   Темпы роста"/>
    <s v="в % к пред году"/>
    <x v="11"/>
    <x v="3"/>
    <n v="105.34351145038167"/>
  </r>
  <r>
    <x v="56"/>
    <x v="7"/>
    <s v="   Темпы роста"/>
    <s v="в % к пред году"/>
    <x v="10"/>
    <x v="3"/>
    <n v="104.8"/>
  </r>
  <r>
    <x v="56"/>
    <x v="7"/>
    <s v="   Темпы роста"/>
    <s v="в % к пред году"/>
    <x v="12"/>
    <x v="2"/>
    <n v="106.61764705882352"/>
  </r>
  <r>
    <x v="56"/>
    <x v="7"/>
    <s v="   Темпы роста"/>
    <s v="в % к пред году"/>
    <x v="7"/>
    <x v="0"/>
    <n v="88.4"/>
  </r>
  <r>
    <x v="56"/>
    <x v="7"/>
    <s v="   Темпы роста"/>
    <s v="в % к пред году"/>
    <x v="8"/>
    <x v="0"/>
    <n v="70.889748549323016"/>
  </r>
  <r>
    <x v="56"/>
    <x v="8"/>
    <s v="   Темпы роста"/>
    <s v="в % к пред году"/>
    <x v="9"/>
    <x v="0"/>
    <n v="130.30000000000001"/>
  </r>
  <r>
    <x v="56"/>
    <x v="8"/>
    <s v="   Темпы роста"/>
    <s v="в % к пред году"/>
    <x v="12"/>
    <x v="4"/>
    <n v="101.5"/>
  </r>
  <r>
    <x v="56"/>
    <x v="8"/>
    <s v="   Темпы роста"/>
    <s v="в % к пред году"/>
    <x v="11"/>
    <x v="4"/>
    <n v="100"/>
  </r>
  <r>
    <x v="56"/>
    <x v="8"/>
    <s v="   Темпы роста"/>
    <s v="в % к пред году"/>
    <x v="13"/>
    <x v="4"/>
    <n v="101.7"/>
  </r>
  <r>
    <x v="56"/>
    <x v="8"/>
    <s v="   Темпы роста"/>
    <s v="в % к пред году"/>
    <x v="10"/>
    <x v="1"/>
    <n v="104.8"/>
  </r>
  <r>
    <x v="56"/>
    <x v="8"/>
    <s v="   Темпы роста"/>
    <s v="в % к пред году"/>
    <x v="12"/>
    <x v="3"/>
    <n v="104.5"/>
  </r>
  <r>
    <x v="56"/>
    <x v="8"/>
    <s v="   Темпы роста"/>
    <s v="в % к пред году"/>
    <x v="11"/>
    <x v="3"/>
    <n v="105.9"/>
  </r>
  <r>
    <x v="56"/>
    <x v="8"/>
    <s v="   Темпы роста"/>
    <s v="в % к пред году"/>
    <x v="13"/>
    <x v="3"/>
    <n v="105.1"/>
  </r>
  <r>
    <x v="56"/>
    <x v="8"/>
    <s v="   Темпы роста"/>
    <s v="в % к пред году"/>
    <x v="11"/>
    <x v="2"/>
    <n v="103"/>
  </r>
  <r>
    <x v="56"/>
    <x v="8"/>
    <s v="   Темпы роста"/>
    <s v="в % к пред году"/>
    <x v="13"/>
    <x v="2"/>
    <n v="103"/>
  </r>
  <r>
    <x v="56"/>
    <x v="8"/>
    <s v="   Темпы роста"/>
    <s v="в % к пред году"/>
    <x v="12"/>
    <x v="2"/>
    <n v="102.8"/>
  </r>
  <r>
    <x v="56"/>
    <x v="8"/>
    <s v="   Темпы роста"/>
    <s v="в % к пред году"/>
    <x v="8"/>
    <x v="0"/>
    <n v="70.889748549323016"/>
  </r>
  <r>
    <x v="56"/>
    <x v="9"/>
    <s v="   Темпы роста"/>
    <s v="в % к пред году"/>
    <x v="10"/>
    <x v="0"/>
    <n v="133.52847259180416"/>
  </r>
  <r>
    <x v="56"/>
    <x v="9"/>
    <s v="   Темпы роста"/>
    <s v="в % к пред году"/>
    <x v="13"/>
    <x v="2"/>
    <n v="104.32692307692308"/>
  </r>
  <r>
    <x v="56"/>
    <x v="9"/>
    <s v="   Темпы роста"/>
    <s v="в % к пред году"/>
    <x v="12"/>
    <x v="2"/>
    <n v="104"/>
  </r>
  <r>
    <x v="56"/>
    <x v="9"/>
    <s v="   Темпы роста"/>
    <s v="в % к пред году"/>
    <x v="14"/>
    <x v="2"/>
    <n v="103.68663594470047"/>
  </r>
  <r>
    <x v="56"/>
    <x v="9"/>
    <s v="   Темпы роста"/>
    <s v="в % к пред году"/>
    <x v="11"/>
    <x v="1"/>
    <n v="79.71303308090873"/>
  </r>
  <r>
    <x v="56"/>
    <x v="9"/>
    <s v="   Темпы роста"/>
    <s v="в % к пред году"/>
    <x v="13"/>
    <x v="3"/>
    <n v="106.04651162790698"/>
  </r>
  <r>
    <x v="56"/>
    <x v="9"/>
    <s v="   Темпы роста"/>
    <s v="в % к пред году"/>
    <x v="12"/>
    <x v="3"/>
    <n v="107.5"/>
  </r>
  <r>
    <x v="56"/>
    <x v="9"/>
    <s v="   Темпы роста"/>
    <s v="в % к пред году"/>
    <x v="14"/>
    <x v="3"/>
    <n v="105.26315789473685"/>
  </r>
  <r>
    <x v="56"/>
    <x v="9"/>
    <s v="   Темпы роста"/>
    <s v="в % к пред году"/>
    <x v="12"/>
    <x v="4"/>
    <n v="95"/>
  </r>
  <r>
    <x v="56"/>
    <x v="9"/>
    <s v="   Темпы роста"/>
    <s v="в % к пред году"/>
    <x v="14"/>
    <x v="4"/>
    <n v="100.26041666666667"/>
  </r>
  <r>
    <x v="56"/>
    <x v="9"/>
    <s v="   Темпы роста"/>
    <s v="в % к пред году"/>
    <x v="13"/>
    <x v="4"/>
    <n v="101.05263157894737"/>
  </r>
  <r>
    <x v="56"/>
    <x v="9"/>
    <s v="   Темпы роста"/>
    <s v="в % к пред году"/>
    <x v="9"/>
    <x v="0"/>
    <n v="120.8"/>
  </r>
  <r>
    <x v="56"/>
    <x v="10"/>
    <s v="   Темпы роста"/>
    <s v="в % к пред году"/>
    <x v="10"/>
    <x v="0"/>
    <n v="133.52847259180416"/>
  </r>
  <r>
    <x v="56"/>
    <x v="10"/>
    <s v="   Темпы роста"/>
    <s v="в % к пред году"/>
    <x v="14"/>
    <x v="4"/>
    <n v="101.63170163170163"/>
  </r>
  <r>
    <x v="56"/>
    <x v="10"/>
    <s v="   Темпы роста"/>
    <s v="в % к пред году"/>
    <x v="13"/>
    <x v="4"/>
    <n v="100.70422535211269"/>
  </r>
  <r>
    <x v="56"/>
    <x v="10"/>
    <s v="   Темпы роста"/>
    <s v="в % к пред году"/>
    <x v="15"/>
    <x v="4"/>
    <n v="101.83486238532109"/>
  </r>
  <r>
    <x v="56"/>
    <x v="10"/>
    <s v="   Темпы роста"/>
    <s v="в % к пред году"/>
    <x v="11"/>
    <x v="0"/>
    <n v="83.9"/>
  </r>
  <r>
    <x v="56"/>
    <x v="10"/>
    <s v="   Темпы роста"/>
    <s v="в % к пред году"/>
    <x v="14"/>
    <x v="2"/>
    <n v="103.68663594470047"/>
  </r>
  <r>
    <x v="56"/>
    <x v="10"/>
    <s v="   Темпы роста"/>
    <s v="в % к пред году"/>
    <x v="13"/>
    <x v="2"/>
    <n v="101.87793427230048"/>
  </r>
  <r>
    <x v="56"/>
    <x v="10"/>
    <s v="   Темпы роста"/>
    <s v="в % к пред году"/>
    <x v="15"/>
    <x v="2"/>
    <n v="104"/>
  </r>
  <r>
    <x v="56"/>
    <x v="10"/>
    <s v="   Темпы роста"/>
    <s v="в % к пред году"/>
    <x v="12"/>
    <x v="1"/>
    <n v="101.187648456057"/>
  </r>
  <r>
    <x v="56"/>
    <x v="10"/>
    <s v="   Темпы роста"/>
    <s v="в % к пред году"/>
    <x v="14"/>
    <x v="3"/>
    <n v="105.77777777777777"/>
  </r>
  <r>
    <x v="56"/>
    <x v="10"/>
    <s v="   Темпы роста"/>
    <s v="в % к пред году"/>
    <x v="13"/>
    <x v="3"/>
    <n v="105.63380281690141"/>
  </r>
  <r>
    <x v="56"/>
    <x v="10"/>
    <s v="   Темпы роста"/>
    <s v="в % к пред году"/>
    <x v="15"/>
    <x v="3"/>
    <n v="105.88235294117648"/>
  </r>
  <r>
    <x v="57"/>
    <x v="0"/>
    <s v="Численность безработных, зарегистрированных в службах занятости(среднегодовая) "/>
    <s v="тыс. чел."/>
    <x v="0"/>
    <x v="0"/>
    <n v="10.4"/>
  </r>
  <r>
    <x v="57"/>
    <x v="0"/>
    <s v="Численность безработных, зарегистрированных в службах занятости(среднегодовая) "/>
    <s v="тыс. чел."/>
    <x v="1"/>
    <x v="0"/>
    <n v="8"/>
  </r>
  <r>
    <x v="57"/>
    <x v="0"/>
    <s v="Численность безработных, зарегистрированных в службах занятости(среднегодовая) "/>
    <s v="тыс. чел."/>
    <x v="2"/>
    <x v="1"/>
    <n v="12.7"/>
  </r>
  <r>
    <x v="57"/>
    <x v="0"/>
    <s v="Численность безработных, зарегистрированных в службах занятости(среднегодовая) "/>
    <s v="тыс. чел."/>
    <x v="3"/>
    <x v="2"/>
    <n v="13.4"/>
  </r>
  <r>
    <x v="57"/>
    <x v="0"/>
    <s v="Численность безработных, зарегистрированных в службах занятости(среднегодовая) "/>
    <s v="тыс. чел."/>
    <x v="4"/>
    <x v="2"/>
    <n v="13"/>
  </r>
  <r>
    <x v="57"/>
    <x v="0"/>
    <s v="Численность безработных, зарегистрированных в службах занятости(среднегодовая) "/>
    <s v="тыс. чел."/>
    <x v="4"/>
    <x v="3"/>
    <n v="12"/>
  </r>
  <r>
    <x v="57"/>
    <x v="0"/>
    <s v="Численность безработных, зарегистрированных в службах занятости(среднегодовая) "/>
    <s v="тыс. чел."/>
    <x v="5"/>
    <x v="2"/>
    <n v="12.6"/>
  </r>
  <r>
    <x v="57"/>
    <x v="0"/>
    <s v="Численность безработных, зарегистрированных в службах занятости(среднегодовая) "/>
    <s v="тыс. чел."/>
    <x v="5"/>
    <x v="3"/>
    <n v="11.5"/>
  </r>
  <r>
    <x v="57"/>
    <x v="0"/>
    <s v="Численность безработных, зарегистрированных в службах занятости(среднегодовая) "/>
    <s v="тыс. чел."/>
    <x v="3"/>
    <x v="3"/>
    <n v="12.3"/>
  </r>
  <r>
    <x v="57"/>
    <x v="1"/>
    <s v="Численность безработных, зарегистрированных в службах занятости (среднегодовая) "/>
    <s v="тыс. чел."/>
    <x v="1"/>
    <x v="0"/>
    <n v="8"/>
  </r>
  <r>
    <x v="57"/>
    <x v="1"/>
    <s v="Численность безработных, зарегистрированных в службах занятости (среднегодовая) "/>
    <s v="тыс. чел."/>
    <x v="5"/>
    <x v="3"/>
    <n v="11.8"/>
  </r>
  <r>
    <x v="57"/>
    <x v="1"/>
    <s v="Численность безработных, зарегистрированных в службах занятости (среднегодовая) "/>
    <s v="тыс. чел."/>
    <x v="4"/>
    <x v="2"/>
    <n v="13.1"/>
  </r>
  <r>
    <x v="57"/>
    <x v="1"/>
    <s v="Численность безработных, зарегистрированных в службах занятости (среднегодовая) "/>
    <s v="тыс. чел."/>
    <x v="2"/>
    <x v="0"/>
    <n v="12.2"/>
  </r>
  <r>
    <x v="57"/>
    <x v="1"/>
    <s v="Численность безработных, зарегистрированных в службах занятости (среднегодовая) "/>
    <s v="тыс. чел."/>
    <x v="6"/>
    <x v="2"/>
    <n v="12.7"/>
  </r>
  <r>
    <x v="57"/>
    <x v="1"/>
    <s v="Численность безработных, зарегистрированных в службах занятости (среднегодовая) "/>
    <s v="тыс. чел."/>
    <x v="4"/>
    <x v="3"/>
    <n v="12"/>
  </r>
  <r>
    <x v="57"/>
    <x v="1"/>
    <s v="Численность безработных, зарегистрированных в службах занятости (среднегодовая) "/>
    <s v="тыс. чел."/>
    <x v="3"/>
    <x v="1"/>
    <n v="12.3"/>
  </r>
  <r>
    <x v="57"/>
    <x v="1"/>
    <s v="Численность безработных, зарегистрированных в службах занятости (среднегодовая) "/>
    <s v="тыс. чел."/>
    <x v="6"/>
    <x v="3"/>
    <n v="11.2"/>
  </r>
  <r>
    <x v="57"/>
    <x v="1"/>
    <s v="Численность безработных, зарегистрированных в службах занятости (среднегодовая) "/>
    <s v="тыс. чел."/>
    <x v="5"/>
    <x v="2"/>
    <n v="13"/>
  </r>
  <r>
    <x v="57"/>
    <x v="2"/>
    <s v="Численность безработных, зарегистрированных в службах занятости (среднегодовая) "/>
    <s v="тыс. чел."/>
    <x v="4"/>
    <x v="1"/>
    <n v="10.6"/>
  </r>
  <r>
    <x v="57"/>
    <x v="2"/>
    <s v="Численность безработных, зарегистрированных в службах занятости (среднегодовая) "/>
    <s v="тыс. чел."/>
    <x v="6"/>
    <x v="2"/>
    <n v="10.199999999999999"/>
  </r>
  <r>
    <x v="57"/>
    <x v="2"/>
    <s v="Численность безработных, зарегистрированных в службах занятости (среднегодовая) "/>
    <s v="тыс. чел."/>
    <x v="5"/>
    <x v="2"/>
    <n v="10.5"/>
  </r>
  <r>
    <x v="57"/>
    <x v="2"/>
    <s v="Численность безработных, зарегистрированных в службах занятости (среднегодовая) "/>
    <s v="тыс. чел."/>
    <x v="6"/>
    <x v="3"/>
    <n v="10"/>
  </r>
  <r>
    <x v="57"/>
    <x v="2"/>
    <s v="Численность безработных, зарегистрированных в службах занятости (среднегодовая) "/>
    <s v="тыс. чел."/>
    <x v="5"/>
    <x v="3"/>
    <n v="10.3"/>
  </r>
  <r>
    <x v="57"/>
    <x v="2"/>
    <s v="Численность безработных, зарегистрированных в службах занятости (среднегодовая) "/>
    <s v="тыс. чел."/>
    <x v="3"/>
    <x v="0"/>
    <n v="11.9"/>
  </r>
  <r>
    <x v="57"/>
    <x v="2"/>
    <s v="Численность безработных, зарегистрированных в службах занятости (среднегодовая) "/>
    <s v="тыс. чел."/>
    <x v="7"/>
    <x v="2"/>
    <n v="9.9"/>
  </r>
  <r>
    <x v="57"/>
    <x v="2"/>
    <s v="Численность безработных, зарегистрированных в службах занятости (среднегодовая) "/>
    <s v="тыс. чел."/>
    <x v="7"/>
    <x v="3"/>
    <n v="9.6999999999999993"/>
  </r>
  <r>
    <x v="57"/>
    <x v="3"/>
    <s v="Численность безработных, зарегистрированных в службах занятости (среднегодовая) "/>
    <s v="тыс. чел."/>
    <x v="6"/>
    <x v="3"/>
    <n v="8.4"/>
  </r>
  <r>
    <x v="57"/>
    <x v="3"/>
    <s v="Численность безработных, зарегистрированных в службах занятости (среднегодовая) "/>
    <s v="тыс. чел."/>
    <x v="8"/>
    <x v="2"/>
    <n v="8.1999999999999993"/>
  </r>
  <r>
    <x v="57"/>
    <x v="3"/>
    <s v="Численность безработных, зарегистрированных в службах занятости (среднегодовая) "/>
    <s v="тыс. чел."/>
    <x v="4"/>
    <x v="0"/>
    <n v="8.6999999999999993"/>
  </r>
  <r>
    <x v="57"/>
    <x v="3"/>
    <s v="Численность безработных, зарегистрированных в службах занятости (среднегодовая) "/>
    <s v="тыс. чел."/>
    <x v="7"/>
    <x v="2"/>
    <n v="8.5"/>
  </r>
  <r>
    <x v="57"/>
    <x v="3"/>
    <s v="Численность безработных, зарегистрированных в службах занятости (среднегодовая) "/>
    <s v="тыс. чел."/>
    <x v="8"/>
    <x v="3"/>
    <n v="7.9"/>
  </r>
  <r>
    <x v="57"/>
    <x v="3"/>
    <s v="Численность безработных, зарегистрированных в службах занятости (среднегодовая) "/>
    <s v="тыс. чел."/>
    <x v="5"/>
    <x v="1"/>
    <n v="8.4"/>
  </r>
  <r>
    <x v="57"/>
    <x v="3"/>
    <s v="Численность безработных, зарегистрированных в службах занятости (среднегодовая) "/>
    <s v="тыс. чел."/>
    <x v="7"/>
    <x v="3"/>
    <n v="8.3000000000000007"/>
  </r>
  <r>
    <x v="57"/>
    <x v="3"/>
    <s v="Численность безработных, зарегистрированных в службах занятости (среднегодовая) "/>
    <s v="тыс. чел."/>
    <x v="6"/>
    <x v="2"/>
    <n v="8.6999999999999993"/>
  </r>
  <r>
    <x v="57"/>
    <x v="4"/>
    <s v="Численность безработных, зарегистрированных в службах занятости (среднегодовая) "/>
    <s v="тыс. чел."/>
    <x v="4"/>
    <x v="0"/>
    <n v="8.6999999999999993"/>
  </r>
  <r>
    <x v="57"/>
    <x v="4"/>
    <s v="Численность безработных, зарегистрированных в службах занятости (среднегодовая) "/>
    <s v="тыс. чел."/>
    <x v="8"/>
    <x v="3"/>
    <n v="7.1"/>
  </r>
  <r>
    <x v="57"/>
    <x v="4"/>
    <s v="Численность безработных, зарегистрированных в службах занятости (среднегодовая) "/>
    <s v="тыс. чел."/>
    <x v="7"/>
    <x v="2"/>
    <n v="7.7"/>
  </r>
  <r>
    <x v="57"/>
    <x v="4"/>
    <s v="Численность безработных, зарегистрированных в службах занятости (среднегодовая) "/>
    <s v="тыс. чел."/>
    <x v="5"/>
    <x v="0"/>
    <n v="7.1"/>
  </r>
  <r>
    <x v="57"/>
    <x v="4"/>
    <s v="Численность безработных, зарегистрированных в службах занятости (среднегодовая) "/>
    <s v="тыс. чел."/>
    <x v="9"/>
    <x v="2"/>
    <n v="7.5"/>
  </r>
  <r>
    <x v="57"/>
    <x v="4"/>
    <s v="Численность безработных, зарегистрированных в службах занятости (среднегодовая) "/>
    <s v="тыс. чел."/>
    <x v="7"/>
    <x v="3"/>
    <n v="7.5"/>
  </r>
  <r>
    <x v="57"/>
    <x v="4"/>
    <s v="Численность безработных, зарегистрированных в службах занятости (среднегодовая) "/>
    <s v="тыс. чел."/>
    <x v="6"/>
    <x v="1"/>
    <n v="7.7"/>
  </r>
  <r>
    <x v="57"/>
    <x v="4"/>
    <s v="Численность безработных, зарегистрированных в службах занятости (среднегодовая) "/>
    <s v="тыс. чел."/>
    <x v="9"/>
    <x v="3"/>
    <n v="7.1"/>
  </r>
  <r>
    <x v="57"/>
    <x v="4"/>
    <s v="Численность безработных, зарегистрированных в службах занятости (среднегодовая) "/>
    <s v="тыс. чел."/>
    <x v="8"/>
    <x v="2"/>
    <n v="7.5"/>
  </r>
  <r>
    <x v="57"/>
    <x v="5"/>
    <s v="Численность безработных, зарегистрированных в службах занятости (среднегодовая) "/>
    <s v="тыс. чел."/>
    <x v="7"/>
    <x v="1"/>
    <n v="6.6"/>
  </r>
  <r>
    <x v="57"/>
    <x v="5"/>
    <s v="Численность безработных, зарегистрированных в службах занятости (среднегодовая) "/>
    <s v="тыс. чел."/>
    <x v="9"/>
    <x v="2"/>
    <n v="7.3"/>
  </r>
  <r>
    <x v="57"/>
    <x v="5"/>
    <s v="Численность безработных, зарегистрированных в службах занятости (среднегодовая) "/>
    <s v="тыс. чел."/>
    <x v="8"/>
    <x v="2"/>
    <n v="7.7"/>
  </r>
  <r>
    <x v="57"/>
    <x v="5"/>
    <s v="Численность безработных, зарегистрированных в службах занятости (среднегодовая) "/>
    <s v="тыс. чел."/>
    <x v="5"/>
    <x v="0"/>
    <n v="7.0890000000000004"/>
  </r>
  <r>
    <x v="57"/>
    <x v="5"/>
    <s v="Численность безработных, зарегистрированных в службах занятости (среднегодовая) "/>
    <s v="тыс. чел."/>
    <x v="9"/>
    <x v="3"/>
    <n v="6.7"/>
  </r>
  <r>
    <x v="57"/>
    <x v="5"/>
    <s v="Численность безработных, зарегистрированных в службах занятости (среднегодовая) "/>
    <s v="тыс. чел."/>
    <x v="8"/>
    <x v="3"/>
    <n v="7.1"/>
  </r>
  <r>
    <x v="57"/>
    <x v="5"/>
    <s v="Численность безработных, зарегистрированных в службах занятости (среднегодовая) "/>
    <s v="тыс. чел."/>
    <x v="6"/>
    <x v="0"/>
    <n v="6.3529999999999998"/>
  </r>
  <r>
    <x v="57"/>
    <x v="5"/>
    <s v="Численность безработных, зарегистрированных в службах занятости (среднегодовая) "/>
    <s v="тыс. чел."/>
    <x v="10"/>
    <x v="2"/>
    <n v="6.9"/>
  </r>
  <r>
    <x v="57"/>
    <x v="5"/>
    <s v="Численность безработных, зарегистрированных в службах занятости (среднегодовая) "/>
    <s v="тыс. чел."/>
    <x v="10"/>
    <x v="3"/>
    <n v="6.6"/>
  </r>
  <r>
    <x v="57"/>
    <x v="6"/>
    <s v="Численность безработных, зарегистрированных в службах занятости (среднегодовая) "/>
    <s v="тыс. чел."/>
    <x v="10"/>
    <x v="2"/>
    <n v="7.9"/>
  </r>
  <r>
    <x v="57"/>
    <x v="6"/>
    <s v="Численность безработных, зарегистрированных в службах занятости (среднегодовая) "/>
    <s v="тыс. чел."/>
    <x v="11"/>
    <x v="3"/>
    <n v="7.4"/>
  </r>
  <r>
    <x v="57"/>
    <x v="6"/>
    <s v="Численность безработных, зарегистрированных в службах занятости (среднегодовая) "/>
    <s v="тыс. чел."/>
    <x v="8"/>
    <x v="1"/>
    <n v="7.5"/>
  </r>
  <r>
    <x v="57"/>
    <x v="6"/>
    <s v="Численность безработных, зарегистрированных в службах занятости (среднегодовая) "/>
    <s v="тыс. чел."/>
    <x v="10"/>
    <x v="3"/>
    <n v="7.8"/>
  </r>
  <r>
    <x v="57"/>
    <x v="6"/>
    <s v="Численность безработных, зарегистрированных в службах занятости (среднегодовая) "/>
    <s v="тыс. чел."/>
    <x v="6"/>
    <x v="0"/>
    <n v="6.35"/>
  </r>
  <r>
    <x v="57"/>
    <x v="6"/>
    <s v="Численность безработных, зарегистрированных в службах занятости (среднегодовая) "/>
    <s v="тыс. чел."/>
    <x v="9"/>
    <x v="2"/>
    <n v="7.8"/>
  </r>
  <r>
    <x v="57"/>
    <x v="6"/>
    <s v="Численность безработных, зарегистрированных в службах занятости (среднегодовая) "/>
    <s v="тыс. чел."/>
    <x v="11"/>
    <x v="2"/>
    <n v="7.5"/>
  </r>
  <r>
    <x v="57"/>
    <x v="6"/>
    <s v="Численность безработных, зарегистрированных в службах занятости (среднегодовая) "/>
    <s v="тыс. чел."/>
    <x v="7"/>
    <x v="0"/>
    <n v="6.28"/>
  </r>
  <r>
    <x v="57"/>
    <x v="6"/>
    <s v="Численность безработных, зарегистрированных в службах занятости (среднегодовая) "/>
    <s v="тыс. чел."/>
    <x v="9"/>
    <x v="3"/>
    <n v="7.7"/>
  </r>
  <r>
    <x v="57"/>
    <x v="7"/>
    <s v="Численность безработных, зарегистрированных в службах занятости (среднегодовая) "/>
    <s v="тыс. чел."/>
    <x v="9"/>
    <x v="1"/>
    <n v="7.97"/>
  </r>
  <r>
    <x v="57"/>
    <x v="7"/>
    <s v="Численность безработных, зарегистрированных в службах занятости (среднегодовая) "/>
    <s v="тыс. чел."/>
    <x v="12"/>
    <x v="3"/>
    <n v="7.4"/>
  </r>
  <r>
    <x v="57"/>
    <x v="7"/>
    <s v="Численность безработных, зарегистрированных в службах занятости (среднегодовая) "/>
    <s v="тыс. чел."/>
    <x v="11"/>
    <x v="2"/>
    <n v="8.1"/>
  </r>
  <r>
    <x v="57"/>
    <x v="7"/>
    <s v="Численность безработных, зарегистрированных в службах занятости (среднегодовая) "/>
    <s v="тыс. чел."/>
    <x v="10"/>
    <x v="2"/>
    <n v="8.4"/>
  </r>
  <r>
    <x v="57"/>
    <x v="7"/>
    <s v="Численность безработных, зарегистрированных в службах занятости (среднегодовая) "/>
    <s v="тыс. чел."/>
    <x v="11"/>
    <x v="3"/>
    <n v="7.6"/>
  </r>
  <r>
    <x v="57"/>
    <x v="7"/>
    <s v="Численность безработных, зарегистрированных в службах занятости (среднегодовая) "/>
    <s v="тыс. чел."/>
    <x v="10"/>
    <x v="3"/>
    <n v="7.8"/>
  </r>
  <r>
    <x v="57"/>
    <x v="7"/>
    <s v="Численность безработных, зарегистрированных в службах занятости (среднегодовая) "/>
    <s v="тыс. чел."/>
    <x v="12"/>
    <x v="2"/>
    <n v="7.8"/>
  </r>
  <r>
    <x v="57"/>
    <x v="7"/>
    <s v="Численность безработных, зарегистрированных в службах занятости (среднегодовая) "/>
    <s v="тыс. чел."/>
    <x v="7"/>
    <x v="0"/>
    <n v="6.2839999999999998"/>
  </r>
  <r>
    <x v="57"/>
    <x v="7"/>
    <s v="Численность безработных, зарегистрированных в службах занятости (среднегодовая) "/>
    <s v="тыс. чел."/>
    <x v="8"/>
    <x v="0"/>
    <n v="7.26"/>
  </r>
  <r>
    <x v="57"/>
    <x v="8"/>
    <s v="Численность безработных, зарегистрированных в службах занятости (среднегодовая)  "/>
    <s v="тыс. чел."/>
    <x v="9"/>
    <x v="0"/>
    <n v="7.3849999999999998"/>
  </r>
  <r>
    <x v="57"/>
    <x v="8"/>
    <s v="Численность безработных, зарегистрированных в службах занятости (среднегодовая)  "/>
    <s v="тыс. чел."/>
    <x v="12"/>
    <x v="4"/>
    <n v="7.0750000000000002"/>
  </r>
  <r>
    <x v="57"/>
    <x v="8"/>
    <s v="Численность безработных, зарегистрированных в службах занятости (среднегодовая)  "/>
    <s v="тыс. чел."/>
    <x v="11"/>
    <x v="4"/>
    <n v="7.1879999999999997"/>
  </r>
  <r>
    <x v="57"/>
    <x v="8"/>
    <s v="Численность безработных, зарегистрированных в службах занятости (среднегодовая)  "/>
    <s v="тыс. чел."/>
    <x v="13"/>
    <x v="4"/>
    <n v="6.875"/>
  </r>
  <r>
    <x v="57"/>
    <x v="8"/>
    <s v="Численность безработных, зарегистрированных в службах занятости (среднегодовая)  "/>
    <s v="тыс. чел."/>
    <x v="10"/>
    <x v="1"/>
    <n v="7.085"/>
  </r>
  <r>
    <x v="57"/>
    <x v="8"/>
    <s v="Численность безработных, зарегистрированных в службах занятости (среднегодовая)  "/>
    <s v="тыс. чел."/>
    <x v="12"/>
    <x v="3"/>
    <n v="6.7549999999999999"/>
  </r>
  <r>
    <x v="57"/>
    <x v="8"/>
    <s v="Численность безработных, зарегистрированных в службах занятости (среднегодовая)  "/>
    <s v="тыс. чел."/>
    <x v="11"/>
    <x v="3"/>
    <n v="6.87"/>
  </r>
  <r>
    <x v="57"/>
    <x v="8"/>
    <s v="Численность безработных, зарегистрированных в службах занятости (среднегодовая)  "/>
    <s v="тыс. чел."/>
    <x v="13"/>
    <x v="3"/>
    <n v="6.4580000000000002"/>
  </r>
  <r>
    <x v="57"/>
    <x v="8"/>
    <s v="Численность безработных, зарегистрированных в службах занятости (среднегодовая)  "/>
    <s v="тыс. чел."/>
    <x v="11"/>
    <x v="2"/>
    <n v="6.98"/>
  </r>
  <r>
    <x v="57"/>
    <x v="8"/>
    <s v="Численность безработных, зарегистрированных в службах занятости (среднегодовая)  "/>
    <s v="тыс. чел."/>
    <x v="13"/>
    <x v="2"/>
    <n v="6.76"/>
  </r>
  <r>
    <x v="57"/>
    <x v="8"/>
    <s v="Численность безработных, зарегистрированных в службах занятости (среднегодовая)  "/>
    <s v="тыс. чел."/>
    <x v="12"/>
    <x v="2"/>
    <n v="6.87"/>
  </r>
  <r>
    <x v="57"/>
    <x v="8"/>
    <s v="Численность безработных, зарегистрированных в службах занятости (среднегодовая)  "/>
    <s v="тыс. чел."/>
    <x v="8"/>
    <x v="0"/>
    <n v="7.2560000000000002"/>
  </r>
  <r>
    <x v="57"/>
    <x v="9"/>
    <s v="Численность безработных, зарегистрированных в службах занятости (среднегодовая)  "/>
    <s v="тыс. чел."/>
    <x v="10"/>
    <x v="0"/>
    <n v="6.5"/>
  </r>
  <r>
    <x v="57"/>
    <x v="9"/>
    <s v="Численность безработных, зарегистрированных в службах занятости (среднегодовая)  "/>
    <s v="тыс. чел."/>
    <x v="13"/>
    <x v="2"/>
    <n v="6"/>
  </r>
  <r>
    <x v="57"/>
    <x v="9"/>
    <s v="Численность безработных, зарегистрированных в службах занятости (среднегодовая)  "/>
    <s v="тыс. чел."/>
    <x v="12"/>
    <x v="2"/>
    <n v="6.1"/>
  </r>
  <r>
    <x v="57"/>
    <x v="9"/>
    <s v="Численность безработных, зарегистрированных в службах занятости (среднегодовая)  "/>
    <s v="тыс. чел."/>
    <x v="14"/>
    <x v="2"/>
    <n v="5.9"/>
  </r>
  <r>
    <x v="57"/>
    <x v="9"/>
    <s v="Численность безработных, зарегистрированных в службах занятости (среднегодовая)  "/>
    <s v="тыс. чел."/>
    <x v="11"/>
    <x v="1"/>
    <n v="6.2"/>
  </r>
  <r>
    <x v="57"/>
    <x v="9"/>
    <s v="Численность безработных, зарегистрированных в службах занятости (среднегодовая)  "/>
    <s v="тыс. чел."/>
    <x v="13"/>
    <x v="3"/>
    <n v="5.9"/>
  </r>
  <r>
    <x v="57"/>
    <x v="9"/>
    <s v="Численность безработных, зарегистрированных в службах занятости (среднегодовая)  "/>
    <s v="тыс. чел."/>
    <x v="12"/>
    <x v="3"/>
    <n v="6"/>
  </r>
  <r>
    <x v="57"/>
    <x v="9"/>
    <s v="Численность безработных, зарегистрированных в службах занятости (среднегодовая)  "/>
    <s v="тыс. чел."/>
    <x v="14"/>
    <x v="3"/>
    <n v="5.8"/>
  </r>
  <r>
    <x v="57"/>
    <x v="9"/>
    <s v="Численность безработных, зарегистрированных в службах занятости (среднегодовая)  "/>
    <s v="тыс. чел."/>
    <x v="12"/>
    <x v="4"/>
    <n v="6.5"/>
  </r>
  <r>
    <x v="57"/>
    <x v="9"/>
    <s v="Численность безработных, зарегистрированных в службах занятости (среднегодовая)  "/>
    <s v="тыс. чел."/>
    <x v="14"/>
    <x v="4"/>
    <n v="6.3"/>
  </r>
  <r>
    <x v="57"/>
    <x v="9"/>
    <s v="Численность безработных, зарегистрированных в службах занятости (среднегодовая)  "/>
    <s v="тыс. чел."/>
    <x v="13"/>
    <x v="4"/>
    <n v="6.4"/>
  </r>
  <r>
    <x v="57"/>
    <x v="9"/>
    <s v="Численность безработных, зарегистрированных в службах занятости (среднегодовая)  "/>
    <s v="тыс. чел."/>
    <x v="9"/>
    <x v="0"/>
    <n v="7.4"/>
  </r>
  <r>
    <x v="57"/>
    <x v="10"/>
    <s v="Численность безработных, зарегистрированных в службах занятости (среднегодовая)  "/>
    <s v="тыс. чел."/>
    <x v="10"/>
    <x v="0"/>
    <n v="6.49"/>
  </r>
  <r>
    <x v="57"/>
    <x v="10"/>
    <s v="Численность безработных, зарегистрированных в службах занятости (среднегодовая)  "/>
    <s v="тыс. чел."/>
    <x v="14"/>
    <x v="4"/>
    <n v="6.4"/>
  </r>
  <r>
    <x v="57"/>
    <x v="10"/>
    <s v="Численность безработных, зарегистрированных в службах занятости (среднегодовая)  "/>
    <s v="тыс. чел."/>
    <x v="13"/>
    <x v="4"/>
    <n v="6.5"/>
  </r>
  <r>
    <x v="57"/>
    <x v="10"/>
    <s v="Численность безработных, зарегистрированных в службах занятости (среднегодовая)  "/>
    <s v="тыс. чел."/>
    <x v="15"/>
    <x v="4"/>
    <n v="6.3"/>
  </r>
  <r>
    <x v="57"/>
    <x v="10"/>
    <s v="Численность безработных, зарегистрированных в службах занятости (среднегодовая)  "/>
    <s v="тыс. чел."/>
    <x v="11"/>
    <x v="0"/>
    <n v="5.9"/>
  </r>
  <r>
    <x v="57"/>
    <x v="10"/>
    <s v="Численность безработных, зарегистрированных в службах занятости (среднегодовая)  "/>
    <s v="тыс. чел."/>
    <x v="14"/>
    <x v="2"/>
    <n v="6.3"/>
  </r>
  <r>
    <x v="57"/>
    <x v="10"/>
    <s v="Численность безработных, зарегистрированных в службах занятости (среднегодовая)  "/>
    <s v="тыс. чел."/>
    <x v="13"/>
    <x v="2"/>
    <n v="6.4"/>
  </r>
  <r>
    <x v="57"/>
    <x v="10"/>
    <s v="Численность безработных, зарегистрированных в службах занятости (среднегодовая)  "/>
    <s v="тыс. чел."/>
    <x v="15"/>
    <x v="2"/>
    <n v="6.2"/>
  </r>
  <r>
    <x v="57"/>
    <x v="10"/>
    <s v="Численность безработных, зарегистрированных в службах занятости (среднегодовая)  "/>
    <s v="тыс. чел."/>
    <x v="12"/>
    <x v="1"/>
    <n v="6.6"/>
  </r>
  <r>
    <x v="57"/>
    <x v="10"/>
    <s v="Численность безработных, зарегистрированных в службах занятости (среднегодовая)  "/>
    <s v="тыс. чел."/>
    <x v="14"/>
    <x v="3"/>
    <n v="6.15"/>
  </r>
  <r>
    <x v="57"/>
    <x v="10"/>
    <s v="Численность безработных, зарегистрированных в службах занятости (среднегодовая)  "/>
    <s v="тыс. чел."/>
    <x v="13"/>
    <x v="3"/>
    <n v="6.2"/>
  </r>
  <r>
    <x v="57"/>
    <x v="10"/>
    <s v="Численность безработных, зарегистрированных в службах занятости (среднегодовая)  "/>
    <s v="тыс. чел."/>
    <x v="15"/>
    <x v="3"/>
    <n v="6.05"/>
  </r>
  <r>
    <x v="58"/>
    <x v="0"/>
    <s v="Уровень зарегистрированной безработицы  (к  численности экономически активного населения)    "/>
    <s v="%"/>
    <x v="0"/>
    <x v="0"/>
    <n v="2.7"/>
  </r>
  <r>
    <x v="58"/>
    <x v="0"/>
    <s v="Уровень зарегистрированной безработицы  (к  численности экономически активного населения)    "/>
    <s v="%"/>
    <x v="1"/>
    <x v="0"/>
    <n v="2.1"/>
  </r>
  <r>
    <x v="58"/>
    <x v="0"/>
    <s v="Уровень зарегистрированной безработицы  (к  численности экономически активного населения)    "/>
    <s v="%"/>
    <x v="2"/>
    <x v="1"/>
    <n v="3.3"/>
  </r>
  <r>
    <x v="58"/>
    <x v="0"/>
    <s v="Уровень зарегистрированной безработицы  (к  численности экономически активного населения)    "/>
    <s v="%"/>
    <x v="3"/>
    <x v="2"/>
    <n v="3.5"/>
  </r>
  <r>
    <x v="58"/>
    <x v="0"/>
    <s v="Уровень зарегистрированной безработицы  (к  численности экономически активного населения)    "/>
    <s v="%"/>
    <x v="4"/>
    <x v="2"/>
    <n v="3.4"/>
  </r>
  <r>
    <x v="58"/>
    <x v="0"/>
    <s v="Уровень зарегистрированной безработицы  (к  численности экономически активного населения)    "/>
    <s v="%"/>
    <x v="4"/>
    <x v="3"/>
    <n v="3.1"/>
  </r>
  <r>
    <x v="58"/>
    <x v="0"/>
    <s v="Уровень зарегистрированной безработицы  (к  численности экономически активного населения)    "/>
    <s v="%"/>
    <x v="5"/>
    <x v="2"/>
    <n v="3.3"/>
  </r>
  <r>
    <x v="58"/>
    <x v="0"/>
    <s v="Уровень зарегистрированной безработицы  (к  численности экономически активного населения)    "/>
    <s v="%"/>
    <x v="5"/>
    <x v="3"/>
    <n v="3"/>
  </r>
  <r>
    <x v="58"/>
    <x v="0"/>
    <s v="Уровень зарегистрированной безработицы  (к  численности экономически активного населения)    "/>
    <s v="%"/>
    <x v="3"/>
    <x v="3"/>
    <n v="3.2"/>
  </r>
  <r>
    <x v="58"/>
    <x v="1"/>
    <s v="Уровень зарегистрированной безработицы (к численности экономически активного населения)    "/>
    <s v="%"/>
    <x v="1"/>
    <x v="0"/>
    <n v="2.1"/>
  </r>
  <r>
    <x v="58"/>
    <x v="1"/>
    <s v="Уровень зарегистрированной безработицы (к численности экономически активного населения)    "/>
    <s v="%"/>
    <x v="5"/>
    <x v="3"/>
    <n v="3.1"/>
  </r>
  <r>
    <x v="58"/>
    <x v="1"/>
    <s v="Уровень зарегистрированной безработицы (к численности экономически активного населения)    "/>
    <s v="%"/>
    <x v="4"/>
    <x v="2"/>
    <n v="3.5"/>
  </r>
  <r>
    <x v="58"/>
    <x v="1"/>
    <s v="Уровень зарегистрированной безработицы (к численности экономически активного населения)    "/>
    <s v="%"/>
    <x v="2"/>
    <x v="0"/>
    <n v="3.25"/>
  </r>
  <r>
    <x v="58"/>
    <x v="1"/>
    <s v="Уровень зарегистрированной безработицы (к численности экономически активного населения)    "/>
    <s v="%"/>
    <x v="6"/>
    <x v="2"/>
    <n v="3.39"/>
  </r>
  <r>
    <x v="58"/>
    <x v="1"/>
    <s v="Уровень зарегистрированной безработицы (к численности экономически активного населения)    "/>
    <s v="%"/>
    <x v="4"/>
    <x v="3"/>
    <n v="3.2"/>
  </r>
  <r>
    <x v="58"/>
    <x v="1"/>
    <s v="Уровень зарегистрированной безработицы (к численности экономически активного населения)    "/>
    <s v="%"/>
    <x v="3"/>
    <x v="1"/>
    <n v="3.3"/>
  </r>
  <r>
    <x v="58"/>
    <x v="1"/>
    <s v="Уровень зарегистрированной безработицы (к численности экономически активного населения)    "/>
    <s v="%"/>
    <x v="6"/>
    <x v="3"/>
    <n v="2.99"/>
  </r>
  <r>
    <x v="58"/>
    <x v="1"/>
    <s v="Уровень зарегистрированной безработицы (к численности экономически активного населения)    "/>
    <s v="%"/>
    <x v="5"/>
    <x v="2"/>
    <n v="3.4"/>
  </r>
  <r>
    <x v="58"/>
    <x v="2"/>
    <s v="Уровень зарегистрированной безработицы (к численности экономически активного населения)    "/>
    <s v="%"/>
    <x v="4"/>
    <x v="1"/>
    <n v="2.83"/>
  </r>
  <r>
    <x v="58"/>
    <x v="2"/>
    <s v="Уровень зарегистрированной безработицы (к численности экономически активного населения)    "/>
    <s v="%"/>
    <x v="6"/>
    <x v="2"/>
    <n v="2.73"/>
  </r>
  <r>
    <x v="58"/>
    <x v="2"/>
    <s v="Уровень зарегистрированной безработицы (к численности экономически активного населения)    "/>
    <s v="%"/>
    <x v="5"/>
    <x v="2"/>
    <n v="2.82"/>
  </r>
  <r>
    <x v="58"/>
    <x v="2"/>
    <s v="Уровень зарегистрированной безработицы (к численности экономически активного населения)    "/>
    <s v="%"/>
    <x v="6"/>
    <x v="3"/>
    <n v="2.68"/>
  </r>
  <r>
    <x v="58"/>
    <x v="2"/>
    <s v="Уровень зарегистрированной безработицы (к численности экономически активного населения)    "/>
    <s v="%"/>
    <x v="5"/>
    <x v="3"/>
    <n v="2.76"/>
  </r>
  <r>
    <x v="58"/>
    <x v="2"/>
    <s v="Уровень зарегистрированной безработицы (к численности экономически активного населения)    "/>
    <s v="%"/>
    <x v="3"/>
    <x v="0"/>
    <n v="3.19"/>
  </r>
  <r>
    <x v="58"/>
    <x v="2"/>
    <s v="Уровень зарегистрированной безработицы (к численности экономически активного населения)    "/>
    <s v="%"/>
    <x v="7"/>
    <x v="2"/>
    <n v="2.66"/>
  </r>
  <r>
    <x v="58"/>
    <x v="2"/>
    <s v="Уровень зарегистрированной безработицы (к численности экономически активного населения)    "/>
    <s v="%"/>
    <x v="7"/>
    <x v="3"/>
    <n v="2.6"/>
  </r>
  <r>
    <x v="58"/>
    <x v="3"/>
    <s v="Уровень зарегистрированной безработицы (к численности экономически активного населения)    "/>
    <s v="%"/>
    <x v="6"/>
    <x v="3"/>
    <n v="2.2999999999999998"/>
  </r>
  <r>
    <x v="58"/>
    <x v="3"/>
    <s v="Уровень зарегистрированной безработицы (к численности экономически активного населения)    "/>
    <s v="%"/>
    <x v="8"/>
    <x v="2"/>
    <n v="2.2999999999999998"/>
  </r>
  <r>
    <x v="58"/>
    <x v="3"/>
    <s v="Уровень зарегистрированной безработицы (к численности экономически активного населения)    "/>
    <s v="%"/>
    <x v="4"/>
    <x v="0"/>
    <n v="2.4"/>
  </r>
  <r>
    <x v="58"/>
    <x v="3"/>
    <s v="Уровень зарегистрированной безработицы (к численности экономически активного населения)    "/>
    <s v="%"/>
    <x v="7"/>
    <x v="2"/>
    <n v="2.35"/>
  </r>
  <r>
    <x v="58"/>
    <x v="3"/>
    <s v="Уровень зарегистрированной безработицы (к численности экономически активного населения)    "/>
    <s v="%"/>
    <x v="8"/>
    <x v="3"/>
    <n v="2.2000000000000002"/>
  </r>
  <r>
    <x v="58"/>
    <x v="3"/>
    <s v="Уровень зарегистрированной безработицы (к численности экономически активного населения)    "/>
    <s v="%"/>
    <x v="5"/>
    <x v="1"/>
    <n v="2.2999999999999998"/>
  </r>
  <r>
    <x v="58"/>
    <x v="3"/>
    <s v="Уровень зарегистрированной безработицы (к численности экономически активного населения)    "/>
    <s v="%"/>
    <x v="7"/>
    <x v="3"/>
    <n v="2.2999999999999998"/>
  </r>
  <r>
    <x v="58"/>
    <x v="3"/>
    <s v="Уровень зарегистрированной безработицы (к численности экономически активного населения)    "/>
    <s v="%"/>
    <x v="6"/>
    <x v="2"/>
    <n v="2.4"/>
  </r>
  <r>
    <x v="58"/>
    <x v="4"/>
    <s v="Уровень зарегистрированной безработицы (к численности экономически активного населения)    "/>
    <s v="%"/>
    <x v="4"/>
    <x v="0"/>
    <n v="2.6"/>
  </r>
  <r>
    <x v="58"/>
    <x v="4"/>
    <s v="Уровень зарегистрированной безработицы (к численности экономически активного населения)    "/>
    <s v="%"/>
    <x v="8"/>
    <x v="3"/>
    <n v="2.15"/>
  </r>
  <r>
    <x v="58"/>
    <x v="4"/>
    <s v="Уровень зарегистрированной безработицы (к численности экономически активного населения)    "/>
    <s v="%"/>
    <x v="7"/>
    <x v="2"/>
    <n v="2.33"/>
  </r>
  <r>
    <x v="58"/>
    <x v="4"/>
    <s v="Уровень зарегистрированной безработицы (к численности экономически активного населения)    "/>
    <s v="%"/>
    <x v="5"/>
    <x v="0"/>
    <n v="2.1"/>
  </r>
  <r>
    <x v="58"/>
    <x v="4"/>
    <s v="Уровень зарегистрированной безработицы (к численности экономически активного населения)    "/>
    <s v="%"/>
    <x v="9"/>
    <x v="2"/>
    <n v="2.27"/>
  </r>
  <r>
    <x v="58"/>
    <x v="4"/>
    <s v="Уровень зарегистрированной безработицы (к численности экономически активного населения)    "/>
    <s v="%"/>
    <x v="7"/>
    <x v="3"/>
    <n v="2.27"/>
  </r>
  <r>
    <x v="58"/>
    <x v="4"/>
    <s v="Уровень зарегистрированной безработицы (к численности экономически активного населения)    "/>
    <s v="%"/>
    <x v="6"/>
    <x v="1"/>
    <n v="2.33"/>
  </r>
  <r>
    <x v="58"/>
    <x v="4"/>
    <s v="Уровень зарегистрированной безработицы (к численности экономически активного населения)    "/>
    <s v="%"/>
    <x v="9"/>
    <x v="3"/>
    <n v="2.13"/>
  </r>
  <r>
    <x v="58"/>
    <x v="4"/>
    <s v="Уровень зарегистрированной безработицы (к численности экономически активного населения)    "/>
    <s v="%"/>
    <x v="8"/>
    <x v="2"/>
    <n v="2.2799999999999998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7"/>
    <x v="1"/>
    <n v="2.0357803824799507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9"/>
    <x v="2"/>
    <n v="2.3111914062499999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8"/>
    <x v="2"/>
    <n v="2.40625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5"/>
    <x v="0"/>
    <n v="2.1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9"/>
    <x v="3"/>
    <n v="2.0930959075288973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8"/>
    <x v="3"/>
    <n v="2.1947449768160743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6"/>
    <x v="0"/>
    <n v="1.9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10"/>
    <x v="2"/>
    <n v="2.2132230102539059"/>
  </r>
  <r>
    <x v="58"/>
    <x v="5"/>
    <s v="Уровень зарегистрированной безработицы (к численности экономически активного населения) (среднегодовая)"/>
    <s v="%"/>
    <x v="10"/>
    <x v="3"/>
    <n v="2.0722135007849292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10"/>
    <x v="2"/>
    <n v="2.42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11"/>
    <x v="3"/>
    <n v="2.2999999999999998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8"/>
    <x v="1"/>
    <n v="2.2999999999999998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10"/>
    <x v="3"/>
    <n v="2.39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6"/>
    <x v="0"/>
    <n v="1.94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9"/>
    <x v="2"/>
    <n v="2.4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11"/>
    <x v="2"/>
    <n v="2.33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7"/>
    <x v="0"/>
    <n v="1.92"/>
  </r>
  <r>
    <x v="58"/>
    <x v="6"/>
    <s v="Уровень зарегистрированной безработицы (к численности экономически активного населения) (среднегодовая)"/>
    <s v="%"/>
    <x v="9"/>
    <x v="3"/>
    <n v="2.37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9"/>
    <x v="1"/>
    <n v="2.4470371507522262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12"/>
    <x v="3"/>
    <n v="2.2999999999999998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11"/>
    <x v="2"/>
    <n v="2.501544163063619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10"/>
    <x v="2"/>
    <n v="2.5885978428351311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11"/>
    <x v="3"/>
    <n v="2.2999999999999998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10"/>
    <x v="3"/>
    <n v="2.4036831822300013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12"/>
    <x v="2"/>
    <n v="2.414860681114551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7"/>
    <x v="0"/>
    <n v="1.9241250497565758"/>
  </r>
  <r>
    <x v="58"/>
    <x v="7"/>
    <s v="Уровень зарегистрированной безработицы (к численности экономически активного населения) (среднегодовая)"/>
    <s v="%"/>
    <x v="8"/>
    <x v="0"/>
    <n v="2.2180807185848277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9"/>
    <x v="0"/>
    <n v="2.2577193518801586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2"/>
    <x v="4"/>
    <n v="2.1931184128952261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1"/>
    <x v="4"/>
    <n v="2.2198888202594191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3"/>
    <x v="4"/>
    <n v="2.1344303011487114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0"/>
    <x v="1"/>
    <n v="2.1847055195806351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2"/>
    <x v="3"/>
    <n v="2.0939243645381276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1"/>
    <x v="3"/>
    <n v="2.121680049413218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3"/>
    <x v="3"/>
    <n v="2.0049674014281278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1"/>
    <x v="2"/>
    <n v="2.1556516368128475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3"/>
    <x v="2"/>
    <n v="2.098727103384042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12"/>
    <x v="2"/>
    <n v="2.1295722256664598"/>
  </r>
  <r>
    <x v="58"/>
    <x v="8"/>
    <s v="Уровень зарегистрированной безработицы (к численности экономически активного населения) (среднегодовой)"/>
    <s v="%"/>
    <x v="8"/>
    <x v="0"/>
    <n v="2.2168586355442854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0"/>
    <x v="0"/>
    <n v="2.041457286432161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3"/>
    <x v="2"/>
    <n v="1.94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2"/>
    <x v="2"/>
    <n v="1.95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4"/>
    <x v="2"/>
    <n v="1.93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1"/>
    <x v="1"/>
    <n v="1.9626464070908518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3"/>
    <x v="3"/>
    <n v="1.9071837253655435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2"/>
    <x v="3"/>
    <n v="1.9285488460322477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4"/>
    <x v="3"/>
    <n v="1.8843819865857554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2"/>
    <x v="4"/>
    <n v="2.0760140530182047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4"/>
    <x v="4"/>
    <n v="2.0588235294117645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13"/>
    <x v="4"/>
    <n v="2.0671834625323"/>
  </r>
  <r>
    <x v="58"/>
    <x v="9"/>
    <s v="Уровень зарегистрированной безработицы (к численности экономически активного населения) (среднегодовой)"/>
    <s v="%"/>
    <x v="9"/>
    <x v="0"/>
    <n v="2.2623051054723327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0"/>
    <x v="0"/>
    <n v="2.041457286432161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4"/>
    <x v="4"/>
    <n v="2.0598648213710975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3"/>
    <x v="4"/>
    <n v="2.0913770913770913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5"/>
    <x v="4"/>
    <n v="2.0283322601416609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1"/>
    <x v="0"/>
    <n v="1.9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4"/>
    <x v="2"/>
    <n v="2.0270270270270268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3"/>
    <x v="2"/>
    <n v="2.058539723383725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5"/>
    <x v="2"/>
    <n v="1.9954940457032511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2"/>
    <x v="1"/>
    <n v="2.12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4"/>
    <x v="3"/>
    <n v="1.9781280154390481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3"/>
    <x v="3"/>
    <n v="1.9935691318327973"/>
  </r>
  <r>
    <x v="58"/>
    <x v="10"/>
    <s v="Уровень зарегистрированной безработицы (к численности экономически активного населения) (среднегодовой)"/>
    <s v="%"/>
    <x v="15"/>
    <x v="3"/>
    <n v="1.9465894465894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EDE60-B121-4199-9D3F-C94371D9E7B8}" name="Сводная таблица1" cacheId="43" applyNumberFormats="0" applyBorderFormats="0" applyFontFormats="0" applyPatternFormats="0" applyAlignmentFormats="0" applyWidthHeightFormats="1" dataCaption="Значения" updatedVersion="7" minRefreshableVersion="3" showDrill="0" useAutoFormatting="1" rowGrandTotals="0" colGrandTotals="0" itemPrintTitles="1" createdVersion="7" indent="0" compact="0" compactData="0" gridDropZones="1" multipleFieldFilters="0" chartFormat="1">
  <location ref="A3:AX79" firstHeaderRow="1" firstDataRow="2" firstDataCol="3"/>
  <pivotFields count="7">
    <pivotField axis="axisCol" compact="0" outline="0" showAll="0">
      <items count="60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h="1" x="12"/>
        <item x="13"/>
        <item x="14"/>
        <item x="15"/>
        <item h="1" x="16"/>
        <item h="1" x="17"/>
        <item x="18"/>
        <item h="1" x="19"/>
        <item x="20"/>
        <item x="21"/>
        <item h="1" x="22"/>
        <item h="1" x="23"/>
        <item x="24"/>
        <item x="25"/>
        <item h="1" x="26"/>
        <item x="27"/>
        <item x="28"/>
        <item x="29"/>
        <item h="1"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h="1" x="47"/>
        <item h="1"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h="1" x="0"/>
        <item h="1" x="1"/>
        <item x="2"/>
        <item x="3"/>
        <item x="4"/>
        <item t="default"/>
      </items>
    </pivotField>
    <pivotField dataField="1" compact="0" outline="0" showAll="0"/>
  </pivotFields>
  <rowFields count="3">
    <field x="1"/>
    <field x="4"/>
    <field x="5"/>
  </rowFields>
  <rowItems count="75">
    <i>
      <x/>
      <x v="3"/>
      <x v="2"/>
    </i>
    <i r="2">
      <x v="3"/>
    </i>
    <i r="1">
      <x v="4"/>
      <x v="2"/>
    </i>
    <i r="2">
      <x v="3"/>
    </i>
    <i r="1">
      <x v="5"/>
      <x v="2"/>
    </i>
    <i r="2">
      <x v="3"/>
    </i>
    <i>
      <x v="1"/>
      <x v="4"/>
      <x v="2"/>
    </i>
    <i r="2">
      <x v="3"/>
    </i>
    <i r="1">
      <x v="5"/>
      <x v="2"/>
    </i>
    <i r="2">
      <x v="3"/>
    </i>
    <i r="1">
      <x v="6"/>
      <x v="2"/>
    </i>
    <i r="2">
      <x v="3"/>
    </i>
    <i>
      <x v="2"/>
      <x v="5"/>
      <x v="2"/>
    </i>
    <i r="2">
      <x v="3"/>
    </i>
    <i r="1">
      <x v="6"/>
      <x v="2"/>
    </i>
    <i r="2">
      <x v="3"/>
    </i>
    <i r="1">
      <x v="7"/>
      <x v="2"/>
    </i>
    <i r="2">
      <x v="3"/>
    </i>
    <i>
      <x v="3"/>
      <x v="6"/>
      <x v="2"/>
    </i>
    <i r="2">
      <x v="3"/>
    </i>
    <i r="1">
      <x v="7"/>
      <x v="2"/>
    </i>
    <i r="2">
      <x v="3"/>
    </i>
    <i r="1">
      <x v="8"/>
      <x v="2"/>
    </i>
    <i r="2">
      <x v="3"/>
    </i>
    <i>
      <x v="4"/>
      <x v="7"/>
      <x v="2"/>
    </i>
    <i r="2">
      <x v="3"/>
    </i>
    <i r="1">
      <x v="8"/>
      <x v="2"/>
    </i>
    <i r="2">
      <x v="3"/>
    </i>
    <i r="1">
      <x v="9"/>
      <x v="2"/>
    </i>
    <i r="2">
      <x v="3"/>
    </i>
    <i>
      <x v="5"/>
      <x v="8"/>
      <x v="2"/>
    </i>
    <i r="2">
      <x v="3"/>
    </i>
    <i r="1">
      <x v="9"/>
      <x v="2"/>
    </i>
    <i r="2">
      <x v="3"/>
    </i>
    <i r="1">
      <x v="10"/>
      <x v="2"/>
    </i>
    <i r="2">
      <x v="3"/>
    </i>
    <i>
      <x v="6"/>
      <x v="9"/>
      <x v="2"/>
    </i>
    <i r="2">
      <x v="3"/>
    </i>
    <i r="1">
      <x v="10"/>
      <x v="2"/>
    </i>
    <i r="2">
      <x v="3"/>
    </i>
    <i r="1">
      <x v="11"/>
      <x v="2"/>
    </i>
    <i r="2">
      <x v="3"/>
    </i>
    <i>
      <x v="7"/>
      <x v="10"/>
      <x v="2"/>
    </i>
    <i r="2">
      <x v="3"/>
    </i>
    <i r="1">
      <x v="11"/>
      <x v="2"/>
    </i>
    <i r="2">
      <x v="3"/>
    </i>
    <i r="1">
      <x v="12"/>
      <x v="2"/>
    </i>
    <i r="2">
      <x v="3"/>
    </i>
    <i>
      <x v="8"/>
      <x v="11"/>
      <x v="2"/>
    </i>
    <i r="2">
      <x v="3"/>
    </i>
    <i r="2">
      <x v="4"/>
    </i>
    <i r="1">
      <x v="12"/>
      <x v="2"/>
    </i>
    <i r="2">
      <x v="3"/>
    </i>
    <i r="2">
      <x v="4"/>
    </i>
    <i r="1">
      <x v="13"/>
      <x v="2"/>
    </i>
    <i r="2">
      <x v="3"/>
    </i>
    <i r="2">
      <x v="4"/>
    </i>
    <i>
      <x v="9"/>
      <x v="12"/>
      <x v="2"/>
    </i>
    <i r="2">
      <x v="3"/>
    </i>
    <i r="2">
      <x v="4"/>
    </i>
    <i r="1">
      <x v="13"/>
      <x v="2"/>
    </i>
    <i r="2">
      <x v="3"/>
    </i>
    <i r="2">
      <x v="4"/>
    </i>
    <i r="1">
      <x v="14"/>
      <x v="2"/>
    </i>
    <i r="2">
      <x v="3"/>
    </i>
    <i r="2">
      <x v="4"/>
    </i>
    <i>
      <x v="10"/>
      <x v="13"/>
      <x v="2"/>
    </i>
    <i r="2">
      <x v="3"/>
    </i>
    <i r="2">
      <x v="4"/>
    </i>
    <i r="1">
      <x v="14"/>
      <x v="2"/>
    </i>
    <i r="2">
      <x v="3"/>
    </i>
    <i r="2">
      <x v="4"/>
    </i>
    <i r="1">
      <x v="15"/>
      <x v="2"/>
    </i>
    <i r="2">
      <x v="3"/>
    </i>
    <i r="2">
      <x v="4"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4"/>
    </i>
    <i>
      <x v="15"/>
    </i>
    <i>
      <x v="18"/>
    </i>
    <i>
      <x v="20"/>
    </i>
    <i>
      <x v="21"/>
    </i>
    <i>
      <x v="24"/>
    </i>
    <i>
      <x v="25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colItems>
  <dataFields count="1">
    <dataField name="Сумма " fld="6" baseField="5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FA10-87B8-44A7-B5C0-B0A8E347C318}">
  <dimension ref="A1:BZ79"/>
  <sheetViews>
    <sheetView tabSelected="1" zoomScaleNormal="100" workbookViewId="0"/>
  </sheetViews>
  <sheetFormatPr defaultRowHeight="12.75" x14ac:dyDescent="0.2"/>
  <cols>
    <col min="1" max="1" width="12.33203125" customWidth="1"/>
    <col min="2" max="2" width="10.6640625" bestFit="1" customWidth="1"/>
    <col min="3" max="3" width="9" bestFit="1" customWidth="1"/>
    <col min="4" max="4" width="6.1640625" bestFit="1" customWidth="1"/>
    <col min="5" max="6" width="5.6640625" bestFit="1" customWidth="1"/>
    <col min="7" max="7" width="9.1640625" bestFit="1" customWidth="1"/>
    <col min="8" max="18" width="5.6640625" bestFit="1" customWidth="1"/>
    <col min="19" max="20" width="8.1640625" bestFit="1" customWidth="1"/>
    <col min="21" max="21" width="7.1640625" bestFit="1" customWidth="1"/>
    <col min="22" max="22" width="5.6640625" bestFit="1" customWidth="1"/>
    <col min="23" max="24" width="7.1640625" bestFit="1" customWidth="1"/>
    <col min="25" max="26" width="5.6640625" bestFit="1" customWidth="1"/>
    <col min="27" max="31" width="4.6640625" bestFit="1" customWidth="1"/>
    <col min="32" max="32" width="8.1640625" bestFit="1" customWidth="1"/>
    <col min="33" max="34" width="5.6640625" bestFit="1" customWidth="1"/>
    <col min="35" max="35" width="9.1640625" bestFit="1" customWidth="1"/>
    <col min="36" max="36" width="5.6640625" bestFit="1" customWidth="1"/>
    <col min="37" max="37" width="8.1640625" bestFit="1" customWidth="1"/>
    <col min="38" max="38" width="5.6640625" bestFit="1" customWidth="1"/>
    <col min="39" max="40" width="9.1640625" bestFit="1" customWidth="1"/>
    <col min="41" max="41" width="8.1640625" bestFit="1" customWidth="1"/>
    <col min="42" max="42" width="9.1640625" bestFit="1" customWidth="1"/>
    <col min="43" max="43" width="7.1640625" bestFit="1" customWidth="1"/>
    <col min="44" max="44" width="5.6640625" bestFit="1" customWidth="1"/>
    <col min="45" max="45" width="7.1640625" bestFit="1" customWidth="1"/>
    <col min="46" max="48" width="5.6640625" bestFit="1" customWidth="1"/>
    <col min="49" max="49" width="4.6640625" bestFit="1" customWidth="1"/>
    <col min="50" max="50" width="3.6640625" bestFit="1" customWidth="1"/>
    <col min="51" max="65" width="8.1640625" customWidth="1"/>
    <col min="78" max="78" width="8.33203125" customWidth="1"/>
  </cols>
  <sheetData>
    <row r="1" spans="1:78" ht="322.5" x14ac:dyDescent="0.2">
      <c r="D1" s="7" t="str">
        <f>TRIM(VLOOKUP(D4,Всп2!$A:$B,2,0))</f>
        <v>Численность постоянного населения (среднегодовая)</v>
      </c>
      <c r="E1" s="7" t="str">
        <f>TRIM(VLOOKUP(E4,Всп2!$A:$B,2,0))</f>
        <v>декабрь к декабрю</v>
      </c>
      <c r="F1" s="7" t="str">
        <f>TRIM(VLOOKUP(F4,Всп2!$A:$B,2,0))</f>
        <v>в среднем за год</v>
      </c>
      <c r="G1" s="7" t="str">
        <f>TRIM(VLOOKUP(G4,Всп2!$A:$B,2,0))</f>
        <v>в основных ценах соответствующих лет</v>
      </c>
      <c r="H1" s="7" t="str">
        <f>TRIM(VLOOKUP(H4,Всп2!$A:$B,2,0))</f>
        <v>в сопоставимых ценах</v>
      </c>
      <c r="I1" s="7" t="str">
        <f>TRIM(VLOOKUP(I4,Всп2!$A:$B,2,0))</f>
        <v>Индекс промышленного производства (В+С+D+E)</v>
      </c>
      <c r="J1" s="7" t="str">
        <f>TRIM(VLOOKUP(J4,Всп2!$A:$B,2,0))</f>
        <v>по разделу В: Добыча полезных ископаемых</v>
      </c>
      <c r="K1" s="7" t="str">
        <f>TRIM(VLOOKUP(K4,Всп2!$A:$B,2,0))</f>
        <v>по разделу С: Обрабатывающие производства</v>
      </c>
      <c r="L1" s="7" t="str">
        <f>TRIM(VLOOKUP(L4,Всп2!$A:$B,2,0))</f>
        <v>производство пищевых продуктов</v>
      </c>
      <c r="M1" s="7" t="str">
        <f>TRIM(VLOOKUP(M4,Всп2!$A:$B,2,0))</f>
        <v>обработка древесины и производство изделий из дерева и пробки, кроме мебели, производство изделий из соломки и материалов для плетения</v>
      </c>
      <c r="N1" s="7" t="str">
        <f>TRIM(VLOOKUP(N4,Всп2!$A:$B,2,0))</f>
        <v>производство бумаги и бумажных изделий</v>
      </c>
      <c r="O1" s="7" t="str">
        <f>TRIM(VLOOKUP(O4,Всп2!$A:$B,2,0))</f>
        <v>производство металлургическое</v>
      </c>
      <c r="P1" s="7" t="str">
        <f>TRIM(VLOOKUP(P4,Всп2!$A:$B,2,0))</f>
        <v>производство готовых металлических изделий, кроме машин и оборудования</v>
      </c>
      <c r="Q1" s="7" t="str">
        <f>TRIM(VLOOKUP(Q4,Всп2!$A:$B,2,0))</f>
        <v>производство автотранспортных средств, прицепов и полуприцепов</v>
      </c>
      <c r="R1" s="7" t="str">
        <f>TRIM(VLOOKUP(R4,Всп2!$A:$B,2,0))</f>
        <v>по разделу D: Обеспечение электрической энергией, газом и паром; кондиционирование воздуха</v>
      </c>
      <c r="S1" s="7" t="str">
        <f>TRIM(VLOOKUP(S4,Всп2!$A:$B,2,0))</f>
        <v>железорудные окатыши</v>
      </c>
      <c r="T1" s="7" t="str">
        <f>TRIM(VLOOKUP(T4,Всп2!$A:$B,2,0))</f>
        <v>гранулы, крошка и порошок; галька, гравий</v>
      </c>
      <c r="U1" s="7" t="str">
        <f>TRIM(VLOOKUP(U4,Всп2!$A:$B,2,0))</f>
        <v>лесоматериалы продольно распиленные</v>
      </c>
      <c r="V1" s="7" t="str">
        <f>TRIM(VLOOKUP(V4,Всп2!$A:$B,2,0))</f>
        <v>древесностружечные плиты, плиты OSB</v>
      </c>
      <c r="W1" s="7" t="str">
        <f>TRIM(VLOOKUP(W4,Всп2!$A:$B,2,0))</f>
        <v>бумага</v>
      </c>
      <c r="X1" s="7" t="str">
        <f>TRIM(VLOOKUP(X4,Всп2!$A:$B,2,0))</f>
        <v>целлюлоза древесная и целлюлоза из прочих волокнистых материалов (сульфатная, сульфитная)</v>
      </c>
      <c r="Y1" s="7" t="str">
        <f>TRIM(VLOOKUP(Y4,Всп2!$A:$B,2,0))</f>
        <v>мешки бумажные</v>
      </c>
      <c r="Z1" s="7" t="str">
        <f>TRIM(VLOOKUP(Z4,Всп2!$A:$B,2,0))</f>
        <v>в сопоставимых ценах</v>
      </c>
      <c r="AA1" s="7" t="str">
        <f>TRIM(VLOOKUP(AA4,Всп2!$A:$B,2,0))</f>
        <v>Картофель</v>
      </c>
      <c r="AB1" s="7" t="str">
        <f>TRIM(VLOOKUP(AB4,Всп2!$A:$B,2,0))</f>
        <v>Овощи</v>
      </c>
      <c r="AC1" s="7" t="str">
        <f>TRIM(VLOOKUP(AC4,Всп2!$A:$B,2,0))</f>
        <v>Скот и птица (в живом весе)</v>
      </c>
      <c r="AD1" s="7" t="str">
        <f>TRIM(VLOOKUP(AD4,Всп2!$A:$B,2,0))</f>
        <v>Молоко</v>
      </c>
      <c r="AE1" s="7" t="str">
        <f>TRIM(VLOOKUP(AE4,Всп2!$A:$B,2,0))</f>
        <v>Яйца</v>
      </c>
      <c r="AF1" s="7" t="str">
        <f>TRIM(VLOOKUP(AF4,Всп2!$A:$B,2,0))</f>
        <v>Инвестиции в основной капитал за счет всех источников финансирования</v>
      </c>
      <c r="AG1" s="7" t="str">
        <f>TRIM(VLOOKUP(AG4,Всп2!$A:$B,2,0))</f>
        <v>в сопоставимых ценах</v>
      </c>
      <c r="AH1" s="7" t="str">
        <f>TRIM(VLOOKUP(AH4,Всп2!$A:$B,2,0))</f>
        <v>Ввод в эксплуатацию жилых домов за счет всех источников финансирования</v>
      </c>
      <c r="AI1" s="7" t="str">
        <f>TRIM(VLOOKUP(AI4,Всп2!$A:$B,2,0))</f>
        <v>Оборот розничной торговли</v>
      </c>
      <c r="AJ1" s="7" t="str">
        <f>TRIM(VLOOKUP(AJ4,Всп2!$A:$B,2,0))</f>
        <v>в сопоставимых ценах</v>
      </c>
      <c r="AK1" s="7" t="str">
        <f>TRIM(VLOOKUP(AK4,Всп2!$A:$B,2,0))</f>
        <v>Объем платных услуг населению</v>
      </c>
      <c r="AL1" s="7" t="str">
        <f>TRIM(VLOOKUP(AL4,Всп2!$A:$B,2,0))</f>
        <v>в сопоставимых ценах</v>
      </c>
      <c r="AM1" s="7" t="str">
        <f>TRIM(VLOOKUP(AM4,Всп2!$A:$B,2,0))</f>
        <v>Фонд заработной платы</v>
      </c>
      <c r="AN1" s="7" t="str">
        <f>TRIM(VLOOKUP(AN4,Всп2!$A:$B,2,0))</f>
        <v>Фонд заработной платы с учетом необлагаемой его части
(для расчета налога на доходы физических лиц)</v>
      </c>
      <c r="AO1" s="7" t="str">
        <f>TRIM(VLOOKUP(AO4,Всп2!$A:$B,2,0))</f>
        <v>Налогооблагаемая прибыль</v>
      </c>
      <c r="AP1" s="7" t="str">
        <f>TRIM(VLOOKUP(AP4,Всп2!$A:$B,2,0))</f>
        <v>Среднегодовая остаточная стоимость облагаемого имущества - всего
(база для исчисления налога на имущество организаций, поступающего в бюджет РК)</v>
      </c>
      <c r="AQ1" s="7" t="str">
        <f>TRIM(VLOOKUP(AQ4,Всп2!$A:$B,2,0))</f>
        <v>Внешнеторговый оборот</v>
      </c>
      <c r="AR1" s="7" t="str">
        <f>TRIM(VLOOKUP(AR4,Всп2!$A:$B,2,0))</f>
        <v>Темпы роста</v>
      </c>
      <c r="AS1" s="7" t="str">
        <f>TRIM(VLOOKUP(AS4,Всп2!$A:$B,2,0))</f>
        <v>Экспорт – всего</v>
      </c>
      <c r="AT1" s="7" t="str">
        <f>TRIM(VLOOKUP(AT4,Всп2!$A:$B,2,0))</f>
        <v>Темпы роста</v>
      </c>
      <c r="AU1" s="7" t="str">
        <f>TRIM(VLOOKUP(AU4,Всп2!$A:$B,2,0))</f>
        <v>Импорт – всего</v>
      </c>
      <c r="AV1" s="7" t="str">
        <f>TRIM(VLOOKUP(AV4,Всп2!$A:$B,2,0))</f>
        <v>Темпы роста</v>
      </c>
      <c r="AW1" s="7" t="str">
        <f>TRIM(VLOOKUP(AW4,Всп2!$A:$B,2,0))</f>
        <v>Численность безработных, зарегистрированных в службах занятости (среднегодовая)</v>
      </c>
      <c r="AX1" s="7" t="str">
        <f>TRIM(VLOOKUP(AX4,Всп2!$A:$B,2,0))</f>
        <v>Уровень зарегистрированной безработицы (к численности экономически активного населения) (среднегодовой)</v>
      </c>
      <c r="AY1" s="7" t="str">
        <f>VLOOKUP(AY4,Доходы!$A$1:$B$16,2,0)</f>
        <v>Налоги на прибыль, доходы</v>
      </c>
      <c r="AZ1" s="7" t="str">
        <f>VLOOKUP(AZ4,Доходы!$A$1:$B$16,2,0)</f>
        <v>Налоги на товары (работы, услуги), реализуемые на территории Российской Федерации</v>
      </c>
      <c r="BA1" s="7" t="str">
        <f>VLOOKUP(BA4,Доходы!$A$1:$B$16,2,0)</f>
        <v>Налоги на совокупный доход</v>
      </c>
      <c r="BB1" s="7" t="str">
        <f>VLOOKUP(BB4,Доходы!$A$1:$B$16,2,0)</f>
        <v>Налоги на имущество</v>
      </c>
      <c r="BC1" s="7" t="str">
        <f>VLOOKUP(BC4,Доходы!$A$1:$B$16,2,0)</f>
        <v>Налоги, сборы и регулярные платежи за пользование природными ресурсами</v>
      </c>
      <c r="BD1" s="7" t="str">
        <f>VLOOKUP(BD4,Доходы!$A$1:$B$16,2,0)</f>
        <v>Государственная пошлина</v>
      </c>
      <c r="BE1" s="7" t="str">
        <f>VLOOKUP(BE4,Доходы!$A$1:$B$16,2,0)</f>
        <v>Задолженность и перерасчеты по отмененным налогам, сборам и иным обязательным платежам</v>
      </c>
      <c r="BF1" s="7" t="str">
        <f>VLOOKUP(BF4,Доходы!$A$1:$B$16,2,0)</f>
        <v>Доходы от использования имущества, находящегося в государственной и муниципальной собственности</v>
      </c>
      <c r="BG1" s="7" t="str">
        <f>VLOOKUP(BG4,Доходы!$A$1:$B$16,2,0)</f>
        <v>Платежи при пользовании природными ресурсами</v>
      </c>
      <c r="BH1" s="7" t="str">
        <f>VLOOKUP(BH4,Доходы!$A$1:$B$16,2,0)</f>
        <v>Доходы от оказания платных услуг и компенсации затрат государства</v>
      </c>
      <c r="BI1" s="7" t="str">
        <f>VLOOKUP(BI4,Доходы!$A$1:$B$16,2,0)</f>
        <v>Доходы от продажи материальных и нематериальных активов</v>
      </c>
      <c r="BJ1" s="7" t="str">
        <f>VLOOKUP(BJ4,Доходы!$A$1:$B$16,2,0)</f>
        <v>Административные платежи и сборы</v>
      </c>
      <c r="BK1" s="7" t="str">
        <f>VLOOKUP(BK4,Доходы!$A$1:$B$16,2,0)</f>
        <v>Штрафы, санкции, возмещение ущерба</v>
      </c>
      <c r="BL1" s="7" t="str">
        <f>VLOOKUP(BL4,Доходы!$A$1:$B$16,2,0)</f>
        <v>Прочие неналоговые доходы</v>
      </c>
      <c r="BM1" s="7" t="str">
        <f>VLOOKUP(BM4,Доходы!$A$1:$B$16,2,0)</f>
        <v>Доходы факт итого (без раздела 200), млн руб.</v>
      </c>
      <c r="BN1" s="7" t="str">
        <f>VLOOKUP(BN4,Расходы!$A$1:$B$14,2,0)</f>
        <v>Общегосударственные вопросы</v>
      </c>
      <c r="BO1" s="7" t="str">
        <f>VLOOKUP(BO4,Расходы!$A$1:$B$14,2,0)</f>
        <v>Национальная оборона</v>
      </c>
      <c r="BP1" s="7" t="str">
        <f>VLOOKUP(BP4,Расходы!$A$1:$B$14,2,0)</f>
        <v>Национальная безопасность и правоохранительная деятельность</v>
      </c>
      <c r="BQ1" s="7" t="str">
        <f>VLOOKUP(BQ4,Расходы!$A$1:$B$14,2,0)</f>
        <v>Национальная экономика</v>
      </c>
      <c r="BR1" s="7" t="str">
        <f>VLOOKUP(BR4,Расходы!$A$1:$B$14,2,0)</f>
        <v>Жилищно-коммунальное хозяйство</v>
      </c>
      <c r="BS1" s="7" t="str">
        <f>VLOOKUP(BS4,Расходы!$A$1:$B$14,2,0)</f>
        <v>Охрана окружающей среды</v>
      </c>
      <c r="BT1" s="7" t="str">
        <f>VLOOKUP(BT4,Расходы!$A$1:$B$14,2,0)</f>
        <v>Образование</v>
      </c>
      <c r="BU1" s="7" t="str">
        <f>VLOOKUP(BU4,Расходы!$A$1:$B$14,2,0)</f>
        <v>Культура, кинематография</v>
      </c>
      <c r="BV1" s="7" t="str">
        <f>VLOOKUP(BV4,Расходы!$A$1:$B$14,2,0)</f>
        <v>Здравоохранение</v>
      </c>
      <c r="BW1" s="7" t="str">
        <f>VLOOKUP(BW4,Расходы!$A$1:$B$14,2,0)</f>
        <v>Социальная политика</v>
      </c>
      <c r="BX1" s="7" t="str">
        <f>VLOOKUP(BX4,Расходы!$A$1:$B$14,2,0)</f>
        <v>Физическая культура и спорт</v>
      </c>
      <c r="BY1" s="7" t="str">
        <f>VLOOKUP(BY4,Расходы!$A$1:$B$14,2,0)</f>
        <v>Средства массовой информации</v>
      </c>
      <c r="BZ1" s="7" t="str">
        <f>VLOOKUP(BZ4,Расходы!$A$1:$B$14,2,0)</f>
        <v>Расходы факт итого (без трансфертов и обсл.долга), млн руб.</v>
      </c>
    </row>
    <row r="2" spans="1:78" hidden="1" x14ac:dyDescent="0.2"/>
    <row r="3" spans="1:78" hidden="1" x14ac:dyDescent="0.2">
      <c r="A3" s="4" t="s">
        <v>132</v>
      </c>
      <c r="D3" s="4" t="s">
        <v>120</v>
      </c>
    </row>
    <row r="4" spans="1:78" x14ac:dyDescent="0.2">
      <c r="A4" s="4" t="s">
        <v>125</v>
      </c>
      <c r="B4" s="4" t="s">
        <v>121</v>
      </c>
      <c r="C4" s="4" t="s">
        <v>131</v>
      </c>
      <c r="D4">
        <v>1</v>
      </c>
      <c r="E4">
        <v>3</v>
      </c>
      <c r="F4">
        <v>4</v>
      </c>
      <c r="G4">
        <v>6</v>
      </c>
      <c r="H4">
        <v>7</v>
      </c>
      <c r="I4">
        <v>10</v>
      </c>
      <c r="J4">
        <v>12</v>
      </c>
      <c r="K4">
        <v>13</v>
      </c>
      <c r="L4">
        <v>15</v>
      </c>
      <c r="M4">
        <v>17</v>
      </c>
      <c r="N4">
        <v>18</v>
      </c>
      <c r="O4">
        <v>20</v>
      </c>
      <c r="P4">
        <v>21</v>
      </c>
      <c r="Q4">
        <v>22</v>
      </c>
      <c r="R4">
        <v>25</v>
      </c>
      <c r="S4">
        <v>28</v>
      </c>
      <c r="T4">
        <v>29</v>
      </c>
      <c r="U4">
        <v>32</v>
      </c>
      <c r="V4">
        <v>33</v>
      </c>
      <c r="W4">
        <v>35</v>
      </c>
      <c r="X4">
        <v>36</v>
      </c>
      <c r="Y4">
        <v>37</v>
      </c>
      <c r="Z4">
        <v>40</v>
      </c>
      <c r="AA4">
        <v>42</v>
      </c>
      <c r="AB4">
        <v>43</v>
      </c>
      <c r="AC4">
        <v>44</v>
      </c>
      <c r="AD4">
        <v>45</v>
      </c>
      <c r="AE4">
        <v>46</v>
      </c>
      <c r="AF4">
        <v>47</v>
      </c>
      <c r="AG4">
        <v>48</v>
      </c>
      <c r="AH4">
        <v>49</v>
      </c>
      <c r="AI4">
        <v>50</v>
      </c>
      <c r="AJ4">
        <v>51</v>
      </c>
      <c r="AK4">
        <v>52</v>
      </c>
      <c r="AL4">
        <v>53</v>
      </c>
      <c r="AM4">
        <v>54</v>
      </c>
      <c r="AN4">
        <v>55</v>
      </c>
      <c r="AO4">
        <v>59</v>
      </c>
      <c r="AP4">
        <v>60</v>
      </c>
      <c r="AQ4">
        <v>61</v>
      </c>
      <c r="AR4">
        <v>62</v>
      </c>
      <c r="AS4">
        <v>64</v>
      </c>
      <c r="AT4">
        <v>65</v>
      </c>
      <c r="AU4">
        <v>66</v>
      </c>
      <c r="AV4">
        <v>67</v>
      </c>
      <c r="AW4">
        <v>68</v>
      </c>
      <c r="AX4">
        <v>69</v>
      </c>
      <c r="AY4" t="s">
        <v>159</v>
      </c>
      <c r="AZ4" t="s">
        <v>161</v>
      </c>
      <c r="BA4" t="s">
        <v>163</v>
      </c>
      <c r="BB4" t="s">
        <v>165</v>
      </c>
      <c r="BC4" t="s">
        <v>167</v>
      </c>
      <c r="BD4" t="s">
        <v>169</v>
      </c>
      <c r="BE4" t="s">
        <v>171</v>
      </c>
      <c r="BF4" t="s">
        <v>173</v>
      </c>
      <c r="BG4" t="s">
        <v>175</v>
      </c>
      <c r="BH4" t="s">
        <v>177</v>
      </c>
      <c r="BI4" t="s">
        <v>179</v>
      </c>
      <c r="BJ4" t="s">
        <v>181</v>
      </c>
      <c r="BK4" t="s">
        <v>183</v>
      </c>
      <c r="BL4" t="s">
        <v>185</v>
      </c>
      <c r="BM4" s="6" t="s">
        <v>191</v>
      </c>
      <c r="BN4" t="s">
        <v>205</v>
      </c>
      <c r="BO4" t="s">
        <v>206</v>
      </c>
      <c r="BP4" t="s">
        <v>207</v>
      </c>
      <c r="BQ4" t="s">
        <v>208</v>
      </c>
      <c r="BR4" t="s">
        <v>209</v>
      </c>
      <c r="BS4" t="s">
        <v>210</v>
      </c>
      <c r="BT4" t="s">
        <v>211</v>
      </c>
      <c r="BU4" t="s">
        <v>212</v>
      </c>
      <c r="BV4" t="s">
        <v>213</v>
      </c>
      <c r="BW4" t="s">
        <v>214</v>
      </c>
      <c r="BX4" t="s">
        <v>215</v>
      </c>
      <c r="BY4" t="s">
        <v>216</v>
      </c>
      <c r="BZ4" t="s">
        <v>204</v>
      </c>
    </row>
    <row r="5" spans="1:78" x14ac:dyDescent="0.2">
      <c r="A5" t="s">
        <v>136</v>
      </c>
      <c r="B5">
        <v>2010</v>
      </c>
      <c r="C5" t="s">
        <v>0</v>
      </c>
      <c r="D5" s="1">
        <v>684</v>
      </c>
      <c r="E5" s="1">
        <v>111</v>
      </c>
      <c r="F5" s="1">
        <v>113.5</v>
      </c>
      <c r="G5" s="1">
        <v>125000</v>
      </c>
      <c r="H5" s="1">
        <v>98</v>
      </c>
      <c r="I5" s="1">
        <v>98</v>
      </c>
      <c r="J5" s="1">
        <v>100</v>
      </c>
      <c r="K5" s="1">
        <v>98</v>
      </c>
      <c r="L5" s="1">
        <v>100</v>
      </c>
      <c r="M5" s="1">
        <v>102</v>
      </c>
      <c r="N5" s="1">
        <v>99</v>
      </c>
      <c r="O5" s="1">
        <v>90</v>
      </c>
      <c r="P5" s="1">
        <v>85</v>
      </c>
      <c r="Q5" s="1">
        <v>80</v>
      </c>
      <c r="R5" s="1">
        <v>95</v>
      </c>
      <c r="S5" s="1">
        <v>6000</v>
      </c>
      <c r="T5" s="1">
        <v>10500</v>
      </c>
      <c r="U5" s="1">
        <v>540</v>
      </c>
      <c r="V5" s="1">
        <v>60</v>
      </c>
      <c r="W5" s="1">
        <v>955</v>
      </c>
      <c r="X5" s="1">
        <v>87</v>
      </c>
      <c r="Y5" s="1">
        <v>300</v>
      </c>
      <c r="Z5" s="1">
        <v>100</v>
      </c>
      <c r="AA5" s="1">
        <v>77.5</v>
      </c>
      <c r="AB5" s="1">
        <v>22.8</v>
      </c>
      <c r="AC5" s="1">
        <v>12.5</v>
      </c>
      <c r="AD5" s="1">
        <v>71.2</v>
      </c>
      <c r="AE5" s="1">
        <v>54.9</v>
      </c>
      <c r="AF5" s="1">
        <v>17000</v>
      </c>
      <c r="AG5" s="1">
        <v>95</v>
      </c>
      <c r="AH5" s="1">
        <v>140</v>
      </c>
      <c r="AI5" s="1">
        <v>61300</v>
      </c>
      <c r="AJ5" s="1">
        <v>98</v>
      </c>
      <c r="AK5" s="1">
        <v>18200</v>
      </c>
      <c r="AL5" s="1">
        <v>98</v>
      </c>
      <c r="AM5" s="1">
        <v>57500</v>
      </c>
      <c r="AN5" s="1">
        <v>71400</v>
      </c>
      <c r="AO5" s="1">
        <v>3500</v>
      </c>
      <c r="AP5" s="1">
        <v>95500</v>
      </c>
      <c r="AQ5" s="1">
        <v>1235</v>
      </c>
      <c r="AR5" s="1">
        <v>97.091194968553452</v>
      </c>
      <c r="AS5" s="1">
        <v>1025</v>
      </c>
      <c r="AT5" s="1">
        <v>97.433460076045634</v>
      </c>
      <c r="AU5" s="1">
        <v>210</v>
      </c>
      <c r="AV5" s="1">
        <v>95.454545454545453</v>
      </c>
      <c r="AW5" s="1">
        <v>13.4</v>
      </c>
      <c r="AX5" s="1">
        <v>3.5</v>
      </c>
      <c r="AY5" s="1">
        <f>IFERROR(VLOOKUP($B5,Доходы!$B$21:$Q$31,2,0),"NA")</f>
        <v>11701.85381561</v>
      </c>
      <c r="AZ5" s="1">
        <f>IFERROR(VLOOKUP($B5,Доходы!$B$21:$Q$31,3,0),"NA")</f>
        <v>2022.77031958</v>
      </c>
      <c r="BA5" s="1">
        <f>IFERROR(VLOOKUP($B5,Доходы!$B$21:$Q$31,4,0),"NA")</f>
        <v>896.07609953999997</v>
      </c>
      <c r="BB5" s="1">
        <f>IFERROR(VLOOKUP($B5,Доходы!$B$21:$Q$31,5,0),"NA")</f>
        <v>2003.38412982</v>
      </c>
      <c r="BC5" s="1">
        <f>IFERROR(VLOOKUP($B5,Доходы!$B$21:$Q$31,6,0),"NA")</f>
        <v>284.06685405000002</v>
      </c>
      <c r="BD5" s="1">
        <f>IFERROR(VLOOKUP($B5,Доходы!$B$21:$Q$31,7,0),"NA")</f>
        <v>203.39287693</v>
      </c>
      <c r="BE5" s="1">
        <f>IFERROR(VLOOKUP($B5,Доходы!$B$21:$Q$31,8,0),"NA")</f>
        <v>0.13463178000000001</v>
      </c>
      <c r="BF5" s="1">
        <f>IFERROR(VLOOKUP($B5,Доходы!$B$21:$Q$31,9,0),"NA")</f>
        <v>846.74159104</v>
      </c>
      <c r="BG5" s="1">
        <f>IFERROR(VLOOKUP($B5,Доходы!$B$21:$Q$31,10,0),"NA")</f>
        <v>489.57768009</v>
      </c>
      <c r="BH5" s="1">
        <f>IFERROR(VLOOKUP($B5,Доходы!$B$21:$Q$31,11,0),"NA")</f>
        <v>2872.1503930600002</v>
      </c>
      <c r="BI5" s="1">
        <f>IFERROR(VLOOKUP($B5,Доходы!$B$21:$Q$31,12,0),"NA")</f>
        <v>640.46684214999993</v>
      </c>
      <c r="BJ5" s="1">
        <f>IFERROR(VLOOKUP($B5,Доходы!$B$21:$Q$31,13,0),"NA")</f>
        <v>0.71599891000000004</v>
      </c>
      <c r="BK5" s="1">
        <f>IFERROR(VLOOKUP($B5,Доходы!$B$21:$Q$31,14,0),"NA")</f>
        <v>138.76135834999999</v>
      </c>
      <c r="BL5" s="1">
        <f>IFERROR(VLOOKUP($B5,Доходы!$B$21:$Q$31,15,0),"NA")</f>
        <v>98.773554579999995</v>
      </c>
      <c r="BM5" s="1">
        <f>IFERROR(VLOOKUP($B5,Доходы!$B$21:$Q$31,16,0),"NA")</f>
        <v>22198.866145489999</v>
      </c>
      <c r="BN5" s="1">
        <f>IFERROR(VLOOKUP($B5,Расходы!$B$18:$O$28,2,0),"NA")</f>
        <v>2591.14999317</v>
      </c>
      <c r="BO5" s="1">
        <f>IFERROR(VLOOKUP($B5,Расходы!$B$18:$O$28,3,0),"NA")</f>
        <v>10.97150295</v>
      </c>
      <c r="BP5" s="1">
        <f>IFERROR(VLOOKUP($B5,Расходы!$B$18:$O$28,4,0),"NA")</f>
        <v>1590.35770396</v>
      </c>
      <c r="BQ5" s="1">
        <f>IFERROR(VLOOKUP($B5,Расходы!$B$18:$O$28,5,0),"NA")</f>
        <v>3152.4653567700002</v>
      </c>
      <c r="BR5" s="1">
        <f>IFERROR(VLOOKUP($B5,Расходы!$B$18:$O$28,6,0),"NA")</f>
        <v>2532.3921141799997</v>
      </c>
      <c r="BS5" s="1">
        <f>IFERROR(VLOOKUP($B5,Расходы!$B$18:$O$28,7,0),"NA")</f>
        <v>4.6177039800000008</v>
      </c>
      <c r="BT5" s="1">
        <f>IFERROR(VLOOKUP($B5,Расходы!$B$18:$O$28,8,0),"NA")</f>
        <v>7557.59541532</v>
      </c>
      <c r="BU5" s="1">
        <f>IFERROR(VLOOKUP($B5,Расходы!$B$18:$O$28,9,0),"NA")</f>
        <v>1174.1082057599999</v>
      </c>
      <c r="BV5" s="1">
        <f>IFERROR(VLOOKUP($B5,Расходы!$B$18:$O$28,10,0),"NA")</f>
        <v>5526.2628905299998</v>
      </c>
      <c r="BW5" s="1">
        <f>IFERROR(VLOOKUP($B5,Расходы!$B$18:$O$28,11,0),"NA")</f>
        <v>7073.16683061</v>
      </c>
      <c r="BX5" s="1">
        <f>IFERROR(VLOOKUP($B5,Расходы!$B$18:$O$28,12,0),"NA")</f>
        <v>1126.5332000000001</v>
      </c>
      <c r="BY5" s="1">
        <f>IFERROR(VLOOKUP($B5,Расходы!$B$18:$O$28,13,0),"NA")</f>
        <v>0</v>
      </c>
      <c r="BZ5" s="1">
        <f>IFERROR(VLOOKUP($B5,Расходы!$B$18:$O$28,14,0),"NA")</f>
        <v>32339.62091723</v>
      </c>
    </row>
    <row r="6" spans="1:78" x14ac:dyDescent="0.2">
      <c r="A6" t="s">
        <v>136</v>
      </c>
      <c r="B6">
        <v>2010</v>
      </c>
      <c r="C6" t="s">
        <v>1</v>
      </c>
      <c r="D6" s="1">
        <v>684.6</v>
      </c>
      <c r="E6" s="1">
        <v>110</v>
      </c>
      <c r="F6" s="1">
        <v>112</v>
      </c>
      <c r="G6" s="1">
        <v>130820</v>
      </c>
      <c r="H6" s="1">
        <v>100</v>
      </c>
      <c r="I6" s="1">
        <v>101</v>
      </c>
      <c r="J6" s="1">
        <v>104</v>
      </c>
      <c r="K6" s="1">
        <v>101</v>
      </c>
      <c r="L6" s="1">
        <v>103</v>
      </c>
      <c r="M6" s="1">
        <v>105</v>
      </c>
      <c r="N6" s="1">
        <v>101</v>
      </c>
      <c r="O6" s="1">
        <v>100</v>
      </c>
      <c r="P6" s="1">
        <v>95</v>
      </c>
      <c r="Q6" s="1">
        <v>95</v>
      </c>
      <c r="R6" s="1">
        <v>97</v>
      </c>
      <c r="S6" s="1">
        <v>7000</v>
      </c>
      <c r="T6" s="1">
        <v>11000</v>
      </c>
      <c r="U6" s="1">
        <v>555</v>
      </c>
      <c r="V6" s="1">
        <v>70</v>
      </c>
      <c r="W6" s="1">
        <v>970</v>
      </c>
      <c r="X6" s="1">
        <v>90</v>
      </c>
      <c r="Y6" s="1">
        <v>310</v>
      </c>
      <c r="Z6" s="1">
        <v>102.5</v>
      </c>
      <c r="AA6" s="1">
        <v>78.5</v>
      </c>
      <c r="AB6" s="1">
        <v>23.5</v>
      </c>
      <c r="AC6" s="1">
        <v>13</v>
      </c>
      <c r="AD6" s="1">
        <v>72.599999999999994</v>
      </c>
      <c r="AE6" s="1">
        <v>56</v>
      </c>
      <c r="AF6" s="1">
        <v>18175</v>
      </c>
      <c r="AG6" s="1">
        <v>102.5</v>
      </c>
      <c r="AH6" s="1">
        <v>148</v>
      </c>
      <c r="AI6" s="1">
        <v>61500</v>
      </c>
      <c r="AJ6" s="1">
        <v>100</v>
      </c>
      <c r="AK6" s="1">
        <v>18400</v>
      </c>
      <c r="AL6" s="1">
        <v>100</v>
      </c>
      <c r="AM6" s="1">
        <v>59000</v>
      </c>
      <c r="AN6" s="1">
        <v>73300</v>
      </c>
      <c r="AO6" s="1">
        <v>6000</v>
      </c>
      <c r="AP6" s="1">
        <v>97900</v>
      </c>
      <c r="AQ6" s="1">
        <v>1280</v>
      </c>
      <c r="AR6" s="1">
        <v>100.62893081761005</v>
      </c>
      <c r="AS6" s="1">
        <v>1050</v>
      </c>
      <c r="AT6" s="1">
        <v>99.809885931558938</v>
      </c>
      <c r="AU6" s="1">
        <v>230</v>
      </c>
      <c r="AV6" s="1">
        <v>104.54545454545453</v>
      </c>
      <c r="AW6" s="1">
        <v>12.3</v>
      </c>
      <c r="AX6" s="1">
        <v>3.2</v>
      </c>
      <c r="AY6" s="1">
        <f>IFERROR(VLOOKUP($B6,Доходы!$B$21:$Q$31,2,0),"NA")</f>
        <v>11701.85381561</v>
      </c>
      <c r="AZ6" s="1">
        <f>IFERROR(VLOOKUP($B6,Доходы!$B$21:$Q$31,3,0),"NA")</f>
        <v>2022.77031958</v>
      </c>
      <c r="BA6" s="1">
        <f>IFERROR(VLOOKUP($B6,Доходы!$B$21:$Q$31,4,0),"NA")</f>
        <v>896.07609953999997</v>
      </c>
      <c r="BB6" s="1">
        <f>IFERROR(VLOOKUP($B6,Доходы!$B$21:$Q$31,5,0),"NA")</f>
        <v>2003.38412982</v>
      </c>
      <c r="BC6" s="1">
        <f>IFERROR(VLOOKUP($B6,Доходы!$B$21:$Q$31,6,0),"NA")</f>
        <v>284.06685405000002</v>
      </c>
      <c r="BD6" s="1">
        <f>IFERROR(VLOOKUP($B6,Доходы!$B$21:$Q$31,7,0),"NA")</f>
        <v>203.39287693</v>
      </c>
      <c r="BE6" s="1">
        <f>IFERROR(VLOOKUP($B6,Доходы!$B$21:$Q$31,8,0),"NA")</f>
        <v>0.13463178000000001</v>
      </c>
      <c r="BF6" s="1">
        <f>IFERROR(VLOOKUP($B6,Доходы!$B$21:$Q$31,9,0),"NA")</f>
        <v>846.74159104</v>
      </c>
      <c r="BG6" s="1">
        <f>IFERROR(VLOOKUP($B6,Доходы!$B$21:$Q$31,10,0),"NA")</f>
        <v>489.57768009</v>
      </c>
      <c r="BH6" s="1">
        <f>IFERROR(VLOOKUP($B6,Доходы!$B$21:$Q$31,11,0),"NA")</f>
        <v>2872.1503930600002</v>
      </c>
      <c r="BI6" s="1">
        <f>IFERROR(VLOOKUP($B6,Доходы!$B$21:$Q$31,12,0),"NA")</f>
        <v>640.46684214999993</v>
      </c>
      <c r="BJ6" s="1">
        <f>IFERROR(VLOOKUP($B6,Доходы!$B$21:$Q$31,13,0),"NA")</f>
        <v>0.71599891000000004</v>
      </c>
      <c r="BK6" s="1">
        <f>IFERROR(VLOOKUP($B6,Доходы!$B$21:$Q$31,14,0),"NA")</f>
        <v>138.76135834999999</v>
      </c>
      <c r="BL6" s="1">
        <f>IFERROR(VLOOKUP($B6,Доходы!$B$21:$Q$31,15,0),"NA")</f>
        <v>98.773554579999995</v>
      </c>
      <c r="BM6" s="1">
        <f>IFERROR(VLOOKUP($B6,Доходы!$B$21:$Q$31,16,0),"NA")</f>
        <v>22198.866145489999</v>
      </c>
      <c r="BN6" s="1">
        <f>IFERROR(VLOOKUP($B6,Расходы!$B$18:$O$28,2,0),"NA")</f>
        <v>2591.14999317</v>
      </c>
      <c r="BO6" s="1">
        <f>IFERROR(VLOOKUP($B6,Расходы!$B$18:$O$28,3,0),"NA")</f>
        <v>10.97150295</v>
      </c>
      <c r="BP6" s="1">
        <f>IFERROR(VLOOKUP($B6,Расходы!$B$18:$O$28,4,0),"NA")</f>
        <v>1590.35770396</v>
      </c>
      <c r="BQ6" s="1">
        <f>IFERROR(VLOOKUP($B6,Расходы!$B$18:$O$28,5,0),"NA")</f>
        <v>3152.4653567700002</v>
      </c>
      <c r="BR6" s="1">
        <f>IFERROR(VLOOKUP($B6,Расходы!$B$18:$O$28,6,0),"NA")</f>
        <v>2532.3921141799997</v>
      </c>
      <c r="BS6" s="1">
        <f>IFERROR(VLOOKUP($B6,Расходы!$B$18:$O$28,7,0),"NA")</f>
        <v>4.6177039800000008</v>
      </c>
      <c r="BT6" s="1">
        <f>IFERROR(VLOOKUP($B6,Расходы!$B$18:$O$28,8,0),"NA")</f>
        <v>7557.59541532</v>
      </c>
      <c r="BU6" s="1">
        <f>IFERROR(VLOOKUP($B6,Расходы!$B$18:$O$28,9,0),"NA")</f>
        <v>1174.1082057599999</v>
      </c>
      <c r="BV6" s="1">
        <f>IFERROR(VLOOKUP($B6,Расходы!$B$18:$O$28,10,0),"NA")</f>
        <v>5526.2628905299998</v>
      </c>
      <c r="BW6" s="1">
        <f>IFERROR(VLOOKUP($B6,Расходы!$B$18:$O$28,11,0),"NA")</f>
        <v>7073.16683061</v>
      </c>
      <c r="BX6" s="1">
        <f>IFERROR(VLOOKUP($B6,Расходы!$B$18:$O$28,12,0),"NA")</f>
        <v>1126.5332000000001</v>
      </c>
      <c r="BY6" s="1">
        <f>IFERROR(VLOOKUP($B6,Расходы!$B$18:$O$28,13,0),"NA")</f>
        <v>0</v>
      </c>
      <c r="BZ6" s="1">
        <f>IFERROR(VLOOKUP($B6,Расходы!$B$18:$O$28,14,0),"NA")</f>
        <v>32339.62091723</v>
      </c>
    </row>
    <row r="7" spans="1:78" x14ac:dyDescent="0.2">
      <c r="A7" t="s">
        <v>136</v>
      </c>
      <c r="B7">
        <v>2011</v>
      </c>
      <c r="C7" t="s">
        <v>0</v>
      </c>
      <c r="D7" s="1">
        <v>681.7</v>
      </c>
      <c r="E7" s="1">
        <v>109</v>
      </c>
      <c r="F7" s="1">
        <v>111.5</v>
      </c>
      <c r="G7" s="1">
        <v>135000</v>
      </c>
      <c r="H7" s="1">
        <v>100</v>
      </c>
      <c r="I7" s="1">
        <v>100</v>
      </c>
      <c r="J7" s="1">
        <v>102.5</v>
      </c>
      <c r="K7" s="1">
        <v>99</v>
      </c>
      <c r="L7" s="1">
        <v>101.5</v>
      </c>
      <c r="M7" s="1">
        <v>102</v>
      </c>
      <c r="N7" s="1">
        <v>100</v>
      </c>
      <c r="O7" s="1">
        <v>95</v>
      </c>
      <c r="P7" s="1">
        <v>90</v>
      </c>
      <c r="Q7" s="1">
        <v>95</v>
      </c>
      <c r="R7" s="1">
        <v>98</v>
      </c>
      <c r="S7" s="1">
        <v>6200</v>
      </c>
      <c r="T7" s="1">
        <v>10700</v>
      </c>
      <c r="U7" s="1">
        <v>550</v>
      </c>
      <c r="V7" s="1">
        <v>70</v>
      </c>
      <c r="W7" s="1">
        <v>950</v>
      </c>
      <c r="X7" s="1">
        <v>90</v>
      </c>
      <c r="Y7" s="1">
        <v>300</v>
      </c>
      <c r="Z7" s="1">
        <v>101.2</v>
      </c>
      <c r="AA7" s="1">
        <v>78.2</v>
      </c>
      <c r="AB7" s="1">
        <v>23</v>
      </c>
      <c r="AC7" s="1">
        <v>12.6</v>
      </c>
      <c r="AD7" s="1">
        <v>72</v>
      </c>
      <c r="AE7" s="1">
        <v>56.9</v>
      </c>
      <c r="AF7" s="1">
        <v>18160</v>
      </c>
      <c r="AG7" s="1">
        <v>98</v>
      </c>
      <c r="AH7" s="1">
        <v>130</v>
      </c>
      <c r="AI7" s="1">
        <v>67400</v>
      </c>
      <c r="AJ7" s="1">
        <v>100</v>
      </c>
      <c r="AK7" s="1">
        <v>21300</v>
      </c>
      <c r="AL7" s="1">
        <v>100</v>
      </c>
      <c r="AM7" s="1">
        <v>63500</v>
      </c>
      <c r="AN7" s="1">
        <v>78800</v>
      </c>
      <c r="AO7" s="1">
        <v>3500</v>
      </c>
      <c r="AP7" s="1">
        <v>97400</v>
      </c>
      <c r="AQ7" s="1">
        <v>1270</v>
      </c>
      <c r="AR7" s="1">
        <v>102.83400809716599</v>
      </c>
      <c r="AS7" s="1">
        <v>1050</v>
      </c>
      <c r="AT7" s="1">
        <v>102.4390243902439</v>
      </c>
      <c r="AU7" s="1">
        <v>220</v>
      </c>
      <c r="AV7" s="1">
        <v>104.76190476190476</v>
      </c>
      <c r="AW7" s="1">
        <v>13</v>
      </c>
      <c r="AX7" s="1">
        <v>3.4</v>
      </c>
      <c r="AY7" s="1">
        <f>IFERROR(VLOOKUP($B7,Доходы!$B$21:$Q$31,2,0),"NA")</f>
        <v>14712.512670329999</v>
      </c>
      <c r="AZ7" s="1">
        <f>IFERROR(VLOOKUP($B7,Доходы!$B$21:$Q$31,3,0),"NA")</f>
        <v>2137.2983905999999</v>
      </c>
      <c r="BA7" s="1">
        <f>IFERROR(VLOOKUP($B7,Доходы!$B$21:$Q$31,4,0),"NA")</f>
        <v>1086.4701266300001</v>
      </c>
      <c r="BB7" s="1">
        <f>IFERROR(VLOOKUP($B7,Доходы!$B$21:$Q$31,5,0),"NA")</f>
        <v>1998.3613402400001</v>
      </c>
      <c r="BC7" s="1">
        <f>IFERROR(VLOOKUP($B7,Доходы!$B$21:$Q$31,6,0),"NA")</f>
        <v>397.80439121000001</v>
      </c>
      <c r="BD7" s="1">
        <f>IFERROR(VLOOKUP($B7,Доходы!$B$21:$Q$31,7,0),"NA")</f>
        <v>221.55898399</v>
      </c>
      <c r="BE7" s="1">
        <f>IFERROR(VLOOKUP($B7,Доходы!$B$21:$Q$31,8,0),"NA")</f>
        <v>-0.70337638000000002</v>
      </c>
      <c r="BF7" s="1">
        <f>IFERROR(VLOOKUP($B7,Доходы!$B$21:$Q$31,9,0),"NA")</f>
        <v>807.55744590999996</v>
      </c>
      <c r="BG7" s="1">
        <f>IFERROR(VLOOKUP($B7,Доходы!$B$21:$Q$31,10,0),"NA")</f>
        <v>497.86379514999999</v>
      </c>
      <c r="BH7" s="1">
        <f>IFERROR(VLOOKUP($B7,Доходы!$B$21:$Q$31,11,0),"NA")</f>
        <v>3019.0518997300001</v>
      </c>
      <c r="BI7" s="1">
        <f>IFERROR(VLOOKUP($B7,Доходы!$B$21:$Q$31,12,0),"NA")</f>
        <v>987.13045094000006</v>
      </c>
      <c r="BJ7" s="1">
        <f>IFERROR(VLOOKUP($B7,Доходы!$B$21:$Q$31,13,0),"NA")</f>
        <v>3.3118409999999998</v>
      </c>
      <c r="BK7" s="1">
        <f>IFERROR(VLOOKUP($B7,Доходы!$B$21:$Q$31,14,0),"NA")</f>
        <v>172.93161419999998</v>
      </c>
      <c r="BL7" s="1">
        <f>IFERROR(VLOOKUP($B7,Доходы!$B$21:$Q$31,15,0),"NA")</f>
        <v>27.623425109999999</v>
      </c>
      <c r="BM7" s="1">
        <f>IFERROR(VLOOKUP($B7,Доходы!$B$21:$Q$31,16,0),"NA")</f>
        <v>26068.772998659992</v>
      </c>
      <c r="BN7" s="1">
        <f>IFERROR(VLOOKUP($B7,Расходы!$B$18:$O$28,2,0),"NA")</f>
        <v>1862.39310258</v>
      </c>
      <c r="BO7" s="1">
        <f>IFERROR(VLOOKUP($B7,Расходы!$B$18:$O$28,3,0),"NA")</f>
        <v>12.27679603</v>
      </c>
      <c r="BP7" s="1">
        <f>IFERROR(VLOOKUP($B7,Расходы!$B$18:$O$28,4,0),"NA")</f>
        <v>1849.71181533</v>
      </c>
      <c r="BQ7" s="1">
        <f>IFERROR(VLOOKUP($B7,Расходы!$B$18:$O$28,5,0),"NA")</f>
        <v>3690.9068805500001</v>
      </c>
      <c r="BR7" s="1">
        <f>IFERROR(VLOOKUP($B7,Расходы!$B$18:$O$28,6,0),"NA")</f>
        <v>2523.4653173200004</v>
      </c>
      <c r="BS7" s="1">
        <f>IFERROR(VLOOKUP($B7,Расходы!$B$18:$O$28,7,0),"NA")</f>
        <v>16.324490000000001</v>
      </c>
      <c r="BT7" s="1">
        <f>IFERROR(VLOOKUP($B7,Расходы!$B$18:$O$28,8,0),"NA")</f>
        <v>8822.7790678000001</v>
      </c>
      <c r="BU7" s="1">
        <f>IFERROR(VLOOKUP($B7,Расходы!$B$18:$O$28,9,0),"NA")</f>
        <v>1056.2194587700001</v>
      </c>
      <c r="BV7" s="1">
        <f>IFERROR(VLOOKUP($B7,Расходы!$B$18:$O$28,10,0),"NA")</f>
        <v>8204.8203157799999</v>
      </c>
      <c r="BW7" s="1">
        <f>IFERROR(VLOOKUP($B7,Расходы!$B$18:$O$28,11,0),"NA")</f>
        <v>7109.1633022400001</v>
      </c>
      <c r="BX7" s="1">
        <f>IFERROR(VLOOKUP($B7,Расходы!$B$18:$O$28,12,0),"NA")</f>
        <v>261.63714204000001</v>
      </c>
      <c r="BY7" s="1">
        <f>IFERROR(VLOOKUP($B7,Расходы!$B$18:$O$28,13,0),"NA")</f>
        <v>123.55186404999999</v>
      </c>
      <c r="BZ7" s="1">
        <f>IFERROR(VLOOKUP($B7,Расходы!$B$18:$O$28,14,0),"NA")</f>
        <v>35533.24955249</v>
      </c>
    </row>
    <row r="8" spans="1:78" x14ac:dyDescent="0.2">
      <c r="A8" t="s">
        <v>136</v>
      </c>
      <c r="B8">
        <v>2011</v>
      </c>
      <c r="C8" t="s">
        <v>1</v>
      </c>
      <c r="D8" s="1">
        <v>683.1</v>
      </c>
      <c r="E8" s="1">
        <v>108</v>
      </c>
      <c r="F8" s="1">
        <v>110</v>
      </c>
      <c r="G8" s="1">
        <v>148220</v>
      </c>
      <c r="H8" s="1">
        <v>102.5</v>
      </c>
      <c r="I8" s="1">
        <v>102.5</v>
      </c>
      <c r="J8" s="1">
        <v>106</v>
      </c>
      <c r="K8" s="1">
        <v>102</v>
      </c>
      <c r="L8" s="1">
        <v>102.5</v>
      </c>
      <c r="M8" s="1">
        <v>108</v>
      </c>
      <c r="N8" s="1">
        <v>101</v>
      </c>
      <c r="O8" s="1">
        <v>102</v>
      </c>
      <c r="P8" s="1">
        <v>100</v>
      </c>
      <c r="Q8" s="1">
        <v>100</v>
      </c>
      <c r="R8" s="1">
        <v>100</v>
      </c>
      <c r="S8" s="1">
        <v>7500</v>
      </c>
      <c r="T8" s="1">
        <v>13000</v>
      </c>
      <c r="U8" s="1">
        <v>600</v>
      </c>
      <c r="V8" s="1">
        <v>84</v>
      </c>
      <c r="W8" s="1">
        <v>975</v>
      </c>
      <c r="X8" s="1">
        <v>92</v>
      </c>
      <c r="Y8" s="1">
        <v>340</v>
      </c>
      <c r="Z8" s="1">
        <v>102.6</v>
      </c>
      <c r="AA8" s="1">
        <v>79</v>
      </c>
      <c r="AB8" s="1">
        <v>24</v>
      </c>
      <c r="AC8" s="1">
        <v>13.5</v>
      </c>
      <c r="AD8" s="1">
        <v>75</v>
      </c>
      <c r="AE8" s="1">
        <v>57.5</v>
      </c>
      <c r="AF8" s="1">
        <v>20320</v>
      </c>
      <c r="AG8" s="1">
        <v>103.5</v>
      </c>
      <c r="AH8" s="1">
        <v>162.80000000000001</v>
      </c>
      <c r="AI8" s="1">
        <v>67750</v>
      </c>
      <c r="AJ8" s="1">
        <v>102</v>
      </c>
      <c r="AK8" s="1">
        <v>21700</v>
      </c>
      <c r="AL8" s="1">
        <v>101</v>
      </c>
      <c r="AM8" s="1">
        <v>66200</v>
      </c>
      <c r="AN8" s="1">
        <v>82100</v>
      </c>
      <c r="AO8" s="1">
        <v>6400</v>
      </c>
      <c r="AP8" s="1">
        <v>102000</v>
      </c>
      <c r="AQ8" s="1">
        <v>1350</v>
      </c>
      <c r="AR8" s="1">
        <v>105.46875</v>
      </c>
      <c r="AS8" s="1">
        <v>1100</v>
      </c>
      <c r="AT8" s="1">
        <v>104.76190476190476</v>
      </c>
      <c r="AU8" s="1">
        <v>250</v>
      </c>
      <c r="AV8" s="1">
        <v>108.69565217391305</v>
      </c>
      <c r="AW8" s="1">
        <v>12</v>
      </c>
      <c r="AX8" s="1">
        <v>3.1</v>
      </c>
      <c r="AY8" s="1">
        <f>IFERROR(VLOOKUP($B8,Доходы!$B$21:$Q$31,2,0),"NA")</f>
        <v>14712.512670329999</v>
      </c>
      <c r="AZ8" s="1">
        <f>IFERROR(VLOOKUP($B8,Доходы!$B$21:$Q$31,3,0),"NA")</f>
        <v>2137.2983905999999</v>
      </c>
      <c r="BA8" s="1">
        <f>IFERROR(VLOOKUP($B8,Доходы!$B$21:$Q$31,4,0),"NA")</f>
        <v>1086.4701266300001</v>
      </c>
      <c r="BB8" s="1">
        <f>IFERROR(VLOOKUP($B8,Доходы!$B$21:$Q$31,5,0),"NA")</f>
        <v>1998.3613402400001</v>
      </c>
      <c r="BC8" s="1">
        <f>IFERROR(VLOOKUP($B8,Доходы!$B$21:$Q$31,6,0),"NA")</f>
        <v>397.80439121000001</v>
      </c>
      <c r="BD8" s="1">
        <f>IFERROR(VLOOKUP($B8,Доходы!$B$21:$Q$31,7,0),"NA")</f>
        <v>221.55898399</v>
      </c>
      <c r="BE8" s="1">
        <f>IFERROR(VLOOKUP($B8,Доходы!$B$21:$Q$31,8,0),"NA")</f>
        <v>-0.70337638000000002</v>
      </c>
      <c r="BF8" s="1">
        <f>IFERROR(VLOOKUP($B8,Доходы!$B$21:$Q$31,9,0),"NA")</f>
        <v>807.55744590999996</v>
      </c>
      <c r="BG8" s="1">
        <f>IFERROR(VLOOKUP($B8,Доходы!$B$21:$Q$31,10,0),"NA")</f>
        <v>497.86379514999999</v>
      </c>
      <c r="BH8" s="1">
        <f>IFERROR(VLOOKUP($B8,Доходы!$B$21:$Q$31,11,0),"NA")</f>
        <v>3019.0518997300001</v>
      </c>
      <c r="BI8" s="1">
        <f>IFERROR(VLOOKUP($B8,Доходы!$B$21:$Q$31,12,0),"NA")</f>
        <v>987.13045094000006</v>
      </c>
      <c r="BJ8" s="1">
        <f>IFERROR(VLOOKUP($B8,Доходы!$B$21:$Q$31,13,0),"NA")</f>
        <v>3.3118409999999998</v>
      </c>
      <c r="BK8" s="1">
        <f>IFERROR(VLOOKUP($B8,Доходы!$B$21:$Q$31,14,0),"NA")</f>
        <v>172.93161419999998</v>
      </c>
      <c r="BL8" s="1">
        <f>IFERROR(VLOOKUP($B8,Доходы!$B$21:$Q$31,15,0),"NA")</f>
        <v>27.623425109999999</v>
      </c>
      <c r="BM8" s="1">
        <f>IFERROR(VLOOKUP($B8,Доходы!$B$21:$Q$31,16,0),"NA")</f>
        <v>26068.772998659992</v>
      </c>
      <c r="BN8" s="1">
        <f>IFERROR(VLOOKUP($B8,Расходы!$B$18:$O$28,2,0),"NA")</f>
        <v>1862.39310258</v>
      </c>
      <c r="BO8" s="1">
        <f>IFERROR(VLOOKUP($B8,Расходы!$B$18:$O$28,3,0),"NA")</f>
        <v>12.27679603</v>
      </c>
      <c r="BP8" s="1">
        <f>IFERROR(VLOOKUP($B8,Расходы!$B$18:$O$28,4,0),"NA")</f>
        <v>1849.71181533</v>
      </c>
      <c r="BQ8" s="1">
        <f>IFERROR(VLOOKUP($B8,Расходы!$B$18:$O$28,5,0),"NA")</f>
        <v>3690.9068805500001</v>
      </c>
      <c r="BR8" s="1">
        <f>IFERROR(VLOOKUP($B8,Расходы!$B$18:$O$28,6,0),"NA")</f>
        <v>2523.4653173200004</v>
      </c>
      <c r="BS8" s="1">
        <f>IFERROR(VLOOKUP($B8,Расходы!$B$18:$O$28,7,0),"NA")</f>
        <v>16.324490000000001</v>
      </c>
      <c r="BT8" s="1">
        <f>IFERROR(VLOOKUP($B8,Расходы!$B$18:$O$28,8,0),"NA")</f>
        <v>8822.7790678000001</v>
      </c>
      <c r="BU8" s="1">
        <f>IFERROR(VLOOKUP($B8,Расходы!$B$18:$O$28,9,0),"NA")</f>
        <v>1056.2194587700001</v>
      </c>
      <c r="BV8" s="1">
        <f>IFERROR(VLOOKUP($B8,Расходы!$B$18:$O$28,10,0),"NA")</f>
        <v>8204.8203157799999</v>
      </c>
      <c r="BW8" s="1">
        <f>IFERROR(VLOOKUP($B8,Расходы!$B$18:$O$28,11,0),"NA")</f>
        <v>7109.1633022400001</v>
      </c>
      <c r="BX8" s="1">
        <f>IFERROR(VLOOKUP($B8,Расходы!$B$18:$O$28,12,0),"NA")</f>
        <v>261.63714204000001</v>
      </c>
      <c r="BY8" s="1">
        <f>IFERROR(VLOOKUP($B8,Расходы!$B$18:$O$28,13,0),"NA")</f>
        <v>123.55186404999999</v>
      </c>
      <c r="BZ8" s="1">
        <f>IFERROR(VLOOKUP($B8,Расходы!$B$18:$O$28,14,0),"NA")</f>
        <v>35533.24955249</v>
      </c>
    </row>
    <row r="9" spans="1:78" x14ac:dyDescent="0.2">
      <c r="A9" t="s">
        <v>136</v>
      </c>
      <c r="B9">
        <v>2012</v>
      </c>
      <c r="C9" t="s">
        <v>0</v>
      </c>
      <c r="D9" s="1">
        <v>679.8</v>
      </c>
      <c r="E9" s="1">
        <v>108</v>
      </c>
      <c r="F9" s="1">
        <v>108.5</v>
      </c>
      <c r="G9" s="1">
        <v>146000</v>
      </c>
      <c r="H9" s="1">
        <v>101</v>
      </c>
      <c r="I9" s="1">
        <v>101.5</v>
      </c>
      <c r="J9" s="1">
        <v>104.5</v>
      </c>
      <c r="K9" s="1">
        <v>101.5</v>
      </c>
      <c r="L9" s="1">
        <v>102</v>
      </c>
      <c r="M9" s="1">
        <v>110</v>
      </c>
      <c r="N9" s="1">
        <v>100.5</v>
      </c>
      <c r="O9" s="1">
        <v>100</v>
      </c>
      <c r="P9" s="1">
        <v>100</v>
      </c>
      <c r="Q9" s="1">
        <v>100</v>
      </c>
      <c r="R9" s="1">
        <v>100</v>
      </c>
      <c r="S9" s="1">
        <v>6500</v>
      </c>
      <c r="T9" s="1">
        <v>12000</v>
      </c>
      <c r="U9" s="1">
        <v>600</v>
      </c>
      <c r="V9" s="1">
        <v>84</v>
      </c>
      <c r="W9" s="1">
        <v>950</v>
      </c>
      <c r="X9" s="1">
        <v>92</v>
      </c>
      <c r="Y9" s="1">
        <v>320</v>
      </c>
      <c r="Z9" s="1">
        <v>101.7</v>
      </c>
      <c r="AA9" s="1">
        <v>79</v>
      </c>
      <c r="AB9" s="1">
        <v>23.1</v>
      </c>
      <c r="AC9" s="1">
        <v>13</v>
      </c>
      <c r="AD9" s="1">
        <v>73</v>
      </c>
      <c r="AE9" s="1">
        <v>57.4</v>
      </c>
      <c r="AF9" s="1">
        <v>19600</v>
      </c>
      <c r="AG9" s="1">
        <v>100</v>
      </c>
      <c r="AH9" s="1">
        <v>150</v>
      </c>
      <c r="AI9" s="1">
        <v>73500</v>
      </c>
      <c r="AJ9" s="1">
        <v>102</v>
      </c>
      <c r="AK9" s="1">
        <v>24500</v>
      </c>
      <c r="AL9" s="1">
        <v>101</v>
      </c>
      <c r="AM9" s="1">
        <v>68900</v>
      </c>
      <c r="AN9" s="1">
        <v>85500</v>
      </c>
      <c r="AO9" s="1">
        <v>3850</v>
      </c>
      <c r="AP9" s="1">
        <v>100300</v>
      </c>
      <c r="AQ9" s="1">
        <v>1305</v>
      </c>
      <c r="AR9" s="1">
        <v>102.75590551181102</v>
      </c>
      <c r="AS9" s="1">
        <v>1075</v>
      </c>
      <c r="AT9" s="1">
        <v>102.38095238095238</v>
      </c>
      <c r="AU9" s="1">
        <v>230</v>
      </c>
      <c r="AV9" s="1">
        <v>104.54545454545453</v>
      </c>
      <c r="AW9" s="1">
        <v>12.6</v>
      </c>
      <c r="AX9" s="1">
        <v>3.3</v>
      </c>
      <c r="AY9" s="1">
        <f>IFERROR(VLOOKUP($B9,Доходы!$B$21:$Q$31,2,0),"NA")</f>
        <v>14510.673971439999</v>
      </c>
      <c r="AZ9" s="1">
        <f>IFERROR(VLOOKUP($B9,Доходы!$B$21:$Q$31,3,0),"NA")</f>
        <v>2522.93704755</v>
      </c>
      <c r="BA9" s="1">
        <f>IFERROR(VLOOKUP($B9,Доходы!$B$21:$Q$31,4,0),"NA")</f>
        <v>1376.1899383699999</v>
      </c>
      <c r="BB9" s="1">
        <f>IFERROR(VLOOKUP($B9,Доходы!$B$21:$Q$31,5,0),"NA")</f>
        <v>2325.5565047499999</v>
      </c>
      <c r="BC9" s="1">
        <f>IFERROR(VLOOKUP($B9,Доходы!$B$21:$Q$31,6,0),"NA")</f>
        <v>521.88734197999997</v>
      </c>
      <c r="BD9" s="1">
        <f>IFERROR(VLOOKUP($B9,Доходы!$B$21:$Q$31,7,0),"NA")</f>
        <v>89.596345379999988</v>
      </c>
      <c r="BE9" s="1">
        <f>IFERROR(VLOOKUP($B9,Доходы!$B$21:$Q$31,8,0),"NA")</f>
        <v>0.17522773</v>
      </c>
      <c r="BF9" s="1">
        <f>IFERROR(VLOOKUP($B9,Доходы!$B$21:$Q$31,9,0),"NA")</f>
        <v>861.07402162999995</v>
      </c>
      <c r="BG9" s="1">
        <f>IFERROR(VLOOKUP($B9,Доходы!$B$21:$Q$31,10,0),"NA")</f>
        <v>466.43403841000003</v>
      </c>
      <c r="BH9" s="1">
        <f>IFERROR(VLOOKUP($B9,Доходы!$B$21:$Q$31,11,0),"NA")</f>
        <v>236.89906719999999</v>
      </c>
      <c r="BI9" s="1">
        <f>IFERROR(VLOOKUP($B9,Доходы!$B$21:$Q$31,12,0),"NA")</f>
        <v>836.55630275999999</v>
      </c>
      <c r="BJ9" s="1">
        <f>IFERROR(VLOOKUP($B9,Доходы!$B$21:$Q$31,13,0),"NA")</f>
        <v>4.2142134000000002</v>
      </c>
      <c r="BK9" s="1">
        <f>IFERROR(VLOOKUP($B9,Доходы!$B$21:$Q$31,14,0),"NA")</f>
        <v>197.78065165000001</v>
      </c>
      <c r="BL9" s="1">
        <f>IFERROR(VLOOKUP($B9,Доходы!$B$21:$Q$31,15,0),"NA")</f>
        <v>26.23837339</v>
      </c>
      <c r="BM9" s="1">
        <f>IFERROR(VLOOKUP($B9,Доходы!$B$21:$Q$31,16,0),"NA")</f>
        <v>23976.213045639994</v>
      </c>
      <c r="BN9" s="1">
        <f>IFERROR(VLOOKUP($B9,Расходы!$B$18:$O$28,2,0),"NA")</f>
        <v>2008.6277335899999</v>
      </c>
      <c r="BO9" s="1">
        <f>IFERROR(VLOOKUP($B9,Расходы!$B$18:$O$28,3,0),"NA")</f>
        <v>12.896285449999999</v>
      </c>
      <c r="BP9" s="1">
        <f>IFERROR(VLOOKUP($B9,Расходы!$B$18:$O$28,4,0),"NA")</f>
        <v>613.13206422999997</v>
      </c>
      <c r="BQ9" s="1">
        <f>IFERROR(VLOOKUP($B9,Расходы!$B$18:$O$28,5,0),"NA")</f>
        <v>5642.7480022500004</v>
      </c>
      <c r="BR9" s="1">
        <f>IFERROR(VLOOKUP($B9,Расходы!$B$18:$O$28,6,0),"NA")</f>
        <v>1991.8914967000001</v>
      </c>
      <c r="BS9" s="1">
        <f>IFERROR(VLOOKUP($B9,Расходы!$B$18:$O$28,7,0),"NA")</f>
        <v>21.924314010000003</v>
      </c>
      <c r="BT9" s="1">
        <f>IFERROR(VLOOKUP($B9,Расходы!$B$18:$O$28,8,0),"NA")</f>
        <v>10272.02986678</v>
      </c>
      <c r="BU9" s="1">
        <f>IFERROR(VLOOKUP($B9,Расходы!$B$18:$O$28,9,0),"NA")</f>
        <v>966.43650427</v>
      </c>
      <c r="BV9" s="1">
        <f>IFERROR(VLOOKUP($B9,Расходы!$B$18:$O$28,10,0),"NA")</f>
        <v>5612.6942094599999</v>
      </c>
      <c r="BW9" s="1">
        <f>IFERROR(VLOOKUP($B9,Расходы!$B$18:$O$28,11,0),"NA")</f>
        <v>7280.9870178700003</v>
      </c>
      <c r="BX9" s="1">
        <f>IFERROR(VLOOKUP($B9,Расходы!$B$18:$O$28,12,0),"NA")</f>
        <v>250.76020506999998</v>
      </c>
      <c r="BY9" s="1">
        <f>IFERROR(VLOOKUP($B9,Расходы!$B$18:$O$28,13,0),"NA")</f>
        <v>95.272866719999996</v>
      </c>
      <c r="BZ9" s="1">
        <f>IFERROR(VLOOKUP($B9,Расходы!$B$18:$O$28,14,0),"NA")</f>
        <v>34769.4005664</v>
      </c>
    </row>
    <row r="10" spans="1:78" x14ac:dyDescent="0.2">
      <c r="A10" t="s">
        <v>136</v>
      </c>
      <c r="B10">
        <v>2012</v>
      </c>
      <c r="C10" t="s">
        <v>1</v>
      </c>
      <c r="D10" s="1">
        <v>682</v>
      </c>
      <c r="E10" s="1">
        <v>107</v>
      </c>
      <c r="F10" s="1">
        <v>107.5</v>
      </c>
      <c r="G10" s="1">
        <v>168000</v>
      </c>
      <c r="H10" s="1">
        <v>103</v>
      </c>
      <c r="I10" s="1">
        <v>104.5</v>
      </c>
      <c r="J10" s="1">
        <v>107</v>
      </c>
      <c r="K10" s="1">
        <v>105</v>
      </c>
      <c r="L10" s="1">
        <v>103</v>
      </c>
      <c r="M10" s="1">
        <v>115</v>
      </c>
      <c r="N10" s="1">
        <v>102</v>
      </c>
      <c r="O10" s="1">
        <v>105</v>
      </c>
      <c r="P10" s="1">
        <v>102</v>
      </c>
      <c r="Q10" s="1">
        <v>105</v>
      </c>
      <c r="R10" s="1">
        <v>101</v>
      </c>
      <c r="S10" s="1">
        <v>8000</v>
      </c>
      <c r="T10" s="1">
        <v>15000</v>
      </c>
      <c r="U10" s="1">
        <v>670</v>
      </c>
      <c r="V10" s="1">
        <v>100</v>
      </c>
      <c r="W10" s="1">
        <v>980</v>
      </c>
      <c r="X10" s="1">
        <v>100</v>
      </c>
      <c r="Y10" s="1">
        <v>400</v>
      </c>
      <c r="Z10" s="1">
        <v>103</v>
      </c>
      <c r="AA10" s="1">
        <v>80</v>
      </c>
      <c r="AB10" s="1">
        <v>25</v>
      </c>
      <c r="AC10" s="1">
        <v>14</v>
      </c>
      <c r="AD10" s="1">
        <v>77</v>
      </c>
      <c r="AE10" s="1">
        <v>58</v>
      </c>
      <c r="AF10" s="1">
        <v>22600</v>
      </c>
      <c r="AG10" s="1">
        <v>104</v>
      </c>
      <c r="AH10" s="1">
        <v>179</v>
      </c>
      <c r="AI10" s="1">
        <v>74300</v>
      </c>
      <c r="AJ10" s="1">
        <v>103</v>
      </c>
      <c r="AK10" s="1">
        <v>25000</v>
      </c>
      <c r="AL10" s="1">
        <v>102.5</v>
      </c>
      <c r="AM10" s="1">
        <v>73600</v>
      </c>
      <c r="AN10" s="1">
        <v>91400</v>
      </c>
      <c r="AO10" s="1">
        <v>7100</v>
      </c>
      <c r="AP10" s="1">
        <v>107100</v>
      </c>
      <c r="AQ10" s="1">
        <v>1430</v>
      </c>
      <c r="AR10" s="1">
        <v>104.1</v>
      </c>
      <c r="AS10" s="1">
        <v>1150</v>
      </c>
      <c r="AT10" s="1">
        <v>104.54545454545455</v>
      </c>
      <c r="AU10" s="1">
        <v>280</v>
      </c>
      <c r="AV10" s="1">
        <v>112</v>
      </c>
      <c r="AW10" s="1">
        <v>11.5</v>
      </c>
      <c r="AX10" s="1">
        <v>3</v>
      </c>
      <c r="AY10" s="1">
        <f>IFERROR(VLOOKUP($B10,Доходы!$B$21:$Q$31,2,0),"NA")</f>
        <v>14510.673971439999</v>
      </c>
      <c r="AZ10" s="1">
        <f>IFERROR(VLOOKUP($B10,Доходы!$B$21:$Q$31,3,0),"NA")</f>
        <v>2522.93704755</v>
      </c>
      <c r="BA10" s="1">
        <f>IFERROR(VLOOKUP($B10,Доходы!$B$21:$Q$31,4,0),"NA")</f>
        <v>1376.1899383699999</v>
      </c>
      <c r="BB10" s="1">
        <f>IFERROR(VLOOKUP($B10,Доходы!$B$21:$Q$31,5,0),"NA")</f>
        <v>2325.5565047499999</v>
      </c>
      <c r="BC10" s="1">
        <f>IFERROR(VLOOKUP($B10,Доходы!$B$21:$Q$31,6,0),"NA")</f>
        <v>521.88734197999997</v>
      </c>
      <c r="BD10" s="1">
        <f>IFERROR(VLOOKUP($B10,Доходы!$B$21:$Q$31,7,0),"NA")</f>
        <v>89.596345379999988</v>
      </c>
      <c r="BE10" s="1">
        <f>IFERROR(VLOOKUP($B10,Доходы!$B$21:$Q$31,8,0),"NA")</f>
        <v>0.17522773</v>
      </c>
      <c r="BF10" s="1">
        <f>IFERROR(VLOOKUP($B10,Доходы!$B$21:$Q$31,9,0),"NA")</f>
        <v>861.07402162999995</v>
      </c>
      <c r="BG10" s="1">
        <f>IFERROR(VLOOKUP($B10,Доходы!$B$21:$Q$31,10,0),"NA")</f>
        <v>466.43403841000003</v>
      </c>
      <c r="BH10" s="1">
        <f>IFERROR(VLOOKUP($B10,Доходы!$B$21:$Q$31,11,0),"NA")</f>
        <v>236.89906719999999</v>
      </c>
      <c r="BI10" s="1">
        <f>IFERROR(VLOOKUP($B10,Доходы!$B$21:$Q$31,12,0),"NA")</f>
        <v>836.55630275999999</v>
      </c>
      <c r="BJ10" s="1">
        <f>IFERROR(VLOOKUP($B10,Доходы!$B$21:$Q$31,13,0),"NA")</f>
        <v>4.2142134000000002</v>
      </c>
      <c r="BK10" s="1">
        <f>IFERROR(VLOOKUP($B10,Доходы!$B$21:$Q$31,14,0),"NA")</f>
        <v>197.78065165000001</v>
      </c>
      <c r="BL10" s="1">
        <f>IFERROR(VLOOKUP($B10,Доходы!$B$21:$Q$31,15,0),"NA")</f>
        <v>26.23837339</v>
      </c>
      <c r="BM10" s="1">
        <f>IFERROR(VLOOKUP($B10,Доходы!$B$21:$Q$31,16,0),"NA")</f>
        <v>23976.213045639994</v>
      </c>
      <c r="BN10" s="1">
        <f>IFERROR(VLOOKUP($B10,Расходы!$B$18:$O$28,2,0),"NA")</f>
        <v>2008.6277335899999</v>
      </c>
      <c r="BO10" s="1">
        <f>IFERROR(VLOOKUP($B10,Расходы!$B$18:$O$28,3,0),"NA")</f>
        <v>12.896285449999999</v>
      </c>
      <c r="BP10" s="1">
        <f>IFERROR(VLOOKUP($B10,Расходы!$B$18:$O$28,4,0),"NA")</f>
        <v>613.13206422999997</v>
      </c>
      <c r="BQ10" s="1">
        <f>IFERROR(VLOOKUP($B10,Расходы!$B$18:$O$28,5,0),"NA")</f>
        <v>5642.7480022500004</v>
      </c>
      <c r="BR10" s="1">
        <f>IFERROR(VLOOKUP($B10,Расходы!$B$18:$O$28,6,0),"NA")</f>
        <v>1991.8914967000001</v>
      </c>
      <c r="BS10" s="1">
        <f>IFERROR(VLOOKUP($B10,Расходы!$B$18:$O$28,7,0),"NA")</f>
        <v>21.924314010000003</v>
      </c>
      <c r="BT10" s="1">
        <f>IFERROR(VLOOKUP($B10,Расходы!$B$18:$O$28,8,0),"NA")</f>
        <v>10272.02986678</v>
      </c>
      <c r="BU10" s="1">
        <f>IFERROR(VLOOKUP($B10,Расходы!$B$18:$O$28,9,0),"NA")</f>
        <v>966.43650427</v>
      </c>
      <c r="BV10" s="1">
        <f>IFERROR(VLOOKUP($B10,Расходы!$B$18:$O$28,10,0),"NA")</f>
        <v>5612.6942094599999</v>
      </c>
      <c r="BW10" s="1">
        <f>IFERROR(VLOOKUP($B10,Расходы!$B$18:$O$28,11,0),"NA")</f>
        <v>7280.9870178700003</v>
      </c>
      <c r="BX10" s="1">
        <f>IFERROR(VLOOKUP($B10,Расходы!$B$18:$O$28,12,0),"NA")</f>
        <v>250.76020506999998</v>
      </c>
      <c r="BY10" s="1">
        <f>IFERROR(VLOOKUP($B10,Расходы!$B$18:$O$28,13,0),"NA")</f>
        <v>95.272866719999996</v>
      </c>
      <c r="BZ10" s="1">
        <f>IFERROR(VLOOKUP($B10,Расходы!$B$18:$O$28,14,0),"NA")</f>
        <v>34769.4005664</v>
      </c>
    </row>
    <row r="11" spans="1:78" x14ac:dyDescent="0.2">
      <c r="A11" t="s">
        <v>137</v>
      </c>
      <c r="B11">
        <v>2011</v>
      </c>
      <c r="C11" t="s">
        <v>0</v>
      </c>
      <c r="D11" s="1">
        <v>680.5</v>
      </c>
      <c r="E11" s="1">
        <v>106.5</v>
      </c>
      <c r="F11" s="1">
        <v>107</v>
      </c>
      <c r="G11" s="1">
        <v>118500</v>
      </c>
      <c r="H11" s="1">
        <v>100</v>
      </c>
      <c r="I11" s="1">
        <v>100</v>
      </c>
      <c r="J11" s="1">
        <v>96</v>
      </c>
      <c r="K11" s="1">
        <v>101.5</v>
      </c>
      <c r="L11" s="1">
        <v>100.5</v>
      </c>
      <c r="M11" s="1">
        <v>105</v>
      </c>
      <c r="N11" s="1">
        <v>99</v>
      </c>
      <c r="O11" s="1">
        <v>100</v>
      </c>
      <c r="P11" s="1">
        <v>100</v>
      </c>
      <c r="Q11" s="1">
        <v>101</v>
      </c>
      <c r="R11" s="1">
        <v>98.2</v>
      </c>
      <c r="S11" s="1">
        <v>9000</v>
      </c>
      <c r="T11" s="1">
        <v>8000</v>
      </c>
      <c r="U11" s="1">
        <v>690</v>
      </c>
      <c r="V11" s="1">
        <v>80</v>
      </c>
      <c r="W11" s="1">
        <v>980</v>
      </c>
      <c r="X11" s="1">
        <v>1085</v>
      </c>
      <c r="Y11" s="1">
        <v>315</v>
      </c>
      <c r="Z11" s="1">
        <v>101.5</v>
      </c>
      <c r="AA11" s="1">
        <v>71.5</v>
      </c>
      <c r="AB11" s="1">
        <v>23</v>
      </c>
      <c r="AC11" s="1">
        <v>12.6</v>
      </c>
      <c r="AD11" s="1">
        <v>72</v>
      </c>
      <c r="AE11" s="1">
        <v>64</v>
      </c>
      <c r="AF11" s="1">
        <v>22920</v>
      </c>
      <c r="AG11" s="1">
        <v>103.5</v>
      </c>
      <c r="AH11" s="1">
        <v>135</v>
      </c>
      <c r="AI11" s="1">
        <v>62400</v>
      </c>
      <c r="AJ11" s="1">
        <v>101.5</v>
      </c>
      <c r="AK11" s="1">
        <v>18500</v>
      </c>
      <c r="AL11" s="1">
        <v>98</v>
      </c>
      <c r="AM11" s="1">
        <v>57300</v>
      </c>
      <c r="AN11" s="1">
        <v>67500</v>
      </c>
      <c r="AO11" s="1">
        <v>20400</v>
      </c>
      <c r="AP11" s="1">
        <v>94300</v>
      </c>
      <c r="AQ11" s="1">
        <v>1462</v>
      </c>
      <c r="AR11" s="1">
        <v>102.09497206703911</v>
      </c>
      <c r="AS11" s="1">
        <v>1222</v>
      </c>
      <c r="AT11" s="1">
        <v>101.7</v>
      </c>
      <c r="AU11" s="1">
        <v>240</v>
      </c>
      <c r="AV11" s="1">
        <v>104.3</v>
      </c>
      <c r="AW11" s="1">
        <v>13.1</v>
      </c>
      <c r="AX11" s="1">
        <v>3.5</v>
      </c>
      <c r="AY11" s="1">
        <f>IFERROR(VLOOKUP($B11,Доходы!$B$21:$Q$31,2,0),"NA")</f>
        <v>14712.512670329999</v>
      </c>
      <c r="AZ11" s="1">
        <f>IFERROR(VLOOKUP($B11,Доходы!$B$21:$Q$31,3,0),"NA")</f>
        <v>2137.2983905999999</v>
      </c>
      <c r="BA11" s="1">
        <f>IFERROR(VLOOKUP($B11,Доходы!$B$21:$Q$31,4,0),"NA")</f>
        <v>1086.4701266300001</v>
      </c>
      <c r="BB11" s="1">
        <f>IFERROR(VLOOKUP($B11,Доходы!$B$21:$Q$31,5,0),"NA")</f>
        <v>1998.3613402400001</v>
      </c>
      <c r="BC11" s="1">
        <f>IFERROR(VLOOKUP($B11,Доходы!$B$21:$Q$31,6,0),"NA")</f>
        <v>397.80439121000001</v>
      </c>
      <c r="BD11" s="1">
        <f>IFERROR(VLOOKUP($B11,Доходы!$B$21:$Q$31,7,0),"NA")</f>
        <v>221.55898399</v>
      </c>
      <c r="BE11" s="1">
        <f>IFERROR(VLOOKUP($B11,Доходы!$B$21:$Q$31,8,0),"NA")</f>
        <v>-0.70337638000000002</v>
      </c>
      <c r="BF11" s="1">
        <f>IFERROR(VLOOKUP($B11,Доходы!$B$21:$Q$31,9,0),"NA")</f>
        <v>807.55744590999996</v>
      </c>
      <c r="BG11" s="1">
        <f>IFERROR(VLOOKUP($B11,Доходы!$B$21:$Q$31,10,0),"NA")</f>
        <v>497.86379514999999</v>
      </c>
      <c r="BH11" s="1">
        <f>IFERROR(VLOOKUP($B11,Доходы!$B$21:$Q$31,11,0),"NA")</f>
        <v>3019.0518997300001</v>
      </c>
      <c r="BI11" s="1">
        <f>IFERROR(VLOOKUP($B11,Доходы!$B$21:$Q$31,12,0),"NA")</f>
        <v>987.13045094000006</v>
      </c>
      <c r="BJ11" s="1">
        <f>IFERROR(VLOOKUP($B11,Доходы!$B$21:$Q$31,13,0),"NA")</f>
        <v>3.3118409999999998</v>
      </c>
      <c r="BK11" s="1">
        <f>IFERROR(VLOOKUP($B11,Доходы!$B$21:$Q$31,14,0),"NA")</f>
        <v>172.93161419999998</v>
      </c>
      <c r="BL11" s="1">
        <f>IFERROR(VLOOKUP($B11,Доходы!$B$21:$Q$31,15,0),"NA")</f>
        <v>27.623425109999999</v>
      </c>
      <c r="BM11" s="1">
        <f>IFERROR(VLOOKUP($B11,Доходы!$B$21:$Q$31,16,0),"NA")</f>
        <v>26068.772998659992</v>
      </c>
      <c r="BN11" s="1">
        <f>IFERROR(VLOOKUP($B11,Расходы!$B$18:$O$28,2,0),"NA")</f>
        <v>1862.39310258</v>
      </c>
      <c r="BO11" s="1">
        <f>IFERROR(VLOOKUP($B11,Расходы!$B$18:$O$28,3,0),"NA")</f>
        <v>12.27679603</v>
      </c>
      <c r="BP11" s="1">
        <f>IFERROR(VLOOKUP($B11,Расходы!$B$18:$O$28,4,0),"NA")</f>
        <v>1849.71181533</v>
      </c>
      <c r="BQ11" s="1">
        <f>IFERROR(VLOOKUP($B11,Расходы!$B$18:$O$28,5,0),"NA")</f>
        <v>3690.9068805500001</v>
      </c>
      <c r="BR11" s="1">
        <f>IFERROR(VLOOKUP($B11,Расходы!$B$18:$O$28,6,0),"NA")</f>
        <v>2523.4653173200004</v>
      </c>
      <c r="BS11" s="1">
        <f>IFERROR(VLOOKUP($B11,Расходы!$B$18:$O$28,7,0),"NA")</f>
        <v>16.324490000000001</v>
      </c>
      <c r="BT11" s="1">
        <f>IFERROR(VLOOKUP($B11,Расходы!$B$18:$O$28,8,0),"NA")</f>
        <v>8822.7790678000001</v>
      </c>
      <c r="BU11" s="1">
        <f>IFERROR(VLOOKUP($B11,Расходы!$B$18:$O$28,9,0),"NA")</f>
        <v>1056.2194587700001</v>
      </c>
      <c r="BV11" s="1">
        <f>IFERROR(VLOOKUP($B11,Расходы!$B$18:$O$28,10,0),"NA")</f>
        <v>8204.8203157799999</v>
      </c>
      <c r="BW11" s="1">
        <f>IFERROR(VLOOKUP($B11,Расходы!$B$18:$O$28,11,0),"NA")</f>
        <v>7109.1633022400001</v>
      </c>
      <c r="BX11" s="1">
        <f>IFERROR(VLOOKUP($B11,Расходы!$B$18:$O$28,12,0),"NA")</f>
        <v>261.63714204000001</v>
      </c>
      <c r="BY11" s="1">
        <f>IFERROR(VLOOKUP($B11,Расходы!$B$18:$O$28,13,0),"NA")</f>
        <v>123.55186404999999</v>
      </c>
      <c r="BZ11" s="1">
        <f>IFERROR(VLOOKUP($B11,Расходы!$B$18:$O$28,14,0),"NA")</f>
        <v>35533.24955249</v>
      </c>
    </row>
    <row r="12" spans="1:78" x14ac:dyDescent="0.2">
      <c r="A12" t="s">
        <v>137</v>
      </c>
      <c r="B12">
        <v>2011</v>
      </c>
      <c r="C12" t="s">
        <v>1</v>
      </c>
      <c r="D12" s="1">
        <v>681</v>
      </c>
      <c r="E12" s="1">
        <v>107</v>
      </c>
      <c r="F12" s="1">
        <v>107</v>
      </c>
      <c r="G12" s="1">
        <v>123400</v>
      </c>
      <c r="H12" s="1">
        <v>103.5</v>
      </c>
      <c r="I12" s="1">
        <v>103.5</v>
      </c>
      <c r="J12" s="1">
        <v>106</v>
      </c>
      <c r="K12" s="1">
        <v>102.5</v>
      </c>
      <c r="L12" s="1">
        <v>102.5</v>
      </c>
      <c r="M12" s="1">
        <v>110</v>
      </c>
      <c r="N12" s="1">
        <v>101</v>
      </c>
      <c r="O12" s="1">
        <v>102</v>
      </c>
      <c r="P12" s="1">
        <v>103</v>
      </c>
      <c r="Q12" s="1">
        <v>103</v>
      </c>
      <c r="R12" s="1">
        <v>101</v>
      </c>
      <c r="S12" s="1">
        <v>9900</v>
      </c>
      <c r="T12" s="1">
        <v>10000</v>
      </c>
      <c r="U12" s="1">
        <v>720</v>
      </c>
      <c r="V12" s="1">
        <v>100</v>
      </c>
      <c r="W12" s="1">
        <v>1005</v>
      </c>
      <c r="X12" s="1">
        <v>1087</v>
      </c>
      <c r="Y12" s="1">
        <v>340</v>
      </c>
      <c r="Z12" s="1">
        <v>102.8</v>
      </c>
      <c r="AA12" s="1">
        <v>75</v>
      </c>
      <c r="AB12" s="1">
        <v>24</v>
      </c>
      <c r="AC12" s="1">
        <v>13</v>
      </c>
      <c r="AD12" s="1">
        <v>73</v>
      </c>
      <c r="AE12" s="1">
        <v>70</v>
      </c>
      <c r="AF12" s="1">
        <v>23250</v>
      </c>
      <c r="AG12" s="1">
        <v>105.5</v>
      </c>
      <c r="AH12" s="1">
        <v>140</v>
      </c>
      <c r="AI12" s="1">
        <v>63000</v>
      </c>
      <c r="AJ12" s="1">
        <v>102.5</v>
      </c>
      <c r="AK12" s="1">
        <v>19100</v>
      </c>
      <c r="AL12" s="1">
        <v>101</v>
      </c>
      <c r="AM12" s="1">
        <v>58100</v>
      </c>
      <c r="AN12" s="1">
        <v>68500</v>
      </c>
      <c r="AO12" s="1">
        <v>21400</v>
      </c>
      <c r="AP12" s="1">
        <v>95000</v>
      </c>
      <c r="AQ12" s="1">
        <v>1493</v>
      </c>
      <c r="AR12" s="1">
        <v>104.25977653631284</v>
      </c>
      <c r="AS12" s="1">
        <v>1243</v>
      </c>
      <c r="AT12" s="1">
        <v>103.41098169717138</v>
      </c>
      <c r="AU12" s="1">
        <v>250</v>
      </c>
      <c r="AV12" s="1">
        <v>108.69565217391303</v>
      </c>
      <c r="AW12" s="1">
        <v>12</v>
      </c>
      <c r="AX12" s="1">
        <v>3.2</v>
      </c>
      <c r="AY12" s="1">
        <f>IFERROR(VLOOKUP($B12,Доходы!$B$21:$Q$31,2,0),"NA")</f>
        <v>14712.512670329999</v>
      </c>
      <c r="AZ12" s="1">
        <f>IFERROR(VLOOKUP($B12,Доходы!$B$21:$Q$31,3,0),"NA")</f>
        <v>2137.2983905999999</v>
      </c>
      <c r="BA12" s="1">
        <f>IFERROR(VLOOKUP($B12,Доходы!$B$21:$Q$31,4,0),"NA")</f>
        <v>1086.4701266300001</v>
      </c>
      <c r="BB12" s="1">
        <f>IFERROR(VLOOKUP($B12,Доходы!$B$21:$Q$31,5,0),"NA")</f>
        <v>1998.3613402400001</v>
      </c>
      <c r="BC12" s="1">
        <f>IFERROR(VLOOKUP($B12,Доходы!$B$21:$Q$31,6,0),"NA")</f>
        <v>397.80439121000001</v>
      </c>
      <c r="BD12" s="1">
        <f>IFERROR(VLOOKUP($B12,Доходы!$B$21:$Q$31,7,0),"NA")</f>
        <v>221.55898399</v>
      </c>
      <c r="BE12" s="1">
        <f>IFERROR(VLOOKUP($B12,Доходы!$B$21:$Q$31,8,0),"NA")</f>
        <v>-0.70337638000000002</v>
      </c>
      <c r="BF12" s="1">
        <f>IFERROR(VLOOKUP($B12,Доходы!$B$21:$Q$31,9,0),"NA")</f>
        <v>807.55744590999996</v>
      </c>
      <c r="BG12" s="1">
        <f>IFERROR(VLOOKUP($B12,Доходы!$B$21:$Q$31,10,0),"NA")</f>
        <v>497.86379514999999</v>
      </c>
      <c r="BH12" s="1">
        <f>IFERROR(VLOOKUP($B12,Доходы!$B$21:$Q$31,11,0),"NA")</f>
        <v>3019.0518997300001</v>
      </c>
      <c r="BI12" s="1">
        <f>IFERROR(VLOOKUP($B12,Доходы!$B$21:$Q$31,12,0),"NA")</f>
        <v>987.13045094000006</v>
      </c>
      <c r="BJ12" s="1">
        <f>IFERROR(VLOOKUP($B12,Доходы!$B$21:$Q$31,13,0),"NA")</f>
        <v>3.3118409999999998</v>
      </c>
      <c r="BK12" s="1">
        <f>IFERROR(VLOOKUP($B12,Доходы!$B$21:$Q$31,14,0),"NA")</f>
        <v>172.93161419999998</v>
      </c>
      <c r="BL12" s="1">
        <f>IFERROR(VLOOKUP($B12,Доходы!$B$21:$Q$31,15,0),"NA")</f>
        <v>27.623425109999999</v>
      </c>
      <c r="BM12" s="1">
        <f>IFERROR(VLOOKUP($B12,Доходы!$B$21:$Q$31,16,0),"NA")</f>
        <v>26068.772998659992</v>
      </c>
      <c r="BN12" s="1">
        <f>IFERROR(VLOOKUP($B12,Расходы!$B$18:$O$28,2,0),"NA")</f>
        <v>1862.39310258</v>
      </c>
      <c r="BO12" s="1">
        <f>IFERROR(VLOOKUP($B12,Расходы!$B$18:$O$28,3,0),"NA")</f>
        <v>12.27679603</v>
      </c>
      <c r="BP12" s="1">
        <f>IFERROR(VLOOKUP($B12,Расходы!$B$18:$O$28,4,0),"NA")</f>
        <v>1849.71181533</v>
      </c>
      <c r="BQ12" s="1">
        <f>IFERROR(VLOOKUP($B12,Расходы!$B$18:$O$28,5,0),"NA")</f>
        <v>3690.9068805500001</v>
      </c>
      <c r="BR12" s="1">
        <f>IFERROR(VLOOKUP($B12,Расходы!$B$18:$O$28,6,0),"NA")</f>
        <v>2523.4653173200004</v>
      </c>
      <c r="BS12" s="1">
        <f>IFERROR(VLOOKUP($B12,Расходы!$B$18:$O$28,7,0),"NA")</f>
        <v>16.324490000000001</v>
      </c>
      <c r="BT12" s="1">
        <f>IFERROR(VLOOKUP($B12,Расходы!$B$18:$O$28,8,0),"NA")</f>
        <v>8822.7790678000001</v>
      </c>
      <c r="BU12" s="1">
        <f>IFERROR(VLOOKUP($B12,Расходы!$B$18:$O$28,9,0),"NA")</f>
        <v>1056.2194587700001</v>
      </c>
      <c r="BV12" s="1">
        <f>IFERROR(VLOOKUP($B12,Расходы!$B$18:$O$28,10,0),"NA")</f>
        <v>8204.8203157799999</v>
      </c>
      <c r="BW12" s="1">
        <f>IFERROR(VLOOKUP($B12,Расходы!$B$18:$O$28,11,0),"NA")</f>
        <v>7109.1633022400001</v>
      </c>
      <c r="BX12" s="1">
        <f>IFERROR(VLOOKUP($B12,Расходы!$B$18:$O$28,12,0),"NA")</f>
        <v>261.63714204000001</v>
      </c>
      <c r="BY12" s="1">
        <f>IFERROR(VLOOKUP($B12,Расходы!$B$18:$O$28,13,0),"NA")</f>
        <v>123.55186404999999</v>
      </c>
      <c r="BZ12" s="1">
        <f>IFERROR(VLOOKUP($B12,Расходы!$B$18:$O$28,14,0),"NA")</f>
        <v>35533.24955249</v>
      </c>
    </row>
    <row r="13" spans="1:78" x14ac:dyDescent="0.2">
      <c r="A13" t="s">
        <v>137</v>
      </c>
      <c r="B13">
        <v>2012</v>
      </c>
      <c r="C13" t="s">
        <v>0</v>
      </c>
      <c r="D13" s="1">
        <v>679</v>
      </c>
      <c r="E13" s="1">
        <v>106</v>
      </c>
      <c r="F13" s="1">
        <v>106</v>
      </c>
      <c r="G13" s="1">
        <v>127000</v>
      </c>
      <c r="H13" s="1">
        <v>101.5</v>
      </c>
      <c r="I13" s="1">
        <v>101.5</v>
      </c>
      <c r="J13" s="1">
        <v>102</v>
      </c>
      <c r="K13" s="1">
        <v>101</v>
      </c>
      <c r="L13" s="1">
        <v>102</v>
      </c>
      <c r="M13" s="1">
        <v>104</v>
      </c>
      <c r="N13" s="1">
        <v>100</v>
      </c>
      <c r="O13" s="1">
        <v>101</v>
      </c>
      <c r="P13" s="1">
        <v>102</v>
      </c>
      <c r="Q13" s="1">
        <v>101</v>
      </c>
      <c r="R13" s="1">
        <v>100</v>
      </c>
      <c r="S13" s="1">
        <v>9100</v>
      </c>
      <c r="T13" s="1">
        <v>9000</v>
      </c>
      <c r="U13" s="1">
        <v>730</v>
      </c>
      <c r="V13" s="1">
        <v>90</v>
      </c>
      <c r="W13" s="1">
        <v>980</v>
      </c>
      <c r="X13" s="1">
        <v>1086</v>
      </c>
      <c r="Y13" s="1">
        <v>340</v>
      </c>
      <c r="Z13" s="1">
        <v>102</v>
      </c>
      <c r="AA13" s="1">
        <v>72</v>
      </c>
      <c r="AB13" s="1">
        <v>23.1</v>
      </c>
      <c r="AC13" s="1">
        <v>13</v>
      </c>
      <c r="AD13" s="1">
        <v>72.099999999999994</v>
      </c>
      <c r="AE13" s="1">
        <v>65</v>
      </c>
      <c r="AF13" s="1">
        <v>25020</v>
      </c>
      <c r="AG13" s="1">
        <v>102.5</v>
      </c>
      <c r="AH13" s="1">
        <v>140</v>
      </c>
      <c r="AI13" s="1">
        <v>67000</v>
      </c>
      <c r="AJ13" s="1">
        <v>102</v>
      </c>
      <c r="AK13" s="1">
        <v>20000</v>
      </c>
      <c r="AL13" s="1">
        <v>100</v>
      </c>
      <c r="AM13" s="1">
        <v>61300</v>
      </c>
      <c r="AN13" s="1">
        <v>72200</v>
      </c>
      <c r="AO13" s="1">
        <v>20800</v>
      </c>
      <c r="AP13" s="1">
        <v>97100</v>
      </c>
      <c r="AQ13" s="1">
        <v>1492</v>
      </c>
      <c r="AR13" s="1">
        <v>102.05198358413134</v>
      </c>
      <c r="AS13" s="1">
        <v>1242</v>
      </c>
      <c r="AT13" s="1">
        <v>101.63666121112928</v>
      </c>
      <c r="AU13" s="1">
        <v>250</v>
      </c>
      <c r="AV13" s="1">
        <v>104.16666666666667</v>
      </c>
      <c r="AW13" s="1">
        <v>13</v>
      </c>
      <c r="AX13" s="1">
        <v>3.4</v>
      </c>
      <c r="AY13" s="1">
        <f>IFERROR(VLOOKUP($B13,Доходы!$B$21:$Q$31,2,0),"NA")</f>
        <v>14510.673971439999</v>
      </c>
      <c r="AZ13" s="1">
        <f>IFERROR(VLOOKUP($B13,Доходы!$B$21:$Q$31,3,0),"NA")</f>
        <v>2522.93704755</v>
      </c>
      <c r="BA13" s="1">
        <f>IFERROR(VLOOKUP($B13,Доходы!$B$21:$Q$31,4,0),"NA")</f>
        <v>1376.1899383699999</v>
      </c>
      <c r="BB13" s="1">
        <f>IFERROR(VLOOKUP($B13,Доходы!$B$21:$Q$31,5,0),"NA")</f>
        <v>2325.5565047499999</v>
      </c>
      <c r="BC13" s="1">
        <f>IFERROR(VLOOKUP($B13,Доходы!$B$21:$Q$31,6,0),"NA")</f>
        <v>521.88734197999997</v>
      </c>
      <c r="BD13" s="1">
        <f>IFERROR(VLOOKUP($B13,Доходы!$B$21:$Q$31,7,0),"NA")</f>
        <v>89.596345379999988</v>
      </c>
      <c r="BE13" s="1">
        <f>IFERROR(VLOOKUP($B13,Доходы!$B$21:$Q$31,8,0),"NA")</f>
        <v>0.17522773</v>
      </c>
      <c r="BF13" s="1">
        <f>IFERROR(VLOOKUP($B13,Доходы!$B$21:$Q$31,9,0),"NA")</f>
        <v>861.07402162999995</v>
      </c>
      <c r="BG13" s="1">
        <f>IFERROR(VLOOKUP($B13,Доходы!$B$21:$Q$31,10,0),"NA")</f>
        <v>466.43403841000003</v>
      </c>
      <c r="BH13" s="1">
        <f>IFERROR(VLOOKUP($B13,Доходы!$B$21:$Q$31,11,0),"NA")</f>
        <v>236.89906719999999</v>
      </c>
      <c r="BI13" s="1">
        <f>IFERROR(VLOOKUP($B13,Доходы!$B$21:$Q$31,12,0),"NA")</f>
        <v>836.55630275999999</v>
      </c>
      <c r="BJ13" s="1">
        <f>IFERROR(VLOOKUP($B13,Доходы!$B$21:$Q$31,13,0),"NA")</f>
        <v>4.2142134000000002</v>
      </c>
      <c r="BK13" s="1">
        <f>IFERROR(VLOOKUP($B13,Доходы!$B$21:$Q$31,14,0),"NA")</f>
        <v>197.78065165000001</v>
      </c>
      <c r="BL13" s="1">
        <f>IFERROR(VLOOKUP($B13,Доходы!$B$21:$Q$31,15,0),"NA")</f>
        <v>26.23837339</v>
      </c>
      <c r="BM13" s="1">
        <f>IFERROR(VLOOKUP($B13,Доходы!$B$21:$Q$31,16,0),"NA")</f>
        <v>23976.213045639994</v>
      </c>
      <c r="BN13" s="1">
        <f>IFERROR(VLOOKUP($B13,Расходы!$B$18:$O$28,2,0),"NA")</f>
        <v>2008.6277335899999</v>
      </c>
      <c r="BO13" s="1">
        <f>IFERROR(VLOOKUP($B13,Расходы!$B$18:$O$28,3,0),"NA")</f>
        <v>12.896285449999999</v>
      </c>
      <c r="BP13" s="1">
        <f>IFERROR(VLOOKUP($B13,Расходы!$B$18:$O$28,4,0),"NA")</f>
        <v>613.13206422999997</v>
      </c>
      <c r="BQ13" s="1">
        <f>IFERROR(VLOOKUP($B13,Расходы!$B$18:$O$28,5,0),"NA")</f>
        <v>5642.7480022500004</v>
      </c>
      <c r="BR13" s="1">
        <f>IFERROR(VLOOKUP($B13,Расходы!$B$18:$O$28,6,0),"NA")</f>
        <v>1991.8914967000001</v>
      </c>
      <c r="BS13" s="1">
        <f>IFERROR(VLOOKUP($B13,Расходы!$B$18:$O$28,7,0),"NA")</f>
        <v>21.924314010000003</v>
      </c>
      <c r="BT13" s="1">
        <f>IFERROR(VLOOKUP($B13,Расходы!$B$18:$O$28,8,0),"NA")</f>
        <v>10272.02986678</v>
      </c>
      <c r="BU13" s="1">
        <f>IFERROR(VLOOKUP($B13,Расходы!$B$18:$O$28,9,0),"NA")</f>
        <v>966.43650427</v>
      </c>
      <c r="BV13" s="1">
        <f>IFERROR(VLOOKUP($B13,Расходы!$B$18:$O$28,10,0),"NA")</f>
        <v>5612.6942094599999</v>
      </c>
      <c r="BW13" s="1">
        <f>IFERROR(VLOOKUP($B13,Расходы!$B$18:$O$28,11,0),"NA")</f>
        <v>7280.9870178700003</v>
      </c>
      <c r="BX13" s="1">
        <f>IFERROR(VLOOKUP($B13,Расходы!$B$18:$O$28,12,0),"NA")</f>
        <v>250.76020506999998</v>
      </c>
      <c r="BY13" s="1">
        <f>IFERROR(VLOOKUP($B13,Расходы!$B$18:$O$28,13,0),"NA")</f>
        <v>95.272866719999996</v>
      </c>
      <c r="BZ13" s="1">
        <f>IFERROR(VLOOKUP($B13,Расходы!$B$18:$O$28,14,0),"NA")</f>
        <v>34769.4005664</v>
      </c>
    </row>
    <row r="14" spans="1:78" x14ac:dyDescent="0.2">
      <c r="A14" t="s">
        <v>137</v>
      </c>
      <c r="B14">
        <v>2012</v>
      </c>
      <c r="C14" t="s">
        <v>1</v>
      </c>
      <c r="D14" s="1">
        <v>679.6</v>
      </c>
      <c r="E14" s="1">
        <v>106.5</v>
      </c>
      <c r="F14" s="1">
        <v>106</v>
      </c>
      <c r="G14" s="1">
        <v>136000</v>
      </c>
      <c r="H14" s="1">
        <v>104</v>
      </c>
      <c r="I14" s="1">
        <v>104</v>
      </c>
      <c r="J14" s="1">
        <v>105.5</v>
      </c>
      <c r="K14" s="1">
        <v>103.5</v>
      </c>
      <c r="L14" s="1">
        <v>104</v>
      </c>
      <c r="M14" s="1">
        <v>108</v>
      </c>
      <c r="N14" s="1">
        <v>102</v>
      </c>
      <c r="O14" s="1">
        <v>105</v>
      </c>
      <c r="P14" s="1">
        <v>105</v>
      </c>
      <c r="Q14" s="1">
        <v>104</v>
      </c>
      <c r="R14" s="1">
        <v>101.5</v>
      </c>
      <c r="S14" s="1">
        <v>10300</v>
      </c>
      <c r="T14" s="1">
        <v>12000</v>
      </c>
      <c r="U14" s="1">
        <v>770</v>
      </c>
      <c r="V14" s="1">
        <v>120</v>
      </c>
      <c r="W14" s="1">
        <v>1007</v>
      </c>
      <c r="X14" s="1">
        <v>1090</v>
      </c>
      <c r="Y14" s="1">
        <v>380</v>
      </c>
      <c r="Z14" s="1">
        <v>102.6</v>
      </c>
      <c r="AA14" s="1">
        <v>78</v>
      </c>
      <c r="AB14" s="1">
        <v>24.5</v>
      </c>
      <c r="AC14" s="1">
        <v>14</v>
      </c>
      <c r="AD14" s="1">
        <v>74.2</v>
      </c>
      <c r="AE14" s="1">
        <v>75</v>
      </c>
      <c r="AF14" s="1">
        <v>25750</v>
      </c>
      <c r="AG14" s="1">
        <v>104.5</v>
      </c>
      <c r="AH14" s="1">
        <v>147</v>
      </c>
      <c r="AI14" s="1">
        <v>68800</v>
      </c>
      <c r="AJ14" s="1">
        <v>103.2</v>
      </c>
      <c r="AK14" s="1">
        <v>21100</v>
      </c>
      <c r="AL14" s="1">
        <v>103</v>
      </c>
      <c r="AM14" s="1">
        <v>63300</v>
      </c>
      <c r="AN14" s="1">
        <v>74700</v>
      </c>
      <c r="AO14" s="1">
        <v>22600</v>
      </c>
      <c r="AP14" s="1">
        <v>99800</v>
      </c>
      <c r="AQ14" s="1">
        <v>1564</v>
      </c>
      <c r="AR14" s="1">
        <v>104.75552578700604</v>
      </c>
      <c r="AS14" s="1">
        <v>1294</v>
      </c>
      <c r="AT14" s="1">
        <v>104.10297666934835</v>
      </c>
      <c r="AU14" s="1">
        <v>270</v>
      </c>
      <c r="AV14" s="1">
        <v>108</v>
      </c>
      <c r="AW14" s="1">
        <v>11.8</v>
      </c>
      <c r="AX14" s="1">
        <v>3.1</v>
      </c>
      <c r="AY14" s="1">
        <f>IFERROR(VLOOKUP($B14,Доходы!$B$21:$Q$31,2,0),"NA")</f>
        <v>14510.673971439999</v>
      </c>
      <c r="AZ14" s="1">
        <f>IFERROR(VLOOKUP($B14,Доходы!$B$21:$Q$31,3,0),"NA")</f>
        <v>2522.93704755</v>
      </c>
      <c r="BA14" s="1">
        <f>IFERROR(VLOOKUP($B14,Доходы!$B$21:$Q$31,4,0),"NA")</f>
        <v>1376.1899383699999</v>
      </c>
      <c r="BB14" s="1">
        <f>IFERROR(VLOOKUP($B14,Доходы!$B$21:$Q$31,5,0),"NA")</f>
        <v>2325.5565047499999</v>
      </c>
      <c r="BC14" s="1">
        <f>IFERROR(VLOOKUP($B14,Доходы!$B$21:$Q$31,6,0),"NA")</f>
        <v>521.88734197999997</v>
      </c>
      <c r="BD14" s="1">
        <f>IFERROR(VLOOKUP($B14,Доходы!$B$21:$Q$31,7,0),"NA")</f>
        <v>89.596345379999988</v>
      </c>
      <c r="BE14" s="1">
        <f>IFERROR(VLOOKUP($B14,Доходы!$B$21:$Q$31,8,0),"NA")</f>
        <v>0.17522773</v>
      </c>
      <c r="BF14" s="1">
        <f>IFERROR(VLOOKUP($B14,Доходы!$B$21:$Q$31,9,0),"NA")</f>
        <v>861.07402162999995</v>
      </c>
      <c r="BG14" s="1">
        <f>IFERROR(VLOOKUP($B14,Доходы!$B$21:$Q$31,10,0),"NA")</f>
        <v>466.43403841000003</v>
      </c>
      <c r="BH14" s="1">
        <f>IFERROR(VLOOKUP($B14,Доходы!$B$21:$Q$31,11,0),"NA")</f>
        <v>236.89906719999999</v>
      </c>
      <c r="BI14" s="1">
        <f>IFERROR(VLOOKUP($B14,Доходы!$B$21:$Q$31,12,0),"NA")</f>
        <v>836.55630275999999</v>
      </c>
      <c r="BJ14" s="1">
        <f>IFERROR(VLOOKUP($B14,Доходы!$B$21:$Q$31,13,0),"NA")</f>
        <v>4.2142134000000002</v>
      </c>
      <c r="BK14" s="1">
        <f>IFERROR(VLOOKUP($B14,Доходы!$B$21:$Q$31,14,0),"NA")</f>
        <v>197.78065165000001</v>
      </c>
      <c r="BL14" s="1">
        <f>IFERROR(VLOOKUP($B14,Доходы!$B$21:$Q$31,15,0),"NA")</f>
        <v>26.23837339</v>
      </c>
      <c r="BM14" s="1">
        <f>IFERROR(VLOOKUP($B14,Доходы!$B$21:$Q$31,16,0),"NA")</f>
        <v>23976.213045639994</v>
      </c>
      <c r="BN14" s="1">
        <f>IFERROR(VLOOKUP($B14,Расходы!$B$18:$O$28,2,0),"NA")</f>
        <v>2008.6277335899999</v>
      </c>
      <c r="BO14" s="1">
        <f>IFERROR(VLOOKUP($B14,Расходы!$B$18:$O$28,3,0),"NA")</f>
        <v>12.896285449999999</v>
      </c>
      <c r="BP14" s="1">
        <f>IFERROR(VLOOKUP($B14,Расходы!$B$18:$O$28,4,0),"NA")</f>
        <v>613.13206422999997</v>
      </c>
      <c r="BQ14" s="1">
        <f>IFERROR(VLOOKUP($B14,Расходы!$B$18:$O$28,5,0),"NA")</f>
        <v>5642.7480022500004</v>
      </c>
      <c r="BR14" s="1">
        <f>IFERROR(VLOOKUP($B14,Расходы!$B$18:$O$28,6,0),"NA")</f>
        <v>1991.8914967000001</v>
      </c>
      <c r="BS14" s="1">
        <f>IFERROR(VLOOKUP($B14,Расходы!$B$18:$O$28,7,0),"NA")</f>
        <v>21.924314010000003</v>
      </c>
      <c r="BT14" s="1">
        <f>IFERROR(VLOOKUP($B14,Расходы!$B$18:$O$28,8,0),"NA")</f>
        <v>10272.02986678</v>
      </c>
      <c r="BU14" s="1">
        <f>IFERROR(VLOOKUP($B14,Расходы!$B$18:$O$28,9,0),"NA")</f>
        <v>966.43650427</v>
      </c>
      <c r="BV14" s="1">
        <f>IFERROR(VLOOKUP($B14,Расходы!$B$18:$O$28,10,0),"NA")</f>
        <v>5612.6942094599999</v>
      </c>
      <c r="BW14" s="1">
        <f>IFERROR(VLOOKUP($B14,Расходы!$B$18:$O$28,11,0),"NA")</f>
        <v>7280.9870178700003</v>
      </c>
      <c r="BX14" s="1">
        <f>IFERROR(VLOOKUP($B14,Расходы!$B$18:$O$28,12,0),"NA")</f>
        <v>250.76020506999998</v>
      </c>
      <c r="BY14" s="1">
        <f>IFERROR(VLOOKUP($B14,Расходы!$B$18:$O$28,13,0),"NA")</f>
        <v>95.272866719999996</v>
      </c>
      <c r="BZ14" s="1">
        <f>IFERROR(VLOOKUP($B14,Расходы!$B$18:$O$28,14,0),"NA")</f>
        <v>34769.4005664</v>
      </c>
    </row>
    <row r="15" spans="1:78" x14ac:dyDescent="0.2">
      <c r="A15" t="s">
        <v>137</v>
      </c>
      <c r="B15">
        <v>2013</v>
      </c>
      <c r="C15" t="s">
        <v>0</v>
      </c>
      <c r="D15" s="1">
        <v>677.7</v>
      </c>
      <c r="E15" s="1">
        <v>105</v>
      </c>
      <c r="F15" s="1">
        <v>105.5</v>
      </c>
      <c r="G15" s="1">
        <v>136200</v>
      </c>
      <c r="H15" s="1">
        <v>102</v>
      </c>
      <c r="I15" s="1">
        <v>102</v>
      </c>
      <c r="J15" s="1">
        <v>102.5</v>
      </c>
      <c r="K15" s="1">
        <v>102.5</v>
      </c>
      <c r="L15" s="1">
        <v>104</v>
      </c>
      <c r="M15" s="1">
        <v>110</v>
      </c>
      <c r="N15" s="1">
        <v>100</v>
      </c>
      <c r="O15" s="1">
        <v>102</v>
      </c>
      <c r="P15" s="1">
        <v>106</v>
      </c>
      <c r="Q15" s="1">
        <v>103</v>
      </c>
      <c r="R15" s="1">
        <v>101</v>
      </c>
      <c r="S15" s="1">
        <v>9300</v>
      </c>
      <c r="T15" s="1">
        <v>10000</v>
      </c>
      <c r="U15" s="1">
        <v>780</v>
      </c>
      <c r="V15" s="1">
        <v>290</v>
      </c>
      <c r="W15" s="1">
        <v>980</v>
      </c>
      <c r="X15" s="1">
        <v>1088</v>
      </c>
      <c r="Y15" s="1">
        <v>350</v>
      </c>
      <c r="Z15" s="1">
        <v>101</v>
      </c>
      <c r="AA15" s="1">
        <v>72</v>
      </c>
      <c r="AB15" s="1">
        <v>23.2</v>
      </c>
      <c r="AC15" s="1">
        <v>13</v>
      </c>
      <c r="AD15" s="1">
        <v>72.2</v>
      </c>
      <c r="AE15" s="1">
        <v>66</v>
      </c>
      <c r="AF15" s="1">
        <v>27450</v>
      </c>
      <c r="AG15" s="1">
        <v>104</v>
      </c>
      <c r="AH15" s="1">
        <v>145</v>
      </c>
      <c r="AI15" s="1">
        <v>71400</v>
      </c>
      <c r="AJ15" s="1">
        <v>102</v>
      </c>
      <c r="AK15" s="1">
        <v>21800</v>
      </c>
      <c r="AL15" s="1">
        <v>102</v>
      </c>
      <c r="AM15" s="1">
        <v>66200</v>
      </c>
      <c r="AN15" s="1">
        <v>77900</v>
      </c>
      <c r="AO15" s="1">
        <v>21500</v>
      </c>
      <c r="AP15" s="1">
        <v>100980</v>
      </c>
      <c r="AQ15" s="1">
        <v>1527</v>
      </c>
      <c r="AR15" s="1">
        <v>102.34584450402144</v>
      </c>
      <c r="AS15" s="1">
        <v>1267</v>
      </c>
      <c r="AT15" s="1">
        <v>102.01288244766506</v>
      </c>
      <c r="AU15" s="1">
        <v>260</v>
      </c>
      <c r="AV15" s="1">
        <v>104</v>
      </c>
      <c r="AW15" s="1">
        <v>12.7</v>
      </c>
      <c r="AX15" s="1">
        <v>3.39</v>
      </c>
      <c r="AY15" s="1">
        <f>IFERROR(VLOOKUP($B15,Доходы!$B$21:$Q$31,2,0),"NA")</f>
        <v>12313.004347210001</v>
      </c>
      <c r="AZ15" s="1">
        <f>IFERROR(VLOOKUP($B15,Доходы!$B$21:$Q$31,3,0),"NA")</f>
        <v>2339.68208095</v>
      </c>
      <c r="BA15" s="1">
        <f>IFERROR(VLOOKUP($B15,Доходы!$B$21:$Q$31,4,0),"NA")</f>
        <v>1536.2853255099999</v>
      </c>
      <c r="BB15" s="1">
        <f>IFERROR(VLOOKUP($B15,Доходы!$B$21:$Q$31,5,0),"NA")</f>
        <v>2619.8665407100002</v>
      </c>
      <c r="BC15" s="1">
        <f>IFERROR(VLOOKUP($B15,Доходы!$B$21:$Q$31,6,0),"NA")</f>
        <v>536.81668135999996</v>
      </c>
      <c r="BD15" s="1">
        <f>IFERROR(VLOOKUP($B15,Доходы!$B$21:$Q$31,7,0),"NA")</f>
        <v>113.39501831999999</v>
      </c>
      <c r="BE15" s="1">
        <f>IFERROR(VLOOKUP($B15,Доходы!$B$21:$Q$31,8,0),"NA")</f>
        <v>1.1620614299999998</v>
      </c>
      <c r="BF15" s="1">
        <f>IFERROR(VLOOKUP($B15,Доходы!$B$21:$Q$31,9,0),"NA")</f>
        <v>859.10116016999996</v>
      </c>
      <c r="BG15" s="1">
        <f>IFERROR(VLOOKUP($B15,Доходы!$B$21:$Q$31,10,0),"NA")</f>
        <v>428.66546956000002</v>
      </c>
      <c r="BH15" s="1">
        <f>IFERROR(VLOOKUP($B15,Доходы!$B$21:$Q$31,11,0),"NA")</f>
        <v>286.32039349000001</v>
      </c>
      <c r="BI15" s="1">
        <f>IFERROR(VLOOKUP($B15,Доходы!$B$21:$Q$31,12,0),"NA")</f>
        <v>867.30326148999995</v>
      </c>
      <c r="BJ15" s="1">
        <f>IFERROR(VLOOKUP($B15,Доходы!$B$21:$Q$31,13,0),"NA")</f>
        <v>2.1952850000000002</v>
      </c>
      <c r="BK15" s="1">
        <f>IFERROR(VLOOKUP($B15,Доходы!$B$21:$Q$31,14,0),"NA")</f>
        <v>224.95441802000002</v>
      </c>
      <c r="BL15" s="1">
        <f>IFERROR(VLOOKUP($B15,Доходы!$B$21:$Q$31,15,0),"NA")</f>
        <v>32.022731200000003</v>
      </c>
      <c r="BM15" s="1">
        <f>IFERROR(VLOOKUP($B15,Доходы!$B$21:$Q$31,16,0),"NA")</f>
        <v>22160.774774420006</v>
      </c>
      <c r="BN15" s="1">
        <f>IFERROR(VLOOKUP($B15,Расходы!$B$18:$O$28,2,0),"NA")</f>
        <v>2233.3799692199996</v>
      </c>
      <c r="BO15" s="1">
        <f>IFERROR(VLOOKUP($B15,Расходы!$B$18:$O$28,3,0),"NA")</f>
        <v>13.43732569</v>
      </c>
      <c r="BP15" s="1">
        <f>IFERROR(VLOOKUP($B15,Расходы!$B$18:$O$28,4,0),"NA")</f>
        <v>628.27104988999997</v>
      </c>
      <c r="BQ15" s="1">
        <f>IFERROR(VLOOKUP($B15,Расходы!$B$18:$O$28,5,0),"NA")</f>
        <v>5601.74502527</v>
      </c>
      <c r="BR15" s="1">
        <f>IFERROR(VLOOKUP($B15,Расходы!$B$18:$O$28,6,0),"NA")</f>
        <v>1940.04020182</v>
      </c>
      <c r="BS15" s="1">
        <f>IFERROR(VLOOKUP($B15,Расходы!$B$18:$O$28,7,0),"NA")</f>
        <v>20.252600910000002</v>
      </c>
      <c r="BT15" s="1">
        <f>IFERROR(VLOOKUP($B15,Расходы!$B$18:$O$28,8,0),"NA")</f>
        <v>10984.99763709</v>
      </c>
      <c r="BU15" s="1">
        <f>IFERROR(VLOOKUP($B15,Расходы!$B$18:$O$28,9,0),"NA")</f>
        <v>1152.5511454300001</v>
      </c>
      <c r="BV15" s="1">
        <f>IFERROR(VLOOKUP($B15,Расходы!$B$18:$O$28,10,0),"NA")</f>
        <v>5019.6519668999999</v>
      </c>
      <c r="BW15" s="1">
        <f>IFERROR(VLOOKUP($B15,Расходы!$B$18:$O$28,11,0),"NA")</f>
        <v>7410.4122324199998</v>
      </c>
      <c r="BX15" s="1">
        <f>IFERROR(VLOOKUP($B15,Расходы!$B$18:$O$28,12,0),"NA")</f>
        <v>399.30110367999998</v>
      </c>
      <c r="BY15" s="1">
        <f>IFERROR(VLOOKUP($B15,Расходы!$B$18:$O$28,13,0),"NA")</f>
        <v>98.799712310000004</v>
      </c>
      <c r="BZ15" s="1">
        <f>IFERROR(VLOOKUP($B15,Расходы!$B$18:$O$28,14,0),"NA")</f>
        <v>35502.839970630004</v>
      </c>
    </row>
    <row r="16" spans="1:78" x14ac:dyDescent="0.2">
      <c r="A16" t="s">
        <v>137</v>
      </c>
      <c r="B16">
        <v>2013</v>
      </c>
      <c r="C16" t="s">
        <v>1</v>
      </c>
      <c r="D16" s="1">
        <v>678.5</v>
      </c>
      <c r="E16" s="1">
        <v>105.5</v>
      </c>
      <c r="F16" s="1">
        <v>105.5</v>
      </c>
      <c r="G16" s="1">
        <v>149000</v>
      </c>
      <c r="H16" s="1">
        <v>104.5</v>
      </c>
      <c r="I16" s="1">
        <v>104.5</v>
      </c>
      <c r="J16" s="1">
        <v>106</v>
      </c>
      <c r="K16" s="1">
        <v>104.5</v>
      </c>
      <c r="L16" s="1">
        <v>105</v>
      </c>
      <c r="M16" s="1">
        <v>112</v>
      </c>
      <c r="N16" s="1">
        <v>102.5</v>
      </c>
      <c r="O16" s="1">
        <v>104</v>
      </c>
      <c r="P16" s="1">
        <v>108</v>
      </c>
      <c r="Q16" s="1">
        <v>105</v>
      </c>
      <c r="R16" s="1">
        <v>103</v>
      </c>
      <c r="S16" s="1">
        <v>10700</v>
      </c>
      <c r="T16" s="1">
        <v>15000</v>
      </c>
      <c r="U16" s="1">
        <v>840</v>
      </c>
      <c r="V16" s="1">
        <v>400</v>
      </c>
      <c r="W16" s="1">
        <v>1010</v>
      </c>
      <c r="X16" s="1">
        <v>1095</v>
      </c>
      <c r="Y16" s="1">
        <v>400</v>
      </c>
      <c r="Z16" s="1">
        <v>102</v>
      </c>
      <c r="AA16" s="1">
        <v>80</v>
      </c>
      <c r="AB16" s="1">
        <v>25</v>
      </c>
      <c r="AC16" s="1">
        <v>14.6</v>
      </c>
      <c r="AD16" s="1">
        <v>75</v>
      </c>
      <c r="AE16" s="1">
        <v>80</v>
      </c>
      <c r="AF16" s="1">
        <v>28650</v>
      </c>
      <c r="AG16" s="1">
        <v>106</v>
      </c>
      <c r="AH16" s="1">
        <v>155</v>
      </c>
      <c r="AI16" s="1">
        <v>74300</v>
      </c>
      <c r="AJ16" s="1">
        <v>104</v>
      </c>
      <c r="AK16" s="1">
        <v>23500</v>
      </c>
      <c r="AL16" s="1">
        <v>104</v>
      </c>
      <c r="AM16" s="1">
        <v>69000</v>
      </c>
      <c r="AN16" s="1">
        <v>81400</v>
      </c>
      <c r="AO16" s="1">
        <v>24000</v>
      </c>
      <c r="AP16" s="1">
        <v>105700</v>
      </c>
      <c r="AQ16" s="1">
        <v>1640</v>
      </c>
      <c r="AR16" s="1">
        <v>104.85933503836317</v>
      </c>
      <c r="AS16" s="1">
        <v>1350</v>
      </c>
      <c r="AT16" s="1">
        <v>104.32766615146831</v>
      </c>
      <c r="AU16" s="1">
        <v>290</v>
      </c>
      <c r="AV16" s="1">
        <v>107.40740740740742</v>
      </c>
      <c r="AW16" s="1">
        <v>11.2</v>
      </c>
      <c r="AX16" s="1">
        <v>2.99</v>
      </c>
      <c r="AY16" s="1">
        <f>IFERROR(VLOOKUP($B16,Доходы!$B$21:$Q$31,2,0),"NA")</f>
        <v>12313.004347210001</v>
      </c>
      <c r="AZ16" s="1">
        <f>IFERROR(VLOOKUP($B16,Доходы!$B$21:$Q$31,3,0),"NA")</f>
        <v>2339.68208095</v>
      </c>
      <c r="BA16" s="1">
        <f>IFERROR(VLOOKUP($B16,Доходы!$B$21:$Q$31,4,0),"NA")</f>
        <v>1536.2853255099999</v>
      </c>
      <c r="BB16" s="1">
        <f>IFERROR(VLOOKUP($B16,Доходы!$B$21:$Q$31,5,0),"NA")</f>
        <v>2619.8665407100002</v>
      </c>
      <c r="BC16" s="1">
        <f>IFERROR(VLOOKUP($B16,Доходы!$B$21:$Q$31,6,0),"NA")</f>
        <v>536.81668135999996</v>
      </c>
      <c r="BD16" s="1">
        <f>IFERROR(VLOOKUP($B16,Доходы!$B$21:$Q$31,7,0),"NA")</f>
        <v>113.39501831999999</v>
      </c>
      <c r="BE16" s="1">
        <f>IFERROR(VLOOKUP($B16,Доходы!$B$21:$Q$31,8,0),"NA")</f>
        <v>1.1620614299999998</v>
      </c>
      <c r="BF16" s="1">
        <f>IFERROR(VLOOKUP($B16,Доходы!$B$21:$Q$31,9,0),"NA")</f>
        <v>859.10116016999996</v>
      </c>
      <c r="BG16" s="1">
        <f>IFERROR(VLOOKUP($B16,Доходы!$B$21:$Q$31,10,0),"NA")</f>
        <v>428.66546956000002</v>
      </c>
      <c r="BH16" s="1">
        <f>IFERROR(VLOOKUP($B16,Доходы!$B$21:$Q$31,11,0),"NA")</f>
        <v>286.32039349000001</v>
      </c>
      <c r="BI16" s="1">
        <f>IFERROR(VLOOKUP($B16,Доходы!$B$21:$Q$31,12,0),"NA")</f>
        <v>867.30326148999995</v>
      </c>
      <c r="BJ16" s="1">
        <f>IFERROR(VLOOKUP($B16,Доходы!$B$21:$Q$31,13,0),"NA")</f>
        <v>2.1952850000000002</v>
      </c>
      <c r="BK16" s="1">
        <f>IFERROR(VLOOKUP($B16,Доходы!$B$21:$Q$31,14,0),"NA")</f>
        <v>224.95441802000002</v>
      </c>
      <c r="BL16" s="1">
        <f>IFERROR(VLOOKUP($B16,Доходы!$B$21:$Q$31,15,0),"NA")</f>
        <v>32.022731200000003</v>
      </c>
      <c r="BM16" s="1">
        <f>IFERROR(VLOOKUP($B16,Доходы!$B$21:$Q$31,16,0),"NA")</f>
        <v>22160.774774420006</v>
      </c>
      <c r="BN16" s="1">
        <f>IFERROR(VLOOKUP($B16,Расходы!$B$18:$O$28,2,0),"NA")</f>
        <v>2233.3799692199996</v>
      </c>
      <c r="BO16" s="1">
        <f>IFERROR(VLOOKUP($B16,Расходы!$B$18:$O$28,3,0),"NA")</f>
        <v>13.43732569</v>
      </c>
      <c r="BP16" s="1">
        <f>IFERROR(VLOOKUP($B16,Расходы!$B$18:$O$28,4,0),"NA")</f>
        <v>628.27104988999997</v>
      </c>
      <c r="BQ16" s="1">
        <f>IFERROR(VLOOKUP($B16,Расходы!$B$18:$O$28,5,0),"NA")</f>
        <v>5601.74502527</v>
      </c>
      <c r="BR16" s="1">
        <f>IFERROR(VLOOKUP($B16,Расходы!$B$18:$O$28,6,0),"NA")</f>
        <v>1940.04020182</v>
      </c>
      <c r="BS16" s="1">
        <f>IFERROR(VLOOKUP($B16,Расходы!$B$18:$O$28,7,0),"NA")</f>
        <v>20.252600910000002</v>
      </c>
      <c r="BT16" s="1">
        <f>IFERROR(VLOOKUP($B16,Расходы!$B$18:$O$28,8,0),"NA")</f>
        <v>10984.99763709</v>
      </c>
      <c r="BU16" s="1">
        <f>IFERROR(VLOOKUP($B16,Расходы!$B$18:$O$28,9,0),"NA")</f>
        <v>1152.5511454300001</v>
      </c>
      <c r="BV16" s="1">
        <f>IFERROR(VLOOKUP($B16,Расходы!$B$18:$O$28,10,0),"NA")</f>
        <v>5019.6519668999999</v>
      </c>
      <c r="BW16" s="1">
        <f>IFERROR(VLOOKUP($B16,Расходы!$B$18:$O$28,11,0),"NA")</f>
        <v>7410.4122324199998</v>
      </c>
      <c r="BX16" s="1">
        <f>IFERROR(VLOOKUP($B16,Расходы!$B$18:$O$28,12,0),"NA")</f>
        <v>399.30110367999998</v>
      </c>
      <c r="BY16" s="1">
        <f>IFERROR(VLOOKUP($B16,Расходы!$B$18:$O$28,13,0),"NA")</f>
        <v>98.799712310000004</v>
      </c>
      <c r="BZ16" s="1">
        <f>IFERROR(VLOOKUP($B16,Расходы!$B$18:$O$28,14,0),"NA")</f>
        <v>35502.839970630004</v>
      </c>
    </row>
    <row r="17" spans="1:78" x14ac:dyDescent="0.2">
      <c r="A17" t="s">
        <v>138</v>
      </c>
      <c r="B17">
        <v>2012</v>
      </c>
      <c r="C17" t="s">
        <v>0</v>
      </c>
      <c r="D17" s="1">
        <v>639</v>
      </c>
      <c r="E17" s="1">
        <v>107.25</v>
      </c>
      <c r="F17" s="1">
        <v>107.5</v>
      </c>
      <c r="G17" s="1">
        <v>159000</v>
      </c>
      <c r="H17" s="1">
        <v>102</v>
      </c>
      <c r="I17" s="1">
        <v>101.8</v>
      </c>
      <c r="J17" s="1">
        <v>102</v>
      </c>
      <c r="K17" s="1">
        <v>102</v>
      </c>
      <c r="L17" s="1">
        <v>91</v>
      </c>
      <c r="M17" s="1">
        <v>103</v>
      </c>
      <c r="N17" s="1">
        <v>100.5</v>
      </c>
      <c r="O17" s="1">
        <v>103</v>
      </c>
      <c r="P17" s="1">
        <v>103</v>
      </c>
      <c r="Q17" s="1">
        <v>103</v>
      </c>
      <c r="R17" s="1">
        <v>100</v>
      </c>
      <c r="S17" s="1">
        <v>10100</v>
      </c>
      <c r="T17" s="1">
        <v>11000</v>
      </c>
      <c r="U17" s="1">
        <v>730</v>
      </c>
      <c r="V17" s="1">
        <v>100</v>
      </c>
      <c r="W17" s="1">
        <v>1015</v>
      </c>
      <c r="X17" s="1">
        <v>1105</v>
      </c>
      <c r="Y17" s="1">
        <v>360</v>
      </c>
      <c r="Z17" s="1">
        <v>96</v>
      </c>
      <c r="AA17" s="1">
        <v>70.5</v>
      </c>
      <c r="AB17" s="1">
        <v>20</v>
      </c>
      <c r="AC17" s="1">
        <v>12.5</v>
      </c>
      <c r="AD17" s="1">
        <v>59</v>
      </c>
      <c r="AE17" s="1">
        <v>10</v>
      </c>
      <c r="AF17" s="1">
        <v>29320</v>
      </c>
      <c r="AG17" s="1">
        <v>107</v>
      </c>
      <c r="AH17" s="1">
        <v>179</v>
      </c>
      <c r="AI17" s="1">
        <v>76300</v>
      </c>
      <c r="AJ17" s="1">
        <v>102</v>
      </c>
      <c r="AK17" s="1">
        <v>20400</v>
      </c>
      <c r="AL17" s="1">
        <v>100</v>
      </c>
      <c r="AM17" s="1">
        <v>63300</v>
      </c>
      <c r="AN17" s="1">
        <v>75600</v>
      </c>
      <c r="AO17" s="1">
        <v>22000</v>
      </c>
      <c r="AP17" s="1">
        <v>99000</v>
      </c>
      <c r="AQ17" s="1">
        <v>1930</v>
      </c>
      <c r="AR17" s="1">
        <v>101.57894736842105</v>
      </c>
      <c r="AS17" s="1">
        <v>1580</v>
      </c>
      <c r="AT17" s="1">
        <v>101.93548387096774</v>
      </c>
      <c r="AU17" s="1">
        <v>350</v>
      </c>
      <c r="AV17" s="1">
        <v>100</v>
      </c>
      <c r="AW17" s="1">
        <v>10.5</v>
      </c>
      <c r="AX17" s="1">
        <v>2.82</v>
      </c>
      <c r="AY17" s="1">
        <f>IFERROR(VLOOKUP($B17,Доходы!$B$21:$Q$31,2,0),"NA")</f>
        <v>14510.673971439999</v>
      </c>
      <c r="AZ17" s="1">
        <f>IFERROR(VLOOKUP($B17,Доходы!$B$21:$Q$31,3,0),"NA")</f>
        <v>2522.93704755</v>
      </c>
      <c r="BA17" s="1">
        <f>IFERROR(VLOOKUP($B17,Доходы!$B$21:$Q$31,4,0),"NA")</f>
        <v>1376.1899383699999</v>
      </c>
      <c r="BB17" s="1">
        <f>IFERROR(VLOOKUP($B17,Доходы!$B$21:$Q$31,5,0),"NA")</f>
        <v>2325.5565047499999</v>
      </c>
      <c r="BC17" s="1">
        <f>IFERROR(VLOOKUP($B17,Доходы!$B$21:$Q$31,6,0),"NA")</f>
        <v>521.88734197999997</v>
      </c>
      <c r="BD17" s="1">
        <f>IFERROR(VLOOKUP($B17,Доходы!$B$21:$Q$31,7,0),"NA")</f>
        <v>89.596345379999988</v>
      </c>
      <c r="BE17" s="1">
        <f>IFERROR(VLOOKUP($B17,Доходы!$B$21:$Q$31,8,0),"NA")</f>
        <v>0.17522773</v>
      </c>
      <c r="BF17" s="1">
        <f>IFERROR(VLOOKUP($B17,Доходы!$B$21:$Q$31,9,0),"NA")</f>
        <v>861.07402162999995</v>
      </c>
      <c r="BG17" s="1">
        <f>IFERROR(VLOOKUP($B17,Доходы!$B$21:$Q$31,10,0),"NA")</f>
        <v>466.43403841000003</v>
      </c>
      <c r="BH17" s="1">
        <f>IFERROR(VLOOKUP($B17,Доходы!$B$21:$Q$31,11,0),"NA")</f>
        <v>236.89906719999999</v>
      </c>
      <c r="BI17" s="1">
        <f>IFERROR(VLOOKUP($B17,Доходы!$B$21:$Q$31,12,0),"NA")</f>
        <v>836.55630275999999</v>
      </c>
      <c r="BJ17" s="1">
        <f>IFERROR(VLOOKUP($B17,Доходы!$B$21:$Q$31,13,0),"NA")</f>
        <v>4.2142134000000002</v>
      </c>
      <c r="BK17" s="1">
        <f>IFERROR(VLOOKUP($B17,Доходы!$B$21:$Q$31,14,0),"NA")</f>
        <v>197.78065165000001</v>
      </c>
      <c r="BL17" s="1">
        <f>IFERROR(VLOOKUP($B17,Доходы!$B$21:$Q$31,15,0),"NA")</f>
        <v>26.23837339</v>
      </c>
      <c r="BM17" s="1">
        <f>IFERROR(VLOOKUP($B17,Доходы!$B$21:$Q$31,16,0),"NA")</f>
        <v>23976.213045639994</v>
      </c>
      <c r="BN17" s="1">
        <f>IFERROR(VLOOKUP($B17,Расходы!$B$18:$O$28,2,0),"NA")</f>
        <v>2008.6277335899999</v>
      </c>
      <c r="BO17" s="1">
        <f>IFERROR(VLOOKUP($B17,Расходы!$B$18:$O$28,3,0),"NA")</f>
        <v>12.896285449999999</v>
      </c>
      <c r="BP17" s="1">
        <f>IFERROR(VLOOKUP($B17,Расходы!$B$18:$O$28,4,0),"NA")</f>
        <v>613.13206422999997</v>
      </c>
      <c r="BQ17" s="1">
        <f>IFERROR(VLOOKUP($B17,Расходы!$B$18:$O$28,5,0),"NA")</f>
        <v>5642.7480022500004</v>
      </c>
      <c r="BR17" s="1">
        <f>IFERROR(VLOOKUP($B17,Расходы!$B$18:$O$28,6,0),"NA")</f>
        <v>1991.8914967000001</v>
      </c>
      <c r="BS17" s="1">
        <f>IFERROR(VLOOKUP($B17,Расходы!$B$18:$O$28,7,0),"NA")</f>
        <v>21.924314010000003</v>
      </c>
      <c r="BT17" s="1">
        <f>IFERROR(VLOOKUP($B17,Расходы!$B$18:$O$28,8,0),"NA")</f>
        <v>10272.02986678</v>
      </c>
      <c r="BU17" s="1">
        <f>IFERROR(VLOOKUP($B17,Расходы!$B$18:$O$28,9,0),"NA")</f>
        <v>966.43650427</v>
      </c>
      <c r="BV17" s="1">
        <f>IFERROR(VLOOKUP($B17,Расходы!$B$18:$O$28,10,0),"NA")</f>
        <v>5612.6942094599999</v>
      </c>
      <c r="BW17" s="1">
        <f>IFERROR(VLOOKUP($B17,Расходы!$B$18:$O$28,11,0),"NA")</f>
        <v>7280.9870178700003</v>
      </c>
      <c r="BX17" s="1">
        <f>IFERROR(VLOOKUP($B17,Расходы!$B$18:$O$28,12,0),"NA")</f>
        <v>250.76020506999998</v>
      </c>
      <c r="BY17" s="1">
        <f>IFERROR(VLOOKUP($B17,Расходы!$B$18:$O$28,13,0),"NA")</f>
        <v>95.272866719999996</v>
      </c>
      <c r="BZ17" s="1">
        <f>IFERROR(VLOOKUP($B17,Расходы!$B$18:$O$28,14,0),"NA")</f>
        <v>34769.4005664</v>
      </c>
    </row>
    <row r="18" spans="1:78" x14ac:dyDescent="0.2">
      <c r="A18" t="s">
        <v>138</v>
      </c>
      <c r="B18">
        <v>2012</v>
      </c>
      <c r="C18" t="s">
        <v>1</v>
      </c>
      <c r="D18" s="1">
        <v>639.5</v>
      </c>
      <c r="E18" s="1">
        <v>107.25</v>
      </c>
      <c r="F18" s="1">
        <v>107.5</v>
      </c>
      <c r="G18" s="1">
        <v>164500</v>
      </c>
      <c r="H18" s="1">
        <v>104.5</v>
      </c>
      <c r="I18" s="1">
        <v>104.5</v>
      </c>
      <c r="J18" s="1">
        <v>104.5</v>
      </c>
      <c r="K18" s="1">
        <v>105</v>
      </c>
      <c r="L18" s="1">
        <v>102</v>
      </c>
      <c r="M18" s="1">
        <v>107</v>
      </c>
      <c r="N18" s="1">
        <v>101.8</v>
      </c>
      <c r="O18" s="1">
        <v>105</v>
      </c>
      <c r="P18" s="1">
        <v>105</v>
      </c>
      <c r="Q18" s="1">
        <v>106</v>
      </c>
      <c r="R18" s="1">
        <v>102</v>
      </c>
      <c r="S18" s="1">
        <v>10300</v>
      </c>
      <c r="T18" s="1">
        <v>12000</v>
      </c>
      <c r="U18" s="1">
        <v>770</v>
      </c>
      <c r="V18" s="1">
        <v>150</v>
      </c>
      <c r="W18" s="1">
        <v>1020</v>
      </c>
      <c r="X18" s="1">
        <v>1110</v>
      </c>
      <c r="Y18" s="1">
        <v>370</v>
      </c>
      <c r="Z18" s="1">
        <v>101.7</v>
      </c>
      <c r="AA18" s="1">
        <v>74</v>
      </c>
      <c r="AB18" s="1">
        <v>22.5</v>
      </c>
      <c r="AC18" s="1">
        <v>13</v>
      </c>
      <c r="AD18" s="1">
        <v>65.599999999999994</v>
      </c>
      <c r="AE18" s="1">
        <v>10</v>
      </c>
      <c r="AF18" s="1">
        <v>29460</v>
      </c>
      <c r="AG18" s="1">
        <v>108</v>
      </c>
      <c r="AH18" s="1">
        <v>190</v>
      </c>
      <c r="AI18" s="1">
        <v>79000</v>
      </c>
      <c r="AJ18" s="1">
        <v>105.5</v>
      </c>
      <c r="AK18" s="1">
        <v>20800</v>
      </c>
      <c r="AL18" s="1">
        <v>102</v>
      </c>
      <c r="AM18" s="1">
        <v>64500</v>
      </c>
      <c r="AN18" s="1">
        <v>77700</v>
      </c>
      <c r="AO18" s="1">
        <v>31300</v>
      </c>
      <c r="AP18" s="1">
        <v>100000</v>
      </c>
      <c r="AQ18" s="1">
        <v>1975</v>
      </c>
      <c r="AR18" s="1">
        <v>103.94736842105263</v>
      </c>
      <c r="AS18" s="1">
        <v>1620</v>
      </c>
      <c r="AT18" s="1">
        <v>104.51612903225806</v>
      </c>
      <c r="AU18" s="1">
        <v>355</v>
      </c>
      <c r="AV18" s="1">
        <v>101.42857142857143</v>
      </c>
      <c r="AW18" s="1">
        <v>10.3</v>
      </c>
      <c r="AX18" s="1">
        <v>2.76</v>
      </c>
      <c r="AY18" s="1">
        <f>IFERROR(VLOOKUP($B18,Доходы!$B$21:$Q$31,2,0),"NA")</f>
        <v>14510.673971439999</v>
      </c>
      <c r="AZ18" s="1">
        <f>IFERROR(VLOOKUP($B18,Доходы!$B$21:$Q$31,3,0),"NA")</f>
        <v>2522.93704755</v>
      </c>
      <c r="BA18" s="1">
        <f>IFERROR(VLOOKUP($B18,Доходы!$B$21:$Q$31,4,0),"NA")</f>
        <v>1376.1899383699999</v>
      </c>
      <c r="BB18" s="1">
        <f>IFERROR(VLOOKUP($B18,Доходы!$B$21:$Q$31,5,0),"NA")</f>
        <v>2325.5565047499999</v>
      </c>
      <c r="BC18" s="1">
        <f>IFERROR(VLOOKUP($B18,Доходы!$B$21:$Q$31,6,0),"NA")</f>
        <v>521.88734197999997</v>
      </c>
      <c r="BD18" s="1">
        <f>IFERROR(VLOOKUP($B18,Доходы!$B$21:$Q$31,7,0),"NA")</f>
        <v>89.596345379999988</v>
      </c>
      <c r="BE18" s="1">
        <f>IFERROR(VLOOKUP($B18,Доходы!$B$21:$Q$31,8,0),"NA")</f>
        <v>0.17522773</v>
      </c>
      <c r="BF18" s="1">
        <f>IFERROR(VLOOKUP($B18,Доходы!$B$21:$Q$31,9,0),"NA")</f>
        <v>861.07402162999995</v>
      </c>
      <c r="BG18" s="1">
        <f>IFERROR(VLOOKUP($B18,Доходы!$B$21:$Q$31,10,0),"NA")</f>
        <v>466.43403841000003</v>
      </c>
      <c r="BH18" s="1">
        <f>IFERROR(VLOOKUP($B18,Доходы!$B$21:$Q$31,11,0),"NA")</f>
        <v>236.89906719999999</v>
      </c>
      <c r="BI18" s="1">
        <f>IFERROR(VLOOKUP($B18,Доходы!$B$21:$Q$31,12,0),"NA")</f>
        <v>836.55630275999999</v>
      </c>
      <c r="BJ18" s="1">
        <f>IFERROR(VLOOKUP($B18,Доходы!$B$21:$Q$31,13,0),"NA")</f>
        <v>4.2142134000000002</v>
      </c>
      <c r="BK18" s="1">
        <f>IFERROR(VLOOKUP($B18,Доходы!$B$21:$Q$31,14,0),"NA")</f>
        <v>197.78065165000001</v>
      </c>
      <c r="BL18" s="1">
        <f>IFERROR(VLOOKUP($B18,Доходы!$B$21:$Q$31,15,0),"NA")</f>
        <v>26.23837339</v>
      </c>
      <c r="BM18" s="1">
        <f>IFERROR(VLOOKUP($B18,Доходы!$B$21:$Q$31,16,0),"NA")</f>
        <v>23976.213045639994</v>
      </c>
      <c r="BN18" s="1">
        <f>IFERROR(VLOOKUP($B18,Расходы!$B$18:$O$28,2,0),"NA")</f>
        <v>2008.6277335899999</v>
      </c>
      <c r="BO18" s="1">
        <f>IFERROR(VLOOKUP($B18,Расходы!$B$18:$O$28,3,0),"NA")</f>
        <v>12.896285449999999</v>
      </c>
      <c r="BP18" s="1">
        <f>IFERROR(VLOOKUP($B18,Расходы!$B$18:$O$28,4,0),"NA")</f>
        <v>613.13206422999997</v>
      </c>
      <c r="BQ18" s="1">
        <f>IFERROR(VLOOKUP($B18,Расходы!$B$18:$O$28,5,0),"NA")</f>
        <v>5642.7480022500004</v>
      </c>
      <c r="BR18" s="1">
        <f>IFERROR(VLOOKUP($B18,Расходы!$B$18:$O$28,6,0),"NA")</f>
        <v>1991.8914967000001</v>
      </c>
      <c r="BS18" s="1">
        <f>IFERROR(VLOOKUP($B18,Расходы!$B$18:$O$28,7,0),"NA")</f>
        <v>21.924314010000003</v>
      </c>
      <c r="BT18" s="1">
        <f>IFERROR(VLOOKUP($B18,Расходы!$B$18:$O$28,8,0),"NA")</f>
        <v>10272.02986678</v>
      </c>
      <c r="BU18" s="1">
        <f>IFERROR(VLOOKUP($B18,Расходы!$B$18:$O$28,9,0),"NA")</f>
        <v>966.43650427</v>
      </c>
      <c r="BV18" s="1">
        <f>IFERROR(VLOOKUP($B18,Расходы!$B$18:$O$28,10,0),"NA")</f>
        <v>5612.6942094599999</v>
      </c>
      <c r="BW18" s="1">
        <f>IFERROR(VLOOKUP($B18,Расходы!$B$18:$O$28,11,0),"NA")</f>
        <v>7280.9870178700003</v>
      </c>
      <c r="BX18" s="1">
        <f>IFERROR(VLOOKUP($B18,Расходы!$B$18:$O$28,12,0),"NA")</f>
        <v>250.76020506999998</v>
      </c>
      <c r="BY18" s="1">
        <f>IFERROR(VLOOKUP($B18,Расходы!$B$18:$O$28,13,0),"NA")</f>
        <v>95.272866719999996</v>
      </c>
      <c r="BZ18" s="1">
        <f>IFERROR(VLOOKUP($B18,Расходы!$B$18:$O$28,14,0),"NA")</f>
        <v>34769.4005664</v>
      </c>
    </row>
    <row r="19" spans="1:78" x14ac:dyDescent="0.2">
      <c r="A19" t="s">
        <v>138</v>
      </c>
      <c r="B19">
        <v>2013</v>
      </c>
      <c r="C19" t="s">
        <v>0</v>
      </c>
      <c r="D19" s="1">
        <v>636</v>
      </c>
      <c r="E19" s="1">
        <v>106.25</v>
      </c>
      <c r="F19" s="1">
        <v>106.5</v>
      </c>
      <c r="G19" s="1">
        <v>173500</v>
      </c>
      <c r="H19" s="1">
        <v>102.5</v>
      </c>
      <c r="I19" s="1">
        <v>102</v>
      </c>
      <c r="J19" s="1">
        <v>103</v>
      </c>
      <c r="K19" s="1">
        <v>102.5</v>
      </c>
      <c r="L19" s="1">
        <v>101</v>
      </c>
      <c r="M19" s="1">
        <v>106</v>
      </c>
      <c r="N19" s="1">
        <v>101</v>
      </c>
      <c r="O19" s="1">
        <v>104</v>
      </c>
      <c r="P19" s="1">
        <v>104.5</v>
      </c>
      <c r="Q19" s="1">
        <v>103</v>
      </c>
      <c r="R19" s="1">
        <v>101</v>
      </c>
      <c r="S19" s="1">
        <v>10300</v>
      </c>
      <c r="T19" s="1">
        <v>12000</v>
      </c>
      <c r="U19" s="1">
        <v>750</v>
      </c>
      <c r="V19" s="1">
        <v>160</v>
      </c>
      <c r="W19" s="1">
        <v>1015</v>
      </c>
      <c r="X19" s="1">
        <v>1105</v>
      </c>
      <c r="Y19" s="1">
        <v>370</v>
      </c>
      <c r="Z19" s="1">
        <v>101</v>
      </c>
      <c r="AA19" s="1">
        <v>70.5</v>
      </c>
      <c r="AB19" s="1">
        <v>20</v>
      </c>
      <c r="AC19" s="1">
        <v>13</v>
      </c>
      <c r="AD19" s="1">
        <v>60.9</v>
      </c>
      <c r="AE19" s="1">
        <v>10</v>
      </c>
      <c r="AF19" s="1">
        <v>33730</v>
      </c>
      <c r="AG19" s="1">
        <v>108</v>
      </c>
      <c r="AH19" s="1">
        <v>200</v>
      </c>
      <c r="AI19" s="1">
        <v>82900</v>
      </c>
      <c r="AJ19" s="1">
        <v>102.5</v>
      </c>
      <c r="AK19" s="1">
        <v>22400</v>
      </c>
      <c r="AL19" s="1">
        <v>101</v>
      </c>
      <c r="AM19" s="1">
        <v>68000</v>
      </c>
      <c r="AN19" s="1">
        <v>81600</v>
      </c>
      <c r="AO19" s="1">
        <v>22500</v>
      </c>
      <c r="AP19" s="1">
        <v>102000</v>
      </c>
      <c r="AQ19" s="1">
        <v>1965</v>
      </c>
      <c r="AR19" s="1">
        <v>101.81347150259067</v>
      </c>
      <c r="AS19" s="1">
        <v>1610</v>
      </c>
      <c r="AT19" s="1">
        <v>101.89873417721519</v>
      </c>
      <c r="AU19" s="1">
        <v>355</v>
      </c>
      <c r="AV19" s="1">
        <v>101.42857142857143</v>
      </c>
      <c r="AW19" s="1">
        <v>10.199999999999999</v>
      </c>
      <c r="AX19" s="1">
        <v>2.73</v>
      </c>
      <c r="AY19" s="1">
        <f>IFERROR(VLOOKUP($B19,Доходы!$B$21:$Q$31,2,0),"NA")</f>
        <v>12313.004347210001</v>
      </c>
      <c r="AZ19" s="1">
        <f>IFERROR(VLOOKUP($B19,Доходы!$B$21:$Q$31,3,0),"NA")</f>
        <v>2339.68208095</v>
      </c>
      <c r="BA19" s="1">
        <f>IFERROR(VLOOKUP($B19,Доходы!$B$21:$Q$31,4,0),"NA")</f>
        <v>1536.2853255099999</v>
      </c>
      <c r="BB19" s="1">
        <f>IFERROR(VLOOKUP($B19,Доходы!$B$21:$Q$31,5,0),"NA")</f>
        <v>2619.8665407100002</v>
      </c>
      <c r="BC19" s="1">
        <f>IFERROR(VLOOKUP($B19,Доходы!$B$21:$Q$31,6,0),"NA")</f>
        <v>536.81668135999996</v>
      </c>
      <c r="BD19" s="1">
        <f>IFERROR(VLOOKUP($B19,Доходы!$B$21:$Q$31,7,0),"NA")</f>
        <v>113.39501831999999</v>
      </c>
      <c r="BE19" s="1">
        <f>IFERROR(VLOOKUP($B19,Доходы!$B$21:$Q$31,8,0),"NA")</f>
        <v>1.1620614299999998</v>
      </c>
      <c r="BF19" s="1">
        <f>IFERROR(VLOOKUP($B19,Доходы!$B$21:$Q$31,9,0),"NA")</f>
        <v>859.10116016999996</v>
      </c>
      <c r="BG19" s="1">
        <f>IFERROR(VLOOKUP($B19,Доходы!$B$21:$Q$31,10,0),"NA")</f>
        <v>428.66546956000002</v>
      </c>
      <c r="BH19" s="1">
        <f>IFERROR(VLOOKUP($B19,Доходы!$B$21:$Q$31,11,0),"NA")</f>
        <v>286.32039349000001</v>
      </c>
      <c r="BI19" s="1">
        <f>IFERROR(VLOOKUP($B19,Доходы!$B$21:$Q$31,12,0),"NA")</f>
        <v>867.30326148999995</v>
      </c>
      <c r="BJ19" s="1">
        <f>IFERROR(VLOOKUP($B19,Доходы!$B$21:$Q$31,13,0),"NA")</f>
        <v>2.1952850000000002</v>
      </c>
      <c r="BK19" s="1">
        <f>IFERROR(VLOOKUP($B19,Доходы!$B$21:$Q$31,14,0),"NA")</f>
        <v>224.95441802000002</v>
      </c>
      <c r="BL19" s="1">
        <f>IFERROR(VLOOKUP($B19,Доходы!$B$21:$Q$31,15,0),"NA")</f>
        <v>32.022731200000003</v>
      </c>
      <c r="BM19" s="1">
        <f>IFERROR(VLOOKUP($B19,Доходы!$B$21:$Q$31,16,0),"NA")</f>
        <v>22160.774774420006</v>
      </c>
      <c r="BN19" s="1">
        <f>IFERROR(VLOOKUP($B19,Расходы!$B$18:$O$28,2,0),"NA")</f>
        <v>2233.3799692199996</v>
      </c>
      <c r="BO19" s="1">
        <f>IFERROR(VLOOKUP($B19,Расходы!$B$18:$O$28,3,0),"NA")</f>
        <v>13.43732569</v>
      </c>
      <c r="BP19" s="1">
        <f>IFERROR(VLOOKUP($B19,Расходы!$B$18:$O$28,4,0),"NA")</f>
        <v>628.27104988999997</v>
      </c>
      <c r="BQ19" s="1">
        <f>IFERROR(VLOOKUP($B19,Расходы!$B$18:$O$28,5,0),"NA")</f>
        <v>5601.74502527</v>
      </c>
      <c r="BR19" s="1">
        <f>IFERROR(VLOOKUP($B19,Расходы!$B$18:$O$28,6,0),"NA")</f>
        <v>1940.04020182</v>
      </c>
      <c r="BS19" s="1">
        <f>IFERROR(VLOOKUP($B19,Расходы!$B$18:$O$28,7,0),"NA")</f>
        <v>20.252600910000002</v>
      </c>
      <c r="BT19" s="1">
        <f>IFERROR(VLOOKUP($B19,Расходы!$B$18:$O$28,8,0),"NA")</f>
        <v>10984.99763709</v>
      </c>
      <c r="BU19" s="1">
        <f>IFERROR(VLOOKUP($B19,Расходы!$B$18:$O$28,9,0),"NA")</f>
        <v>1152.5511454300001</v>
      </c>
      <c r="BV19" s="1">
        <f>IFERROR(VLOOKUP($B19,Расходы!$B$18:$O$28,10,0),"NA")</f>
        <v>5019.6519668999999</v>
      </c>
      <c r="BW19" s="1">
        <f>IFERROR(VLOOKUP($B19,Расходы!$B$18:$O$28,11,0),"NA")</f>
        <v>7410.4122324199998</v>
      </c>
      <c r="BX19" s="1">
        <f>IFERROR(VLOOKUP($B19,Расходы!$B$18:$O$28,12,0),"NA")</f>
        <v>399.30110367999998</v>
      </c>
      <c r="BY19" s="1">
        <f>IFERROR(VLOOKUP($B19,Расходы!$B$18:$O$28,13,0),"NA")</f>
        <v>98.799712310000004</v>
      </c>
      <c r="BZ19" s="1">
        <f>IFERROR(VLOOKUP($B19,Расходы!$B$18:$O$28,14,0),"NA")</f>
        <v>35502.839970630004</v>
      </c>
    </row>
    <row r="20" spans="1:78" x14ac:dyDescent="0.2">
      <c r="A20" t="s">
        <v>138</v>
      </c>
      <c r="B20">
        <v>2013</v>
      </c>
      <c r="C20" t="s">
        <v>1</v>
      </c>
      <c r="D20" s="1">
        <v>636.70000000000005</v>
      </c>
      <c r="E20" s="1">
        <v>106.25</v>
      </c>
      <c r="F20" s="1">
        <v>106.5</v>
      </c>
      <c r="G20" s="1">
        <v>183500</v>
      </c>
      <c r="H20" s="1">
        <v>104.5</v>
      </c>
      <c r="I20" s="1">
        <v>104.5</v>
      </c>
      <c r="J20" s="1">
        <v>105.3</v>
      </c>
      <c r="K20" s="1">
        <v>105</v>
      </c>
      <c r="L20" s="1">
        <v>102.5</v>
      </c>
      <c r="M20" s="1">
        <v>110</v>
      </c>
      <c r="N20" s="1">
        <v>103</v>
      </c>
      <c r="O20" s="1">
        <v>107</v>
      </c>
      <c r="P20" s="1">
        <v>108</v>
      </c>
      <c r="Q20" s="1">
        <v>106</v>
      </c>
      <c r="R20" s="1">
        <v>102.5</v>
      </c>
      <c r="S20" s="1">
        <v>11000</v>
      </c>
      <c r="T20" s="1">
        <v>14000</v>
      </c>
      <c r="U20" s="1">
        <v>800</v>
      </c>
      <c r="V20" s="1">
        <v>255</v>
      </c>
      <c r="W20" s="1">
        <v>1025</v>
      </c>
      <c r="X20" s="1">
        <v>1115</v>
      </c>
      <c r="Y20" s="1">
        <v>390</v>
      </c>
      <c r="Z20" s="1">
        <v>101.6</v>
      </c>
      <c r="AA20" s="1">
        <v>75.599999999999994</v>
      </c>
      <c r="AB20" s="1">
        <v>23</v>
      </c>
      <c r="AC20" s="1">
        <v>13.4</v>
      </c>
      <c r="AD20" s="1">
        <v>66</v>
      </c>
      <c r="AE20" s="1">
        <v>10</v>
      </c>
      <c r="AF20" s="1">
        <v>34030</v>
      </c>
      <c r="AG20" s="1">
        <v>109</v>
      </c>
      <c r="AH20" s="1">
        <v>215</v>
      </c>
      <c r="AI20" s="1">
        <v>88700</v>
      </c>
      <c r="AJ20" s="1">
        <v>106</v>
      </c>
      <c r="AK20" s="1">
        <v>23200</v>
      </c>
      <c r="AL20" s="1">
        <v>103</v>
      </c>
      <c r="AM20" s="1">
        <v>70300</v>
      </c>
      <c r="AN20" s="1">
        <v>85500</v>
      </c>
      <c r="AO20" s="1">
        <v>32800</v>
      </c>
      <c r="AP20" s="1">
        <v>106000</v>
      </c>
      <c r="AQ20" s="1">
        <v>2055</v>
      </c>
      <c r="AR20" s="1">
        <v>104.0506329113924</v>
      </c>
      <c r="AS20" s="1">
        <v>1690</v>
      </c>
      <c r="AT20" s="1">
        <v>104.32098765432099</v>
      </c>
      <c r="AU20" s="1">
        <v>365</v>
      </c>
      <c r="AV20" s="1">
        <v>102.8169014084507</v>
      </c>
      <c r="AW20" s="1">
        <v>10</v>
      </c>
      <c r="AX20" s="1">
        <v>2.68</v>
      </c>
      <c r="AY20" s="1">
        <f>IFERROR(VLOOKUP($B20,Доходы!$B$21:$Q$31,2,0),"NA")</f>
        <v>12313.004347210001</v>
      </c>
      <c r="AZ20" s="1">
        <f>IFERROR(VLOOKUP($B20,Доходы!$B$21:$Q$31,3,0),"NA")</f>
        <v>2339.68208095</v>
      </c>
      <c r="BA20" s="1">
        <f>IFERROR(VLOOKUP($B20,Доходы!$B$21:$Q$31,4,0),"NA")</f>
        <v>1536.2853255099999</v>
      </c>
      <c r="BB20" s="1">
        <f>IFERROR(VLOOKUP($B20,Доходы!$B$21:$Q$31,5,0),"NA")</f>
        <v>2619.8665407100002</v>
      </c>
      <c r="BC20" s="1">
        <f>IFERROR(VLOOKUP($B20,Доходы!$B$21:$Q$31,6,0),"NA")</f>
        <v>536.81668135999996</v>
      </c>
      <c r="BD20" s="1">
        <f>IFERROR(VLOOKUP($B20,Доходы!$B$21:$Q$31,7,0),"NA")</f>
        <v>113.39501831999999</v>
      </c>
      <c r="BE20" s="1">
        <f>IFERROR(VLOOKUP($B20,Доходы!$B$21:$Q$31,8,0),"NA")</f>
        <v>1.1620614299999998</v>
      </c>
      <c r="BF20" s="1">
        <f>IFERROR(VLOOKUP($B20,Доходы!$B$21:$Q$31,9,0),"NA")</f>
        <v>859.10116016999996</v>
      </c>
      <c r="BG20" s="1">
        <f>IFERROR(VLOOKUP($B20,Доходы!$B$21:$Q$31,10,0),"NA")</f>
        <v>428.66546956000002</v>
      </c>
      <c r="BH20" s="1">
        <f>IFERROR(VLOOKUP($B20,Доходы!$B$21:$Q$31,11,0),"NA")</f>
        <v>286.32039349000001</v>
      </c>
      <c r="BI20" s="1">
        <f>IFERROR(VLOOKUP($B20,Доходы!$B$21:$Q$31,12,0),"NA")</f>
        <v>867.30326148999995</v>
      </c>
      <c r="BJ20" s="1">
        <f>IFERROR(VLOOKUP($B20,Доходы!$B$21:$Q$31,13,0),"NA")</f>
        <v>2.1952850000000002</v>
      </c>
      <c r="BK20" s="1">
        <f>IFERROR(VLOOKUP($B20,Доходы!$B$21:$Q$31,14,0),"NA")</f>
        <v>224.95441802000002</v>
      </c>
      <c r="BL20" s="1">
        <f>IFERROR(VLOOKUP($B20,Доходы!$B$21:$Q$31,15,0),"NA")</f>
        <v>32.022731200000003</v>
      </c>
      <c r="BM20" s="1">
        <f>IFERROR(VLOOKUP($B20,Доходы!$B$21:$Q$31,16,0),"NA")</f>
        <v>22160.774774420006</v>
      </c>
      <c r="BN20" s="1">
        <f>IFERROR(VLOOKUP($B20,Расходы!$B$18:$O$28,2,0),"NA")</f>
        <v>2233.3799692199996</v>
      </c>
      <c r="BO20" s="1">
        <f>IFERROR(VLOOKUP($B20,Расходы!$B$18:$O$28,3,0),"NA")</f>
        <v>13.43732569</v>
      </c>
      <c r="BP20" s="1">
        <f>IFERROR(VLOOKUP($B20,Расходы!$B$18:$O$28,4,0),"NA")</f>
        <v>628.27104988999997</v>
      </c>
      <c r="BQ20" s="1">
        <f>IFERROR(VLOOKUP($B20,Расходы!$B$18:$O$28,5,0),"NA")</f>
        <v>5601.74502527</v>
      </c>
      <c r="BR20" s="1">
        <f>IFERROR(VLOOKUP($B20,Расходы!$B$18:$O$28,6,0),"NA")</f>
        <v>1940.04020182</v>
      </c>
      <c r="BS20" s="1">
        <f>IFERROR(VLOOKUP($B20,Расходы!$B$18:$O$28,7,0),"NA")</f>
        <v>20.252600910000002</v>
      </c>
      <c r="BT20" s="1">
        <f>IFERROR(VLOOKUP($B20,Расходы!$B$18:$O$28,8,0),"NA")</f>
        <v>10984.99763709</v>
      </c>
      <c r="BU20" s="1">
        <f>IFERROR(VLOOKUP($B20,Расходы!$B$18:$O$28,9,0),"NA")</f>
        <v>1152.5511454300001</v>
      </c>
      <c r="BV20" s="1">
        <f>IFERROR(VLOOKUP($B20,Расходы!$B$18:$O$28,10,0),"NA")</f>
        <v>5019.6519668999999</v>
      </c>
      <c r="BW20" s="1">
        <f>IFERROR(VLOOKUP($B20,Расходы!$B$18:$O$28,11,0),"NA")</f>
        <v>7410.4122324199998</v>
      </c>
      <c r="BX20" s="1">
        <f>IFERROR(VLOOKUP($B20,Расходы!$B$18:$O$28,12,0),"NA")</f>
        <v>399.30110367999998</v>
      </c>
      <c r="BY20" s="1">
        <f>IFERROR(VLOOKUP($B20,Расходы!$B$18:$O$28,13,0),"NA")</f>
        <v>98.799712310000004</v>
      </c>
      <c r="BZ20" s="1">
        <f>IFERROR(VLOOKUP($B20,Расходы!$B$18:$O$28,14,0),"NA")</f>
        <v>35502.839970630004</v>
      </c>
    </row>
    <row r="21" spans="1:78" x14ac:dyDescent="0.2">
      <c r="A21" t="s">
        <v>138</v>
      </c>
      <c r="B21">
        <v>2014</v>
      </c>
      <c r="C21" t="s">
        <v>0</v>
      </c>
      <c r="D21" s="1">
        <v>633.5</v>
      </c>
      <c r="E21" s="1">
        <v>105.75</v>
      </c>
      <c r="F21" s="1">
        <v>105.5</v>
      </c>
      <c r="G21" s="1">
        <v>190000</v>
      </c>
      <c r="H21" s="1">
        <v>104</v>
      </c>
      <c r="I21" s="1">
        <v>102.8</v>
      </c>
      <c r="J21" s="1">
        <v>103</v>
      </c>
      <c r="K21" s="1">
        <v>103</v>
      </c>
      <c r="L21" s="1">
        <v>102</v>
      </c>
      <c r="M21" s="1">
        <v>108</v>
      </c>
      <c r="N21" s="1">
        <v>103</v>
      </c>
      <c r="O21" s="1">
        <v>104.5</v>
      </c>
      <c r="P21" s="1">
        <v>102.5</v>
      </c>
      <c r="Q21" s="1">
        <v>102</v>
      </c>
      <c r="R21" s="1">
        <v>101</v>
      </c>
      <c r="S21" s="1">
        <v>10500</v>
      </c>
      <c r="T21" s="1">
        <v>13500</v>
      </c>
      <c r="U21" s="1">
        <v>800</v>
      </c>
      <c r="V21" s="1">
        <v>250</v>
      </c>
      <c r="W21" s="1">
        <v>1015</v>
      </c>
      <c r="X21" s="1">
        <v>1600</v>
      </c>
      <c r="Y21" s="1">
        <v>375</v>
      </c>
      <c r="Z21" s="1">
        <v>101.8</v>
      </c>
      <c r="AA21" s="1">
        <v>70.5</v>
      </c>
      <c r="AB21" s="1">
        <v>20</v>
      </c>
      <c r="AC21" s="1">
        <v>13</v>
      </c>
      <c r="AD21" s="1">
        <v>61</v>
      </c>
      <c r="AE21" s="1">
        <v>10</v>
      </c>
      <c r="AF21" s="1">
        <v>38610</v>
      </c>
      <c r="AG21" s="1">
        <v>108</v>
      </c>
      <c r="AH21" s="1">
        <v>240</v>
      </c>
      <c r="AI21" s="1">
        <v>89600</v>
      </c>
      <c r="AJ21" s="1">
        <v>103</v>
      </c>
      <c r="AK21" s="1">
        <v>24500</v>
      </c>
      <c r="AL21" s="1">
        <v>102</v>
      </c>
      <c r="AM21" s="1">
        <v>72760</v>
      </c>
      <c r="AN21" s="1">
        <v>88100</v>
      </c>
      <c r="AO21" s="1">
        <v>23200</v>
      </c>
      <c r="AP21" s="1">
        <v>107000</v>
      </c>
      <c r="AQ21" s="1">
        <v>1995</v>
      </c>
      <c r="AR21" s="1">
        <v>101.52671755725191</v>
      </c>
      <c r="AS21" s="1">
        <v>1635</v>
      </c>
      <c r="AT21" s="1">
        <v>101.55279503105589</v>
      </c>
      <c r="AU21" s="1">
        <v>360</v>
      </c>
      <c r="AV21" s="1">
        <v>101.40845070422536</v>
      </c>
      <c r="AW21" s="1">
        <v>9.9</v>
      </c>
      <c r="AX21" s="1">
        <v>2.66</v>
      </c>
      <c r="AY21" s="1">
        <f>IFERROR(VLOOKUP($B21,Доходы!$B$21:$Q$31,2,0),"NA")</f>
        <v>12301.39700332</v>
      </c>
      <c r="AZ21" s="1">
        <f>IFERROR(VLOOKUP($B21,Доходы!$B$21:$Q$31,3,0),"NA")</f>
        <v>2286.4656678299998</v>
      </c>
      <c r="BA21" s="1">
        <f>IFERROR(VLOOKUP($B21,Доходы!$B$21:$Q$31,4,0),"NA")</f>
        <v>1621.8838004000002</v>
      </c>
      <c r="BB21" s="1">
        <f>IFERROR(VLOOKUP($B21,Доходы!$B$21:$Q$31,5,0),"NA")</f>
        <v>2805.1583369599998</v>
      </c>
      <c r="BC21" s="1">
        <f>IFERROR(VLOOKUP($B21,Доходы!$B$21:$Q$31,6,0),"NA")</f>
        <v>496.76280118</v>
      </c>
      <c r="BD21" s="1">
        <f>IFERROR(VLOOKUP($B21,Доходы!$B$21:$Q$31,7,0),"NA")</f>
        <v>134.72427952999999</v>
      </c>
      <c r="BE21" s="1">
        <f>IFERROR(VLOOKUP($B21,Доходы!$B$21:$Q$31,8,0),"NA")</f>
        <v>0.36332167999999998</v>
      </c>
      <c r="BF21" s="1">
        <f>IFERROR(VLOOKUP($B21,Доходы!$B$21:$Q$31,9,0),"NA")</f>
        <v>792.44445897000003</v>
      </c>
      <c r="BG21" s="1">
        <f>IFERROR(VLOOKUP($B21,Доходы!$B$21:$Q$31,10,0),"NA")</f>
        <v>542.84093840999992</v>
      </c>
      <c r="BH21" s="1">
        <f>IFERROR(VLOOKUP($B21,Доходы!$B$21:$Q$31,11,0),"NA")</f>
        <v>308.20930379000004</v>
      </c>
      <c r="BI21" s="1">
        <f>IFERROR(VLOOKUP($B21,Доходы!$B$21:$Q$31,12,0),"NA")</f>
        <v>763.4695377999999</v>
      </c>
      <c r="BJ21" s="1">
        <f>IFERROR(VLOOKUP($B21,Доходы!$B$21:$Q$31,13,0),"NA")</f>
        <v>1.17807</v>
      </c>
      <c r="BK21" s="1">
        <f>IFERROR(VLOOKUP($B21,Доходы!$B$21:$Q$31,14,0),"NA")</f>
        <v>381.25433907999997</v>
      </c>
      <c r="BL21" s="1">
        <f>IFERROR(VLOOKUP($B21,Доходы!$B$21:$Q$31,15,0),"NA")</f>
        <v>19.218916280000002</v>
      </c>
      <c r="BM21" s="1">
        <f>IFERROR(VLOOKUP($B21,Доходы!$B$21:$Q$31,16,0),"NA")</f>
        <v>22455.370775230003</v>
      </c>
      <c r="BN21" s="1">
        <f>IFERROR(VLOOKUP($B21,Расходы!$B$18:$O$28,2,0),"NA")</f>
        <v>2339.1920939199999</v>
      </c>
      <c r="BO21" s="1">
        <f>IFERROR(VLOOKUP($B21,Расходы!$B$18:$O$28,3,0),"NA")</f>
        <v>13.160915109999999</v>
      </c>
      <c r="BP21" s="1">
        <f>IFERROR(VLOOKUP($B21,Расходы!$B$18:$O$28,4,0),"NA")</f>
        <v>674.64106436999998</v>
      </c>
      <c r="BQ21" s="1">
        <f>IFERROR(VLOOKUP($B21,Расходы!$B$18:$O$28,5,0),"NA")</f>
        <v>5418.2802808799997</v>
      </c>
      <c r="BR21" s="1">
        <f>IFERROR(VLOOKUP($B21,Расходы!$B$18:$O$28,6,0),"NA")</f>
        <v>1818.10748771</v>
      </c>
      <c r="BS21" s="1">
        <f>IFERROR(VLOOKUP($B21,Расходы!$B$18:$O$28,7,0),"NA")</f>
        <v>31.497077440000002</v>
      </c>
      <c r="BT21" s="1">
        <f>IFERROR(VLOOKUP($B21,Расходы!$B$18:$O$28,8,0),"NA")</f>
        <v>11215.62578672</v>
      </c>
      <c r="BU21" s="1">
        <f>IFERROR(VLOOKUP($B21,Расходы!$B$18:$O$28,9,0),"NA")</f>
        <v>1300.9792825999998</v>
      </c>
      <c r="BV21" s="1">
        <f>IFERROR(VLOOKUP($B21,Расходы!$B$18:$O$28,10,0),"NA")</f>
        <v>6006.3873775399998</v>
      </c>
      <c r="BW21" s="1">
        <f>IFERROR(VLOOKUP($B21,Расходы!$B$18:$O$28,11,0),"NA")</f>
        <v>7454.95971052</v>
      </c>
      <c r="BX21" s="1">
        <f>IFERROR(VLOOKUP($B21,Расходы!$B$18:$O$28,12,0),"NA")</f>
        <v>306.2134896</v>
      </c>
      <c r="BY21" s="1">
        <f>IFERROR(VLOOKUP($B21,Расходы!$B$18:$O$28,13,0),"NA")</f>
        <v>76.615009639999997</v>
      </c>
      <c r="BZ21" s="1">
        <f>IFERROR(VLOOKUP($B21,Расходы!$B$18:$O$28,14,0),"NA")</f>
        <v>36655.659576049999</v>
      </c>
    </row>
    <row r="22" spans="1:78" x14ac:dyDescent="0.2">
      <c r="A22" t="s">
        <v>138</v>
      </c>
      <c r="B22">
        <v>2014</v>
      </c>
      <c r="C22" t="s">
        <v>1</v>
      </c>
      <c r="D22" s="1">
        <v>634.4</v>
      </c>
      <c r="E22" s="1">
        <v>105.75</v>
      </c>
      <c r="F22" s="1">
        <v>105.5</v>
      </c>
      <c r="G22" s="1">
        <v>204700</v>
      </c>
      <c r="H22" s="1">
        <v>105.5</v>
      </c>
      <c r="I22" s="1">
        <v>105.5</v>
      </c>
      <c r="J22" s="1">
        <v>106</v>
      </c>
      <c r="K22" s="1">
        <v>105</v>
      </c>
      <c r="L22" s="1">
        <v>103.5</v>
      </c>
      <c r="M22" s="1">
        <v>112</v>
      </c>
      <c r="N22" s="1">
        <v>103.5</v>
      </c>
      <c r="O22" s="1">
        <v>108</v>
      </c>
      <c r="P22" s="1">
        <v>105</v>
      </c>
      <c r="Q22" s="1">
        <v>105</v>
      </c>
      <c r="R22" s="1">
        <v>103.52</v>
      </c>
      <c r="S22" s="1">
        <v>11350</v>
      </c>
      <c r="T22" s="1">
        <v>16000</v>
      </c>
      <c r="U22" s="1">
        <v>870</v>
      </c>
      <c r="V22" s="1">
        <v>405</v>
      </c>
      <c r="W22" s="1">
        <v>1025</v>
      </c>
      <c r="X22" s="1">
        <v>1620</v>
      </c>
      <c r="Y22" s="1">
        <v>400</v>
      </c>
      <c r="Z22" s="1">
        <v>103</v>
      </c>
      <c r="AA22" s="1">
        <v>76.5</v>
      </c>
      <c r="AB22" s="1">
        <v>23.3</v>
      </c>
      <c r="AC22" s="1">
        <v>13.5</v>
      </c>
      <c r="AD22" s="1">
        <v>66.5</v>
      </c>
      <c r="AE22" s="1">
        <v>10</v>
      </c>
      <c r="AF22" s="1">
        <v>39140</v>
      </c>
      <c r="AG22" s="1">
        <v>109</v>
      </c>
      <c r="AH22" s="1">
        <v>264</v>
      </c>
      <c r="AI22" s="1">
        <v>98700</v>
      </c>
      <c r="AJ22" s="1">
        <v>106</v>
      </c>
      <c r="AK22" s="1">
        <v>25800</v>
      </c>
      <c r="AL22" s="1">
        <v>104</v>
      </c>
      <c r="AM22" s="1">
        <v>77300</v>
      </c>
      <c r="AN22" s="1">
        <v>94500</v>
      </c>
      <c r="AO22" s="1">
        <v>34000</v>
      </c>
      <c r="AP22" s="1">
        <v>114000</v>
      </c>
      <c r="AQ22" s="1">
        <v>2145</v>
      </c>
      <c r="AR22" s="1">
        <v>104.37956204379562</v>
      </c>
      <c r="AS22" s="1">
        <v>1770</v>
      </c>
      <c r="AT22" s="1">
        <v>104.73372781065089</v>
      </c>
      <c r="AU22" s="1">
        <v>375</v>
      </c>
      <c r="AV22" s="1">
        <v>102.73972602739727</v>
      </c>
      <c r="AW22" s="1">
        <v>9.6999999999999993</v>
      </c>
      <c r="AX22" s="1">
        <v>2.6</v>
      </c>
      <c r="AY22" s="1">
        <f>IFERROR(VLOOKUP($B22,Доходы!$B$21:$Q$31,2,0),"NA")</f>
        <v>12301.39700332</v>
      </c>
      <c r="AZ22" s="1">
        <f>IFERROR(VLOOKUP($B22,Доходы!$B$21:$Q$31,3,0),"NA")</f>
        <v>2286.4656678299998</v>
      </c>
      <c r="BA22" s="1">
        <f>IFERROR(VLOOKUP($B22,Доходы!$B$21:$Q$31,4,0),"NA")</f>
        <v>1621.8838004000002</v>
      </c>
      <c r="BB22" s="1">
        <f>IFERROR(VLOOKUP($B22,Доходы!$B$21:$Q$31,5,0),"NA")</f>
        <v>2805.1583369599998</v>
      </c>
      <c r="BC22" s="1">
        <f>IFERROR(VLOOKUP($B22,Доходы!$B$21:$Q$31,6,0),"NA")</f>
        <v>496.76280118</v>
      </c>
      <c r="BD22" s="1">
        <f>IFERROR(VLOOKUP($B22,Доходы!$B$21:$Q$31,7,0),"NA")</f>
        <v>134.72427952999999</v>
      </c>
      <c r="BE22" s="1">
        <f>IFERROR(VLOOKUP($B22,Доходы!$B$21:$Q$31,8,0),"NA")</f>
        <v>0.36332167999999998</v>
      </c>
      <c r="BF22" s="1">
        <f>IFERROR(VLOOKUP($B22,Доходы!$B$21:$Q$31,9,0),"NA")</f>
        <v>792.44445897000003</v>
      </c>
      <c r="BG22" s="1">
        <f>IFERROR(VLOOKUP($B22,Доходы!$B$21:$Q$31,10,0),"NA")</f>
        <v>542.84093840999992</v>
      </c>
      <c r="BH22" s="1">
        <f>IFERROR(VLOOKUP($B22,Доходы!$B$21:$Q$31,11,0),"NA")</f>
        <v>308.20930379000004</v>
      </c>
      <c r="BI22" s="1">
        <f>IFERROR(VLOOKUP($B22,Доходы!$B$21:$Q$31,12,0),"NA")</f>
        <v>763.4695377999999</v>
      </c>
      <c r="BJ22" s="1">
        <f>IFERROR(VLOOKUP($B22,Доходы!$B$21:$Q$31,13,0),"NA")</f>
        <v>1.17807</v>
      </c>
      <c r="BK22" s="1">
        <f>IFERROR(VLOOKUP($B22,Доходы!$B$21:$Q$31,14,0),"NA")</f>
        <v>381.25433907999997</v>
      </c>
      <c r="BL22" s="1">
        <f>IFERROR(VLOOKUP($B22,Доходы!$B$21:$Q$31,15,0),"NA")</f>
        <v>19.218916280000002</v>
      </c>
      <c r="BM22" s="1">
        <f>IFERROR(VLOOKUP($B22,Доходы!$B$21:$Q$31,16,0),"NA")</f>
        <v>22455.370775230003</v>
      </c>
      <c r="BN22" s="1">
        <f>IFERROR(VLOOKUP($B22,Расходы!$B$18:$O$28,2,0),"NA")</f>
        <v>2339.1920939199999</v>
      </c>
      <c r="BO22" s="1">
        <f>IFERROR(VLOOKUP($B22,Расходы!$B$18:$O$28,3,0),"NA")</f>
        <v>13.160915109999999</v>
      </c>
      <c r="BP22" s="1">
        <f>IFERROR(VLOOKUP($B22,Расходы!$B$18:$O$28,4,0),"NA")</f>
        <v>674.64106436999998</v>
      </c>
      <c r="BQ22" s="1">
        <f>IFERROR(VLOOKUP($B22,Расходы!$B$18:$O$28,5,0),"NA")</f>
        <v>5418.2802808799997</v>
      </c>
      <c r="BR22" s="1">
        <f>IFERROR(VLOOKUP($B22,Расходы!$B$18:$O$28,6,0),"NA")</f>
        <v>1818.10748771</v>
      </c>
      <c r="BS22" s="1">
        <f>IFERROR(VLOOKUP($B22,Расходы!$B$18:$O$28,7,0),"NA")</f>
        <v>31.497077440000002</v>
      </c>
      <c r="BT22" s="1">
        <f>IFERROR(VLOOKUP($B22,Расходы!$B$18:$O$28,8,0),"NA")</f>
        <v>11215.62578672</v>
      </c>
      <c r="BU22" s="1">
        <f>IFERROR(VLOOKUP($B22,Расходы!$B$18:$O$28,9,0),"NA")</f>
        <v>1300.9792825999998</v>
      </c>
      <c r="BV22" s="1">
        <f>IFERROR(VLOOKUP($B22,Расходы!$B$18:$O$28,10,0),"NA")</f>
        <v>6006.3873775399998</v>
      </c>
      <c r="BW22" s="1">
        <f>IFERROR(VLOOKUP($B22,Расходы!$B$18:$O$28,11,0),"NA")</f>
        <v>7454.95971052</v>
      </c>
      <c r="BX22" s="1">
        <f>IFERROR(VLOOKUP($B22,Расходы!$B$18:$O$28,12,0),"NA")</f>
        <v>306.2134896</v>
      </c>
      <c r="BY22" s="1">
        <f>IFERROR(VLOOKUP($B22,Расходы!$B$18:$O$28,13,0),"NA")</f>
        <v>76.615009639999997</v>
      </c>
      <c r="BZ22" s="1">
        <f>IFERROR(VLOOKUP($B22,Расходы!$B$18:$O$28,14,0),"NA")</f>
        <v>36655.659576049999</v>
      </c>
    </row>
    <row r="23" spans="1:78" x14ac:dyDescent="0.2">
      <c r="A23" t="s">
        <v>139</v>
      </c>
      <c r="B23">
        <v>2013</v>
      </c>
      <c r="C23" t="s">
        <v>0</v>
      </c>
      <c r="D23" s="1">
        <v>636.1</v>
      </c>
      <c r="E23" s="1">
        <v>105.5</v>
      </c>
      <c r="F23" s="1">
        <v>107</v>
      </c>
      <c r="G23" s="1">
        <v>163000</v>
      </c>
      <c r="H23" s="1">
        <v>102.5</v>
      </c>
      <c r="I23" s="1">
        <v>101.5</v>
      </c>
      <c r="J23" s="1">
        <v>101.5</v>
      </c>
      <c r="K23" s="1">
        <v>101</v>
      </c>
      <c r="L23" s="1">
        <v>101</v>
      </c>
      <c r="M23" s="1">
        <v>106</v>
      </c>
      <c r="N23" s="1">
        <v>101</v>
      </c>
      <c r="O23" s="1">
        <v>98.4</v>
      </c>
      <c r="P23" s="1">
        <v>101</v>
      </c>
      <c r="Q23" s="1">
        <v>101</v>
      </c>
      <c r="R23" s="1">
        <v>102.4</v>
      </c>
      <c r="S23" s="1">
        <v>10200</v>
      </c>
      <c r="T23" s="1">
        <v>15000</v>
      </c>
      <c r="U23" s="1">
        <v>640</v>
      </c>
      <c r="V23" s="1">
        <v>160</v>
      </c>
      <c r="W23" s="1">
        <v>1000</v>
      </c>
      <c r="X23" s="1">
        <v>1105</v>
      </c>
      <c r="Y23" s="1">
        <v>370</v>
      </c>
      <c r="Z23" s="1">
        <v>100.7</v>
      </c>
      <c r="AA23" s="1">
        <v>71.599999999999994</v>
      </c>
      <c r="AB23" s="1">
        <v>19</v>
      </c>
      <c r="AC23" s="1">
        <v>13</v>
      </c>
      <c r="AD23" s="1">
        <v>65.599999999999994</v>
      </c>
      <c r="AE23" s="1">
        <v>8.4</v>
      </c>
      <c r="AF23" s="1">
        <v>34220</v>
      </c>
      <c r="AG23" s="1">
        <v>104.5</v>
      </c>
      <c r="AH23" s="1">
        <v>202.8</v>
      </c>
      <c r="AI23" s="1">
        <v>85000</v>
      </c>
      <c r="AJ23" s="1">
        <v>102</v>
      </c>
      <c r="AK23" s="1">
        <v>25650</v>
      </c>
      <c r="AL23" s="1">
        <v>103</v>
      </c>
      <c r="AM23" s="1">
        <v>71900</v>
      </c>
      <c r="AN23" s="1">
        <v>84700</v>
      </c>
      <c r="AO23" s="1">
        <v>21350</v>
      </c>
      <c r="AP23" s="1">
        <v>101000</v>
      </c>
      <c r="AQ23" s="1">
        <v>2035</v>
      </c>
      <c r="AR23" s="1">
        <v>100.7</v>
      </c>
      <c r="AS23" s="1">
        <v>1530</v>
      </c>
      <c r="AT23" s="1">
        <v>100.7</v>
      </c>
      <c r="AU23" s="1">
        <v>505</v>
      </c>
      <c r="AV23" s="1">
        <v>101</v>
      </c>
      <c r="AW23" s="1">
        <v>8.6999999999999993</v>
      </c>
      <c r="AX23" s="1">
        <v>2.4</v>
      </c>
      <c r="AY23" s="1">
        <f>IFERROR(VLOOKUP($B23,Доходы!$B$21:$Q$31,2,0),"NA")</f>
        <v>12313.004347210001</v>
      </c>
      <c r="AZ23" s="1">
        <f>IFERROR(VLOOKUP($B23,Доходы!$B$21:$Q$31,3,0),"NA")</f>
        <v>2339.68208095</v>
      </c>
      <c r="BA23" s="1">
        <f>IFERROR(VLOOKUP($B23,Доходы!$B$21:$Q$31,4,0),"NA")</f>
        <v>1536.2853255099999</v>
      </c>
      <c r="BB23" s="1">
        <f>IFERROR(VLOOKUP($B23,Доходы!$B$21:$Q$31,5,0),"NA")</f>
        <v>2619.8665407100002</v>
      </c>
      <c r="BC23" s="1">
        <f>IFERROR(VLOOKUP($B23,Доходы!$B$21:$Q$31,6,0),"NA")</f>
        <v>536.81668135999996</v>
      </c>
      <c r="BD23" s="1">
        <f>IFERROR(VLOOKUP($B23,Доходы!$B$21:$Q$31,7,0),"NA")</f>
        <v>113.39501831999999</v>
      </c>
      <c r="BE23" s="1">
        <f>IFERROR(VLOOKUP($B23,Доходы!$B$21:$Q$31,8,0),"NA")</f>
        <v>1.1620614299999998</v>
      </c>
      <c r="BF23" s="1">
        <f>IFERROR(VLOOKUP($B23,Доходы!$B$21:$Q$31,9,0),"NA")</f>
        <v>859.10116016999996</v>
      </c>
      <c r="BG23" s="1">
        <f>IFERROR(VLOOKUP($B23,Доходы!$B$21:$Q$31,10,0),"NA")</f>
        <v>428.66546956000002</v>
      </c>
      <c r="BH23" s="1">
        <f>IFERROR(VLOOKUP($B23,Доходы!$B$21:$Q$31,11,0),"NA")</f>
        <v>286.32039349000001</v>
      </c>
      <c r="BI23" s="1">
        <f>IFERROR(VLOOKUP($B23,Доходы!$B$21:$Q$31,12,0),"NA")</f>
        <v>867.30326148999995</v>
      </c>
      <c r="BJ23" s="1">
        <f>IFERROR(VLOOKUP($B23,Доходы!$B$21:$Q$31,13,0),"NA")</f>
        <v>2.1952850000000002</v>
      </c>
      <c r="BK23" s="1">
        <f>IFERROR(VLOOKUP($B23,Доходы!$B$21:$Q$31,14,0),"NA")</f>
        <v>224.95441802000002</v>
      </c>
      <c r="BL23" s="1">
        <f>IFERROR(VLOOKUP($B23,Доходы!$B$21:$Q$31,15,0),"NA")</f>
        <v>32.022731200000003</v>
      </c>
      <c r="BM23" s="1">
        <f>IFERROR(VLOOKUP($B23,Доходы!$B$21:$Q$31,16,0),"NA")</f>
        <v>22160.774774420006</v>
      </c>
      <c r="BN23" s="1">
        <f>IFERROR(VLOOKUP($B23,Расходы!$B$18:$O$28,2,0),"NA")</f>
        <v>2233.3799692199996</v>
      </c>
      <c r="BO23" s="1">
        <f>IFERROR(VLOOKUP($B23,Расходы!$B$18:$O$28,3,0),"NA")</f>
        <v>13.43732569</v>
      </c>
      <c r="BP23" s="1">
        <f>IFERROR(VLOOKUP($B23,Расходы!$B$18:$O$28,4,0),"NA")</f>
        <v>628.27104988999997</v>
      </c>
      <c r="BQ23" s="1">
        <f>IFERROR(VLOOKUP($B23,Расходы!$B$18:$O$28,5,0),"NA")</f>
        <v>5601.74502527</v>
      </c>
      <c r="BR23" s="1">
        <f>IFERROR(VLOOKUP($B23,Расходы!$B$18:$O$28,6,0),"NA")</f>
        <v>1940.04020182</v>
      </c>
      <c r="BS23" s="1">
        <f>IFERROR(VLOOKUP($B23,Расходы!$B$18:$O$28,7,0),"NA")</f>
        <v>20.252600910000002</v>
      </c>
      <c r="BT23" s="1">
        <f>IFERROR(VLOOKUP($B23,Расходы!$B$18:$O$28,8,0),"NA")</f>
        <v>10984.99763709</v>
      </c>
      <c r="BU23" s="1">
        <f>IFERROR(VLOOKUP($B23,Расходы!$B$18:$O$28,9,0),"NA")</f>
        <v>1152.5511454300001</v>
      </c>
      <c r="BV23" s="1">
        <f>IFERROR(VLOOKUP($B23,Расходы!$B$18:$O$28,10,0),"NA")</f>
        <v>5019.6519668999999</v>
      </c>
      <c r="BW23" s="1">
        <f>IFERROR(VLOOKUP($B23,Расходы!$B$18:$O$28,11,0),"NA")</f>
        <v>7410.4122324199998</v>
      </c>
      <c r="BX23" s="1">
        <f>IFERROR(VLOOKUP($B23,Расходы!$B$18:$O$28,12,0),"NA")</f>
        <v>399.30110367999998</v>
      </c>
      <c r="BY23" s="1">
        <f>IFERROR(VLOOKUP($B23,Расходы!$B$18:$O$28,13,0),"NA")</f>
        <v>98.799712310000004</v>
      </c>
      <c r="BZ23" s="1">
        <f>IFERROR(VLOOKUP($B23,Расходы!$B$18:$O$28,14,0),"NA")</f>
        <v>35502.839970630004</v>
      </c>
    </row>
    <row r="24" spans="1:78" x14ac:dyDescent="0.2">
      <c r="A24" t="s">
        <v>139</v>
      </c>
      <c r="B24">
        <v>2013</v>
      </c>
      <c r="C24" t="s">
        <v>1</v>
      </c>
      <c r="D24" s="1">
        <v>636.5</v>
      </c>
      <c r="E24" s="1">
        <v>105.5</v>
      </c>
      <c r="F24" s="1">
        <v>107</v>
      </c>
      <c r="G24" s="1">
        <v>164600</v>
      </c>
      <c r="H24" s="1">
        <v>103.5</v>
      </c>
      <c r="I24" s="1">
        <v>103.5</v>
      </c>
      <c r="J24" s="1">
        <v>104</v>
      </c>
      <c r="K24" s="1">
        <v>102</v>
      </c>
      <c r="L24" s="1">
        <v>101.5</v>
      </c>
      <c r="M24" s="1">
        <v>110</v>
      </c>
      <c r="N24" s="1">
        <v>102</v>
      </c>
      <c r="O24" s="1">
        <v>102</v>
      </c>
      <c r="P24" s="1">
        <v>105</v>
      </c>
      <c r="Q24" s="1">
        <v>102.5</v>
      </c>
      <c r="R24" s="1">
        <v>104.7</v>
      </c>
      <c r="S24" s="1">
        <v>10500</v>
      </c>
      <c r="T24" s="1">
        <v>15500</v>
      </c>
      <c r="U24" s="1">
        <v>670</v>
      </c>
      <c r="V24" s="1">
        <v>255</v>
      </c>
      <c r="W24" s="1">
        <v>1015</v>
      </c>
      <c r="X24" s="1">
        <v>1115</v>
      </c>
      <c r="Y24" s="1">
        <v>390</v>
      </c>
      <c r="Z24" s="1">
        <v>101.6</v>
      </c>
      <c r="AA24" s="1">
        <v>75.599999999999994</v>
      </c>
      <c r="AB24" s="1">
        <v>23</v>
      </c>
      <c r="AC24" s="1">
        <v>13.4</v>
      </c>
      <c r="AD24" s="1">
        <v>69.5</v>
      </c>
      <c r="AE24" s="1">
        <v>10</v>
      </c>
      <c r="AF24" s="1">
        <v>34550</v>
      </c>
      <c r="AG24" s="1">
        <v>106</v>
      </c>
      <c r="AH24" s="1">
        <v>215</v>
      </c>
      <c r="AI24" s="1">
        <v>87500</v>
      </c>
      <c r="AJ24" s="1">
        <v>105</v>
      </c>
      <c r="AK24" s="1">
        <v>25800</v>
      </c>
      <c r="AL24" s="1">
        <v>103.5</v>
      </c>
      <c r="AM24" s="1">
        <v>72000</v>
      </c>
      <c r="AN24" s="1">
        <v>86180</v>
      </c>
      <c r="AO24" s="1">
        <v>32950</v>
      </c>
      <c r="AP24" s="1">
        <v>104000</v>
      </c>
      <c r="AQ24" s="1">
        <v>2070</v>
      </c>
      <c r="AR24" s="1">
        <v>102.5</v>
      </c>
      <c r="AS24" s="1">
        <v>1550</v>
      </c>
      <c r="AT24" s="1">
        <v>102</v>
      </c>
      <c r="AU24" s="1">
        <v>520</v>
      </c>
      <c r="AV24" s="1">
        <v>104</v>
      </c>
      <c r="AW24" s="1">
        <v>8.4</v>
      </c>
      <c r="AX24" s="1">
        <v>2.2999999999999998</v>
      </c>
      <c r="AY24" s="1">
        <f>IFERROR(VLOOKUP($B24,Доходы!$B$21:$Q$31,2,0),"NA")</f>
        <v>12313.004347210001</v>
      </c>
      <c r="AZ24" s="1">
        <f>IFERROR(VLOOKUP($B24,Доходы!$B$21:$Q$31,3,0),"NA")</f>
        <v>2339.68208095</v>
      </c>
      <c r="BA24" s="1">
        <f>IFERROR(VLOOKUP($B24,Доходы!$B$21:$Q$31,4,0),"NA")</f>
        <v>1536.2853255099999</v>
      </c>
      <c r="BB24" s="1">
        <f>IFERROR(VLOOKUP($B24,Доходы!$B$21:$Q$31,5,0),"NA")</f>
        <v>2619.8665407100002</v>
      </c>
      <c r="BC24" s="1">
        <f>IFERROR(VLOOKUP($B24,Доходы!$B$21:$Q$31,6,0),"NA")</f>
        <v>536.81668135999996</v>
      </c>
      <c r="BD24" s="1">
        <f>IFERROR(VLOOKUP($B24,Доходы!$B$21:$Q$31,7,0),"NA")</f>
        <v>113.39501831999999</v>
      </c>
      <c r="BE24" s="1">
        <f>IFERROR(VLOOKUP($B24,Доходы!$B$21:$Q$31,8,0),"NA")</f>
        <v>1.1620614299999998</v>
      </c>
      <c r="BF24" s="1">
        <f>IFERROR(VLOOKUP($B24,Доходы!$B$21:$Q$31,9,0),"NA")</f>
        <v>859.10116016999996</v>
      </c>
      <c r="BG24" s="1">
        <f>IFERROR(VLOOKUP($B24,Доходы!$B$21:$Q$31,10,0),"NA")</f>
        <v>428.66546956000002</v>
      </c>
      <c r="BH24" s="1">
        <f>IFERROR(VLOOKUP($B24,Доходы!$B$21:$Q$31,11,0),"NA")</f>
        <v>286.32039349000001</v>
      </c>
      <c r="BI24" s="1">
        <f>IFERROR(VLOOKUP($B24,Доходы!$B$21:$Q$31,12,0),"NA")</f>
        <v>867.30326148999995</v>
      </c>
      <c r="BJ24" s="1">
        <f>IFERROR(VLOOKUP($B24,Доходы!$B$21:$Q$31,13,0),"NA")</f>
        <v>2.1952850000000002</v>
      </c>
      <c r="BK24" s="1">
        <f>IFERROR(VLOOKUP($B24,Доходы!$B$21:$Q$31,14,0),"NA")</f>
        <v>224.95441802000002</v>
      </c>
      <c r="BL24" s="1">
        <f>IFERROR(VLOOKUP($B24,Доходы!$B$21:$Q$31,15,0),"NA")</f>
        <v>32.022731200000003</v>
      </c>
      <c r="BM24" s="1">
        <f>IFERROR(VLOOKUP($B24,Доходы!$B$21:$Q$31,16,0),"NA")</f>
        <v>22160.774774420006</v>
      </c>
      <c r="BN24" s="1">
        <f>IFERROR(VLOOKUP($B24,Расходы!$B$18:$O$28,2,0),"NA")</f>
        <v>2233.3799692199996</v>
      </c>
      <c r="BO24" s="1">
        <f>IFERROR(VLOOKUP($B24,Расходы!$B$18:$O$28,3,0),"NA")</f>
        <v>13.43732569</v>
      </c>
      <c r="BP24" s="1">
        <f>IFERROR(VLOOKUP($B24,Расходы!$B$18:$O$28,4,0),"NA")</f>
        <v>628.27104988999997</v>
      </c>
      <c r="BQ24" s="1">
        <f>IFERROR(VLOOKUP($B24,Расходы!$B$18:$O$28,5,0),"NA")</f>
        <v>5601.74502527</v>
      </c>
      <c r="BR24" s="1">
        <f>IFERROR(VLOOKUP($B24,Расходы!$B$18:$O$28,6,0),"NA")</f>
        <v>1940.04020182</v>
      </c>
      <c r="BS24" s="1">
        <f>IFERROR(VLOOKUP($B24,Расходы!$B$18:$O$28,7,0),"NA")</f>
        <v>20.252600910000002</v>
      </c>
      <c r="BT24" s="1">
        <f>IFERROR(VLOOKUP($B24,Расходы!$B$18:$O$28,8,0),"NA")</f>
        <v>10984.99763709</v>
      </c>
      <c r="BU24" s="1">
        <f>IFERROR(VLOOKUP($B24,Расходы!$B$18:$O$28,9,0),"NA")</f>
        <v>1152.5511454300001</v>
      </c>
      <c r="BV24" s="1">
        <f>IFERROR(VLOOKUP($B24,Расходы!$B$18:$O$28,10,0),"NA")</f>
        <v>5019.6519668999999</v>
      </c>
      <c r="BW24" s="1">
        <f>IFERROR(VLOOKUP($B24,Расходы!$B$18:$O$28,11,0),"NA")</f>
        <v>7410.4122324199998</v>
      </c>
      <c r="BX24" s="1">
        <f>IFERROR(VLOOKUP($B24,Расходы!$B$18:$O$28,12,0),"NA")</f>
        <v>399.30110367999998</v>
      </c>
      <c r="BY24" s="1">
        <f>IFERROR(VLOOKUP($B24,Расходы!$B$18:$O$28,13,0),"NA")</f>
        <v>98.799712310000004</v>
      </c>
      <c r="BZ24" s="1">
        <f>IFERROR(VLOOKUP($B24,Расходы!$B$18:$O$28,14,0),"NA")</f>
        <v>35502.839970630004</v>
      </c>
    </row>
    <row r="25" spans="1:78" x14ac:dyDescent="0.2">
      <c r="A25" t="s">
        <v>139</v>
      </c>
      <c r="B25">
        <v>2014</v>
      </c>
      <c r="C25" t="s">
        <v>0</v>
      </c>
      <c r="D25" s="1">
        <v>634.4</v>
      </c>
      <c r="E25" s="1">
        <v>105</v>
      </c>
      <c r="F25" s="1">
        <v>105.8</v>
      </c>
      <c r="G25" s="1">
        <v>175000</v>
      </c>
      <c r="H25" s="1">
        <v>102.5</v>
      </c>
      <c r="I25" s="1">
        <v>102.5</v>
      </c>
      <c r="J25" s="1">
        <v>102.5</v>
      </c>
      <c r="K25" s="1">
        <v>101.5</v>
      </c>
      <c r="L25" s="1">
        <v>101</v>
      </c>
      <c r="M25" s="1">
        <v>106</v>
      </c>
      <c r="N25" s="1">
        <v>102</v>
      </c>
      <c r="O25" s="1">
        <v>100.3</v>
      </c>
      <c r="P25" s="1">
        <v>101</v>
      </c>
      <c r="Q25" s="1">
        <v>101</v>
      </c>
      <c r="R25" s="1">
        <v>104.5</v>
      </c>
      <c r="S25" s="1">
        <v>10250</v>
      </c>
      <c r="T25" s="1">
        <v>15500</v>
      </c>
      <c r="U25" s="1">
        <v>660</v>
      </c>
      <c r="V25" s="1">
        <v>250</v>
      </c>
      <c r="W25" s="1">
        <v>1015</v>
      </c>
      <c r="X25" s="1">
        <v>1115</v>
      </c>
      <c r="Y25" s="1">
        <v>375</v>
      </c>
      <c r="Z25" s="1">
        <v>101.8</v>
      </c>
      <c r="AA25" s="1">
        <v>72.5</v>
      </c>
      <c r="AB25" s="1">
        <v>19.5</v>
      </c>
      <c r="AC25" s="1">
        <v>13.2</v>
      </c>
      <c r="AD25" s="1">
        <v>65.8</v>
      </c>
      <c r="AE25" s="1">
        <v>8.4</v>
      </c>
      <c r="AF25" s="1">
        <v>38630</v>
      </c>
      <c r="AG25" s="1">
        <v>106.5</v>
      </c>
      <c r="AH25" s="1">
        <v>239.3</v>
      </c>
      <c r="AI25" s="1">
        <v>92000</v>
      </c>
      <c r="AJ25" s="1">
        <v>103.1</v>
      </c>
      <c r="AK25" s="1">
        <v>28600</v>
      </c>
      <c r="AL25" s="1">
        <v>103.5</v>
      </c>
      <c r="AM25" s="1">
        <v>78400</v>
      </c>
      <c r="AN25" s="1">
        <v>92500</v>
      </c>
      <c r="AO25" s="1">
        <v>23060</v>
      </c>
      <c r="AP25" s="1">
        <v>103000</v>
      </c>
      <c r="AQ25" s="1">
        <v>2050</v>
      </c>
      <c r="AR25" s="1">
        <v>100.7</v>
      </c>
      <c r="AS25" s="1">
        <v>1542</v>
      </c>
      <c r="AT25" s="1">
        <v>100.8</v>
      </c>
      <c r="AU25" s="1">
        <v>508</v>
      </c>
      <c r="AV25" s="1">
        <v>100.6</v>
      </c>
      <c r="AW25" s="1">
        <v>8.5</v>
      </c>
      <c r="AX25" s="1">
        <v>2.35</v>
      </c>
      <c r="AY25" s="1">
        <f>IFERROR(VLOOKUP($B25,Доходы!$B$21:$Q$31,2,0),"NA")</f>
        <v>12301.39700332</v>
      </c>
      <c r="AZ25" s="1">
        <f>IFERROR(VLOOKUP($B25,Доходы!$B$21:$Q$31,3,0),"NA")</f>
        <v>2286.4656678299998</v>
      </c>
      <c r="BA25" s="1">
        <f>IFERROR(VLOOKUP($B25,Доходы!$B$21:$Q$31,4,0),"NA")</f>
        <v>1621.8838004000002</v>
      </c>
      <c r="BB25" s="1">
        <f>IFERROR(VLOOKUP($B25,Доходы!$B$21:$Q$31,5,0),"NA")</f>
        <v>2805.1583369599998</v>
      </c>
      <c r="BC25" s="1">
        <f>IFERROR(VLOOKUP($B25,Доходы!$B$21:$Q$31,6,0),"NA")</f>
        <v>496.76280118</v>
      </c>
      <c r="BD25" s="1">
        <f>IFERROR(VLOOKUP($B25,Доходы!$B$21:$Q$31,7,0),"NA")</f>
        <v>134.72427952999999</v>
      </c>
      <c r="BE25" s="1">
        <f>IFERROR(VLOOKUP($B25,Доходы!$B$21:$Q$31,8,0),"NA")</f>
        <v>0.36332167999999998</v>
      </c>
      <c r="BF25" s="1">
        <f>IFERROR(VLOOKUP($B25,Доходы!$B$21:$Q$31,9,0),"NA")</f>
        <v>792.44445897000003</v>
      </c>
      <c r="BG25" s="1">
        <f>IFERROR(VLOOKUP($B25,Доходы!$B$21:$Q$31,10,0),"NA")</f>
        <v>542.84093840999992</v>
      </c>
      <c r="BH25" s="1">
        <f>IFERROR(VLOOKUP($B25,Доходы!$B$21:$Q$31,11,0),"NA")</f>
        <v>308.20930379000004</v>
      </c>
      <c r="BI25" s="1">
        <f>IFERROR(VLOOKUP($B25,Доходы!$B$21:$Q$31,12,0),"NA")</f>
        <v>763.4695377999999</v>
      </c>
      <c r="BJ25" s="1">
        <f>IFERROR(VLOOKUP($B25,Доходы!$B$21:$Q$31,13,0),"NA")</f>
        <v>1.17807</v>
      </c>
      <c r="BK25" s="1">
        <f>IFERROR(VLOOKUP($B25,Доходы!$B$21:$Q$31,14,0),"NA")</f>
        <v>381.25433907999997</v>
      </c>
      <c r="BL25" s="1">
        <f>IFERROR(VLOOKUP($B25,Доходы!$B$21:$Q$31,15,0),"NA")</f>
        <v>19.218916280000002</v>
      </c>
      <c r="BM25" s="1">
        <f>IFERROR(VLOOKUP($B25,Доходы!$B$21:$Q$31,16,0),"NA")</f>
        <v>22455.370775230003</v>
      </c>
      <c r="BN25" s="1">
        <f>IFERROR(VLOOKUP($B25,Расходы!$B$18:$O$28,2,0),"NA")</f>
        <v>2339.1920939199999</v>
      </c>
      <c r="BO25" s="1">
        <f>IFERROR(VLOOKUP($B25,Расходы!$B$18:$O$28,3,0),"NA")</f>
        <v>13.160915109999999</v>
      </c>
      <c r="BP25" s="1">
        <f>IFERROR(VLOOKUP($B25,Расходы!$B$18:$O$28,4,0),"NA")</f>
        <v>674.64106436999998</v>
      </c>
      <c r="BQ25" s="1">
        <f>IFERROR(VLOOKUP($B25,Расходы!$B$18:$O$28,5,0),"NA")</f>
        <v>5418.2802808799997</v>
      </c>
      <c r="BR25" s="1">
        <f>IFERROR(VLOOKUP($B25,Расходы!$B$18:$O$28,6,0),"NA")</f>
        <v>1818.10748771</v>
      </c>
      <c r="BS25" s="1">
        <f>IFERROR(VLOOKUP($B25,Расходы!$B$18:$O$28,7,0),"NA")</f>
        <v>31.497077440000002</v>
      </c>
      <c r="BT25" s="1">
        <f>IFERROR(VLOOKUP($B25,Расходы!$B$18:$O$28,8,0),"NA")</f>
        <v>11215.62578672</v>
      </c>
      <c r="BU25" s="1">
        <f>IFERROR(VLOOKUP($B25,Расходы!$B$18:$O$28,9,0),"NA")</f>
        <v>1300.9792825999998</v>
      </c>
      <c r="BV25" s="1">
        <f>IFERROR(VLOOKUP($B25,Расходы!$B$18:$O$28,10,0),"NA")</f>
        <v>6006.3873775399998</v>
      </c>
      <c r="BW25" s="1">
        <f>IFERROR(VLOOKUP($B25,Расходы!$B$18:$O$28,11,0),"NA")</f>
        <v>7454.95971052</v>
      </c>
      <c r="BX25" s="1">
        <f>IFERROR(VLOOKUP($B25,Расходы!$B$18:$O$28,12,0),"NA")</f>
        <v>306.2134896</v>
      </c>
      <c r="BY25" s="1">
        <f>IFERROR(VLOOKUP($B25,Расходы!$B$18:$O$28,13,0),"NA")</f>
        <v>76.615009639999997</v>
      </c>
      <c r="BZ25" s="1">
        <f>IFERROR(VLOOKUP($B25,Расходы!$B$18:$O$28,14,0),"NA")</f>
        <v>36655.659576049999</v>
      </c>
    </row>
    <row r="26" spans="1:78" x14ac:dyDescent="0.2">
      <c r="A26" t="s">
        <v>139</v>
      </c>
      <c r="B26">
        <v>2014</v>
      </c>
      <c r="C26" t="s">
        <v>1</v>
      </c>
      <c r="D26" s="1">
        <v>635.1</v>
      </c>
      <c r="E26" s="1">
        <v>105</v>
      </c>
      <c r="F26" s="1">
        <v>105.8</v>
      </c>
      <c r="G26" s="1">
        <v>181500</v>
      </c>
      <c r="H26" s="1">
        <v>104</v>
      </c>
      <c r="I26" s="1">
        <v>104</v>
      </c>
      <c r="J26" s="1">
        <v>104</v>
      </c>
      <c r="K26" s="1">
        <v>103</v>
      </c>
      <c r="L26" s="1">
        <v>101.5</v>
      </c>
      <c r="M26" s="1">
        <v>107</v>
      </c>
      <c r="N26" s="1">
        <v>102.5</v>
      </c>
      <c r="O26" s="1">
        <v>102</v>
      </c>
      <c r="P26" s="1">
        <v>105</v>
      </c>
      <c r="Q26" s="1">
        <v>103.1</v>
      </c>
      <c r="R26" s="1">
        <v>105.6</v>
      </c>
      <c r="S26" s="1">
        <v>10600</v>
      </c>
      <c r="T26" s="1">
        <v>17000</v>
      </c>
      <c r="U26" s="1">
        <v>720</v>
      </c>
      <c r="V26" s="1">
        <v>405</v>
      </c>
      <c r="W26" s="1">
        <v>1020</v>
      </c>
      <c r="X26" s="1">
        <v>1620</v>
      </c>
      <c r="Y26" s="1">
        <v>400</v>
      </c>
      <c r="Z26" s="1">
        <v>103</v>
      </c>
      <c r="AA26" s="1">
        <v>76.5</v>
      </c>
      <c r="AB26" s="1">
        <v>23.3</v>
      </c>
      <c r="AC26" s="1">
        <v>13.5</v>
      </c>
      <c r="AD26" s="1">
        <v>69.900000000000006</v>
      </c>
      <c r="AE26" s="1">
        <v>10</v>
      </c>
      <c r="AF26" s="1">
        <v>39360</v>
      </c>
      <c r="AG26" s="1">
        <v>108</v>
      </c>
      <c r="AH26" s="1">
        <v>264</v>
      </c>
      <c r="AI26" s="1">
        <v>97000</v>
      </c>
      <c r="AJ26" s="1">
        <v>105.6</v>
      </c>
      <c r="AK26" s="1">
        <v>28900</v>
      </c>
      <c r="AL26" s="1">
        <v>104</v>
      </c>
      <c r="AM26" s="1">
        <v>79900</v>
      </c>
      <c r="AN26" s="1">
        <v>95700</v>
      </c>
      <c r="AO26" s="1">
        <v>34360</v>
      </c>
      <c r="AP26" s="1">
        <v>109000</v>
      </c>
      <c r="AQ26" s="1">
        <v>2150</v>
      </c>
      <c r="AR26" s="1">
        <v>103.9</v>
      </c>
      <c r="AS26" s="1">
        <v>1585</v>
      </c>
      <c r="AT26" s="1">
        <v>102.3</v>
      </c>
      <c r="AU26" s="1">
        <v>565</v>
      </c>
      <c r="AV26" s="1">
        <v>108.7</v>
      </c>
      <c r="AW26" s="1">
        <v>8.3000000000000007</v>
      </c>
      <c r="AX26" s="1">
        <v>2.2999999999999998</v>
      </c>
      <c r="AY26" s="1">
        <f>IFERROR(VLOOKUP($B26,Доходы!$B$21:$Q$31,2,0),"NA")</f>
        <v>12301.39700332</v>
      </c>
      <c r="AZ26" s="1">
        <f>IFERROR(VLOOKUP($B26,Доходы!$B$21:$Q$31,3,0),"NA")</f>
        <v>2286.4656678299998</v>
      </c>
      <c r="BA26" s="1">
        <f>IFERROR(VLOOKUP($B26,Доходы!$B$21:$Q$31,4,0),"NA")</f>
        <v>1621.8838004000002</v>
      </c>
      <c r="BB26" s="1">
        <f>IFERROR(VLOOKUP($B26,Доходы!$B$21:$Q$31,5,0),"NA")</f>
        <v>2805.1583369599998</v>
      </c>
      <c r="BC26" s="1">
        <f>IFERROR(VLOOKUP($B26,Доходы!$B$21:$Q$31,6,0),"NA")</f>
        <v>496.76280118</v>
      </c>
      <c r="BD26" s="1">
        <f>IFERROR(VLOOKUP($B26,Доходы!$B$21:$Q$31,7,0),"NA")</f>
        <v>134.72427952999999</v>
      </c>
      <c r="BE26" s="1">
        <f>IFERROR(VLOOKUP($B26,Доходы!$B$21:$Q$31,8,0),"NA")</f>
        <v>0.36332167999999998</v>
      </c>
      <c r="BF26" s="1">
        <f>IFERROR(VLOOKUP($B26,Доходы!$B$21:$Q$31,9,0),"NA")</f>
        <v>792.44445897000003</v>
      </c>
      <c r="BG26" s="1">
        <f>IFERROR(VLOOKUP($B26,Доходы!$B$21:$Q$31,10,0),"NA")</f>
        <v>542.84093840999992</v>
      </c>
      <c r="BH26" s="1">
        <f>IFERROR(VLOOKUP($B26,Доходы!$B$21:$Q$31,11,0),"NA")</f>
        <v>308.20930379000004</v>
      </c>
      <c r="BI26" s="1">
        <f>IFERROR(VLOOKUP($B26,Доходы!$B$21:$Q$31,12,0),"NA")</f>
        <v>763.4695377999999</v>
      </c>
      <c r="BJ26" s="1">
        <f>IFERROR(VLOOKUP($B26,Доходы!$B$21:$Q$31,13,0),"NA")</f>
        <v>1.17807</v>
      </c>
      <c r="BK26" s="1">
        <f>IFERROR(VLOOKUP($B26,Доходы!$B$21:$Q$31,14,0),"NA")</f>
        <v>381.25433907999997</v>
      </c>
      <c r="BL26" s="1">
        <f>IFERROR(VLOOKUP($B26,Доходы!$B$21:$Q$31,15,0),"NA")</f>
        <v>19.218916280000002</v>
      </c>
      <c r="BM26" s="1">
        <f>IFERROR(VLOOKUP($B26,Доходы!$B$21:$Q$31,16,0),"NA")</f>
        <v>22455.370775230003</v>
      </c>
      <c r="BN26" s="1">
        <f>IFERROR(VLOOKUP($B26,Расходы!$B$18:$O$28,2,0),"NA")</f>
        <v>2339.1920939199999</v>
      </c>
      <c r="BO26" s="1">
        <f>IFERROR(VLOOKUP($B26,Расходы!$B$18:$O$28,3,0),"NA")</f>
        <v>13.160915109999999</v>
      </c>
      <c r="BP26" s="1">
        <f>IFERROR(VLOOKUP($B26,Расходы!$B$18:$O$28,4,0),"NA")</f>
        <v>674.64106436999998</v>
      </c>
      <c r="BQ26" s="1">
        <f>IFERROR(VLOOKUP($B26,Расходы!$B$18:$O$28,5,0),"NA")</f>
        <v>5418.2802808799997</v>
      </c>
      <c r="BR26" s="1">
        <f>IFERROR(VLOOKUP($B26,Расходы!$B$18:$O$28,6,0),"NA")</f>
        <v>1818.10748771</v>
      </c>
      <c r="BS26" s="1">
        <f>IFERROR(VLOOKUP($B26,Расходы!$B$18:$O$28,7,0),"NA")</f>
        <v>31.497077440000002</v>
      </c>
      <c r="BT26" s="1">
        <f>IFERROR(VLOOKUP($B26,Расходы!$B$18:$O$28,8,0),"NA")</f>
        <v>11215.62578672</v>
      </c>
      <c r="BU26" s="1">
        <f>IFERROR(VLOOKUP($B26,Расходы!$B$18:$O$28,9,0),"NA")</f>
        <v>1300.9792825999998</v>
      </c>
      <c r="BV26" s="1">
        <f>IFERROR(VLOOKUP($B26,Расходы!$B$18:$O$28,10,0),"NA")</f>
        <v>6006.3873775399998</v>
      </c>
      <c r="BW26" s="1">
        <f>IFERROR(VLOOKUP($B26,Расходы!$B$18:$O$28,11,0),"NA")</f>
        <v>7454.95971052</v>
      </c>
      <c r="BX26" s="1">
        <f>IFERROR(VLOOKUP($B26,Расходы!$B$18:$O$28,12,0),"NA")</f>
        <v>306.2134896</v>
      </c>
      <c r="BY26" s="1">
        <f>IFERROR(VLOOKUP($B26,Расходы!$B$18:$O$28,13,0),"NA")</f>
        <v>76.615009639999997</v>
      </c>
      <c r="BZ26" s="1">
        <f>IFERROR(VLOOKUP($B26,Расходы!$B$18:$O$28,14,0),"NA")</f>
        <v>36655.659576049999</v>
      </c>
    </row>
    <row r="27" spans="1:78" x14ac:dyDescent="0.2">
      <c r="A27" t="s">
        <v>139</v>
      </c>
      <c r="B27">
        <v>2015</v>
      </c>
      <c r="C27" t="s">
        <v>0</v>
      </c>
      <c r="D27" s="1">
        <v>633.1</v>
      </c>
      <c r="E27" s="1">
        <v>105</v>
      </c>
      <c r="F27" s="1">
        <v>105.4</v>
      </c>
      <c r="G27" s="1">
        <v>189800</v>
      </c>
      <c r="H27" s="1">
        <v>103</v>
      </c>
      <c r="I27" s="1">
        <v>102.5</v>
      </c>
      <c r="J27" s="1">
        <v>103</v>
      </c>
      <c r="K27" s="1">
        <v>102</v>
      </c>
      <c r="L27" s="1">
        <v>101.8</v>
      </c>
      <c r="M27" s="1">
        <v>101</v>
      </c>
      <c r="N27" s="1">
        <v>102</v>
      </c>
      <c r="O27" s="1">
        <v>101.2</v>
      </c>
      <c r="P27" s="1">
        <v>101</v>
      </c>
      <c r="Q27" s="1">
        <v>100.4</v>
      </c>
      <c r="R27" s="1">
        <v>101.1</v>
      </c>
      <c r="S27" s="1">
        <v>10300</v>
      </c>
      <c r="T27" s="1">
        <v>16500</v>
      </c>
      <c r="U27" s="1">
        <v>680</v>
      </c>
      <c r="V27" s="1">
        <v>350</v>
      </c>
      <c r="W27" s="1">
        <v>1020</v>
      </c>
      <c r="X27" s="1">
        <v>1115</v>
      </c>
      <c r="Y27" s="1">
        <v>375</v>
      </c>
      <c r="Z27" s="1">
        <v>102</v>
      </c>
      <c r="AA27" s="1">
        <v>74</v>
      </c>
      <c r="AB27" s="1">
        <v>20</v>
      </c>
      <c r="AC27" s="1">
        <v>13.4</v>
      </c>
      <c r="AD27" s="1">
        <v>65.900000000000006</v>
      </c>
      <c r="AE27" s="1">
        <v>8.4</v>
      </c>
      <c r="AF27" s="1">
        <v>44420</v>
      </c>
      <c r="AG27" s="1">
        <v>109</v>
      </c>
      <c r="AH27" s="1">
        <v>299.10000000000002</v>
      </c>
      <c r="AI27" s="1">
        <v>100000</v>
      </c>
      <c r="AJ27" s="1">
        <v>103.5</v>
      </c>
      <c r="AK27" s="1">
        <v>31700</v>
      </c>
      <c r="AL27" s="1">
        <v>103.7</v>
      </c>
      <c r="AM27" s="1">
        <v>85400</v>
      </c>
      <c r="AN27" s="1">
        <v>100800</v>
      </c>
      <c r="AO27" s="1">
        <v>24940</v>
      </c>
      <c r="AP27" s="1">
        <v>107000</v>
      </c>
      <c r="AQ27" s="1">
        <v>2070</v>
      </c>
      <c r="AR27" s="1">
        <v>101</v>
      </c>
      <c r="AS27" s="1">
        <v>1550</v>
      </c>
      <c r="AT27" s="1">
        <v>100.5</v>
      </c>
      <c r="AU27" s="1">
        <v>520</v>
      </c>
      <c r="AV27" s="1">
        <v>102.4</v>
      </c>
      <c r="AW27" s="1">
        <v>8.1999999999999993</v>
      </c>
      <c r="AX27" s="1">
        <v>2.2999999999999998</v>
      </c>
      <c r="AY27" s="1">
        <f>IFERROR(VLOOKUP($B27,Доходы!$B$21:$Q$31,2,0),"NA")</f>
        <v>13245.398703389999</v>
      </c>
      <c r="AZ27" s="1">
        <f>IFERROR(VLOOKUP($B27,Доходы!$B$21:$Q$31,3,0),"NA")</f>
        <v>2473.7960763299998</v>
      </c>
      <c r="BA27" s="1">
        <f>IFERROR(VLOOKUP($B27,Доходы!$B$21:$Q$31,4,0),"NA")</f>
        <v>1792.9860806600002</v>
      </c>
      <c r="BB27" s="1">
        <f>IFERROR(VLOOKUP($B27,Доходы!$B$21:$Q$31,5,0),"NA")</f>
        <v>3274.9408420999998</v>
      </c>
      <c r="BC27" s="1">
        <f>IFERROR(VLOOKUP($B27,Доходы!$B$21:$Q$31,6,0),"NA")</f>
        <v>518.91937194000002</v>
      </c>
      <c r="BD27" s="1">
        <f>IFERROR(VLOOKUP($B27,Доходы!$B$21:$Q$31,7,0),"NA")</f>
        <v>186.42455342</v>
      </c>
      <c r="BE27" s="1">
        <f>IFERROR(VLOOKUP($B27,Доходы!$B$21:$Q$31,8,0),"NA")</f>
        <v>-0.22022239000000002</v>
      </c>
      <c r="BF27" s="1">
        <f>IFERROR(VLOOKUP($B27,Доходы!$B$21:$Q$31,9,0),"NA")</f>
        <v>765.71256632000006</v>
      </c>
      <c r="BG27" s="1">
        <f>IFERROR(VLOOKUP($B27,Доходы!$B$21:$Q$31,10,0),"NA")</f>
        <v>685.22587955999995</v>
      </c>
      <c r="BH27" s="1">
        <f>IFERROR(VLOOKUP($B27,Доходы!$B$21:$Q$31,11,0),"NA")</f>
        <v>274.58857911000001</v>
      </c>
      <c r="BI27" s="1">
        <f>IFERROR(VLOOKUP($B27,Доходы!$B$21:$Q$31,12,0),"NA")</f>
        <v>634.04877622000004</v>
      </c>
      <c r="BJ27" s="1">
        <f>IFERROR(VLOOKUP($B27,Доходы!$B$21:$Q$31,13,0),"NA")</f>
        <v>0.38952500000000001</v>
      </c>
      <c r="BK27" s="1">
        <f>IFERROR(VLOOKUP($B27,Доходы!$B$21:$Q$31,14,0),"NA")</f>
        <v>388.43685655000002</v>
      </c>
      <c r="BL27" s="1">
        <f>IFERROR(VLOOKUP($B27,Доходы!$B$21:$Q$31,15,0),"NA")</f>
        <v>25.09419948</v>
      </c>
      <c r="BM27" s="1">
        <f>IFERROR(VLOOKUP($B27,Доходы!$B$21:$Q$31,16,0),"NA")</f>
        <v>24265.74178769</v>
      </c>
      <c r="BN27" s="1">
        <f>IFERROR(VLOOKUP($B27,Расходы!$B$18:$O$28,2,0),"NA")</f>
        <v>2351.4360882399997</v>
      </c>
      <c r="BO27" s="1">
        <f>IFERROR(VLOOKUP($B27,Расходы!$B$18:$O$28,3,0),"NA")</f>
        <v>12.984462929999999</v>
      </c>
      <c r="BP27" s="1">
        <f>IFERROR(VLOOKUP($B27,Расходы!$B$18:$O$28,4,0),"NA")</f>
        <v>623.11365714999999</v>
      </c>
      <c r="BQ27" s="1">
        <f>IFERROR(VLOOKUP($B27,Расходы!$B$18:$O$28,5,0),"NA")</f>
        <v>4509.8673814200001</v>
      </c>
      <c r="BR27" s="1">
        <f>IFERROR(VLOOKUP($B27,Расходы!$B$18:$O$28,6,0),"NA")</f>
        <v>1999.8233886400001</v>
      </c>
      <c r="BS27" s="1">
        <f>IFERROR(VLOOKUP($B27,Расходы!$B$18:$O$28,7,0),"NA")</f>
        <v>21.442618809999999</v>
      </c>
      <c r="BT27" s="1">
        <f>IFERROR(VLOOKUP($B27,Расходы!$B$18:$O$28,8,0),"NA")</f>
        <v>11053.94157752</v>
      </c>
      <c r="BU27" s="1">
        <f>IFERROR(VLOOKUP($B27,Расходы!$B$18:$O$28,9,0),"NA")</f>
        <v>1468.4097760100001</v>
      </c>
      <c r="BV27" s="1">
        <f>IFERROR(VLOOKUP($B27,Расходы!$B$18:$O$28,10,0),"NA")</f>
        <v>7186.9585349499994</v>
      </c>
      <c r="BW27" s="1">
        <f>IFERROR(VLOOKUP($B27,Расходы!$B$18:$O$28,11,0),"NA")</f>
        <v>7615.7845366499996</v>
      </c>
      <c r="BX27" s="1">
        <f>IFERROR(VLOOKUP($B27,Расходы!$B$18:$O$28,12,0),"NA")</f>
        <v>280.63316069999996</v>
      </c>
      <c r="BY27" s="1">
        <f>IFERROR(VLOOKUP($B27,Расходы!$B$18:$O$28,13,0),"NA")</f>
        <v>72.453214489999993</v>
      </c>
      <c r="BZ27" s="1">
        <f>IFERROR(VLOOKUP($B27,Расходы!$B$18:$O$28,14,0),"NA")</f>
        <v>37196.848397510003</v>
      </c>
    </row>
    <row r="28" spans="1:78" x14ac:dyDescent="0.2">
      <c r="A28" t="s">
        <v>139</v>
      </c>
      <c r="B28">
        <v>2015</v>
      </c>
      <c r="C28" t="s">
        <v>1</v>
      </c>
      <c r="D28" s="1">
        <v>634.6</v>
      </c>
      <c r="E28" s="1">
        <v>105</v>
      </c>
      <c r="F28" s="1">
        <v>105.4</v>
      </c>
      <c r="G28" s="1">
        <v>199100</v>
      </c>
      <c r="H28" s="1">
        <v>104.5</v>
      </c>
      <c r="I28" s="1">
        <v>103.5</v>
      </c>
      <c r="J28" s="1">
        <v>104.5</v>
      </c>
      <c r="K28" s="1">
        <v>103.5</v>
      </c>
      <c r="L28" s="1">
        <v>102.5</v>
      </c>
      <c r="M28" s="1">
        <v>102</v>
      </c>
      <c r="N28" s="1">
        <v>103</v>
      </c>
      <c r="O28" s="1">
        <v>104.2</v>
      </c>
      <c r="P28" s="1">
        <v>105.2</v>
      </c>
      <c r="Q28" s="1">
        <v>103.5</v>
      </c>
      <c r="R28" s="1">
        <v>102.1</v>
      </c>
      <c r="S28" s="1">
        <v>10700</v>
      </c>
      <c r="T28" s="1">
        <v>20000</v>
      </c>
      <c r="U28" s="1">
        <v>750</v>
      </c>
      <c r="V28" s="1">
        <v>405</v>
      </c>
      <c r="W28" s="1">
        <v>1025</v>
      </c>
      <c r="X28" s="1">
        <v>1620</v>
      </c>
      <c r="Y28" s="1">
        <v>400</v>
      </c>
      <c r="Z28" s="1">
        <v>103.5</v>
      </c>
      <c r="AA28" s="1">
        <v>77</v>
      </c>
      <c r="AB28" s="1">
        <v>23.5</v>
      </c>
      <c r="AC28" s="1">
        <v>13.7</v>
      </c>
      <c r="AD28" s="1">
        <v>71.2</v>
      </c>
      <c r="AE28" s="1">
        <v>10</v>
      </c>
      <c r="AF28" s="1">
        <v>45460</v>
      </c>
      <c r="AG28" s="1">
        <v>110</v>
      </c>
      <c r="AH28" s="1">
        <v>350</v>
      </c>
      <c r="AI28" s="1">
        <v>107000</v>
      </c>
      <c r="AJ28" s="1">
        <v>105.7</v>
      </c>
      <c r="AK28" s="1">
        <v>32200</v>
      </c>
      <c r="AL28" s="1">
        <v>104.2</v>
      </c>
      <c r="AM28" s="1">
        <v>88700</v>
      </c>
      <c r="AN28" s="1">
        <v>106300</v>
      </c>
      <c r="AO28" s="1">
        <v>35940</v>
      </c>
      <c r="AP28" s="1">
        <v>115000</v>
      </c>
      <c r="AQ28" s="1">
        <v>2195</v>
      </c>
      <c r="AR28" s="1">
        <v>102.1</v>
      </c>
      <c r="AS28" s="1">
        <v>1610</v>
      </c>
      <c r="AT28" s="1">
        <v>101.6</v>
      </c>
      <c r="AU28" s="1">
        <v>585</v>
      </c>
      <c r="AV28" s="1">
        <v>103.5</v>
      </c>
      <c r="AW28" s="1">
        <v>7.9</v>
      </c>
      <c r="AX28" s="1">
        <v>2.2000000000000002</v>
      </c>
      <c r="AY28" s="1">
        <f>IFERROR(VLOOKUP($B28,Доходы!$B$21:$Q$31,2,0),"NA")</f>
        <v>13245.398703389999</v>
      </c>
      <c r="AZ28" s="1">
        <f>IFERROR(VLOOKUP($B28,Доходы!$B$21:$Q$31,3,0),"NA")</f>
        <v>2473.7960763299998</v>
      </c>
      <c r="BA28" s="1">
        <f>IFERROR(VLOOKUP($B28,Доходы!$B$21:$Q$31,4,0),"NA")</f>
        <v>1792.9860806600002</v>
      </c>
      <c r="BB28" s="1">
        <f>IFERROR(VLOOKUP($B28,Доходы!$B$21:$Q$31,5,0),"NA")</f>
        <v>3274.9408420999998</v>
      </c>
      <c r="BC28" s="1">
        <f>IFERROR(VLOOKUP($B28,Доходы!$B$21:$Q$31,6,0),"NA")</f>
        <v>518.91937194000002</v>
      </c>
      <c r="BD28" s="1">
        <f>IFERROR(VLOOKUP($B28,Доходы!$B$21:$Q$31,7,0),"NA")</f>
        <v>186.42455342</v>
      </c>
      <c r="BE28" s="1">
        <f>IFERROR(VLOOKUP($B28,Доходы!$B$21:$Q$31,8,0),"NA")</f>
        <v>-0.22022239000000002</v>
      </c>
      <c r="BF28" s="1">
        <f>IFERROR(VLOOKUP($B28,Доходы!$B$21:$Q$31,9,0),"NA")</f>
        <v>765.71256632000006</v>
      </c>
      <c r="BG28" s="1">
        <f>IFERROR(VLOOKUP($B28,Доходы!$B$21:$Q$31,10,0),"NA")</f>
        <v>685.22587955999995</v>
      </c>
      <c r="BH28" s="1">
        <f>IFERROR(VLOOKUP($B28,Доходы!$B$21:$Q$31,11,0),"NA")</f>
        <v>274.58857911000001</v>
      </c>
      <c r="BI28" s="1">
        <f>IFERROR(VLOOKUP($B28,Доходы!$B$21:$Q$31,12,0),"NA")</f>
        <v>634.04877622000004</v>
      </c>
      <c r="BJ28" s="1">
        <f>IFERROR(VLOOKUP($B28,Доходы!$B$21:$Q$31,13,0),"NA")</f>
        <v>0.38952500000000001</v>
      </c>
      <c r="BK28" s="1">
        <f>IFERROR(VLOOKUP($B28,Доходы!$B$21:$Q$31,14,0),"NA")</f>
        <v>388.43685655000002</v>
      </c>
      <c r="BL28" s="1">
        <f>IFERROR(VLOOKUP($B28,Доходы!$B$21:$Q$31,15,0),"NA")</f>
        <v>25.09419948</v>
      </c>
      <c r="BM28" s="1">
        <f>IFERROR(VLOOKUP($B28,Доходы!$B$21:$Q$31,16,0),"NA")</f>
        <v>24265.74178769</v>
      </c>
      <c r="BN28" s="1">
        <f>IFERROR(VLOOKUP($B28,Расходы!$B$18:$O$28,2,0),"NA")</f>
        <v>2351.4360882399997</v>
      </c>
      <c r="BO28" s="1">
        <f>IFERROR(VLOOKUP($B28,Расходы!$B$18:$O$28,3,0),"NA")</f>
        <v>12.984462929999999</v>
      </c>
      <c r="BP28" s="1">
        <f>IFERROR(VLOOKUP($B28,Расходы!$B$18:$O$28,4,0),"NA")</f>
        <v>623.11365714999999</v>
      </c>
      <c r="BQ28" s="1">
        <f>IFERROR(VLOOKUP($B28,Расходы!$B$18:$O$28,5,0),"NA")</f>
        <v>4509.8673814200001</v>
      </c>
      <c r="BR28" s="1">
        <f>IFERROR(VLOOKUP($B28,Расходы!$B$18:$O$28,6,0),"NA")</f>
        <v>1999.8233886400001</v>
      </c>
      <c r="BS28" s="1">
        <f>IFERROR(VLOOKUP($B28,Расходы!$B$18:$O$28,7,0),"NA")</f>
        <v>21.442618809999999</v>
      </c>
      <c r="BT28" s="1">
        <f>IFERROR(VLOOKUP($B28,Расходы!$B$18:$O$28,8,0),"NA")</f>
        <v>11053.94157752</v>
      </c>
      <c r="BU28" s="1">
        <f>IFERROR(VLOOKUP($B28,Расходы!$B$18:$O$28,9,0),"NA")</f>
        <v>1468.4097760100001</v>
      </c>
      <c r="BV28" s="1">
        <f>IFERROR(VLOOKUP($B28,Расходы!$B$18:$O$28,10,0),"NA")</f>
        <v>7186.9585349499994</v>
      </c>
      <c r="BW28" s="1">
        <f>IFERROR(VLOOKUP($B28,Расходы!$B$18:$O$28,11,0),"NA")</f>
        <v>7615.7845366499996</v>
      </c>
      <c r="BX28" s="1">
        <f>IFERROR(VLOOKUP($B28,Расходы!$B$18:$O$28,12,0),"NA")</f>
        <v>280.63316069999996</v>
      </c>
      <c r="BY28" s="1">
        <f>IFERROR(VLOOKUP($B28,Расходы!$B$18:$O$28,13,0),"NA")</f>
        <v>72.453214489999993</v>
      </c>
      <c r="BZ28" s="1">
        <f>IFERROR(VLOOKUP($B28,Расходы!$B$18:$O$28,14,0),"NA")</f>
        <v>37196.848397510003</v>
      </c>
    </row>
    <row r="29" spans="1:78" x14ac:dyDescent="0.2">
      <c r="A29" t="s">
        <v>140</v>
      </c>
      <c r="B29">
        <v>2014</v>
      </c>
      <c r="C29" t="s">
        <v>0</v>
      </c>
      <c r="D29" s="1">
        <v>633.5</v>
      </c>
      <c r="E29" s="1">
        <v>105.5</v>
      </c>
      <c r="F29" s="1">
        <v>105.9</v>
      </c>
      <c r="G29" s="1">
        <v>154300</v>
      </c>
      <c r="H29" s="1">
        <v>100</v>
      </c>
      <c r="I29" s="1">
        <v>100</v>
      </c>
      <c r="J29" s="1">
        <v>100</v>
      </c>
      <c r="K29" s="1">
        <v>98</v>
      </c>
      <c r="L29" s="1">
        <v>98.5</v>
      </c>
      <c r="M29" s="1">
        <v>100</v>
      </c>
      <c r="N29" s="1">
        <v>100</v>
      </c>
      <c r="O29" s="1">
        <v>90</v>
      </c>
      <c r="P29" s="1">
        <v>100</v>
      </c>
      <c r="Q29" s="1">
        <v>102</v>
      </c>
      <c r="R29" s="1">
        <v>100</v>
      </c>
      <c r="S29" s="1">
        <v>10400</v>
      </c>
      <c r="T29" s="1">
        <v>17500</v>
      </c>
      <c r="U29" s="1">
        <v>670</v>
      </c>
      <c r="V29" s="1">
        <v>145</v>
      </c>
      <c r="W29" s="1">
        <v>720</v>
      </c>
      <c r="X29" s="1">
        <v>850</v>
      </c>
      <c r="Y29" s="1">
        <v>380</v>
      </c>
      <c r="Z29" s="1">
        <v>100</v>
      </c>
      <c r="AA29" s="1">
        <v>69</v>
      </c>
      <c r="AB29" s="1">
        <v>18.100000000000001</v>
      </c>
      <c r="AC29" s="1">
        <v>12.6</v>
      </c>
      <c r="AD29" s="1">
        <v>61</v>
      </c>
      <c r="AE29" s="1">
        <v>3</v>
      </c>
      <c r="AF29" s="1">
        <v>38270</v>
      </c>
      <c r="AG29" s="1">
        <v>102</v>
      </c>
      <c r="AH29" s="1">
        <v>205</v>
      </c>
      <c r="AI29" s="1">
        <v>95000</v>
      </c>
      <c r="AJ29" s="1">
        <v>103</v>
      </c>
      <c r="AK29" s="1">
        <v>27600</v>
      </c>
      <c r="AL29" s="1">
        <v>101</v>
      </c>
      <c r="AM29" s="1">
        <v>81200</v>
      </c>
      <c r="AN29" s="1">
        <v>94700</v>
      </c>
      <c r="AO29" s="1">
        <v>14000</v>
      </c>
      <c r="AP29" s="1">
        <v>109500</v>
      </c>
      <c r="AQ29" s="1">
        <v>1365</v>
      </c>
      <c r="AR29" s="1">
        <v>101.11111111111111</v>
      </c>
      <c r="AS29" s="1">
        <v>1120</v>
      </c>
      <c r="AT29" s="1">
        <v>100.90090090090089</v>
      </c>
      <c r="AU29" s="1">
        <v>245</v>
      </c>
      <c r="AV29" s="1">
        <v>102.08333333333333</v>
      </c>
      <c r="AW29" s="1">
        <v>7.7</v>
      </c>
      <c r="AX29" s="1">
        <v>2.33</v>
      </c>
      <c r="AY29" s="1">
        <f>IFERROR(VLOOKUP($B29,Доходы!$B$21:$Q$31,2,0),"NA")</f>
        <v>12301.39700332</v>
      </c>
      <c r="AZ29" s="1">
        <f>IFERROR(VLOOKUP($B29,Доходы!$B$21:$Q$31,3,0),"NA")</f>
        <v>2286.4656678299998</v>
      </c>
      <c r="BA29" s="1">
        <f>IFERROR(VLOOKUP($B29,Доходы!$B$21:$Q$31,4,0),"NA")</f>
        <v>1621.8838004000002</v>
      </c>
      <c r="BB29" s="1">
        <f>IFERROR(VLOOKUP($B29,Доходы!$B$21:$Q$31,5,0),"NA")</f>
        <v>2805.1583369599998</v>
      </c>
      <c r="BC29" s="1">
        <f>IFERROR(VLOOKUP($B29,Доходы!$B$21:$Q$31,6,0),"NA")</f>
        <v>496.76280118</v>
      </c>
      <c r="BD29" s="1">
        <f>IFERROR(VLOOKUP($B29,Доходы!$B$21:$Q$31,7,0),"NA")</f>
        <v>134.72427952999999</v>
      </c>
      <c r="BE29" s="1">
        <f>IFERROR(VLOOKUP($B29,Доходы!$B$21:$Q$31,8,0),"NA")</f>
        <v>0.36332167999999998</v>
      </c>
      <c r="BF29" s="1">
        <f>IFERROR(VLOOKUP($B29,Доходы!$B$21:$Q$31,9,0),"NA")</f>
        <v>792.44445897000003</v>
      </c>
      <c r="BG29" s="1">
        <f>IFERROR(VLOOKUP($B29,Доходы!$B$21:$Q$31,10,0),"NA")</f>
        <v>542.84093840999992</v>
      </c>
      <c r="BH29" s="1">
        <f>IFERROR(VLOOKUP($B29,Доходы!$B$21:$Q$31,11,0),"NA")</f>
        <v>308.20930379000004</v>
      </c>
      <c r="BI29" s="1">
        <f>IFERROR(VLOOKUP($B29,Доходы!$B$21:$Q$31,12,0),"NA")</f>
        <v>763.4695377999999</v>
      </c>
      <c r="BJ29" s="1">
        <f>IFERROR(VLOOKUP($B29,Доходы!$B$21:$Q$31,13,0),"NA")</f>
        <v>1.17807</v>
      </c>
      <c r="BK29" s="1">
        <f>IFERROR(VLOOKUP($B29,Доходы!$B$21:$Q$31,14,0),"NA")</f>
        <v>381.25433907999997</v>
      </c>
      <c r="BL29" s="1">
        <f>IFERROR(VLOOKUP($B29,Доходы!$B$21:$Q$31,15,0),"NA")</f>
        <v>19.218916280000002</v>
      </c>
      <c r="BM29" s="1">
        <f>IFERROR(VLOOKUP($B29,Доходы!$B$21:$Q$31,16,0),"NA")</f>
        <v>22455.370775230003</v>
      </c>
      <c r="BN29" s="1">
        <f>IFERROR(VLOOKUP($B29,Расходы!$B$18:$O$28,2,0),"NA")</f>
        <v>2339.1920939199999</v>
      </c>
      <c r="BO29" s="1">
        <f>IFERROR(VLOOKUP($B29,Расходы!$B$18:$O$28,3,0),"NA")</f>
        <v>13.160915109999999</v>
      </c>
      <c r="BP29" s="1">
        <f>IFERROR(VLOOKUP($B29,Расходы!$B$18:$O$28,4,0),"NA")</f>
        <v>674.64106436999998</v>
      </c>
      <c r="BQ29" s="1">
        <f>IFERROR(VLOOKUP($B29,Расходы!$B$18:$O$28,5,0),"NA")</f>
        <v>5418.2802808799997</v>
      </c>
      <c r="BR29" s="1">
        <f>IFERROR(VLOOKUP($B29,Расходы!$B$18:$O$28,6,0),"NA")</f>
        <v>1818.10748771</v>
      </c>
      <c r="BS29" s="1">
        <f>IFERROR(VLOOKUP($B29,Расходы!$B$18:$O$28,7,0),"NA")</f>
        <v>31.497077440000002</v>
      </c>
      <c r="BT29" s="1">
        <f>IFERROR(VLOOKUP($B29,Расходы!$B$18:$O$28,8,0),"NA")</f>
        <v>11215.62578672</v>
      </c>
      <c r="BU29" s="1">
        <f>IFERROR(VLOOKUP($B29,Расходы!$B$18:$O$28,9,0),"NA")</f>
        <v>1300.9792825999998</v>
      </c>
      <c r="BV29" s="1">
        <f>IFERROR(VLOOKUP($B29,Расходы!$B$18:$O$28,10,0),"NA")</f>
        <v>6006.3873775399998</v>
      </c>
      <c r="BW29" s="1">
        <f>IFERROR(VLOOKUP($B29,Расходы!$B$18:$O$28,11,0),"NA")</f>
        <v>7454.95971052</v>
      </c>
      <c r="BX29" s="1">
        <f>IFERROR(VLOOKUP($B29,Расходы!$B$18:$O$28,12,0),"NA")</f>
        <v>306.2134896</v>
      </c>
      <c r="BY29" s="1">
        <f>IFERROR(VLOOKUP($B29,Расходы!$B$18:$O$28,13,0),"NA")</f>
        <v>76.615009639999997</v>
      </c>
      <c r="BZ29" s="1">
        <f>IFERROR(VLOOKUP($B29,Расходы!$B$18:$O$28,14,0),"NA")</f>
        <v>36655.659576049999</v>
      </c>
    </row>
    <row r="30" spans="1:78" x14ac:dyDescent="0.2">
      <c r="A30" t="s">
        <v>140</v>
      </c>
      <c r="B30">
        <v>2014</v>
      </c>
      <c r="C30" t="s">
        <v>1</v>
      </c>
      <c r="D30" s="1">
        <v>634</v>
      </c>
      <c r="E30" s="1">
        <v>105.5</v>
      </c>
      <c r="F30" s="1">
        <v>105.9</v>
      </c>
      <c r="G30" s="1">
        <v>159700</v>
      </c>
      <c r="H30" s="1">
        <v>103</v>
      </c>
      <c r="I30" s="1">
        <v>102.5</v>
      </c>
      <c r="J30" s="1">
        <v>102.5</v>
      </c>
      <c r="K30" s="1">
        <v>103</v>
      </c>
      <c r="L30" s="1">
        <v>101.5</v>
      </c>
      <c r="M30" s="1">
        <v>103</v>
      </c>
      <c r="N30" s="1">
        <v>107</v>
      </c>
      <c r="O30" s="1">
        <v>95</v>
      </c>
      <c r="P30" s="1">
        <v>105</v>
      </c>
      <c r="Q30" s="1">
        <v>104</v>
      </c>
      <c r="R30" s="1">
        <v>101</v>
      </c>
      <c r="S30" s="1">
        <v>10500</v>
      </c>
      <c r="T30" s="1">
        <v>18500</v>
      </c>
      <c r="U30" s="1">
        <v>690</v>
      </c>
      <c r="V30" s="1">
        <v>165</v>
      </c>
      <c r="W30" s="1">
        <v>750</v>
      </c>
      <c r="X30" s="1">
        <v>880</v>
      </c>
      <c r="Y30" s="1">
        <v>400</v>
      </c>
      <c r="Z30" s="1">
        <v>101</v>
      </c>
      <c r="AA30" s="1">
        <v>71.7</v>
      </c>
      <c r="AB30" s="1">
        <v>19</v>
      </c>
      <c r="AC30" s="1">
        <v>13.5</v>
      </c>
      <c r="AD30" s="1">
        <v>65.599999999999994</v>
      </c>
      <c r="AE30" s="1">
        <v>4.8</v>
      </c>
      <c r="AF30" s="1">
        <v>39060</v>
      </c>
      <c r="AG30" s="1">
        <v>104.6</v>
      </c>
      <c r="AH30" s="1">
        <v>215</v>
      </c>
      <c r="AI30" s="1">
        <v>96500</v>
      </c>
      <c r="AJ30" s="1">
        <v>104.5</v>
      </c>
      <c r="AK30" s="1">
        <v>28000</v>
      </c>
      <c r="AL30" s="1">
        <v>103</v>
      </c>
      <c r="AM30" s="1">
        <v>81400</v>
      </c>
      <c r="AN30" s="1">
        <v>95100</v>
      </c>
      <c r="AO30" s="1">
        <v>15000</v>
      </c>
      <c r="AP30" s="1">
        <v>111000</v>
      </c>
      <c r="AQ30" s="1">
        <v>1500</v>
      </c>
      <c r="AR30" s="1">
        <v>111.11111111111111</v>
      </c>
      <c r="AS30" s="1">
        <v>1250</v>
      </c>
      <c r="AT30" s="1">
        <v>112.61261261261262</v>
      </c>
      <c r="AU30" s="1">
        <v>250</v>
      </c>
      <c r="AV30" s="1">
        <v>104.16666666666667</v>
      </c>
      <c r="AW30" s="1">
        <v>7.5</v>
      </c>
      <c r="AX30" s="1">
        <v>2.27</v>
      </c>
      <c r="AY30" s="1">
        <f>IFERROR(VLOOKUP($B30,Доходы!$B$21:$Q$31,2,0),"NA")</f>
        <v>12301.39700332</v>
      </c>
      <c r="AZ30" s="1">
        <f>IFERROR(VLOOKUP($B30,Доходы!$B$21:$Q$31,3,0),"NA")</f>
        <v>2286.4656678299998</v>
      </c>
      <c r="BA30" s="1">
        <f>IFERROR(VLOOKUP($B30,Доходы!$B$21:$Q$31,4,0),"NA")</f>
        <v>1621.8838004000002</v>
      </c>
      <c r="BB30" s="1">
        <f>IFERROR(VLOOKUP($B30,Доходы!$B$21:$Q$31,5,0),"NA")</f>
        <v>2805.1583369599998</v>
      </c>
      <c r="BC30" s="1">
        <f>IFERROR(VLOOKUP($B30,Доходы!$B$21:$Q$31,6,0),"NA")</f>
        <v>496.76280118</v>
      </c>
      <c r="BD30" s="1">
        <f>IFERROR(VLOOKUP($B30,Доходы!$B$21:$Q$31,7,0),"NA")</f>
        <v>134.72427952999999</v>
      </c>
      <c r="BE30" s="1">
        <f>IFERROR(VLOOKUP($B30,Доходы!$B$21:$Q$31,8,0),"NA")</f>
        <v>0.36332167999999998</v>
      </c>
      <c r="BF30" s="1">
        <f>IFERROR(VLOOKUP($B30,Доходы!$B$21:$Q$31,9,0),"NA")</f>
        <v>792.44445897000003</v>
      </c>
      <c r="BG30" s="1">
        <f>IFERROR(VLOOKUP($B30,Доходы!$B$21:$Q$31,10,0),"NA")</f>
        <v>542.84093840999992</v>
      </c>
      <c r="BH30" s="1">
        <f>IFERROR(VLOOKUP($B30,Доходы!$B$21:$Q$31,11,0),"NA")</f>
        <v>308.20930379000004</v>
      </c>
      <c r="BI30" s="1">
        <f>IFERROR(VLOOKUP($B30,Доходы!$B$21:$Q$31,12,0),"NA")</f>
        <v>763.4695377999999</v>
      </c>
      <c r="BJ30" s="1">
        <f>IFERROR(VLOOKUP($B30,Доходы!$B$21:$Q$31,13,0),"NA")</f>
        <v>1.17807</v>
      </c>
      <c r="BK30" s="1">
        <f>IFERROR(VLOOKUP($B30,Доходы!$B$21:$Q$31,14,0),"NA")</f>
        <v>381.25433907999997</v>
      </c>
      <c r="BL30" s="1">
        <f>IFERROR(VLOOKUP($B30,Доходы!$B$21:$Q$31,15,0),"NA")</f>
        <v>19.218916280000002</v>
      </c>
      <c r="BM30" s="1">
        <f>IFERROR(VLOOKUP($B30,Доходы!$B$21:$Q$31,16,0),"NA")</f>
        <v>22455.370775230003</v>
      </c>
      <c r="BN30" s="1">
        <f>IFERROR(VLOOKUP($B30,Расходы!$B$18:$O$28,2,0),"NA")</f>
        <v>2339.1920939199999</v>
      </c>
      <c r="BO30" s="1">
        <f>IFERROR(VLOOKUP($B30,Расходы!$B$18:$O$28,3,0),"NA")</f>
        <v>13.160915109999999</v>
      </c>
      <c r="BP30" s="1">
        <f>IFERROR(VLOOKUP($B30,Расходы!$B$18:$O$28,4,0),"NA")</f>
        <v>674.64106436999998</v>
      </c>
      <c r="BQ30" s="1">
        <f>IFERROR(VLOOKUP($B30,Расходы!$B$18:$O$28,5,0),"NA")</f>
        <v>5418.2802808799997</v>
      </c>
      <c r="BR30" s="1">
        <f>IFERROR(VLOOKUP($B30,Расходы!$B$18:$O$28,6,0),"NA")</f>
        <v>1818.10748771</v>
      </c>
      <c r="BS30" s="1">
        <f>IFERROR(VLOOKUP($B30,Расходы!$B$18:$O$28,7,0),"NA")</f>
        <v>31.497077440000002</v>
      </c>
      <c r="BT30" s="1">
        <f>IFERROR(VLOOKUP($B30,Расходы!$B$18:$O$28,8,0),"NA")</f>
        <v>11215.62578672</v>
      </c>
      <c r="BU30" s="1">
        <f>IFERROR(VLOOKUP($B30,Расходы!$B$18:$O$28,9,0),"NA")</f>
        <v>1300.9792825999998</v>
      </c>
      <c r="BV30" s="1">
        <f>IFERROR(VLOOKUP($B30,Расходы!$B$18:$O$28,10,0),"NA")</f>
        <v>6006.3873775399998</v>
      </c>
      <c r="BW30" s="1">
        <f>IFERROR(VLOOKUP($B30,Расходы!$B$18:$O$28,11,0),"NA")</f>
        <v>7454.95971052</v>
      </c>
      <c r="BX30" s="1">
        <f>IFERROR(VLOOKUP($B30,Расходы!$B$18:$O$28,12,0),"NA")</f>
        <v>306.2134896</v>
      </c>
      <c r="BY30" s="1">
        <f>IFERROR(VLOOKUP($B30,Расходы!$B$18:$O$28,13,0),"NA")</f>
        <v>76.615009639999997</v>
      </c>
      <c r="BZ30" s="1">
        <f>IFERROR(VLOOKUP($B30,Расходы!$B$18:$O$28,14,0),"NA")</f>
        <v>36655.659576049999</v>
      </c>
    </row>
    <row r="31" spans="1:78" x14ac:dyDescent="0.2">
      <c r="A31" t="s">
        <v>140</v>
      </c>
      <c r="B31">
        <v>2015</v>
      </c>
      <c r="C31" t="s">
        <v>0</v>
      </c>
      <c r="D31" s="1">
        <v>632.1</v>
      </c>
      <c r="E31" s="1">
        <v>105</v>
      </c>
      <c r="F31" s="1">
        <v>105.3</v>
      </c>
      <c r="G31" s="1">
        <v>164300</v>
      </c>
      <c r="H31" s="1">
        <v>101.5</v>
      </c>
      <c r="I31" s="1">
        <v>101.5</v>
      </c>
      <c r="J31" s="1">
        <v>101</v>
      </c>
      <c r="K31" s="1">
        <v>100.5</v>
      </c>
      <c r="L31" s="1">
        <v>100</v>
      </c>
      <c r="M31" s="1">
        <v>102</v>
      </c>
      <c r="N31" s="1">
        <v>104</v>
      </c>
      <c r="O31" s="1">
        <v>98</v>
      </c>
      <c r="P31" s="1">
        <v>104</v>
      </c>
      <c r="Q31" s="1">
        <v>103</v>
      </c>
      <c r="R31" s="1">
        <v>98</v>
      </c>
      <c r="S31" s="1">
        <v>10450</v>
      </c>
      <c r="T31" s="1">
        <v>18800</v>
      </c>
      <c r="U31" s="1">
        <v>680</v>
      </c>
      <c r="V31" s="1">
        <v>200</v>
      </c>
      <c r="W31" s="1">
        <v>750</v>
      </c>
      <c r="X31" s="1">
        <v>899.96882652508395</v>
      </c>
      <c r="Y31" s="1">
        <v>380</v>
      </c>
      <c r="Z31" s="1">
        <v>102</v>
      </c>
      <c r="AA31" s="1">
        <v>69.099999999999994</v>
      </c>
      <c r="AB31" s="1">
        <v>18.100000000000001</v>
      </c>
      <c r="AC31" s="1">
        <v>14</v>
      </c>
      <c r="AD31" s="1">
        <v>61.2</v>
      </c>
      <c r="AE31" s="1">
        <v>3</v>
      </c>
      <c r="AF31" s="1">
        <v>42270</v>
      </c>
      <c r="AG31" s="1">
        <v>103.7</v>
      </c>
      <c r="AH31" s="1">
        <v>215</v>
      </c>
      <c r="AI31" s="1">
        <v>103000</v>
      </c>
      <c r="AJ31" s="1">
        <v>103</v>
      </c>
      <c r="AK31" s="1">
        <v>29900</v>
      </c>
      <c r="AL31" s="1">
        <v>102</v>
      </c>
      <c r="AM31" s="1">
        <v>88000</v>
      </c>
      <c r="AN31" s="1">
        <v>102700</v>
      </c>
      <c r="AO31" s="1">
        <v>14500</v>
      </c>
      <c r="AP31" s="1">
        <v>112000</v>
      </c>
      <c r="AQ31" s="1">
        <v>1390</v>
      </c>
      <c r="AR31" s="1">
        <v>101.83150183150182</v>
      </c>
      <c r="AS31" s="1">
        <v>1140</v>
      </c>
      <c r="AT31" s="1">
        <v>101.78571428571428</v>
      </c>
      <c r="AU31" s="1">
        <v>250</v>
      </c>
      <c r="AV31" s="1">
        <v>102.04081632653062</v>
      </c>
      <c r="AW31" s="1">
        <v>7.5</v>
      </c>
      <c r="AX31" s="1">
        <v>2.2799999999999998</v>
      </c>
      <c r="AY31" s="1">
        <f>IFERROR(VLOOKUP($B31,Доходы!$B$21:$Q$31,2,0),"NA")</f>
        <v>13245.398703389999</v>
      </c>
      <c r="AZ31" s="1">
        <f>IFERROR(VLOOKUP($B31,Доходы!$B$21:$Q$31,3,0),"NA")</f>
        <v>2473.7960763299998</v>
      </c>
      <c r="BA31" s="1">
        <f>IFERROR(VLOOKUP($B31,Доходы!$B$21:$Q$31,4,0),"NA")</f>
        <v>1792.9860806600002</v>
      </c>
      <c r="BB31" s="1">
        <f>IFERROR(VLOOKUP($B31,Доходы!$B$21:$Q$31,5,0),"NA")</f>
        <v>3274.9408420999998</v>
      </c>
      <c r="BC31" s="1">
        <f>IFERROR(VLOOKUP($B31,Доходы!$B$21:$Q$31,6,0),"NA")</f>
        <v>518.91937194000002</v>
      </c>
      <c r="BD31" s="1">
        <f>IFERROR(VLOOKUP($B31,Доходы!$B$21:$Q$31,7,0),"NA")</f>
        <v>186.42455342</v>
      </c>
      <c r="BE31" s="1">
        <f>IFERROR(VLOOKUP($B31,Доходы!$B$21:$Q$31,8,0),"NA")</f>
        <v>-0.22022239000000002</v>
      </c>
      <c r="BF31" s="1">
        <f>IFERROR(VLOOKUP($B31,Доходы!$B$21:$Q$31,9,0),"NA")</f>
        <v>765.71256632000006</v>
      </c>
      <c r="BG31" s="1">
        <f>IFERROR(VLOOKUP($B31,Доходы!$B$21:$Q$31,10,0),"NA")</f>
        <v>685.22587955999995</v>
      </c>
      <c r="BH31" s="1">
        <f>IFERROR(VLOOKUP($B31,Доходы!$B$21:$Q$31,11,0),"NA")</f>
        <v>274.58857911000001</v>
      </c>
      <c r="BI31" s="1">
        <f>IFERROR(VLOOKUP($B31,Доходы!$B$21:$Q$31,12,0),"NA")</f>
        <v>634.04877622000004</v>
      </c>
      <c r="BJ31" s="1">
        <f>IFERROR(VLOOKUP($B31,Доходы!$B$21:$Q$31,13,0),"NA")</f>
        <v>0.38952500000000001</v>
      </c>
      <c r="BK31" s="1">
        <f>IFERROR(VLOOKUP($B31,Доходы!$B$21:$Q$31,14,0),"NA")</f>
        <v>388.43685655000002</v>
      </c>
      <c r="BL31" s="1">
        <f>IFERROR(VLOOKUP($B31,Доходы!$B$21:$Q$31,15,0),"NA")</f>
        <v>25.09419948</v>
      </c>
      <c r="BM31" s="1">
        <f>IFERROR(VLOOKUP($B31,Доходы!$B$21:$Q$31,16,0),"NA")</f>
        <v>24265.74178769</v>
      </c>
      <c r="BN31" s="1">
        <f>IFERROR(VLOOKUP($B31,Расходы!$B$18:$O$28,2,0),"NA")</f>
        <v>2351.4360882399997</v>
      </c>
      <c r="BO31" s="1">
        <f>IFERROR(VLOOKUP($B31,Расходы!$B$18:$O$28,3,0),"NA")</f>
        <v>12.984462929999999</v>
      </c>
      <c r="BP31" s="1">
        <f>IFERROR(VLOOKUP($B31,Расходы!$B$18:$O$28,4,0),"NA")</f>
        <v>623.11365714999999</v>
      </c>
      <c r="BQ31" s="1">
        <f>IFERROR(VLOOKUP($B31,Расходы!$B$18:$O$28,5,0),"NA")</f>
        <v>4509.8673814200001</v>
      </c>
      <c r="BR31" s="1">
        <f>IFERROR(VLOOKUP($B31,Расходы!$B$18:$O$28,6,0),"NA")</f>
        <v>1999.8233886400001</v>
      </c>
      <c r="BS31" s="1">
        <f>IFERROR(VLOOKUP($B31,Расходы!$B$18:$O$28,7,0),"NA")</f>
        <v>21.442618809999999</v>
      </c>
      <c r="BT31" s="1">
        <f>IFERROR(VLOOKUP($B31,Расходы!$B$18:$O$28,8,0),"NA")</f>
        <v>11053.94157752</v>
      </c>
      <c r="BU31" s="1">
        <f>IFERROR(VLOOKUP($B31,Расходы!$B$18:$O$28,9,0),"NA")</f>
        <v>1468.4097760100001</v>
      </c>
      <c r="BV31" s="1">
        <f>IFERROR(VLOOKUP($B31,Расходы!$B$18:$O$28,10,0),"NA")</f>
        <v>7186.9585349499994</v>
      </c>
      <c r="BW31" s="1">
        <f>IFERROR(VLOOKUP($B31,Расходы!$B$18:$O$28,11,0),"NA")</f>
        <v>7615.7845366499996</v>
      </c>
      <c r="BX31" s="1">
        <f>IFERROR(VLOOKUP($B31,Расходы!$B$18:$O$28,12,0),"NA")</f>
        <v>280.63316069999996</v>
      </c>
      <c r="BY31" s="1">
        <f>IFERROR(VLOOKUP($B31,Расходы!$B$18:$O$28,13,0),"NA")</f>
        <v>72.453214489999993</v>
      </c>
      <c r="BZ31" s="1">
        <f>IFERROR(VLOOKUP($B31,Расходы!$B$18:$O$28,14,0),"NA")</f>
        <v>37196.848397510003</v>
      </c>
    </row>
    <row r="32" spans="1:78" x14ac:dyDescent="0.2">
      <c r="A32" t="s">
        <v>140</v>
      </c>
      <c r="B32">
        <v>2015</v>
      </c>
      <c r="C32" t="s">
        <v>1</v>
      </c>
      <c r="D32" s="1">
        <v>632.9</v>
      </c>
      <c r="E32" s="1">
        <v>105</v>
      </c>
      <c r="F32" s="1">
        <v>105.3</v>
      </c>
      <c r="G32" s="1">
        <v>172700</v>
      </c>
      <c r="H32" s="1">
        <v>103.2</v>
      </c>
      <c r="I32" s="1">
        <v>103.5</v>
      </c>
      <c r="J32" s="1">
        <v>102</v>
      </c>
      <c r="K32" s="1">
        <v>104</v>
      </c>
      <c r="L32" s="1">
        <v>102</v>
      </c>
      <c r="M32" s="1">
        <v>103.5</v>
      </c>
      <c r="N32" s="1">
        <v>106</v>
      </c>
      <c r="O32" s="1">
        <v>102</v>
      </c>
      <c r="P32" s="1">
        <v>107</v>
      </c>
      <c r="Q32" s="1">
        <v>105</v>
      </c>
      <c r="R32" s="1">
        <v>101</v>
      </c>
      <c r="S32" s="1">
        <v>10600</v>
      </c>
      <c r="T32" s="1">
        <v>20000</v>
      </c>
      <c r="U32" s="1">
        <v>710</v>
      </c>
      <c r="V32" s="1">
        <v>255</v>
      </c>
      <c r="W32" s="1">
        <v>800</v>
      </c>
      <c r="X32" s="1">
        <v>950</v>
      </c>
      <c r="Y32" s="1">
        <v>400</v>
      </c>
      <c r="Z32" s="1">
        <v>103.5</v>
      </c>
      <c r="AA32" s="1">
        <v>72.7</v>
      </c>
      <c r="AB32" s="1">
        <v>19.100000000000001</v>
      </c>
      <c r="AC32" s="1">
        <v>15</v>
      </c>
      <c r="AD32" s="1">
        <v>65.8</v>
      </c>
      <c r="AE32" s="1">
        <v>4.8</v>
      </c>
      <c r="AF32" s="1">
        <v>44060</v>
      </c>
      <c r="AG32" s="1">
        <v>106.4</v>
      </c>
      <c r="AH32" s="1">
        <v>240</v>
      </c>
      <c r="AI32" s="1">
        <v>106300</v>
      </c>
      <c r="AJ32" s="1">
        <v>105</v>
      </c>
      <c r="AK32" s="1">
        <v>30700</v>
      </c>
      <c r="AL32" s="1">
        <v>103.5</v>
      </c>
      <c r="AM32" s="1">
        <v>89500</v>
      </c>
      <c r="AN32" s="1">
        <v>104700</v>
      </c>
      <c r="AO32" s="1">
        <v>21800</v>
      </c>
      <c r="AP32" s="1">
        <v>117000</v>
      </c>
      <c r="AQ32" s="1">
        <v>1580</v>
      </c>
      <c r="AR32" s="1">
        <v>105.33333333333333</v>
      </c>
      <c r="AS32" s="1">
        <v>1320</v>
      </c>
      <c r="AT32" s="1">
        <v>105.60000000000001</v>
      </c>
      <c r="AU32" s="1">
        <v>260</v>
      </c>
      <c r="AV32" s="1">
        <v>104</v>
      </c>
      <c r="AW32" s="1">
        <v>7.1</v>
      </c>
      <c r="AX32" s="1">
        <v>2.15</v>
      </c>
      <c r="AY32" s="1">
        <f>IFERROR(VLOOKUP($B32,Доходы!$B$21:$Q$31,2,0),"NA")</f>
        <v>13245.398703389999</v>
      </c>
      <c r="AZ32" s="1">
        <f>IFERROR(VLOOKUP($B32,Доходы!$B$21:$Q$31,3,0),"NA")</f>
        <v>2473.7960763299998</v>
      </c>
      <c r="BA32" s="1">
        <f>IFERROR(VLOOKUP($B32,Доходы!$B$21:$Q$31,4,0),"NA")</f>
        <v>1792.9860806600002</v>
      </c>
      <c r="BB32" s="1">
        <f>IFERROR(VLOOKUP($B32,Доходы!$B$21:$Q$31,5,0),"NA")</f>
        <v>3274.9408420999998</v>
      </c>
      <c r="BC32" s="1">
        <f>IFERROR(VLOOKUP($B32,Доходы!$B$21:$Q$31,6,0),"NA")</f>
        <v>518.91937194000002</v>
      </c>
      <c r="BD32" s="1">
        <f>IFERROR(VLOOKUP($B32,Доходы!$B$21:$Q$31,7,0),"NA")</f>
        <v>186.42455342</v>
      </c>
      <c r="BE32" s="1">
        <f>IFERROR(VLOOKUP($B32,Доходы!$B$21:$Q$31,8,0),"NA")</f>
        <v>-0.22022239000000002</v>
      </c>
      <c r="BF32" s="1">
        <f>IFERROR(VLOOKUP($B32,Доходы!$B$21:$Q$31,9,0),"NA")</f>
        <v>765.71256632000006</v>
      </c>
      <c r="BG32" s="1">
        <f>IFERROR(VLOOKUP($B32,Доходы!$B$21:$Q$31,10,0),"NA")</f>
        <v>685.22587955999995</v>
      </c>
      <c r="BH32" s="1">
        <f>IFERROR(VLOOKUP($B32,Доходы!$B$21:$Q$31,11,0),"NA")</f>
        <v>274.58857911000001</v>
      </c>
      <c r="BI32" s="1">
        <f>IFERROR(VLOOKUP($B32,Доходы!$B$21:$Q$31,12,0),"NA")</f>
        <v>634.04877622000004</v>
      </c>
      <c r="BJ32" s="1">
        <f>IFERROR(VLOOKUP($B32,Доходы!$B$21:$Q$31,13,0),"NA")</f>
        <v>0.38952500000000001</v>
      </c>
      <c r="BK32" s="1">
        <f>IFERROR(VLOOKUP($B32,Доходы!$B$21:$Q$31,14,0),"NA")</f>
        <v>388.43685655000002</v>
      </c>
      <c r="BL32" s="1">
        <f>IFERROR(VLOOKUP($B32,Доходы!$B$21:$Q$31,15,0),"NA")</f>
        <v>25.09419948</v>
      </c>
      <c r="BM32" s="1">
        <f>IFERROR(VLOOKUP($B32,Доходы!$B$21:$Q$31,16,0),"NA")</f>
        <v>24265.74178769</v>
      </c>
      <c r="BN32" s="1">
        <f>IFERROR(VLOOKUP($B32,Расходы!$B$18:$O$28,2,0),"NA")</f>
        <v>2351.4360882399997</v>
      </c>
      <c r="BO32" s="1">
        <f>IFERROR(VLOOKUP($B32,Расходы!$B$18:$O$28,3,0),"NA")</f>
        <v>12.984462929999999</v>
      </c>
      <c r="BP32" s="1">
        <f>IFERROR(VLOOKUP($B32,Расходы!$B$18:$O$28,4,0),"NA")</f>
        <v>623.11365714999999</v>
      </c>
      <c r="BQ32" s="1">
        <f>IFERROR(VLOOKUP($B32,Расходы!$B$18:$O$28,5,0),"NA")</f>
        <v>4509.8673814200001</v>
      </c>
      <c r="BR32" s="1">
        <f>IFERROR(VLOOKUP($B32,Расходы!$B$18:$O$28,6,0),"NA")</f>
        <v>1999.8233886400001</v>
      </c>
      <c r="BS32" s="1">
        <f>IFERROR(VLOOKUP($B32,Расходы!$B$18:$O$28,7,0),"NA")</f>
        <v>21.442618809999999</v>
      </c>
      <c r="BT32" s="1">
        <f>IFERROR(VLOOKUP($B32,Расходы!$B$18:$O$28,8,0),"NA")</f>
        <v>11053.94157752</v>
      </c>
      <c r="BU32" s="1">
        <f>IFERROR(VLOOKUP($B32,Расходы!$B$18:$O$28,9,0),"NA")</f>
        <v>1468.4097760100001</v>
      </c>
      <c r="BV32" s="1">
        <f>IFERROR(VLOOKUP($B32,Расходы!$B$18:$O$28,10,0),"NA")</f>
        <v>7186.9585349499994</v>
      </c>
      <c r="BW32" s="1">
        <f>IFERROR(VLOOKUP($B32,Расходы!$B$18:$O$28,11,0),"NA")</f>
        <v>7615.7845366499996</v>
      </c>
      <c r="BX32" s="1">
        <f>IFERROR(VLOOKUP($B32,Расходы!$B$18:$O$28,12,0),"NA")</f>
        <v>280.63316069999996</v>
      </c>
      <c r="BY32" s="1">
        <f>IFERROR(VLOOKUP($B32,Расходы!$B$18:$O$28,13,0),"NA")</f>
        <v>72.453214489999993</v>
      </c>
      <c r="BZ32" s="1">
        <f>IFERROR(VLOOKUP($B32,Расходы!$B$18:$O$28,14,0),"NA")</f>
        <v>37196.848397510003</v>
      </c>
    </row>
    <row r="33" spans="1:78" x14ac:dyDescent="0.2">
      <c r="A33" t="s">
        <v>140</v>
      </c>
      <c r="B33">
        <v>2016</v>
      </c>
      <c r="C33" t="s">
        <v>0</v>
      </c>
      <c r="D33" s="1">
        <v>631.4</v>
      </c>
      <c r="E33" s="1">
        <v>105</v>
      </c>
      <c r="F33" s="1">
        <v>104.9</v>
      </c>
      <c r="G33" s="1">
        <v>175600</v>
      </c>
      <c r="H33" s="1">
        <v>102</v>
      </c>
      <c r="I33" s="1">
        <v>101.5</v>
      </c>
      <c r="J33" s="1">
        <v>100</v>
      </c>
      <c r="K33" s="1">
        <v>101</v>
      </c>
      <c r="L33" s="1">
        <v>100.5</v>
      </c>
      <c r="M33" s="1">
        <v>101</v>
      </c>
      <c r="N33" s="1">
        <v>104</v>
      </c>
      <c r="O33" s="1">
        <v>100</v>
      </c>
      <c r="P33" s="1">
        <v>102</v>
      </c>
      <c r="Q33" s="1">
        <v>104</v>
      </c>
      <c r="R33" s="1">
        <v>101</v>
      </c>
      <c r="S33" s="1">
        <v>10500</v>
      </c>
      <c r="T33" s="1">
        <v>19000</v>
      </c>
      <c r="U33" s="1">
        <v>695</v>
      </c>
      <c r="V33" s="1">
        <v>255</v>
      </c>
      <c r="W33" s="1">
        <v>780</v>
      </c>
      <c r="X33" s="1">
        <v>909.98125474049186</v>
      </c>
      <c r="Y33" s="1">
        <v>380</v>
      </c>
      <c r="Z33" s="1">
        <v>100.7</v>
      </c>
      <c r="AA33" s="1">
        <v>69.5</v>
      </c>
      <c r="AB33" s="1">
        <v>18.2</v>
      </c>
      <c r="AC33" s="1">
        <v>15.9</v>
      </c>
      <c r="AD33" s="1">
        <v>66.3</v>
      </c>
      <c r="AE33" s="1">
        <v>3</v>
      </c>
      <c r="AF33" s="1">
        <v>47400</v>
      </c>
      <c r="AG33" s="1">
        <v>105.8</v>
      </c>
      <c r="AH33" s="1">
        <v>225</v>
      </c>
      <c r="AI33" s="1">
        <v>111000</v>
      </c>
      <c r="AJ33" s="1">
        <v>102.5</v>
      </c>
      <c r="AK33" s="1">
        <v>32600</v>
      </c>
      <c r="AL33" s="1">
        <v>102.5</v>
      </c>
      <c r="AM33" s="1">
        <v>96500</v>
      </c>
      <c r="AN33" s="1">
        <v>112600</v>
      </c>
      <c r="AO33" s="1">
        <v>15000</v>
      </c>
      <c r="AP33" s="1">
        <v>114500</v>
      </c>
      <c r="AQ33" s="1">
        <v>1440</v>
      </c>
      <c r="AR33" s="1">
        <v>103.59712230215827</v>
      </c>
      <c r="AS33" s="1">
        <v>1185</v>
      </c>
      <c r="AT33" s="1">
        <v>103.94736842105263</v>
      </c>
      <c r="AU33" s="1">
        <v>255</v>
      </c>
      <c r="AV33" s="1">
        <v>102</v>
      </c>
      <c r="AW33" s="1">
        <v>7.5</v>
      </c>
      <c r="AX33" s="1">
        <v>2.27</v>
      </c>
      <c r="AY33" s="1">
        <f>IFERROR(VLOOKUP($B33,Доходы!$B$21:$Q$31,2,0),"NA")</f>
        <v>15084.710332549999</v>
      </c>
      <c r="AZ33" s="1">
        <f>IFERROR(VLOOKUP($B33,Доходы!$B$21:$Q$31,3,0),"NA")</f>
        <v>2899.74194468</v>
      </c>
      <c r="BA33" s="1">
        <f>IFERROR(VLOOKUP($B33,Доходы!$B$21:$Q$31,4,0),"NA")</f>
        <v>2019.7092717799999</v>
      </c>
      <c r="BB33" s="1">
        <f>IFERROR(VLOOKUP($B33,Доходы!$B$21:$Q$31,5,0),"NA")</f>
        <v>3012.9449743800001</v>
      </c>
      <c r="BC33" s="1">
        <f>IFERROR(VLOOKUP($B33,Доходы!$B$21:$Q$31,6,0),"NA")</f>
        <v>560.78088812999999</v>
      </c>
      <c r="BD33" s="1">
        <f>IFERROR(VLOOKUP($B33,Доходы!$B$21:$Q$31,7,0),"NA")</f>
        <v>207.38458448</v>
      </c>
      <c r="BE33" s="1">
        <f>IFERROR(VLOOKUP($B33,Доходы!$B$21:$Q$31,8,0),"NA")</f>
        <v>0.12277350999999999</v>
      </c>
      <c r="BF33" s="1">
        <f>IFERROR(VLOOKUP($B33,Доходы!$B$21:$Q$31,9,0),"NA")</f>
        <v>656.19784002999995</v>
      </c>
      <c r="BG33" s="1">
        <f>IFERROR(VLOOKUP($B33,Доходы!$B$21:$Q$31,10,0),"NA")</f>
        <v>764.65335513000002</v>
      </c>
      <c r="BH33" s="1">
        <f>IFERROR(VLOOKUP($B33,Доходы!$B$21:$Q$31,11,0),"NA")</f>
        <v>378.4645491</v>
      </c>
      <c r="BI33" s="1">
        <f>IFERROR(VLOOKUP($B33,Доходы!$B$21:$Q$31,12,0),"NA")</f>
        <v>462.88482181000001</v>
      </c>
      <c r="BJ33" s="1">
        <f>IFERROR(VLOOKUP($B33,Доходы!$B$21:$Q$31,13,0),"NA")</f>
        <v>0.74274332999999992</v>
      </c>
      <c r="BK33" s="1">
        <f>IFERROR(VLOOKUP($B33,Доходы!$B$21:$Q$31,14,0),"NA")</f>
        <v>365.12930545999996</v>
      </c>
      <c r="BL33" s="1">
        <f>IFERROR(VLOOKUP($B33,Доходы!$B$21:$Q$31,15,0),"NA")</f>
        <v>35.210747529999999</v>
      </c>
      <c r="BM33" s="1">
        <f>IFERROR(VLOOKUP($B33,Доходы!$B$21:$Q$31,16,0),"NA")</f>
        <v>26448.678131900004</v>
      </c>
      <c r="BN33" s="1">
        <f>IFERROR(VLOOKUP($B33,Расходы!$B$18:$O$28,2,0),"NA")</f>
        <v>2451.9396329400001</v>
      </c>
      <c r="BO33" s="1">
        <f>IFERROR(VLOOKUP($B33,Расходы!$B$18:$O$28,3,0),"NA")</f>
        <v>12.49030209</v>
      </c>
      <c r="BP33" s="1">
        <f>IFERROR(VLOOKUP($B33,Расходы!$B$18:$O$28,4,0),"NA")</f>
        <v>667.74363744000004</v>
      </c>
      <c r="BQ33" s="1">
        <f>IFERROR(VLOOKUP($B33,Расходы!$B$18:$O$28,5,0),"NA")</f>
        <v>6500.1518782100002</v>
      </c>
      <c r="BR33" s="1">
        <f>IFERROR(VLOOKUP($B33,Расходы!$B$18:$O$28,6,0),"NA")</f>
        <v>4038.57094693</v>
      </c>
      <c r="BS33" s="1">
        <f>IFERROR(VLOOKUP($B33,Расходы!$B$18:$O$28,7,0),"NA")</f>
        <v>30.676940980000001</v>
      </c>
      <c r="BT33" s="1">
        <f>IFERROR(VLOOKUP($B33,Расходы!$B$18:$O$28,8,0),"NA")</f>
        <v>10639.66602158</v>
      </c>
      <c r="BU33" s="1">
        <f>IFERROR(VLOOKUP($B33,Расходы!$B$18:$O$28,9,0),"NA")</f>
        <v>1219.9446615100001</v>
      </c>
      <c r="BV33" s="1">
        <f>IFERROR(VLOOKUP($B33,Расходы!$B$18:$O$28,10,0),"NA")</f>
        <v>6067.2391286700004</v>
      </c>
      <c r="BW33" s="1">
        <f>IFERROR(VLOOKUP($B33,Расходы!$B$18:$O$28,11,0),"NA")</f>
        <v>8342.2757493900008</v>
      </c>
      <c r="BX33" s="1">
        <f>IFERROR(VLOOKUP($B33,Расходы!$B$18:$O$28,12,0),"NA")</f>
        <v>332.00071951999996</v>
      </c>
      <c r="BY33" s="1">
        <f>IFERROR(VLOOKUP($B33,Расходы!$B$18:$O$28,13,0),"NA")</f>
        <v>68.824276120000007</v>
      </c>
      <c r="BZ33" s="1">
        <f>IFERROR(VLOOKUP($B33,Расходы!$B$18:$O$28,14,0),"NA")</f>
        <v>40371.523895380007</v>
      </c>
    </row>
    <row r="34" spans="1:78" x14ac:dyDescent="0.2">
      <c r="A34" t="s">
        <v>140</v>
      </c>
      <c r="B34">
        <v>2016</v>
      </c>
      <c r="C34" t="s">
        <v>1</v>
      </c>
      <c r="D34" s="1">
        <v>632.29999999999995</v>
      </c>
      <c r="E34" s="1">
        <v>105</v>
      </c>
      <c r="F34" s="1">
        <v>104.9</v>
      </c>
      <c r="G34" s="1">
        <v>187700</v>
      </c>
      <c r="H34" s="1">
        <v>104</v>
      </c>
      <c r="I34" s="1">
        <v>104</v>
      </c>
      <c r="J34" s="1">
        <v>102.5</v>
      </c>
      <c r="K34" s="1">
        <v>105</v>
      </c>
      <c r="L34" s="1">
        <v>101.5</v>
      </c>
      <c r="M34" s="1">
        <v>102.5</v>
      </c>
      <c r="N34" s="1">
        <v>109</v>
      </c>
      <c r="O34" s="1">
        <v>104</v>
      </c>
      <c r="P34" s="1">
        <v>104</v>
      </c>
      <c r="Q34" s="1">
        <v>106</v>
      </c>
      <c r="R34" s="1">
        <v>102.5</v>
      </c>
      <c r="S34" s="1">
        <v>10700</v>
      </c>
      <c r="T34" s="1">
        <v>22000</v>
      </c>
      <c r="U34" s="1">
        <v>735</v>
      </c>
      <c r="V34" s="1">
        <v>355</v>
      </c>
      <c r="W34" s="1">
        <v>870</v>
      </c>
      <c r="X34" s="1">
        <v>989.98068046375545</v>
      </c>
      <c r="Y34" s="1">
        <v>400</v>
      </c>
      <c r="Z34" s="1">
        <v>102.2</v>
      </c>
      <c r="AA34" s="1">
        <v>73.2</v>
      </c>
      <c r="AB34" s="1">
        <v>19.2</v>
      </c>
      <c r="AC34" s="1">
        <v>17</v>
      </c>
      <c r="AD34" s="1">
        <v>71.3</v>
      </c>
      <c r="AE34" s="1">
        <v>4.8</v>
      </c>
      <c r="AF34" s="1">
        <v>50430</v>
      </c>
      <c r="AG34" s="1">
        <v>108.5</v>
      </c>
      <c r="AH34" s="1">
        <v>270</v>
      </c>
      <c r="AI34" s="1">
        <v>115500</v>
      </c>
      <c r="AJ34" s="1">
        <v>104</v>
      </c>
      <c r="AK34" s="1">
        <v>34000</v>
      </c>
      <c r="AL34" s="1">
        <v>104.5</v>
      </c>
      <c r="AM34" s="1">
        <v>98500</v>
      </c>
      <c r="AN34" s="1">
        <v>115200</v>
      </c>
      <c r="AO34" s="1">
        <v>23300</v>
      </c>
      <c r="AP34" s="1">
        <v>122000</v>
      </c>
      <c r="AQ34" s="1">
        <v>1670</v>
      </c>
      <c r="AR34" s="1">
        <v>105.69620253164558</v>
      </c>
      <c r="AS34" s="1">
        <v>1400</v>
      </c>
      <c r="AT34" s="1">
        <v>106.06060606060606</v>
      </c>
      <c r="AU34" s="1">
        <v>270</v>
      </c>
      <c r="AV34" s="1">
        <v>103.84615384615385</v>
      </c>
      <c r="AW34" s="1">
        <v>7.1</v>
      </c>
      <c r="AX34" s="1">
        <v>2.13</v>
      </c>
      <c r="AY34" s="1">
        <f>IFERROR(VLOOKUP($B34,Доходы!$B$21:$Q$31,2,0),"NA")</f>
        <v>15084.710332549999</v>
      </c>
      <c r="AZ34" s="1">
        <f>IFERROR(VLOOKUP($B34,Доходы!$B$21:$Q$31,3,0),"NA")</f>
        <v>2899.74194468</v>
      </c>
      <c r="BA34" s="1">
        <f>IFERROR(VLOOKUP($B34,Доходы!$B$21:$Q$31,4,0),"NA")</f>
        <v>2019.7092717799999</v>
      </c>
      <c r="BB34" s="1">
        <f>IFERROR(VLOOKUP($B34,Доходы!$B$21:$Q$31,5,0),"NA")</f>
        <v>3012.9449743800001</v>
      </c>
      <c r="BC34" s="1">
        <f>IFERROR(VLOOKUP($B34,Доходы!$B$21:$Q$31,6,0),"NA")</f>
        <v>560.78088812999999</v>
      </c>
      <c r="BD34" s="1">
        <f>IFERROR(VLOOKUP($B34,Доходы!$B$21:$Q$31,7,0),"NA")</f>
        <v>207.38458448</v>
      </c>
      <c r="BE34" s="1">
        <f>IFERROR(VLOOKUP($B34,Доходы!$B$21:$Q$31,8,0),"NA")</f>
        <v>0.12277350999999999</v>
      </c>
      <c r="BF34" s="1">
        <f>IFERROR(VLOOKUP($B34,Доходы!$B$21:$Q$31,9,0),"NA")</f>
        <v>656.19784002999995</v>
      </c>
      <c r="BG34" s="1">
        <f>IFERROR(VLOOKUP($B34,Доходы!$B$21:$Q$31,10,0),"NA")</f>
        <v>764.65335513000002</v>
      </c>
      <c r="BH34" s="1">
        <f>IFERROR(VLOOKUP($B34,Доходы!$B$21:$Q$31,11,0),"NA")</f>
        <v>378.4645491</v>
      </c>
      <c r="BI34" s="1">
        <f>IFERROR(VLOOKUP($B34,Доходы!$B$21:$Q$31,12,0),"NA")</f>
        <v>462.88482181000001</v>
      </c>
      <c r="BJ34" s="1">
        <f>IFERROR(VLOOKUP($B34,Доходы!$B$21:$Q$31,13,0),"NA")</f>
        <v>0.74274332999999992</v>
      </c>
      <c r="BK34" s="1">
        <f>IFERROR(VLOOKUP($B34,Доходы!$B$21:$Q$31,14,0),"NA")</f>
        <v>365.12930545999996</v>
      </c>
      <c r="BL34" s="1">
        <f>IFERROR(VLOOKUP($B34,Доходы!$B$21:$Q$31,15,0),"NA")</f>
        <v>35.210747529999999</v>
      </c>
      <c r="BM34" s="1">
        <f>IFERROR(VLOOKUP($B34,Доходы!$B$21:$Q$31,16,0),"NA")</f>
        <v>26448.678131900004</v>
      </c>
      <c r="BN34" s="1">
        <f>IFERROR(VLOOKUP($B34,Расходы!$B$18:$O$28,2,0),"NA")</f>
        <v>2451.9396329400001</v>
      </c>
      <c r="BO34" s="1">
        <f>IFERROR(VLOOKUP($B34,Расходы!$B$18:$O$28,3,0),"NA")</f>
        <v>12.49030209</v>
      </c>
      <c r="BP34" s="1">
        <f>IFERROR(VLOOKUP($B34,Расходы!$B$18:$O$28,4,0),"NA")</f>
        <v>667.74363744000004</v>
      </c>
      <c r="BQ34" s="1">
        <f>IFERROR(VLOOKUP($B34,Расходы!$B$18:$O$28,5,0),"NA")</f>
        <v>6500.1518782100002</v>
      </c>
      <c r="BR34" s="1">
        <f>IFERROR(VLOOKUP($B34,Расходы!$B$18:$O$28,6,0),"NA")</f>
        <v>4038.57094693</v>
      </c>
      <c r="BS34" s="1">
        <f>IFERROR(VLOOKUP($B34,Расходы!$B$18:$O$28,7,0),"NA")</f>
        <v>30.676940980000001</v>
      </c>
      <c r="BT34" s="1">
        <f>IFERROR(VLOOKUP($B34,Расходы!$B$18:$O$28,8,0),"NA")</f>
        <v>10639.66602158</v>
      </c>
      <c r="BU34" s="1">
        <f>IFERROR(VLOOKUP($B34,Расходы!$B$18:$O$28,9,0),"NA")</f>
        <v>1219.9446615100001</v>
      </c>
      <c r="BV34" s="1">
        <f>IFERROR(VLOOKUP($B34,Расходы!$B$18:$O$28,10,0),"NA")</f>
        <v>6067.2391286700004</v>
      </c>
      <c r="BW34" s="1">
        <f>IFERROR(VLOOKUP($B34,Расходы!$B$18:$O$28,11,0),"NA")</f>
        <v>8342.2757493900008</v>
      </c>
      <c r="BX34" s="1">
        <f>IFERROR(VLOOKUP($B34,Расходы!$B$18:$O$28,12,0),"NA")</f>
        <v>332.00071951999996</v>
      </c>
      <c r="BY34" s="1">
        <f>IFERROR(VLOOKUP($B34,Расходы!$B$18:$O$28,13,0),"NA")</f>
        <v>68.824276120000007</v>
      </c>
      <c r="BZ34" s="1">
        <f>IFERROR(VLOOKUP($B34,Расходы!$B$18:$O$28,14,0),"NA")</f>
        <v>40371.523895380007</v>
      </c>
    </row>
    <row r="35" spans="1:78" x14ac:dyDescent="0.2">
      <c r="A35" t="s">
        <v>141</v>
      </c>
      <c r="B35">
        <v>2015</v>
      </c>
      <c r="C35" t="s">
        <v>0</v>
      </c>
      <c r="D35" s="1">
        <v>631.70000000000005</v>
      </c>
      <c r="E35" s="1">
        <v>106.5</v>
      </c>
      <c r="F35" s="1">
        <v>106.5</v>
      </c>
      <c r="G35" s="1">
        <v>192000</v>
      </c>
      <c r="H35" s="1">
        <v>100.5</v>
      </c>
      <c r="I35" s="1">
        <v>100.5</v>
      </c>
      <c r="J35" s="1">
        <v>100</v>
      </c>
      <c r="K35" s="1">
        <v>100.5</v>
      </c>
      <c r="L35" s="1">
        <v>100</v>
      </c>
      <c r="M35" s="1">
        <v>103</v>
      </c>
      <c r="N35" s="1">
        <v>101</v>
      </c>
      <c r="O35" s="1">
        <v>95</v>
      </c>
      <c r="P35" s="1">
        <v>100</v>
      </c>
      <c r="Q35" s="1">
        <v>102</v>
      </c>
      <c r="R35" s="1">
        <v>99</v>
      </c>
      <c r="S35" s="1">
        <v>10500</v>
      </c>
      <c r="T35" s="1">
        <v>19200</v>
      </c>
      <c r="U35" s="1">
        <v>720</v>
      </c>
      <c r="V35" s="1">
        <v>300</v>
      </c>
      <c r="W35" s="1">
        <v>800</v>
      </c>
      <c r="X35" s="1">
        <v>900</v>
      </c>
      <c r="Y35" s="1">
        <v>390</v>
      </c>
      <c r="Z35" s="1">
        <v>99.8</v>
      </c>
      <c r="AA35" s="1">
        <v>82.5</v>
      </c>
      <c r="AB35" s="1">
        <v>19.2</v>
      </c>
      <c r="AC35" s="1">
        <v>12.1</v>
      </c>
      <c r="AD35" s="1">
        <v>65.599999999999994</v>
      </c>
      <c r="AE35" s="1">
        <v>4</v>
      </c>
      <c r="AF35" s="1">
        <v>35270</v>
      </c>
      <c r="AG35" s="1">
        <v>102</v>
      </c>
      <c r="AH35" s="1">
        <v>220</v>
      </c>
      <c r="AI35" s="1">
        <v>101000</v>
      </c>
      <c r="AJ35" s="1">
        <v>101.5</v>
      </c>
      <c r="AK35" s="1">
        <v>29800</v>
      </c>
      <c r="AL35" s="1">
        <v>101</v>
      </c>
      <c r="AM35" s="1">
        <v>81700</v>
      </c>
      <c r="AN35" s="1">
        <v>96700</v>
      </c>
      <c r="AO35" s="1">
        <v>12200</v>
      </c>
      <c r="AP35" s="1">
        <v>158000</v>
      </c>
      <c r="AQ35" s="1">
        <v>1447</v>
      </c>
      <c r="AR35" s="1">
        <v>95.511551155115512</v>
      </c>
      <c r="AS35" s="1">
        <v>1257</v>
      </c>
      <c r="AT35" s="1">
        <v>94.867924528301884</v>
      </c>
      <c r="AU35" s="1">
        <v>190</v>
      </c>
      <c r="AV35" s="1">
        <v>100</v>
      </c>
      <c r="AW35" s="1">
        <v>7.7</v>
      </c>
      <c r="AX35" s="1">
        <v>2.40625</v>
      </c>
      <c r="AY35" s="1">
        <f>IFERROR(VLOOKUP($B35,Доходы!$B$21:$Q$31,2,0),"NA")</f>
        <v>13245.398703389999</v>
      </c>
      <c r="AZ35" s="1">
        <f>IFERROR(VLOOKUP($B35,Доходы!$B$21:$Q$31,3,0),"NA")</f>
        <v>2473.7960763299998</v>
      </c>
      <c r="BA35" s="1">
        <f>IFERROR(VLOOKUP($B35,Доходы!$B$21:$Q$31,4,0),"NA")</f>
        <v>1792.9860806600002</v>
      </c>
      <c r="BB35" s="1">
        <f>IFERROR(VLOOKUP($B35,Доходы!$B$21:$Q$31,5,0),"NA")</f>
        <v>3274.9408420999998</v>
      </c>
      <c r="BC35" s="1">
        <f>IFERROR(VLOOKUP($B35,Доходы!$B$21:$Q$31,6,0),"NA")</f>
        <v>518.91937194000002</v>
      </c>
      <c r="BD35" s="1">
        <f>IFERROR(VLOOKUP($B35,Доходы!$B$21:$Q$31,7,0),"NA")</f>
        <v>186.42455342</v>
      </c>
      <c r="BE35" s="1">
        <f>IFERROR(VLOOKUP($B35,Доходы!$B$21:$Q$31,8,0),"NA")</f>
        <v>-0.22022239000000002</v>
      </c>
      <c r="BF35" s="1">
        <f>IFERROR(VLOOKUP($B35,Доходы!$B$21:$Q$31,9,0),"NA")</f>
        <v>765.71256632000006</v>
      </c>
      <c r="BG35" s="1">
        <f>IFERROR(VLOOKUP($B35,Доходы!$B$21:$Q$31,10,0),"NA")</f>
        <v>685.22587955999995</v>
      </c>
      <c r="BH35" s="1">
        <f>IFERROR(VLOOKUP($B35,Доходы!$B$21:$Q$31,11,0),"NA")</f>
        <v>274.58857911000001</v>
      </c>
      <c r="BI35" s="1">
        <f>IFERROR(VLOOKUP($B35,Доходы!$B$21:$Q$31,12,0),"NA")</f>
        <v>634.04877622000004</v>
      </c>
      <c r="BJ35" s="1">
        <f>IFERROR(VLOOKUP($B35,Доходы!$B$21:$Q$31,13,0),"NA")</f>
        <v>0.38952500000000001</v>
      </c>
      <c r="BK35" s="1">
        <f>IFERROR(VLOOKUP($B35,Доходы!$B$21:$Q$31,14,0),"NA")</f>
        <v>388.43685655000002</v>
      </c>
      <c r="BL35" s="1">
        <f>IFERROR(VLOOKUP($B35,Доходы!$B$21:$Q$31,15,0),"NA")</f>
        <v>25.09419948</v>
      </c>
      <c r="BM35" s="1">
        <f>IFERROR(VLOOKUP($B35,Доходы!$B$21:$Q$31,16,0),"NA")</f>
        <v>24265.74178769</v>
      </c>
      <c r="BN35" s="1">
        <f>IFERROR(VLOOKUP($B35,Расходы!$B$18:$O$28,2,0),"NA")</f>
        <v>2351.4360882399997</v>
      </c>
      <c r="BO35" s="1">
        <f>IFERROR(VLOOKUP($B35,Расходы!$B$18:$O$28,3,0),"NA")</f>
        <v>12.984462929999999</v>
      </c>
      <c r="BP35" s="1">
        <f>IFERROR(VLOOKUP($B35,Расходы!$B$18:$O$28,4,0),"NA")</f>
        <v>623.11365714999999</v>
      </c>
      <c r="BQ35" s="1">
        <f>IFERROR(VLOOKUP($B35,Расходы!$B$18:$O$28,5,0),"NA")</f>
        <v>4509.8673814200001</v>
      </c>
      <c r="BR35" s="1">
        <f>IFERROR(VLOOKUP($B35,Расходы!$B$18:$O$28,6,0),"NA")</f>
        <v>1999.8233886400001</v>
      </c>
      <c r="BS35" s="1">
        <f>IFERROR(VLOOKUP($B35,Расходы!$B$18:$O$28,7,0),"NA")</f>
        <v>21.442618809999999</v>
      </c>
      <c r="BT35" s="1">
        <f>IFERROR(VLOOKUP($B35,Расходы!$B$18:$O$28,8,0),"NA")</f>
        <v>11053.94157752</v>
      </c>
      <c r="BU35" s="1">
        <f>IFERROR(VLOOKUP($B35,Расходы!$B$18:$O$28,9,0),"NA")</f>
        <v>1468.4097760100001</v>
      </c>
      <c r="BV35" s="1">
        <f>IFERROR(VLOOKUP($B35,Расходы!$B$18:$O$28,10,0),"NA")</f>
        <v>7186.9585349499994</v>
      </c>
      <c r="BW35" s="1">
        <f>IFERROR(VLOOKUP($B35,Расходы!$B$18:$O$28,11,0),"NA")</f>
        <v>7615.7845366499996</v>
      </c>
      <c r="BX35" s="1">
        <f>IFERROR(VLOOKUP($B35,Расходы!$B$18:$O$28,12,0),"NA")</f>
        <v>280.63316069999996</v>
      </c>
      <c r="BY35" s="1">
        <f>IFERROR(VLOOKUP($B35,Расходы!$B$18:$O$28,13,0),"NA")</f>
        <v>72.453214489999993</v>
      </c>
      <c r="BZ35" s="1">
        <f>IFERROR(VLOOKUP($B35,Расходы!$B$18:$O$28,14,0),"NA")</f>
        <v>37196.848397510003</v>
      </c>
    </row>
    <row r="36" spans="1:78" x14ac:dyDescent="0.2">
      <c r="A36" t="s">
        <v>141</v>
      </c>
      <c r="B36">
        <v>2015</v>
      </c>
      <c r="C36" t="s">
        <v>1</v>
      </c>
      <c r="D36" s="1">
        <v>632</v>
      </c>
      <c r="E36" s="1">
        <v>106.5</v>
      </c>
      <c r="F36" s="1">
        <v>106.5</v>
      </c>
      <c r="G36" s="1">
        <v>195800</v>
      </c>
      <c r="H36" s="1">
        <v>102.5</v>
      </c>
      <c r="I36" s="1">
        <v>102</v>
      </c>
      <c r="J36" s="1">
        <v>101</v>
      </c>
      <c r="K36" s="1">
        <v>102.5</v>
      </c>
      <c r="L36" s="1">
        <v>102.3</v>
      </c>
      <c r="M36" s="1">
        <v>104</v>
      </c>
      <c r="N36" s="1">
        <v>103</v>
      </c>
      <c r="O36" s="1">
        <v>100</v>
      </c>
      <c r="P36" s="1">
        <v>102</v>
      </c>
      <c r="Q36" s="1">
        <v>104</v>
      </c>
      <c r="R36" s="1">
        <v>102</v>
      </c>
      <c r="S36" s="1">
        <v>10610</v>
      </c>
      <c r="T36" s="1">
        <v>19500</v>
      </c>
      <c r="U36" s="1">
        <v>735</v>
      </c>
      <c r="V36" s="1">
        <v>365</v>
      </c>
      <c r="W36" s="1">
        <v>820</v>
      </c>
      <c r="X36" s="1">
        <v>940</v>
      </c>
      <c r="Y36" s="1">
        <v>405</v>
      </c>
      <c r="Z36" s="1">
        <v>103.5</v>
      </c>
      <c r="AA36" s="1">
        <v>84</v>
      </c>
      <c r="AB36" s="1">
        <v>19.5</v>
      </c>
      <c r="AC36" s="1">
        <v>13.5</v>
      </c>
      <c r="AD36" s="1">
        <v>65.8</v>
      </c>
      <c r="AE36" s="1">
        <v>5</v>
      </c>
      <c r="AF36" s="1">
        <v>35830</v>
      </c>
      <c r="AG36" s="1">
        <v>104</v>
      </c>
      <c r="AH36" s="1">
        <v>230</v>
      </c>
      <c r="AI36" s="1">
        <v>102500</v>
      </c>
      <c r="AJ36" s="1">
        <v>103</v>
      </c>
      <c r="AK36" s="1">
        <v>30100</v>
      </c>
      <c r="AL36" s="1">
        <v>102</v>
      </c>
      <c r="AM36" s="1">
        <v>83200</v>
      </c>
      <c r="AN36" s="1">
        <v>99000</v>
      </c>
      <c r="AO36" s="1">
        <v>16612</v>
      </c>
      <c r="AP36" s="1">
        <v>161000</v>
      </c>
      <c r="AQ36" s="1">
        <v>1550</v>
      </c>
      <c r="AR36" s="1">
        <v>102.3102310231023</v>
      </c>
      <c r="AS36" s="1">
        <v>1350</v>
      </c>
      <c r="AT36" s="1">
        <v>101.88679245283019</v>
      </c>
      <c r="AU36" s="1">
        <v>200</v>
      </c>
      <c r="AV36" s="1">
        <v>105.26315789473685</v>
      </c>
      <c r="AW36" s="1">
        <v>7.1</v>
      </c>
      <c r="AX36" s="1">
        <v>2.1947449768160743</v>
      </c>
      <c r="AY36" s="1">
        <f>IFERROR(VLOOKUP($B36,Доходы!$B$21:$Q$31,2,0),"NA")</f>
        <v>13245.398703389999</v>
      </c>
      <c r="AZ36" s="1">
        <f>IFERROR(VLOOKUP($B36,Доходы!$B$21:$Q$31,3,0),"NA")</f>
        <v>2473.7960763299998</v>
      </c>
      <c r="BA36" s="1">
        <f>IFERROR(VLOOKUP($B36,Доходы!$B$21:$Q$31,4,0),"NA")</f>
        <v>1792.9860806600002</v>
      </c>
      <c r="BB36" s="1">
        <f>IFERROR(VLOOKUP($B36,Доходы!$B$21:$Q$31,5,0),"NA")</f>
        <v>3274.9408420999998</v>
      </c>
      <c r="BC36" s="1">
        <f>IFERROR(VLOOKUP($B36,Доходы!$B$21:$Q$31,6,0),"NA")</f>
        <v>518.91937194000002</v>
      </c>
      <c r="BD36" s="1">
        <f>IFERROR(VLOOKUP($B36,Доходы!$B$21:$Q$31,7,0),"NA")</f>
        <v>186.42455342</v>
      </c>
      <c r="BE36" s="1">
        <f>IFERROR(VLOOKUP($B36,Доходы!$B$21:$Q$31,8,0),"NA")</f>
        <v>-0.22022239000000002</v>
      </c>
      <c r="BF36" s="1">
        <f>IFERROR(VLOOKUP($B36,Доходы!$B$21:$Q$31,9,0),"NA")</f>
        <v>765.71256632000006</v>
      </c>
      <c r="BG36" s="1">
        <f>IFERROR(VLOOKUP($B36,Доходы!$B$21:$Q$31,10,0),"NA")</f>
        <v>685.22587955999995</v>
      </c>
      <c r="BH36" s="1">
        <f>IFERROR(VLOOKUP($B36,Доходы!$B$21:$Q$31,11,0),"NA")</f>
        <v>274.58857911000001</v>
      </c>
      <c r="BI36" s="1">
        <f>IFERROR(VLOOKUP($B36,Доходы!$B$21:$Q$31,12,0),"NA")</f>
        <v>634.04877622000004</v>
      </c>
      <c r="BJ36" s="1">
        <f>IFERROR(VLOOKUP($B36,Доходы!$B$21:$Q$31,13,0),"NA")</f>
        <v>0.38952500000000001</v>
      </c>
      <c r="BK36" s="1">
        <f>IFERROR(VLOOKUP($B36,Доходы!$B$21:$Q$31,14,0),"NA")</f>
        <v>388.43685655000002</v>
      </c>
      <c r="BL36" s="1">
        <f>IFERROR(VLOOKUP($B36,Доходы!$B$21:$Q$31,15,0),"NA")</f>
        <v>25.09419948</v>
      </c>
      <c r="BM36" s="1">
        <f>IFERROR(VLOOKUP($B36,Доходы!$B$21:$Q$31,16,0),"NA")</f>
        <v>24265.74178769</v>
      </c>
      <c r="BN36" s="1">
        <f>IFERROR(VLOOKUP($B36,Расходы!$B$18:$O$28,2,0),"NA")</f>
        <v>2351.4360882399997</v>
      </c>
      <c r="BO36" s="1">
        <f>IFERROR(VLOOKUP($B36,Расходы!$B$18:$O$28,3,0),"NA")</f>
        <v>12.984462929999999</v>
      </c>
      <c r="BP36" s="1">
        <f>IFERROR(VLOOKUP($B36,Расходы!$B$18:$O$28,4,0),"NA")</f>
        <v>623.11365714999999</v>
      </c>
      <c r="BQ36" s="1">
        <f>IFERROR(VLOOKUP($B36,Расходы!$B$18:$O$28,5,0),"NA")</f>
        <v>4509.8673814200001</v>
      </c>
      <c r="BR36" s="1">
        <f>IFERROR(VLOOKUP($B36,Расходы!$B$18:$O$28,6,0),"NA")</f>
        <v>1999.8233886400001</v>
      </c>
      <c r="BS36" s="1">
        <f>IFERROR(VLOOKUP($B36,Расходы!$B$18:$O$28,7,0),"NA")</f>
        <v>21.442618809999999</v>
      </c>
      <c r="BT36" s="1">
        <f>IFERROR(VLOOKUP($B36,Расходы!$B$18:$O$28,8,0),"NA")</f>
        <v>11053.94157752</v>
      </c>
      <c r="BU36" s="1">
        <f>IFERROR(VLOOKUP($B36,Расходы!$B$18:$O$28,9,0),"NA")</f>
        <v>1468.4097760100001</v>
      </c>
      <c r="BV36" s="1">
        <f>IFERROR(VLOOKUP($B36,Расходы!$B$18:$O$28,10,0),"NA")</f>
        <v>7186.9585349499994</v>
      </c>
      <c r="BW36" s="1">
        <f>IFERROR(VLOOKUP($B36,Расходы!$B$18:$O$28,11,0),"NA")</f>
        <v>7615.7845366499996</v>
      </c>
      <c r="BX36" s="1">
        <f>IFERROR(VLOOKUP($B36,Расходы!$B$18:$O$28,12,0),"NA")</f>
        <v>280.63316069999996</v>
      </c>
      <c r="BY36" s="1">
        <f>IFERROR(VLOOKUP($B36,Расходы!$B$18:$O$28,13,0),"NA")</f>
        <v>72.453214489999993</v>
      </c>
      <c r="BZ36" s="1">
        <f>IFERROR(VLOOKUP($B36,Расходы!$B$18:$O$28,14,0),"NA")</f>
        <v>37196.848397510003</v>
      </c>
    </row>
    <row r="37" spans="1:78" x14ac:dyDescent="0.2">
      <c r="A37" t="s">
        <v>141</v>
      </c>
      <c r="B37">
        <v>2016</v>
      </c>
      <c r="C37" t="s">
        <v>0</v>
      </c>
      <c r="D37" s="1">
        <v>629.79999999999995</v>
      </c>
      <c r="E37" s="1">
        <v>106</v>
      </c>
      <c r="F37" s="1">
        <v>106</v>
      </c>
      <c r="G37" s="1">
        <v>205000</v>
      </c>
      <c r="H37" s="1">
        <v>101</v>
      </c>
      <c r="I37" s="1">
        <v>101</v>
      </c>
      <c r="J37" s="1">
        <v>100.5</v>
      </c>
      <c r="K37" s="1">
        <v>101.5</v>
      </c>
      <c r="L37" s="1">
        <v>100.5</v>
      </c>
      <c r="M37" s="1">
        <v>104</v>
      </c>
      <c r="N37" s="1">
        <v>102</v>
      </c>
      <c r="O37" s="1">
        <v>98</v>
      </c>
      <c r="P37" s="1">
        <v>101</v>
      </c>
      <c r="Q37" s="1">
        <v>103</v>
      </c>
      <c r="R37" s="1">
        <v>100</v>
      </c>
      <c r="S37" s="1">
        <v>10540</v>
      </c>
      <c r="T37" s="1">
        <v>19500</v>
      </c>
      <c r="U37" s="1">
        <v>735</v>
      </c>
      <c r="V37" s="1">
        <v>365</v>
      </c>
      <c r="W37" s="1">
        <v>820</v>
      </c>
      <c r="X37" s="1">
        <v>940</v>
      </c>
      <c r="Y37" s="1">
        <v>405</v>
      </c>
      <c r="Z37" s="1">
        <v>100</v>
      </c>
      <c r="AA37" s="1">
        <v>83</v>
      </c>
      <c r="AB37" s="1">
        <v>19.5</v>
      </c>
      <c r="AC37" s="1">
        <v>12.5</v>
      </c>
      <c r="AD37" s="1">
        <v>65.599999999999994</v>
      </c>
      <c r="AE37" s="1">
        <v>4</v>
      </c>
      <c r="AF37" s="1">
        <v>39250</v>
      </c>
      <c r="AG37" s="1">
        <v>104</v>
      </c>
      <c r="AH37" s="1">
        <v>228</v>
      </c>
      <c r="AI37" s="1">
        <v>108000</v>
      </c>
      <c r="AJ37" s="1">
        <v>102.522236883324</v>
      </c>
      <c r="AK37" s="1">
        <v>32500</v>
      </c>
      <c r="AL37" s="1">
        <v>101</v>
      </c>
      <c r="AM37" s="1">
        <v>85800</v>
      </c>
      <c r="AN37" s="1">
        <v>101500</v>
      </c>
      <c r="AO37" s="1">
        <v>12400</v>
      </c>
      <c r="AP37" s="1">
        <v>163000</v>
      </c>
      <c r="AQ37" s="1">
        <v>1475</v>
      </c>
      <c r="AR37" s="1">
        <v>101.93503800967518</v>
      </c>
      <c r="AS37" s="1">
        <v>1280</v>
      </c>
      <c r="AT37" s="1">
        <v>101.82975338106603</v>
      </c>
      <c r="AU37" s="1">
        <v>195</v>
      </c>
      <c r="AV37" s="1">
        <v>102.63157894736842</v>
      </c>
      <c r="AW37" s="1">
        <v>7.3</v>
      </c>
      <c r="AX37" s="1">
        <v>2.3111914062499999</v>
      </c>
      <c r="AY37" s="1">
        <f>IFERROR(VLOOKUP($B37,Доходы!$B$21:$Q$31,2,0),"NA")</f>
        <v>15084.710332549999</v>
      </c>
      <c r="AZ37" s="1">
        <f>IFERROR(VLOOKUP($B37,Доходы!$B$21:$Q$31,3,0),"NA")</f>
        <v>2899.74194468</v>
      </c>
      <c r="BA37" s="1">
        <f>IFERROR(VLOOKUP($B37,Доходы!$B$21:$Q$31,4,0),"NA")</f>
        <v>2019.7092717799999</v>
      </c>
      <c r="BB37" s="1">
        <f>IFERROR(VLOOKUP($B37,Доходы!$B$21:$Q$31,5,0),"NA")</f>
        <v>3012.9449743800001</v>
      </c>
      <c r="BC37" s="1">
        <f>IFERROR(VLOOKUP($B37,Доходы!$B$21:$Q$31,6,0),"NA")</f>
        <v>560.78088812999999</v>
      </c>
      <c r="BD37" s="1">
        <f>IFERROR(VLOOKUP($B37,Доходы!$B$21:$Q$31,7,0),"NA")</f>
        <v>207.38458448</v>
      </c>
      <c r="BE37" s="1">
        <f>IFERROR(VLOOKUP($B37,Доходы!$B$21:$Q$31,8,0),"NA")</f>
        <v>0.12277350999999999</v>
      </c>
      <c r="BF37" s="1">
        <f>IFERROR(VLOOKUP($B37,Доходы!$B$21:$Q$31,9,0),"NA")</f>
        <v>656.19784002999995</v>
      </c>
      <c r="BG37" s="1">
        <f>IFERROR(VLOOKUP($B37,Доходы!$B$21:$Q$31,10,0),"NA")</f>
        <v>764.65335513000002</v>
      </c>
      <c r="BH37" s="1">
        <f>IFERROR(VLOOKUP($B37,Доходы!$B$21:$Q$31,11,0),"NA")</f>
        <v>378.4645491</v>
      </c>
      <c r="BI37" s="1">
        <f>IFERROR(VLOOKUP($B37,Доходы!$B$21:$Q$31,12,0),"NA")</f>
        <v>462.88482181000001</v>
      </c>
      <c r="BJ37" s="1">
        <f>IFERROR(VLOOKUP($B37,Доходы!$B$21:$Q$31,13,0),"NA")</f>
        <v>0.74274332999999992</v>
      </c>
      <c r="BK37" s="1">
        <f>IFERROR(VLOOKUP($B37,Доходы!$B$21:$Q$31,14,0),"NA")</f>
        <v>365.12930545999996</v>
      </c>
      <c r="BL37" s="1">
        <f>IFERROR(VLOOKUP($B37,Доходы!$B$21:$Q$31,15,0),"NA")</f>
        <v>35.210747529999999</v>
      </c>
      <c r="BM37" s="1">
        <f>IFERROR(VLOOKUP($B37,Доходы!$B$21:$Q$31,16,0),"NA")</f>
        <v>26448.678131900004</v>
      </c>
      <c r="BN37" s="1">
        <f>IFERROR(VLOOKUP($B37,Расходы!$B$18:$O$28,2,0),"NA")</f>
        <v>2451.9396329400001</v>
      </c>
      <c r="BO37" s="1">
        <f>IFERROR(VLOOKUP($B37,Расходы!$B$18:$O$28,3,0),"NA")</f>
        <v>12.49030209</v>
      </c>
      <c r="BP37" s="1">
        <f>IFERROR(VLOOKUP($B37,Расходы!$B$18:$O$28,4,0),"NA")</f>
        <v>667.74363744000004</v>
      </c>
      <c r="BQ37" s="1">
        <f>IFERROR(VLOOKUP($B37,Расходы!$B$18:$O$28,5,0),"NA")</f>
        <v>6500.1518782100002</v>
      </c>
      <c r="BR37" s="1">
        <f>IFERROR(VLOOKUP($B37,Расходы!$B$18:$O$28,6,0),"NA")</f>
        <v>4038.57094693</v>
      </c>
      <c r="BS37" s="1">
        <f>IFERROR(VLOOKUP($B37,Расходы!$B$18:$O$28,7,0),"NA")</f>
        <v>30.676940980000001</v>
      </c>
      <c r="BT37" s="1">
        <f>IFERROR(VLOOKUP($B37,Расходы!$B$18:$O$28,8,0),"NA")</f>
        <v>10639.66602158</v>
      </c>
      <c r="BU37" s="1">
        <f>IFERROR(VLOOKUP($B37,Расходы!$B$18:$O$28,9,0),"NA")</f>
        <v>1219.9446615100001</v>
      </c>
      <c r="BV37" s="1">
        <f>IFERROR(VLOOKUP($B37,Расходы!$B$18:$O$28,10,0),"NA")</f>
        <v>6067.2391286700004</v>
      </c>
      <c r="BW37" s="1">
        <f>IFERROR(VLOOKUP($B37,Расходы!$B$18:$O$28,11,0),"NA")</f>
        <v>8342.2757493900008</v>
      </c>
      <c r="BX37" s="1">
        <f>IFERROR(VLOOKUP($B37,Расходы!$B$18:$O$28,12,0),"NA")</f>
        <v>332.00071951999996</v>
      </c>
      <c r="BY37" s="1">
        <f>IFERROR(VLOOKUP($B37,Расходы!$B$18:$O$28,13,0),"NA")</f>
        <v>68.824276120000007</v>
      </c>
      <c r="BZ37" s="1">
        <f>IFERROR(VLOOKUP($B37,Расходы!$B$18:$O$28,14,0),"NA")</f>
        <v>40371.523895380007</v>
      </c>
    </row>
    <row r="38" spans="1:78" x14ac:dyDescent="0.2">
      <c r="A38" t="s">
        <v>141</v>
      </c>
      <c r="B38">
        <v>2016</v>
      </c>
      <c r="C38" t="s">
        <v>1</v>
      </c>
      <c r="D38" s="1">
        <v>631</v>
      </c>
      <c r="E38" s="1">
        <v>106</v>
      </c>
      <c r="F38" s="1">
        <v>106</v>
      </c>
      <c r="G38" s="1">
        <v>212800</v>
      </c>
      <c r="H38" s="1">
        <v>102.5</v>
      </c>
      <c r="I38" s="1">
        <v>102.5</v>
      </c>
      <c r="J38" s="1">
        <v>101.5</v>
      </c>
      <c r="K38" s="1">
        <v>103</v>
      </c>
      <c r="L38" s="1">
        <v>102</v>
      </c>
      <c r="M38" s="1">
        <v>105</v>
      </c>
      <c r="N38" s="1">
        <v>103.5</v>
      </c>
      <c r="O38" s="1">
        <v>101</v>
      </c>
      <c r="P38" s="1">
        <v>103</v>
      </c>
      <c r="Q38" s="1">
        <v>105</v>
      </c>
      <c r="R38" s="1">
        <v>103</v>
      </c>
      <c r="S38" s="1">
        <v>10630</v>
      </c>
      <c r="T38" s="1">
        <v>20500</v>
      </c>
      <c r="U38" s="1">
        <v>750</v>
      </c>
      <c r="V38" s="1">
        <v>405</v>
      </c>
      <c r="W38" s="1">
        <v>870</v>
      </c>
      <c r="X38" s="1">
        <v>990</v>
      </c>
      <c r="Y38" s="1">
        <v>410</v>
      </c>
      <c r="Z38" s="1">
        <v>102</v>
      </c>
      <c r="AA38" s="1">
        <v>84.5</v>
      </c>
      <c r="AB38" s="1">
        <v>19.8</v>
      </c>
      <c r="AC38" s="1">
        <v>15</v>
      </c>
      <c r="AD38" s="1">
        <v>65.8</v>
      </c>
      <c r="AE38" s="1">
        <v>5</v>
      </c>
      <c r="AF38" s="1">
        <v>40450</v>
      </c>
      <c r="AG38" s="1">
        <v>106</v>
      </c>
      <c r="AH38" s="1">
        <v>240</v>
      </c>
      <c r="AI38" s="1">
        <v>111000</v>
      </c>
      <c r="AJ38" s="1">
        <v>103.5</v>
      </c>
      <c r="AK38" s="1">
        <v>33300</v>
      </c>
      <c r="AL38" s="1">
        <v>102.5</v>
      </c>
      <c r="AM38" s="1">
        <v>89300</v>
      </c>
      <c r="AN38" s="1">
        <v>106500</v>
      </c>
      <c r="AO38" s="1">
        <v>17200</v>
      </c>
      <c r="AP38" s="1">
        <v>168000</v>
      </c>
      <c r="AQ38" s="1">
        <v>1600</v>
      </c>
      <c r="AR38" s="1">
        <v>103.2258064516129</v>
      </c>
      <c r="AS38" s="1">
        <v>1385</v>
      </c>
      <c r="AT38" s="1">
        <v>102.5925925925926</v>
      </c>
      <c r="AU38" s="1">
        <v>215</v>
      </c>
      <c r="AV38" s="1">
        <v>107.5</v>
      </c>
      <c r="AW38" s="1">
        <v>6.7</v>
      </c>
      <c r="AX38" s="1">
        <v>2.0930959075288973</v>
      </c>
      <c r="AY38" s="1">
        <f>IFERROR(VLOOKUP($B38,Доходы!$B$21:$Q$31,2,0),"NA")</f>
        <v>15084.710332549999</v>
      </c>
      <c r="AZ38" s="1">
        <f>IFERROR(VLOOKUP($B38,Доходы!$B$21:$Q$31,3,0),"NA")</f>
        <v>2899.74194468</v>
      </c>
      <c r="BA38" s="1">
        <f>IFERROR(VLOOKUP($B38,Доходы!$B$21:$Q$31,4,0),"NA")</f>
        <v>2019.7092717799999</v>
      </c>
      <c r="BB38" s="1">
        <f>IFERROR(VLOOKUP($B38,Доходы!$B$21:$Q$31,5,0),"NA")</f>
        <v>3012.9449743800001</v>
      </c>
      <c r="BC38" s="1">
        <f>IFERROR(VLOOKUP($B38,Доходы!$B$21:$Q$31,6,0),"NA")</f>
        <v>560.78088812999999</v>
      </c>
      <c r="BD38" s="1">
        <f>IFERROR(VLOOKUP($B38,Доходы!$B$21:$Q$31,7,0),"NA")</f>
        <v>207.38458448</v>
      </c>
      <c r="BE38" s="1">
        <f>IFERROR(VLOOKUP($B38,Доходы!$B$21:$Q$31,8,0),"NA")</f>
        <v>0.12277350999999999</v>
      </c>
      <c r="BF38" s="1">
        <f>IFERROR(VLOOKUP($B38,Доходы!$B$21:$Q$31,9,0),"NA")</f>
        <v>656.19784002999995</v>
      </c>
      <c r="BG38" s="1">
        <f>IFERROR(VLOOKUP($B38,Доходы!$B$21:$Q$31,10,0),"NA")</f>
        <v>764.65335513000002</v>
      </c>
      <c r="BH38" s="1">
        <f>IFERROR(VLOOKUP($B38,Доходы!$B$21:$Q$31,11,0),"NA")</f>
        <v>378.4645491</v>
      </c>
      <c r="BI38" s="1">
        <f>IFERROR(VLOOKUP($B38,Доходы!$B$21:$Q$31,12,0),"NA")</f>
        <v>462.88482181000001</v>
      </c>
      <c r="BJ38" s="1">
        <f>IFERROR(VLOOKUP($B38,Доходы!$B$21:$Q$31,13,0),"NA")</f>
        <v>0.74274332999999992</v>
      </c>
      <c r="BK38" s="1">
        <f>IFERROR(VLOOKUP($B38,Доходы!$B$21:$Q$31,14,0),"NA")</f>
        <v>365.12930545999996</v>
      </c>
      <c r="BL38" s="1">
        <f>IFERROR(VLOOKUP($B38,Доходы!$B$21:$Q$31,15,0),"NA")</f>
        <v>35.210747529999999</v>
      </c>
      <c r="BM38" s="1">
        <f>IFERROR(VLOOKUP($B38,Доходы!$B$21:$Q$31,16,0),"NA")</f>
        <v>26448.678131900004</v>
      </c>
      <c r="BN38" s="1">
        <f>IFERROR(VLOOKUP($B38,Расходы!$B$18:$O$28,2,0),"NA")</f>
        <v>2451.9396329400001</v>
      </c>
      <c r="BO38" s="1">
        <f>IFERROR(VLOOKUP($B38,Расходы!$B$18:$O$28,3,0),"NA")</f>
        <v>12.49030209</v>
      </c>
      <c r="BP38" s="1">
        <f>IFERROR(VLOOKUP($B38,Расходы!$B$18:$O$28,4,0),"NA")</f>
        <v>667.74363744000004</v>
      </c>
      <c r="BQ38" s="1">
        <f>IFERROR(VLOOKUP($B38,Расходы!$B$18:$O$28,5,0),"NA")</f>
        <v>6500.1518782100002</v>
      </c>
      <c r="BR38" s="1">
        <f>IFERROR(VLOOKUP($B38,Расходы!$B$18:$O$28,6,0),"NA")</f>
        <v>4038.57094693</v>
      </c>
      <c r="BS38" s="1">
        <f>IFERROR(VLOOKUP($B38,Расходы!$B$18:$O$28,7,0),"NA")</f>
        <v>30.676940980000001</v>
      </c>
      <c r="BT38" s="1">
        <f>IFERROR(VLOOKUP($B38,Расходы!$B$18:$O$28,8,0),"NA")</f>
        <v>10639.66602158</v>
      </c>
      <c r="BU38" s="1">
        <f>IFERROR(VLOOKUP($B38,Расходы!$B$18:$O$28,9,0),"NA")</f>
        <v>1219.9446615100001</v>
      </c>
      <c r="BV38" s="1">
        <f>IFERROR(VLOOKUP($B38,Расходы!$B$18:$O$28,10,0),"NA")</f>
        <v>6067.2391286700004</v>
      </c>
      <c r="BW38" s="1">
        <f>IFERROR(VLOOKUP($B38,Расходы!$B$18:$O$28,11,0),"NA")</f>
        <v>8342.2757493900008</v>
      </c>
      <c r="BX38" s="1">
        <f>IFERROR(VLOOKUP($B38,Расходы!$B$18:$O$28,12,0),"NA")</f>
        <v>332.00071951999996</v>
      </c>
      <c r="BY38" s="1">
        <f>IFERROR(VLOOKUP($B38,Расходы!$B$18:$O$28,13,0),"NA")</f>
        <v>68.824276120000007</v>
      </c>
      <c r="BZ38" s="1">
        <f>IFERROR(VLOOKUP($B38,Расходы!$B$18:$O$28,14,0),"NA")</f>
        <v>40371.523895380007</v>
      </c>
    </row>
    <row r="39" spans="1:78" x14ac:dyDescent="0.2">
      <c r="A39" t="s">
        <v>141</v>
      </c>
      <c r="B39">
        <v>2017</v>
      </c>
      <c r="C39" t="s">
        <v>0</v>
      </c>
      <c r="D39" s="1">
        <v>628.20000000000005</v>
      </c>
      <c r="E39" s="1">
        <v>105.5</v>
      </c>
      <c r="F39" s="1">
        <v>105.5</v>
      </c>
      <c r="G39" s="1">
        <v>217400</v>
      </c>
      <c r="H39" s="1">
        <v>101.5</v>
      </c>
      <c r="I39" s="1">
        <v>101.5</v>
      </c>
      <c r="J39" s="1">
        <v>101</v>
      </c>
      <c r="K39" s="1">
        <v>102</v>
      </c>
      <c r="L39" s="1">
        <v>101</v>
      </c>
      <c r="M39" s="1">
        <v>105</v>
      </c>
      <c r="N39" s="1">
        <v>102</v>
      </c>
      <c r="O39" s="1">
        <v>99</v>
      </c>
      <c r="P39" s="1">
        <v>100</v>
      </c>
      <c r="Q39" s="1">
        <v>104</v>
      </c>
      <c r="R39" s="1">
        <v>101</v>
      </c>
      <c r="S39" s="1">
        <v>10580</v>
      </c>
      <c r="T39" s="1">
        <v>20000</v>
      </c>
      <c r="U39" s="1">
        <v>800</v>
      </c>
      <c r="V39" s="1">
        <v>405</v>
      </c>
      <c r="W39" s="1">
        <v>870</v>
      </c>
      <c r="X39" s="1">
        <v>940</v>
      </c>
      <c r="Y39" s="1">
        <v>410</v>
      </c>
      <c r="Z39" s="1">
        <v>101</v>
      </c>
      <c r="AA39" s="1">
        <v>83.5</v>
      </c>
      <c r="AB39" s="1">
        <v>19.7</v>
      </c>
      <c r="AC39" s="1">
        <v>13</v>
      </c>
      <c r="AD39" s="1">
        <v>65.599999999999994</v>
      </c>
      <c r="AE39" s="1">
        <v>4</v>
      </c>
      <c r="AF39" s="1">
        <v>43890</v>
      </c>
      <c r="AG39" s="1">
        <v>105</v>
      </c>
      <c r="AH39" s="1">
        <v>238</v>
      </c>
      <c r="AI39" s="1">
        <v>116000</v>
      </c>
      <c r="AJ39" s="1">
        <v>103</v>
      </c>
      <c r="AK39" s="1">
        <v>35400</v>
      </c>
      <c r="AL39" s="1">
        <v>102</v>
      </c>
      <c r="AM39" s="1">
        <v>90100</v>
      </c>
      <c r="AN39" s="1">
        <v>106600</v>
      </c>
      <c r="AO39" s="1">
        <v>12800</v>
      </c>
      <c r="AP39" s="1">
        <v>167000</v>
      </c>
      <c r="AQ39" s="1">
        <v>1513</v>
      </c>
      <c r="AR39" s="1">
        <v>102.57627118644068</v>
      </c>
      <c r="AS39" s="1">
        <v>1302</v>
      </c>
      <c r="AT39" s="1">
        <v>101.71875</v>
      </c>
      <c r="AU39" s="1">
        <v>211</v>
      </c>
      <c r="AV39" s="1">
        <v>108.2051282051282</v>
      </c>
      <c r="AW39" s="1">
        <v>6.9</v>
      </c>
      <c r="AX39" s="1">
        <v>2.2132230102539059</v>
      </c>
      <c r="AY39" s="1">
        <f>IFERROR(VLOOKUP($B39,Доходы!$B$21:$Q$31,2,0),"NA")</f>
        <v>15159.64209277</v>
      </c>
      <c r="AZ39" s="1">
        <f>IFERROR(VLOOKUP($B39,Доходы!$B$21:$Q$31,3,0),"NA")</f>
        <v>2482.9216733099997</v>
      </c>
      <c r="BA39" s="1">
        <f>IFERROR(VLOOKUP($B39,Доходы!$B$21:$Q$31,4,0),"NA")</f>
        <v>2179.5102048700001</v>
      </c>
      <c r="BB39" s="1">
        <f>IFERROR(VLOOKUP($B39,Доходы!$B$21:$Q$31,5,0),"NA")</f>
        <v>3330.0066524399999</v>
      </c>
      <c r="BC39" s="1">
        <f>IFERROR(VLOOKUP($B39,Доходы!$B$21:$Q$31,6,0),"NA")</f>
        <v>583.84146354999996</v>
      </c>
      <c r="BD39" s="1">
        <f>IFERROR(VLOOKUP($B39,Доходы!$B$21:$Q$31,7,0),"NA")</f>
        <v>219.47570048</v>
      </c>
      <c r="BE39" s="1">
        <f>IFERROR(VLOOKUP($B39,Доходы!$B$21:$Q$31,8,0),"NA")</f>
        <v>0.12842446000000002</v>
      </c>
      <c r="BF39" s="1">
        <f>IFERROR(VLOOKUP($B39,Доходы!$B$21:$Q$31,9,0),"NA")</f>
        <v>680.17895191999992</v>
      </c>
      <c r="BG39" s="1">
        <f>IFERROR(VLOOKUP($B39,Доходы!$B$21:$Q$31,10,0),"NA")</f>
        <v>709.25302792999992</v>
      </c>
      <c r="BH39" s="1">
        <f>IFERROR(VLOOKUP($B39,Доходы!$B$21:$Q$31,11,0),"NA")</f>
        <v>502.25129111000001</v>
      </c>
      <c r="BI39" s="1">
        <f>IFERROR(VLOOKUP($B39,Доходы!$B$21:$Q$31,12,0),"NA")</f>
        <v>505.63584293999997</v>
      </c>
      <c r="BJ39" s="1">
        <f>IFERROR(VLOOKUP($B39,Доходы!$B$21:$Q$31,13,0),"NA")</f>
        <v>0.96856125000000004</v>
      </c>
      <c r="BK39" s="1">
        <f>IFERROR(VLOOKUP($B39,Доходы!$B$21:$Q$31,14,0),"NA")</f>
        <v>422.24901007</v>
      </c>
      <c r="BL39" s="1">
        <f>IFERROR(VLOOKUP($B39,Доходы!$B$21:$Q$31,15,0),"NA")</f>
        <v>66.289358719999996</v>
      </c>
      <c r="BM39" s="1">
        <f>IFERROR(VLOOKUP($B39,Доходы!$B$21:$Q$31,16,0),"NA")</f>
        <v>26842.352255819998</v>
      </c>
      <c r="BN39" s="1">
        <f>IFERROR(VLOOKUP($B39,Расходы!$B$18:$O$28,2,0),"NA")</f>
        <v>2662.5958970700003</v>
      </c>
      <c r="BO39" s="1">
        <f>IFERROR(VLOOKUP($B39,Расходы!$B$18:$O$28,3,0),"NA")</f>
        <v>12.63155343</v>
      </c>
      <c r="BP39" s="1">
        <f>IFERROR(VLOOKUP($B39,Расходы!$B$18:$O$28,4,0),"NA")</f>
        <v>661.2025021799999</v>
      </c>
      <c r="BQ39" s="1">
        <f>IFERROR(VLOOKUP($B39,Расходы!$B$18:$O$28,5,0),"NA")</f>
        <v>6015.1637091700004</v>
      </c>
      <c r="BR39" s="1">
        <f>IFERROR(VLOOKUP($B39,Расходы!$B$18:$O$28,6,0),"NA")</f>
        <v>4031.0280980900002</v>
      </c>
      <c r="BS39" s="1">
        <f>IFERROR(VLOOKUP($B39,Расходы!$B$18:$O$28,7,0),"NA")</f>
        <v>15.32923358</v>
      </c>
      <c r="BT39" s="1">
        <f>IFERROR(VLOOKUP($B39,Расходы!$B$18:$O$28,8,0),"NA")</f>
        <v>11399.19219858</v>
      </c>
      <c r="BU39" s="1">
        <f>IFERROR(VLOOKUP($B39,Расходы!$B$18:$O$28,9,0),"NA")</f>
        <v>1350.26390197</v>
      </c>
      <c r="BV39" s="1">
        <f>IFERROR(VLOOKUP($B39,Расходы!$B$18:$O$28,10,0),"NA")</f>
        <v>2746.6932869099996</v>
      </c>
      <c r="BW39" s="1">
        <f>IFERROR(VLOOKUP($B39,Расходы!$B$18:$O$28,11,0),"NA")</f>
        <v>12914.87330325</v>
      </c>
      <c r="BX39" s="1">
        <f>IFERROR(VLOOKUP($B39,Расходы!$B$18:$O$28,12,0),"NA")</f>
        <v>319.35121667000004</v>
      </c>
      <c r="BY39" s="1">
        <f>IFERROR(VLOOKUP($B39,Расходы!$B$18:$O$28,13,0),"NA")</f>
        <v>77.918142840000002</v>
      </c>
      <c r="BZ39" s="1">
        <f>IFERROR(VLOOKUP($B39,Расходы!$B$18:$O$28,14,0),"NA")</f>
        <v>42206.243043740003</v>
      </c>
    </row>
    <row r="40" spans="1:78" x14ac:dyDescent="0.2">
      <c r="A40" t="s">
        <v>141</v>
      </c>
      <c r="B40">
        <v>2017</v>
      </c>
      <c r="C40" t="s">
        <v>1</v>
      </c>
      <c r="D40" s="1">
        <v>630.29999999999995</v>
      </c>
      <c r="E40" s="1">
        <v>105.5</v>
      </c>
      <c r="F40" s="1">
        <v>105.5</v>
      </c>
      <c r="G40" s="1">
        <v>230000</v>
      </c>
      <c r="H40" s="1">
        <v>103</v>
      </c>
      <c r="I40" s="1">
        <v>103</v>
      </c>
      <c r="J40" s="1">
        <v>102</v>
      </c>
      <c r="K40" s="1">
        <v>103.5</v>
      </c>
      <c r="L40" s="1">
        <v>102.5</v>
      </c>
      <c r="M40" s="1">
        <v>106</v>
      </c>
      <c r="N40" s="1">
        <v>104</v>
      </c>
      <c r="O40" s="1">
        <v>101.5</v>
      </c>
      <c r="P40" s="1">
        <v>102</v>
      </c>
      <c r="Q40" s="1">
        <v>106</v>
      </c>
      <c r="R40" s="1">
        <v>102.5</v>
      </c>
      <c r="S40" s="1">
        <v>10650</v>
      </c>
      <c r="T40" s="1">
        <v>22000</v>
      </c>
      <c r="U40" s="1">
        <v>850</v>
      </c>
      <c r="V40" s="1">
        <v>415</v>
      </c>
      <c r="W40" s="1">
        <v>890</v>
      </c>
      <c r="X40" s="1">
        <v>995</v>
      </c>
      <c r="Y40" s="1">
        <v>415</v>
      </c>
      <c r="Z40" s="1">
        <v>102.5</v>
      </c>
      <c r="AA40" s="1">
        <v>85</v>
      </c>
      <c r="AB40" s="1">
        <v>20</v>
      </c>
      <c r="AC40" s="1">
        <v>17</v>
      </c>
      <c r="AD40" s="1">
        <v>71.3</v>
      </c>
      <c r="AE40" s="1">
        <v>5</v>
      </c>
      <c r="AF40" s="1">
        <v>45880</v>
      </c>
      <c r="AG40" s="1">
        <v>107</v>
      </c>
      <c r="AH40" s="1">
        <v>252</v>
      </c>
      <c r="AI40" s="1">
        <v>120000</v>
      </c>
      <c r="AJ40" s="1">
        <v>104</v>
      </c>
      <c r="AK40" s="1">
        <v>36700</v>
      </c>
      <c r="AL40" s="1">
        <v>103</v>
      </c>
      <c r="AM40" s="1">
        <v>96450</v>
      </c>
      <c r="AN40" s="1">
        <v>115000</v>
      </c>
      <c r="AO40" s="1">
        <v>18000</v>
      </c>
      <c r="AP40" s="1">
        <v>174000</v>
      </c>
      <c r="AQ40" s="1">
        <v>1665</v>
      </c>
      <c r="AR40" s="1">
        <v>104.0625</v>
      </c>
      <c r="AS40" s="1">
        <v>1430</v>
      </c>
      <c r="AT40" s="1">
        <v>103.24909747292419</v>
      </c>
      <c r="AU40" s="1">
        <v>235</v>
      </c>
      <c r="AV40" s="1">
        <v>109.30232558139535</v>
      </c>
      <c r="AW40" s="1">
        <v>6.6</v>
      </c>
      <c r="AX40" s="1">
        <v>2.0722135007849292</v>
      </c>
      <c r="AY40" s="1">
        <f>IFERROR(VLOOKUP($B40,Доходы!$B$21:$Q$31,2,0),"NA")</f>
        <v>15159.64209277</v>
      </c>
      <c r="AZ40" s="1">
        <f>IFERROR(VLOOKUP($B40,Доходы!$B$21:$Q$31,3,0),"NA")</f>
        <v>2482.9216733099997</v>
      </c>
      <c r="BA40" s="1">
        <f>IFERROR(VLOOKUP($B40,Доходы!$B$21:$Q$31,4,0),"NA")</f>
        <v>2179.5102048700001</v>
      </c>
      <c r="BB40" s="1">
        <f>IFERROR(VLOOKUP($B40,Доходы!$B$21:$Q$31,5,0),"NA")</f>
        <v>3330.0066524399999</v>
      </c>
      <c r="BC40" s="1">
        <f>IFERROR(VLOOKUP($B40,Доходы!$B$21:$Q$31,6,0),"NA")</f>
        <v>583.84146354999996</v>
      </c>
      <c r="BD40" s="1">
        <f>IFERROR(VLOOKUP($B40,Доходы!$B$21:$Q$31,7,0),"NA")</f>
        <v>219.47570048</v>
      </c>
      <c r="BE40" s="1">
        <f>IFERROR(VLOOKUP($B40,Доходы!$B$21:$Q$31,8,0),"NA")</f>
        <v>0.12842446000000002</v>
      </c>
      <c r="BF40" s="1">
        <f>IFERROR(VLOOKUP($B40,Доходы!$B$21:$Q$31,9,0),"NA")</f>
        <v>680.17895191999992</v>
      </c>
      <c r="BG40" s="1">
        <f>IFERROR(VLOOKUP($B40,Доходы!$B$21:$Q$31,10,0),"NA")</f>
        <v>709.25302792999992</v>
      </c>
      <c r="BH40" s="1">
        <f>IFERROR(VLOOKUP($B40,Доходы!$B$21:$Q$31,11,0),"NA")</f>
        <v>502.25129111000001</v>
      </c>
      <c r="BI40" s="1">
        <f>IFERROR(VLOOKUP($B40,Доходы!$B$21:$Q$31,12,0),"NA")</f>
        <v>505.63584293999997</v>
      </c>
      <c r="BJ40" s="1">
        <f>IFERROR(VLOOKUP($B40,Доходы!$B$21:$Q$31,13,0),"NA")</f>
        <v>0.96856125000000004</v>
      </c>
      <c r="BK40" s="1">
        <f>IFERROR(VLOOKUP($B40,Доходы!$B$21:$Q$31,14,0),"NA")</f>
        <v>422.24901007</v>
      </c>
      <c r="BL40" s="1">
        <f>IFERROR(VLOOKUP($B40,Доходы!$B$21:$Q$31,15,0),"NA")</f>
        <v>66.289358719999996</v>
      </c>
      <c r="BM40" s="1">
        <f>IFERROR(VLOOKUP($B40,Доходы!$B$21:$Q$31,16,0),"NA")</f>
        <v>26842.352255819998</v>
      </c>
      <c r="BN40" s="1">
        <f>IFERROR(VLOOKUP($B40,Расходы!$B$18:$O$28,2,0),"NA")</f>
        <v>2662.5958970700003</v>
      </c>
      <c r="BO40" s="1">
        <f>IFERROR(VLOOKUP($B40,Расходы!$B$18:$O$28,3,0),"NA")</f>
        <v>12.63155343</v>
      </c>
      <c r="BP40" s="1">
        <f>IFERROR(VLOOKUP($B40,Расходы!$B$18:$O$28,4,0),"NA")</f>
        <v>661.2025021799999</v>
      </c>
      <c r="BQ40" s="1">
        <f>IFERROR(VLOOKUP($B40,Расходы!$B$18:$O$28,5,0),"NA")</f>
        <v>6015.1637091700004</v>
      </c>
      <c r="BR40" s="1">
        <f>IFERROR(VLOOKUP($B40,Расходы!$B$18:$O$28,6,0),"NA")</f>
        <v>4031.0280980900002</v>
      </c>
      <c r="BS40" s="1">
        <f>IFERROR(VLOOKUP($B40,Расходы!$B$18:$O$28,7,0),"NA")</f>
        <v>15.32923358</v>
      </c>
      <c r="BT40" s="1">
        <f>IFERROR(VLOOKUP($B40,Расходы!$B$18:$O$28,8,0),"NA")</f>
        <v>11399.19219858</v>
      </c>
      <c r="BU40" s="1">
        <f>IFERROR(VLOOKUP($B40,Расходы!$B$18:$O$28,9,0),"NA")</f>
        <v>1350.26390197</v>
      </c>
      <c r="BV40" s="1">
        <f>IFERROR(VLOOKUP($B40,Расходы!$B$18:$O$28,10,0),"NA")</f>
        <v>2746.6932869099996</v>
      </c>
      <c r="BW40" s="1">
        <f>IFERROR(VLOOKUP($B40,Расходы!$B$18:$O$28,11,0),"NA")</f>
        <v>12914.87330325</v>
      </c>
      <c r="BX40" s="1">
        <f>IFERROR(VLOOKUP($B40,Расходы!$B$18:$O$28,12,0),"NA")</f>
        <v>319.35121667000004</v>
      </c>
      <c r="BY40" s="1">
        <f>IFERROR(VLOOKUP($B40,Расходы!$B$18:$O$28,13,0),"NA")</f>
        <v>77.918142840000002</v>
      </c>
      <c r="BZ40" s="1">
        <f>IFERROR(VLOOKUP($B40,Расходы!$B$18:$O$28,14,0),"NA")</f>
        <v>42206.243043740003</v>
      </c>
    </row>
    <row r="41" spans="1:78" x14ac:dyDescent="0.2">
      <c r="A41" t="s">
        <v>142</v>
      </c>
      <c r="B41">
        <v>2016</v>
      </c>
      <c r="C41" t="s">
        <v>0</v>
      </c>
      <c r="D41" s="1">
        <v>628.4</v>
      </c>
      <c r="E41" s="1">
        <v>107.5</v>
      </c>
      <c r="F41" s="1">
        <v>106.9</v>
      </c>
      <c r="G41" s="1">
        <v>207100</v>
      </c>
      <c r="H41" s="1">
        <v>100.3</v>
      </c>
      <c r="I41" s="1">
        <v>100</v>
      </c>
      <c r="J41" s="1">
        <v>100</v>
      </c>
      <c r="K41" s="1">
        <v>100</v>
      </c>
      <c r="L41" s="1">
        <v>96</v>
      </c>
      <c r="M41" s="1">
        <v>104.5</v>
      </c>
      <c r="N41" s="1">
        <v>100</v>
      </c>
      <c r="O41" s="1">
        <v>100.5</v>
      </c>
      <c r="P41" s="1">
        <v>100</v>
      </c>
      <c r="Q41" s="1">
        <v>101</v>
      </c>
      <c r="R41" s="1">
        <v>99</v>
      </c>
      <c r="S41" s="1">
        <v>10580</v>
      </c>
      <c r="T41" s="1">
        <v>13600</v>
      </c>
      <c r="U41" s="1">
        <v>735</v>
      </c>
      <c r="V41" s="1">
        <v>345</v>
      </c>
      <c r="W41" s="1">
        <v>865</v>
      </c>
      <c r="X41" s="1">
        <v>940</v>
      </c>
      <c r="Y41" s="1">
        <v>425</v>
      </c>
      <c r="Z41" s="1">
        <v>98</v>
      </c>
      <c r="AA41" s="1">
        <v>90</v>
      </c>
      <c r="AB41" s="1">
        <v>19</v>
      </c>
      <c r="AC41" s="1">
        <v>12</v>
      </c>
      <c r="AD41" s="1">
        <v>66.400000000000006</v>
      </c>
      <c r="AE41" s="1">
        <v>5</v>
      </c>
      <c r="AF41" s="1">
        <v>35660</v>
      </c>
      <c r="AG41" s="1">
        <v>102.5</v>
      </c>
      <c r="AH41" s="1">
        <v>245</v>
      </c>
      <c r="AI41" s="1">
        <v>104000</v>
      </c>
      <c r="AJ41" s="1">
        <v>100</v>
      </c>
      <c r="AK41" s="1">
        <v>33000</v>
      </c>
      <c r="AL41" s="1">
        <v>102</v>
      </c>
      <c r="AM41" s="1">
        <v>80500</v>
      </c>
      <c r="AN41" s="1">
        <v>96600</v>
      </c>
      <c r="AO41" s="1">
        <v>18200</v>
      </c>
      <c r="AP41" s="1">
        <v>148000</v>
      </c>
      <c r="AQ41" s="1">
        <v>975</v>
      </c>
      <c r="AR41" s="1">
        <v>99.662680159460294</v>
      </c>
      <c r="AS41" s="1">
        <v>820</v>
      </c>
      <c r="AT41" s="1">
        <v>100.00000000000001</v>
      </c>
      <c r="AU41" s="1">
        <v>155</v>
      </c>
      <c r="AV41" s="1">
        <v>97.915350600126331</v>
      </c>
      <c r="AW41" s="1">
        <v>7.8</v>
      </c>
      <c r="AX41" s="1">
        <v>2.4</v>
      </c>
      <c r="AY41" s="1">
        <f>IFERROR(VLOOKUP($B41,Доходы!$B$21:$Q$31,2,0),"NA")</f>
        <v>15084.710332549999</v>
      </c>
      <c r="AZ41" s="1">
        <f>IFERROR(VLOOKUP($B41,Доходы!$B$21:$Q$31,3,0),"NA")</f>
        <v>2899.74194468</v>
      </c>
      <c r="BA41" s="1">
        <f>IFERROR(VLOOKUP($B41,Доходы!$B$21:$Q$31,4,0),"NA")</f>
        <v>2019.7092717799999</v>
      </c>
      <c r="BB41" s="1">
        <f>IFERROR(VLOOKUP($B41,Доходы!$B$21:$Q$31,5,0),"NA")</f>
        <v>3012.9449743800001</v>
      </c>
      <c r="BC41" s="1">
        <f>IFERROR(VLOOKUP($B41,Доходы!$B$21:$Q$31,6,0),"NA")</f>
        <v>560.78088812999999</v>
      </c>
      <c r="BD41" s="1">
        <f>IFERROR(VLOOKUP($B41,Доходы!$B$21:$Q$31,7,0),"NA")</f>
        <v>207.38458448</v>
      </c>
      <c r="BE41" s="1">
        <f>IFERROR(VLOOKUP($B41,Доходы!$B$21:$Q$31,8,0),"NA")</f>
        <v>0.12277350999999999</v>
      </c>
      <c r="BF41" s="1">
        <f>IFERROR(VLOOKUP($B41,Доходы!$B$21:$Q$31,9,0),"NA")</f>
        <v>656.19784002999995</v>
      </c>
      <c r="BG41" s="1">
        <f>IFERROR(VLOOKUP($B41,Доходы!$B$21:$Q$31,10,0),"NA")</f>
        <v>764.65335513000002</v>
      </c>
      <c r="BH41" s="1">
        <f>IFERROR(VLOOKUP($B41,Доходы!$B$21:$Q$31,11,0),"NA")</f>
        <v>378.4645491</v>
      </c>
      <c r="BI41" s="1">
        <f>IFERROR(VLOOKUP($B41,Доходы!$B$21:$Q$31,12,0),"NA")</f>
        <v>462.88482181000001</v>
      </c>
      <c r="BJ41" s="1">
        <f>IFERROR(VLOOKUP($B41,Доходы!$B$21:$Q$31,13,0),"NA")</f>
        <v>0.74274332999999992</v>
      </c>
      <c r="BK41" s="1">
        <f>IFERROR(VLOOKUP($B41,Доходы!$B$21:$Q$31,14,0),"NA")</f>
        <v>365.12930545999996</v>
      </c>
      <c r="BL41" s="1">
        <f>IFERROR(VLOOKUP($B41,Доходы!$B$21:$Q$31,15,0),"NA")</f>
        <v>35.210747529999999</v>
      </c>
      <c r="BM41" s="1">
        <f>IFERROR(VLOOKUP($B41,Доходы!$B$21:$Q$31,16,0),"NA")</f>
        <v>26448.678131900004</v>
      </c>
      <c r="BN41" s="1">
        <f>IFERROR(VLOOKUP($B41,Расходы!$B$18:$O$28,2,0),"NA")</f>
        <v>2451.9396329400001</v>
      </c>
      <c r="BO41" s="1">
        <f>IFERROR(VLOOKUP($B41,Расходы!$B$18:$O$28,3,0),"NA")</f>
        <v>12.49030209</v>
      </c>
      <c r="BP41" s="1">
        <f>IFERROR(VLOOKUP($B41,Расходы!$B$18:$O$28,4,0),"NA")</f>
        <v>667.74363744000004</v>
      </c>
      <c r="BQ41" s="1">
        <f>IFERROR(VLOOKUP($B41,Расходы!$B$18:$O$28,5,0),"NA")</f>
        <v>6500.1518782100002</v>
      </c>
      <c r="BR41" s="1">
        <f>IFERROR(VLOOKUP($B41,Расходы!$B$18:$O$28,6,0),"NA")</f>
        <v>4038.57094693</v>
      </c>
      <c r="BS41" s="1">
        <f>IFERROR(VLOOKUP($B41,Расходы!$B$18:$O$28,7,0),"NA")</f>
        <v>30.676940980000001</v>
      </c>
      <c r="BT41" s="1">
        <f>IFERROR(VLOOKUP($B41,Расходы!$B$18:$O$28,8,0),"NA")</f>
        <v>10639.66602158</v>
      </c>
      <c r="BU41" s="1">
        <f>IFERROR(VLOOKUP($B41,Расходы!$B$18:$O$28,9,0),"NA")</f>
        <v>1219.9446615100001</v>
      </c>
      <c r="BV41" s="1">
        <f>IFERROR(VLOOKUP($B41,Расходы!$B$18:$O$28,10,0),"NA")</f>
        <v>6067.2391286700004</v>
      </c>
      <c r="BW41" s="1">
        <f>IFERROR(VLOOKUP($B41,Расходы!$B$18:$O$28,11,0),"NA")</f>
        <v>8342.2757493900008</v>
      </c>
      <c r="BX41" s="1">
        <f>IFERROR(VLOOKUP($B41,Расходы!$B$18:$O$28,12,0),"NA")</f>
        <v>332.00071951999996</v>
      </c>
      <c r="BY41" s="1">
        <f>IFERROR(VLOOKUP($B41,Расходы!$B$18:$O$28,13,0),"NA")</f>
        <v>68.824276120000007</v>
      </c>
      <c r="BZ41" s="1">
        <f>IFERROR(VLOOKUP($B41,Расходы!$B$18:$O$28,14,0),"NA")</f>
        <v>40371.523895380007</v>
      </c>
    </row>
    <row r="42" spans="1:78" x14ac:dyDescent="0.2">
      <c r="A42" t="s">
        <v>142</v>
      </c>
      <c r="B42">
        <v>2016</v>
      </c>
      <c r="C42" t="s">
        <v>1</v>
      </c>
      <c r="D42" s="1">
        <v>628.6</v>
      </c>
      <c r="E42" s="1">
        <v>107.5</v>
      </c>
      <c r="F42" s="1">
        <v>106.9</v>
      </c>
      <c r="G42" s="1">
        <v>211200</v>
      </c>
      <c r="H42" s="1">
        <v>101.5</v>
      </c>
      <c r="I42" s="1">
        <v>101.5</v>
      </c>
      <c r="J42" s="1">
        <v>101</v>
      </c>
      <c r="K42" s="1">
        <v>101.5</v>
      </c>
      <c r="L42" s="1">
        <v>100.5</v>
      </c>
      <c r="M42" s="1">
        <v>107</v>
      </c>
      <c r="N42" s="1">
        <v>101</v>
      </c>
      <c r="O42" s="1">
        <v>102</v>
      </c>
      <c r="P42" s="1">
        <v>102</v>
      </c>
      <c r="Q42" s="1">
        <v>102</v>
      </c>
      <c r="R42" s="1">
        <v>102</v>
      </c>
      <c r="S42" s="1">
        <v>10620</v>
      </c>
      <c r="T42" s="1">
        <v>14000</v>
      </c>
      <c r="U42" s="1">
        <v>750</v>
      </c>
      <c r="V42" s="1">
        <v>365</v>
      </c>
      <c r="W42" s="1">
        <v>870</v>
      </c>
      <c r="X42" s="1">
        <v>990</v>
      </c>
      <c r="Y42" s="1">
        <v>430</v>
      </c>
      <c r="Z42" s="1">
        <v>100.5</v>
      </c>
      <c r="AA42" s="1">
        <v>90.5</v>
      </c>
      <c r="AB42" s="1">
        <v>19.5</v>
      </c>
      <c r="AC42" s="1">
        <v>12.5</v>
      </c>
      <c r="AD42" s="1">
        <v>67</v>
      </c>
      <c r="AE42" s="1">
        <v>5.7</v>
      </c>
      <c r="AF42" s="1">
        <v>36190</v>
      </c>
      <c r="AG42" s="1">
        <v>104.5</v>
      </c>
      <c r="AH42" s="1">
        <v>250</v>
      </c>
      <c r="AI42" s="1">
        <v>106000</v>
      </c>
      <c r="AJ42" s="1">
        <v>102</v>
      </c>
      <c r="AK42" s="1">
        <v>33300</v>
      </c>
      <c r="AL42" s="1">
        <v>103</v>
      </c>
      <c r="AM42" s="1">
        <v>81000</v>
      </c>
      <c r="AN42" s="1">
        <v>98350</v>
      </c>
      <c r="AO42" s="1">
        <v>24950</v>
      </c>
      <c r="AP42" s="1">
        <v>150000</v>
      </c>
      <c r="AQ42" s="1">
        <v>1028.9000000000001</v>
      </c>
      <c r="AR42" s="1">
        <v>105.17223755494226</v>
      </c>
      <c r="AS42" s="1">
        <v>860</v>
      </c>
      <c r="AT42" s="1">
        <v>104.87804878048782</v>
      </c>
      <c r="AU42" s="1">
        <v>168.9</v>
      </c>
      <c r="AV42" s="1">
        <v>106.69614655716993</v>
      </c>
      <c r="AW42" s="1">
        <v>7.7</v>
      </c>
      <c r="AX42" s="1">
        <v>2.37</v>
      </c>
      <c r="AY42" s="1">
        <f>IFERROR(VLOOKUP($B42,Доходы!$B$21:$Q$31,2,0),"NA")</f>
        <v>15084.710332549999</v>
      </c>
      <c r="AZ42" s="1">
        <f>IFERROR(VLOOKUP($B42,Доходы!$B$21:$Q$31,3,0),"NA")</f>
        <v>2899.74194468</v>
      </c>
      <c r="BA42" s="1">
        <f>IFERROR(VLOOKUP($B42,Доходы!$B$21:$Q$31,4,0),"NA")</f>
        <v>2019.7092717799999</v>
      </c>
      <c r="BB42" s="1">
        <f>IFERROR(VLOOKUP($B42,Доходы!$B$21:$Q$31,5,0),"NA")</f>
        <v>3012.9449743800001</v>
      </c>
      <c r="BC42" s="1">
        <f>IFERROR(VLOOKUP($B42,Доходы!$B$21:$Q$31,6,0),"NA")</f>
        <v>560.78088812999999</v>
      </c>
      <c r="BD42" s="1">
        <f>IFERROR(VLOOKUP($B42,Доходы!$B$21:$Q$31,7,0),"NA")</f>
        <v>207.38458448</v>
      </c>
      <c r="BE42" s="1">
        <f>IFERROR(VLOOKUP($B42,Доходы!$B$21:$Q$31,8,0),"NA")</f>
        <v>0.12277350999999999</v>
      </c>
      <c r="BF42" s="1">
        <f>IFERROR(VLOOKUP($B42,Доходы!$B$21:$Q$31,9,0),"NA")</f>
        <v>656.19784002999995</v>
      </c>
      <c r="BG42" s="1">
        <f>IFERROR(VLOOKUP($B42,Доходы!$B$21:$Q$31,10,0),"NA")</f>
        <v>764.65335513000002</v>
      </c>
      <c r="BH42" s="1">
        <f>IFERROR(VLOOKUP($B42,Доходы!$B$21:$Q$31,11,0),"NA")</f>
        <v>378.4645491</v>
      </c>
      <c r="BI42" s="1">
        <f>IFERROR(VLOOKUP($B42,Доходы!$B$21:$Q$31,12,0),"NA")</f>
        <v>462.88482181000001</v>
      </c>
      <c r="BJ42" s="1">
        <f>IFERROR(VLOOKUP($B42,Доходы!$B$21:$Q$31,13,0),"NA")</f>
        <v>0.74274332999999992</v>
      </c>
      <c r="BK42" s="1">
        <f>IFERROR(VLOOKUP($B42,Доходы!$B$21:$Q$31,14,0),"NA")</f>
        <v>365.12930545999996</v>
      </c>
      <c r="BL42" s="1">
        <f>IFERROR(VLOOKUP($B42,Доходы!$B$21:$Q$31,15,0),"NA")</f>
        <v>35.210747529999999</v>
      </c>
      <c r="BM42" s="1">
        <f>IFERROR(VLOOKUP($B42,Доходы!$B$21:$Q$31,16,0),"NA")</f>
        <v>26448.678131900004</v>
      </c>
      <c r="BN42" s="1">
        <f>IFERROR(VLOOKUP($B42,Расходы!$B$18:$O$28,2,0),"NA")</f>
        <v>2451.9396329400001</v>
      </c>
      <c r="BO42" s="1">
        <f>IFERROR(VLOOKUP($B42,Расходы!$B$18:$O$28,3,0),"NA")</f>
        <v>12.49030209</v>
      </c>
      <c r="BP42" s="1">
        <f>IFERROR(VLOOKUP($B42,Расходы!$B$18:$O$28,4,0),"NA")</f>
        <v>667.74363744000004</v>
      </c>
      <c r="BQ42" s="1">
        <f>IFERROR(VLOOKUP($B42,Расходы!$B$18:$O$28,5,0),"NA")</f>
        <v>6500.1518782100002</v>
      </c>
      <c r="BR42" s="1">
        <f>IFERROR(VLOOKUP($B42,Расходы!$B$18:$O$28,6,0),"NA")</f>
        <v>4038.57094693</v>
      </c>
      <c r="BS42" s="1">
        <f>IFERROR(VLOOKUP($B42,Расходы!$B$18:$O$28,7,0),"NA")</f>
        <v>30.676940980000001</v>
      </c>
      <c r="BT42" s="1">
        <f>IFERROR(VLOOKUP($B42,Расходы!$B$18:$O$28,8,0),"NA")</f>
        <v>10639.66602158</v>
      </c>
      <c r="BU42" s="1">
        <f>IFERROR(VLOOKUP($B42,Расходы!$B$18:$O$28,9,0),"NA")</f>
        <v>1219.9446615100001</v>
      </c>
      <c r="BV42" s="1">
        <f>IFERROR(VLOOKUP($B42,Расходы!$B$18:$O$28,10,0),"NA")</f>
        <v>6067.2391286700004</v>
      </c>
      <c r="BW42" s="1">
        <f>IFERROR(VLOOKUP($B42,Расходы!$B$18:$O$28,11,0),"NA")</f>
        <v>8342.2757493900008</v>
      </c>
      <c r="BX42" s="1">
        <f>IFERROR(VLOOKUP($B42,Расходы!$B$18:$O$28,12,0),"NA")</f>
        <v>332.00071951999996</v>
      </c>
      <c r="BY42" s="1">
        <f>IFERROR(VLOOKUP($B42,Расходы!$B$18:$O$28,13,0),"NA")</f>
        <v>68.824276120000007</v>
      </c>
      <c r="BZ42" s="1">
        <f>IFERROR(VLOOKUP($B42,Расходы!$B$18:$O$28,14,0),"NA")</f>
        <v>40371.523895380007</v>
      </c>
    </row>
    <row r="43" spans="1:78" x14ac:dyDescent="0.2">
      <c r="A43" t="s">
        <v>142</v>
      </c>
      <c r="B43">
        <v>2017</v>
      </c>
      <c r="C43" t="s">
        <v>0</v>
      </c>
      <c r="D43" s="1">
        <v>626</v>
      </c>
      <c r="E43" s="1">
        <v>107</v>
      </c>
      <c r="F43" s="1">
        <v>106.4</v>
      </c>
      <c r="G43" s="1">
        <v>215300</v>
      </c>
      <c r="H43" s="1">
        <v>100</v>
      </c>
      <c r="I43" s="1">
        <v>100.5</v>
      </c>
      <c r="J43" s="1">
        <v>100.5</v>
      </c>
      <c r="K43" s="1">
        <v>101</v>
      </c>
      <c r="L43" s="1">
        <v>99</v>
      </c>
      <c r="M43" s="1">
        <v>102</v>
      </c>
      <c r="N43" s="1">
        <v>101</v>
      </c>
      <c r="O43" s="1">
        <v>101</v>
      </c>
      <c r="P43" s="1">
        <v>100.5</v>
      </c>
      <c r="Q43" s="1">
        <v>102</v>
      </c>
      <c r="R43" s="1">
        <v>100</v>
      </c>
      <c r="S43" s="1">
        <v>10590</v>
      </c>
      <c r="T43" s="1">
        <v>13900</v>
      </c>
      <c r="U43" s="1">
        <v>750</v>
      </c>
      <c r="V43" s="1">
        <v>355</v>
      </c>
      <c r="W43" s="1">
        <v>870</v>
      </c>
      <c r="X43" s="1">
        <v>940</v>
      </c>
      <c r="Y43" s="1">
        <v>428</v>
      </c>
      <c r="Z43" s="1">
        <v>100</v>
      </c>
      <c r="AA43" s="1">
        <v>90</v>
      </c>
      <c r="AB43" s="1">
        <v>19</v>
      </c>
      <c r="AC43" s="1">
        <v>12.1</v>
      </c>
      <c r="AD43" s="1">
        <v>67</v>
      </c>
      <c r="AE43" s="1">
        <v>5</v>
      </c>
      <c r="AF43" s="1">
        <v>39690</v>
      </c>
      <c r="AG43" s="1">
        <v>104.5</v>
      </c>
      <c r="AH43" s="1">
        <v>250</v>
      </c>
      <c r="AI43" s="1">
        <v>108000</v>
      </c>
      <c r="AJ43" s="1">
        <v>102</v>
      </c>
      <c r="AK43" s="1">
        <v>36300</v>
      </c>
      <c r="AL43" s="1">
        <v>102.5</v>
      </c>
      <c r="AM43" s="1">
        <v>85300</v>
      </c>
      <c r="AN43" s="1">
        <v>101450</v>
      </c>
      <c r="AO43" s="1">
        <v>18200</v>
      </c>
      <c r="AP43" s="1">
        <v>152000</v>
      </c>
      <c r="AQ43" s="1">
        <v>1031.3</v>
      </c>
      <c r="AR43" s="1">
        <v>105.77435897435898</v>
      </c>
      <c r="AS43" s="1">
        <v>860</v>
      </c>
      <c r="AT43" s="1">
        <v>104.87804878048782</v>
      </c>
      <c r="AU43" s="1">
        <v>171.3</v>
      </c>
      <c r="AV43" s="1">
        <v>110.51612903225806</v>
      </c>
      <c r="AW43" s="1">
        <v>7.9</v>
      </c>
      <c r="AX43" s="1">
        <v>2.42</v>
      </c>
      <c r="AY43" s="1">
        <f>IFERROR(VLOOKUP($B43,Доходы!$B$21:$Q$31,2,0),"NA")</f>
        <v>15159.64209277</v>
      </c>
      <c r="AZ43" s="1">
        <f>IFERROR(VLOOKUP($B43,Доходы!$B$21:$Q$31,3,0),"NA")</f>
        <v>2482.9216733099997</v>
      </c>
      <c r="BA43" s="1">
        <f>IFERROR(VLOOKUP($B43,Доходы!$B$21:$Q$31,4,0),"NA")</f>
        <v>2179.5102048700001</v>
      </c>
      <c r="BB43" s="1">
        <f>IFERROR(VLOOKUP($B43,Доходы!$B$21:$Q$31,5,0),"NA")</f>
        <v>3330.0066524399999</v>
      </c>
      <c r="BC43" s="1">
        <f>IFERROR(VLOOKUP($B43,Доходы!$B$21:$Q$31,6,0),"NA")</f>
        <v>583.84146354999996</v>
      </c>
      <c r="BD43" s="1">
        <f>IFERROR(VLOOKUP($B43,Доходы!$B$21:$Q$31,7,0),"NA")</f>
        <v>219.47570048</v>
      </c>
      <c r="BE43" s="1">
        <f>IFERROR(VLOOKUP($B43,Доходы!$B$21:$Q$31,8,0),"NA")</f>
        <v>0.12842446000000002</v>
      </c>
      <c r="BF43" s="1">
        <f>IFERROR(VLOOKUP($B43,Доходы!$B$21:$Q$31,9,0),"NA")</f>
        <v>680.17895191999992</v>
      </c>
      <c r="BG43" s="1">
        <f>IFERROR(VLOOKUP($B43,Доходы!$B$21:$Q$31,10,0),"NA")</f>
        <v>709.25302792999992</v>
      </c>
      <c r="BH43" s="1">
        <f>IFERROR(VLOOKUP($B43,Доходы!$B$21:$Q$31,11,0),"NA")</f>
        <v>502.25129111000001</v>
      </c>
      <c r="BI43" s="1">
        <f>IFERROR(VLOOKUP($B43,Доходы!$B$21:$Q$31,12,0),"NA")</f>
        <v>505.63584293999997</v>
      </c>
      <c r="BJ43" s="1">
        <f>IFERROR(VLOOKUP($B43,Доходы!$B$21:$Q$31,13,0),"NA")</f>
        <v>0.96856125000000004</v>
      </c>
      <c r="BK43" s="1">
        <f>IFERROR(VLOOKUP($B43,Доходы!$B$21:$Q$31,14,0),"NA")</f>
        <v>422.24901007</v>
      </c>
      <c r="BL43" s="1">
        <f>IFERROR(VLOOKUP($B43,Доходы!$B$21:$Q$31,15,0),"NA")</f>
        <v>66.289358719999996</v>
      </c>
      <c r="BM43" s="1">
        <f>IFERROR(VLOOKUP($B43,Доходы!$B$21:$Q$31,16,0),"NA")</f>
        <v>26842.352255819998</v>
      </c>
      <c r="BN43" s="1">
        <f>IFERROR(VLOOKUP($B43,Расходы!$B$18:$O$28,2,0),"NA")</f>
        <v>2662.5958970700003</v>
      </c>
      <c r="BO43" s="1">
        <f>IFERROR(VLOOKUP($B43,Расходы!$B$18:$O$28,3,0),"NA")</f>
        <v>12.63155343</v>
      </c>
      <c r="BP43" s="1">
        <f>IFERROR(VLOOKUP($B43,Расходы!$B$18:$O$28,4,0),"NA")</f>
        <v>661.2025021799999</v>
      </c>
      <c r="BQ43" s="1">
        <f>IFERROR(VLOOKUP($B43,Расходы!$B$18:$O$28,5,0),"NA")</f>
        <v>6015.1637091700004</v>
      </c>
      <c r="BR43" s="1">
        <f>IFERROR(VLOOKUP($B43,Расходы!$B$18:$O$28,6,0),"NA")</f>
        <v>4031.0280980900002</v>
      </c>
      <c r="BS43" s="1">
        <f>IFERROR(VLOOKUP($B43,Расходы!$B$18:$O$28,7,0),"NA")</f>
        <v>15.32923358</v>
      </c>
      <c r="BT43" s="1">
        <f>IFERROR(VLOOKUP($B43,Расходы!$B$18:$O$28,8,0),"NA")</f>
        <v>11399.19219858</v>
      </c>
      <c r="BU43" s="1">
        <f>IFERROR(VLOOKUP($B43,Расходы!$B$18:$O$28,9,0),"NA")</f>
        <v>1350.26390197</v>
      </c>
      <c r="BV43" s="1">
        <f>IFERROR(VLOOKUP($B43,Расходы!$B$18:$O$28,10,0),"NA")</f>
        <v>2746.6932869099996</v>
      </c>
      <c r="BW43" s="1">
        <f>IFERROR(VLOOKUP($B43,Расходы!$B$18:$O$28,11,0),"NA")</f>
        <v>12914.87330325</v>
      </c>
      <c r="BX43" s="1">
        <f>IFERROR(VLOOKUP($B43,Расходы!$B$18:$O$28,12,0),"NA")</f>
        <v>319.35121667000004</v>
      </c>
      <c r="BY43" s="1">
        <f>IFERROR(VLOOKUP($B43,Расходы!$B$18:$O$28,13,0),"NA")</f>
        <v>77.918142840000002</v>
      </c>
      <c r="BZ43" s="1">
        <f>IFERROR(VLOOKUP($B43,Расходы!$B$18:$O$28,14,0),"NA")</f>
        <v>42206.243043740003</v>
      </c>
    </row>
    <row r="44" spans="1:78" x14ac:dyDescent="0.2">
      <c r="A44" t="s">
        <v>142</v>
      </c>
      <c r="B44">
        <v>2017</v>
      </c>
      <c r="C44" t="s">
        <v>1</v>
      </c>
      <c r="D44" s="1">
        <v>626.5</v>
      </c>
      <c r="E44" s="1">
        <v>107</v>
      </c>
      <c r="F44" s="1">
        <v>106.4</v>
      </c>
      <c r="G44" s="1">
        <v>226200</v>
      </c>
      <c r="H44" s="1">
        <v>101.5</v>
      </c>
      <c r="I44" s="1">
        <v>102</v>
      </c>
      <c r="J44" s="1">
        <v>102</v>
      </c>
      <c r="K44" s="1">
        <v>102.5</v>
      </c>
      <c r="L44" s="1">
        <v>101</v>
      </c>
      <c r="M44" s="1">
        <v>110</v>
      </c>
      <c r="N44" s="1">
        <v>102</v>
      </c>
      <c r="O44" s="1">
        <v>103</v>
      </c>
      <c r="P44" s="1">
        <v>102.5</v>
      </c>
      <c r="Q44" s="1">
        <v>103</v>
      </c>
      <c r="R44" s="1">
        <v>103</v>
      </c>
      <c r="S44" s="1">
        <v>10650</v>
      </c>
      <c r="T44" s="1">
        <v>15000</v>
      </c>
      <c r="U44" s="1">
        <v>850</v>
      </c>
      <c r="V44" s="1">
        <v>385</v>
      </c>
      <c r="W44" s="1">
        <v>885</v>
      </c>
      <c r="X44" s="1">
        <v>995</v>
      </c>
      <c r="Y44" s="1">
        <v>435</v>
      </c>
      <c r="Z44" s="1">
        <v>102</v>
      </c>
      <c r="AA44" s="1">
        <v>91</v>
      </c>
      <c r="AB44" s="1">
        <v>19.8</v>
      </c>
      <c r="AC44" s="1">
        <v>12.8</v>
      </c>
      <c r="AD44" s="1">
        <v>68</v>
      </c>
      <c r="AE44" s="1">
        <v>5.7</v>
      </c>
      <c r="AF44" s="1">
        <v>40850</v>
      </c>
      <c r="AG44" s="1">
        <v>106.5</v>
      </c>
      <c r="AH44" s="1">
        <v>260</v>
      </c>
      <c r="AI44" s="1">
        <v>111000</v>
      </c>
      <c r="AJ44" s="1">
        <v>103</v>
      </c>
      <c r="AK44" s="1">
        <v>37000</v>
      </c>
      <c r="AL44" s="1">
        <v>103.5</v>
      </c>
      <c r="AM44" s="1">
        <v>86700</v>
      </c>
      <c r="AN44" s="1">
        <v>105200</v>
      </c>
      <c r="AO44" s="1">
        <v>25570</v>
      </c>
      <c r="AP44" s="1">
        <v>157000</v>
      </c>
      <c r="AQ44" s="1">
        <v>1081.3</v>
      </c>
      <c r="AR44" s="1">
        <v>105.09281757216442</v>
      </c>
      <c r="AS44" s="1">
        <v>900</v>
      </c>
      <c r="AT44" s="1">
        <v>104.65116279069768</v>
      </c>
      <c r="AU44" s="1">
        <v>181.3</v>
      </c>
      <c r="AV44" s="1">
        <v>107.34162226169332</v>
      </c>
      <c r="AW44" s="1">
        <v>7.8</v>
      </c>
      <c r="AX44" s="1">
        <v>2.39</v>
      </c>
      <c r="AY44" s="1">
        <f>IFERROR(VLOOKUP($B44,Доходы!$B$21:$Q$31,2,0),"NA")</f>
        <v>15159.64209277</v>
      </c>
      <c r="AZ44" s="1">
        <f>IFERROR(VLOOKUP($B44,Доходы!$B$21:$Q$31,3,0),"NA")</f>
        <v>2482.9216733099997</v>
      </c>
      <c r="BA44" s="1">
        <f>IFERROR(VLOOKUP($B44,Доходы!$B$21:$Q$31,4,0),"NA")</f>
        <v>2179.5102048700001</v>
      </c>
      <c r="BB44" s="1">
        <f>IFERROR(VLOOKUP($B44,Доходы!$B$21:$Q$31,5,0),"NA")</f>
        <v>3330.0066524399999</v>
      </c>
      <c r="BC44" s="1">
        <f>IFERROR(VLOOKUP($B44,Доходы!$B$21:$Q$31,6,0),"NA")</f>
        <v>583.84146354999996</v>
      </c>
      <c r="BD44" s="1">
        <f>IFERROR(VLOOKUP($B44,Доходы!$B$21:$Q$31,7,0),"NA")</f>
        <v>219.47570048</v>
      </c>
      <c r="BE44" s="1">
        <f>IFERROR(VLOOKUP($B44,Доходы!$B$21:$Q$31,8,0),"NA")</f>
        <v>0.12842446000000002</v>
      </c>
      <c r="BF44" s="1">
        <f>IFERROR(VLOOKUP($B44,Доходы!$B$21:$Q$31,9,0),"NA")</f>
        <v>680.17895191999992</v>
      </c>
      <c r="BG44" s="1">
        <f>IFERROR(VLOOKUP($B44,Доходы!$B$21:$Q$31,10,0),"NA")</f>
        <v>709.25302792999992</v>
      </c>
      <c r="BH44" s="1">
        <f>IFERROR(VLOOKUP($B44,Доходы!$B$21:$Q$31,11,0),"NA")</f>
        <v>502.25129111000001</v>
      </c>
      <c r="BI44" s="1">
        <f>IFERROR(VLOOKUP($B44,Доходы!$B$21:$Q$31,12,0),"NA")</f>
        <v>505.63584293999997</v>
      </c>
      <c r="BJ44" s="1">
        <f>IFERROR(VLOOKUP($B44,Доходы!$B$21:$Q$31,13,0),"NA")</f>
        <v>0.96856125000000004</v>
      </c>
      <c r="BK44" s="1">
        <f>IFERROR(VLOOKUP($B44,Доходы!$B$21:$Q$31,14,0),"NA")</f>
        <v>422.24901007</v>
      </c>
      <c r="BL44" s="1">
        <f>IFERROR(VLOOKUP($B44,Доходы!$B$21:$Q$31,15,0),"NA")</f>
        <v>66.289358719999996</v>
      </c>
      <c r="BM44" s="1">
        <f>IFERROR(VLOOKUP($B44,Доходы!$B$21:$Q$31,16,0),"NA")</f>
        <v>26842.352255819998</v>
      </c>
      <c r="BN44" s="1">
        <f>IFERROR(VLOOKUP($B44,Расходы!$B$18:$O$28,2,0),"NA")</f>
        <v>2662.5958970700003</v>
      </c>
      <c r="BO44" s="1">
        <f>IFERROR(VLOOKUP($B44,Расходы!$B$18:$O$28,3,0),"NA")</f>
        <v>12.63155343</v>
      </c>
      <c r="BP44" s="1">
        <f>IFERROR(VLOOKUP($B44,Расходы!$B$18:$O$28,4,0),"NA")</f>
        <v>661.2025021799999</v>
      </c>
      <c r="BQ44" s="1">
        <f>IFERROR(VLOOKUP($B44,Расходы!$B$18:$O$28,5,0),"NA")</f>
        <v>6015.1637091700004</v>
      </c>
      <c r="BR44" s="1">
        <f>IFERROR(VLOOKUP($B44,Расходы!$B$18:$O$28,6,0),"NA")</f>
        <v>4031.0280980900002</v>
      </c>
      <c r="BS44" s="1">
        <f>IFERROR(VLOOKUP($B44,Расходы!$B$18:$O$28,7,0),"NA")</f>
        <v>15.32923358</v>
      </c>
      <c r="BT44" s="1">
        <f>IFERROR(VLOOKUP($B44,Расходы!$B$18:$O$28,8,0),"NA")</f>
        <v>11399.19219858</v>
      </c>
      <c r="BU44" s="1">
        <f>IFERROR(VLOOKUP($B44,Расходы!$B$18:$O$28,9,0),"NA")</f>
        <v>1350.26390197</v>
      </c>
      <c r="BV44" s="1">
        <f>IFERROR(VLOOKUP($B44,Расходы!$B$18:$O$28,10,0),"NA")</f>
        <v>2746.6932869099996</v>
      </c>
      <c r="BW44" s="1">
        <f>IFERROR(VLOOKUP($B44,Расходы!$B$18:$O$28,11,0),"NA")</f>
        <v>12914.87330325</v>
      </c>
      <c r="BX44" s="1">
        <f>IFERROR(VLOOKUP($B44,Расходы!$B$18:$O$28,12,0),"NA")</f>
        <v>319.35121667000004</v>
      </c>
      <c r="BY44" s="1">
        <f>IFERROR(VLOOKUP($B44,Расходы!$B$18:$O$28,13,0),"NA")</f>
        <v>77.918142840000002</v>
      </c>
      <c r="BZ44" s="1">
        <f>IFERROR(VLOOKUP($B44,Расходы!$B$18:$O$28,14,0),"NA")</f>
        <v>42206.243043740003</v>
      </c>
    </row>
    <row r="45" spans="1:78" x14ac:dyDescent="0.2">
      <c r="A45" t="s">
        <v>142</v>
      </c>
      <c r="B45">
        <v>2018</v>
      </c>
      <c r="C45" t="s">
        <v>0</v>
      </c>
      <c r="D45" s="1">
        <v>623.9</v>
      </c>
      <c r="E45" s="1">
        <v>106</v>
      </c>
      <c r="F45" s="1">
        <v>105.8</v>
      </c>
      <c r="G45" s="1">
        <v>225700</v>
      </c>
      <c r="H45" s="1">
        <v>101</v>
      </c>
      <c r="I45" s="1">
        <v>101</v>
      </c>
      <c r="J45" s="1">
        <v>101</v>
      </c>
      <c r="K45" s="1">
        <v>101</v>
      </c>
      <c r="L45" s="1">
        <v>100</v>
      </c>
      <c r="M45" s="1">
        <v>103</v>
      </c>
      <c r="N45" s="1">
        <v>100</v>
      </c>
      <c r="O45" s="1">
        <v>100</v>
      </c>
      <c r="P45" s="1">
        <v>100</v>
      </c>
      <c r="Q45" s="1">
        <v>101.5</v>
      </c>
      <c r="R45" s="1">
        <v>101</v>
      </c>
      <c r="S45" s="1">
        <v>10600</v>
      </c>
      <c r="T45" s="1">
        <v>14500</v>
      </c>
      <c r="U45" s="1">
        <v>775</v>
      </c>
      <c r="V45" s="1">
        <v>365</v>
      </c>
      <c r="W45" s="1">
        <v>880</v>
      </c>
      <c r="X45" s="1">
        <v>945</v>
      </c>
      <c r="Y45" s="1">
        <v>430</v>
      </c>
      <c r="Z45" s="1">
        <v>99</v>
      </c>
      <c r="AA45" s="1">
        <v>90</v>
      </c>
      <c r="AB45" s="1">
        <v>19</v>
      </c>
      <c r="AC45" s="1">
        <v>12.2</v>
      </c>
      <c r="AD45" s="1">
        <v>67.400000000000006</v>
      </c>
      <c r="AE45" s="1">
        <v>5</v>
      </c>
      <c r="AF45" s="1">
        <v>43750</v>
      </c>
      <c r="AG45" s="1">
        <v>104</v>
      </c>
      <c r="AH45" s="1">
        <v>252</v>
      </c>
      <c r="AI45" s="1">
        <v>112000</v>
      </c>
      <c r="AJ45" s="1">
        <v>102.5</v>
      </c>
      <c r="AK45" s="1">
        <v>39700</v>
      </c>
      <c r="AL45" s="1">
        <v>102.7</v>
      </c>
      <c r="AM45" s="1">
        <v>91300</v>
      </c>
      <c r="AN45" s="1">
        <v>107500</v>
      </c>
      <c r="AO45" s="1">
        <v>18500</v>
      </c>
      <c r="AP45" s="1">
        <v>156000</v>
      </c>
      <c r="AQ45" s="1">
        <v>1079.8</v>
      </c>
      <c r="AR45" s="1">
        <v>104.7028022883739</v>
      </c>
      <c r="AS45" s="1">
        <v>900</v>
      </c>
      <c r="AT45" s="1">
        <v>104.65116279069768</v>
      </c>
      <c r="AU45" s="1">
        <v>179.8</v>
      </c>
      <c r="AV45" s="1">
        <v>104.9620548744892</v>
      </c>
      <c r="AW45" s="1">
        <v>7.5</v>
      </c>
      <c r="AX45" s="1">
        <v>2.33</v>
      </c>
      <c r="AY45" s="1">
        <f>IFERROR(VLOOKUP($B45,Доходы!$B$21:$Q$31,2,0),"NA")</f>
        <v>20837.511949880001</v>
      </c>
      <c r="AZ45" s="1">
        <f>IFERROR(VLOOKUP($B45,Доходы!$B$21:$Q$31,3,0),"NA")</f>
        <v>2631.7836784800002</v>
      </c>
      <c r="BA45" s="1">
        <f>IFERROR(VLOOKUP($B45,Доходы!$B$21:$Q$31,4,0),"NA")</f>
        <v>2421.1880113299999</v>
      </c>
      <c r="BB45" s="1">
        <f>IFERROR(VLOOKUP($B45,Доходы!$B$21:$Q$31,5,0),"NA")</f>
        <v>3674.7506720400002</v>
      </c>
      <c r="BC45" s="1">
        <f>IFERROR(VLOOKUP($B45,Доходы!$B$21:$Q$31,6,0),"NA")</f>
        <v>645.44083058000001</v>
      </c>
      <c r="BD45" s="1">
        <f>IFERROR(VLOOKUP($B45,Доходы!$B$21:$Q$31,7,0),"NA")</f>
        <v>258.61835643000001</v>
      </c>
      <c r="BE45" s="1">
        <f>IFERROR(VLOOKUP($B45,Доходы!$B$21:$Q$31,8,0),"NA")</f>
        <v>0.14972064999999998</v>
      </c>
      <c r="BF45" s="1">
        <f>IFERROR(VLOOKUP($B45,Доходы!$B$21:$Q$31,9,0),"NA")</f>
        <v>733.09065783000005</v>
      </c>
      <c r="BG45" s="1">
        <f>IFERROR(VLOOKUP($B45,Доходы!$B$21:$Q$31,10,0),"NA")</f>
        <v>1173.91610623</v>
      </c>
      <c r="BH45" s="1">
        <f>IFERROR(VLOOKUP($B45,Доходы!$B$21:$Q$31,11,0),"NA")</f>
        <v>563.41386384999998</v>
      </c>
      <c r="BI45" s="1">
        <f>IFERROR(VLOOKUP($B45,Доходы!$B$21:$Q$31,12,0),"NA")</f>
        <v>324.37647192999998</v>
      </c>
      <c r="BJ45" s="1">
        <f>IFERROR(VLOOKUP($B45,Доходы!$B$21:$Q$31,13,0),"NA")</f>
        <v>0.87717312999999997</v>
      </c>
      <c r="BK45" s="1">
        <f>IFERROR(VLOOKUP($B45,Доходы!$B$21:$Q$31,14,0),"NA")</f>
        <v>378.26586394999998</v>
      </c>
      <c r="BL45" s="1">
        <f>IFERROR(VLOOKUP($B45,Доходы!$B$21:$Q$31,15,0),"NA")</f>
        <v>52.318199299999996</v>
      </c>
      <c r="BM45" s="1">
        <f>IFERROR(VLOOKUP($B45,Доходы!$B$21:$Q$31,16,0),"NA")</f>
        <v>33695.701555610001</v>
      </c>
      <c r="BN45" s="1">
        <f>IFERROR(VLOOKUP($B45,Расходы!$B$18:$O$28,2,0),"NA")</f>
        <v>3072.8563521799997</v>
      </c>
      <c r="BO45" s="1">
        <f>IFERROR(VLOOKUP($B45,Расходы!$B$18:$O$28,3,0),"NA")</f>
        <v>18.87215578</v>
      </c>
      <c r="BP45" s="1">
        <f>IFERROR(VLOOKUP($B45,Расходы!$B$18:$O$28,4,0),"NA")</f>
        <v>805.49096284000007</v>
      </c>
      <c r="BQ45" s="1">
        <f>IFERROR(VLOOKUP($B45,Расходы!$B$18:$O$28,5,0),"NA")</f>
        <v>7522.7217958900001</v>
      </c>
      <c r="BR45" s="1">
        <f>IFERROR(VLOOKUP($B45,Расходы!$B$18:$O$28,6,0),"NA")</f>
        <v>4867.2403431700004</v>
      </c>
      <c r="BS45" s="1">
        <f>IFERROR(VLOOKUP($B45,Расходы!$B$18:$O$28,7,0),"NA")</f>
        <v>15.519008449999999</v>
      </c>
      <c r="BT45" s="1">
        <f>IFERROR(VLOOKUP($B45,Расходы!$B$18:$O$28,8,0),"NA")</f>
        <v>13174.15181897</v>
      </c>
      <c r="BU45" s="1">
        <f>IFERROR(VLOOKUP($B45,Расходы!$B$18:$O$28,9,0),"NA")</f>
        <v>1732.19863242</v>
      </c>
      <c r="BV45" s="1">
        <f>IFERROR(VLOOKUP($B45,Расходы!$B$18:$O$28,10,0),"NA")</f>
        <v>3119.3565136399998</v>
      </c>
      <c r="BW45" s="1">
        <f>IFERROR(VLOOKUP($B45,Расходы!$B$18:$O$28,11,0),"NA")</f>
        <v>14047.988521559999</v>
      </c>
      <c r="BX45" s="1">
        <f>IFERROR(VLOOKUP($B45,Расходы!$B$18:$O$28,12,0),"NA")</f>
        <v>614.5522543300001</v>
      </c>
      <c r="BY45" s="1">
        <f>IFERROR(VLOOKUP($B45,Расходы!$B$18:$O$28,13,0),"NA")</f>
        <v>102.64285</v>
      </c>
      <c r="BZ45" s="1">
        <f>IFERROR(VLOOKUP($B45,Расходы!$B$18:$O$28,14,0),"NA")</f>
        <v>49093.591209229999</v>
      </c>
    </row>
    <row r="46" spans="1:78" x14ac:dyDescent="0.2">
      <c r="A46" t="s">
        <v>142</v>
      </c>
      <c r="B46">
        <v>2018</v>
      </c>
      <c r="C46" t="s">
        <v>1</v>
      </c>
      <c r="D46" s="1">
        <v>625</v>
      </c>
      <c r="E46" s="1">
        <v>106</v>
      </c>
      <c r="F46" s="1">
        <v>105.8</v>
      </c>
      <c r="G46" s="1">
        <v>244200</v>
      </c>
      <c r="H46" s="1">
        <v>103</v>
      </c>
      <c r="I46" s="1">
        <v>102.5</v>
      </c>
      <c r="J46" s="1">
        <v>102.5</v>
      </c>
      <c r="K46" s="1">
        <v>102.5</v>
      </c>
      <c r="L46" s="1">
        <v>102</v>
      </c>
      <c r="M46" s="1">
        <v>105</v>
      </c>
      <c r="N46" s="1">
        <v>101.5</v>
      </c>
      <c r="O46" s="1">
        <v>102</v>
      </c>
      <c r="P46" s="1">
        <v>102.5</v>
      </c>
      <c r="Q46" s="1">
        <v>102.5</v>
      </c>
      <c r="R46" s="1">
        <v>102.5</v>
      </c>
      <c r="S46" s="1">
        <v>10670</v>
      </c>
      <c r="T46" s="1">
        <v>17000</v>
      </c>
      <c r="U46" s="1">
        <v>900</v>
      </c>
      <c r="V46" s="1">
        <v>405</v>
      </c>
      <c r="W46" s="1">
        <v>900</v>
      </c>
      <c r="X46" s="1">
        <v>1000</v>
      </c>
      <c r="Y46" s="1">
        <v>440</v>
      </c>
      <c r="Z46" s="1">
        <v>102.5</v>
      </c>
      <c r="AA46" s="1">
        <v>91.5</v>
      </c>
      <c r="AB46" s="1">
        <v>20</v>
      </c>
      <c r="AC46" s="1">
        <v>13</v>
      </c>
      <c r="AD46" s="1">
        <v>68.5</v>
      </c>
      <c r="AE46" s="1">
        <v>5.7</v>
      </c>
      <c r="AF46" s="1">
        <v>45680</v>
      </c>
      <c r="AG46" s="1">
        <v>106</v>
      </c>
      <c r="AH46" s="1">
        <v>265</v>
      </c>
      <c r="AI46" s="1">
        <v>117000</v>
      </c>
      <c r="AJ46" s="1">
        <v>103.5</v>
      </c>
      <c r="AK46" s="1">
        <v>40900</v>
      </c>
      <c r="AL46" s="1">
        <v>104</v>
      </c>
      <c r="AM46" s="1">
        <v>93600</v>
      </c>
      <c r="AN46" s="1">
        <v>113700</v>
      </c>
      <c r="AO46" s="1">
        <v>26300</v>
      </c>
      <c r="AP46" s="1">
        <v>165000</v>
      </c>
      <c r="AQ46" s="1">
        <v>1133.5</v>
      </c>
      <c r="AR46" s="1">
        <v>104.8275224267086</v>
      </c>
      <c r="AS46" s="1">
        <v>940</v>
      </c>
      <c r="AT46" s="1">
        <v>104.44444444444444</v>
      </c>
      <c r="AU46" s="1">
        <v>193.5</v>
      </c>
      <c r="AV46" s="1">
        <v>106.72917815774957</v>
      </c>
      <c r="AW46" s="1">
        <v>7.4</v>
      </c>
      <c r="AX46" s="1">
        <v>2.2999999999999998</v>
      </c>
      <c r="AY46" s="1">
        <f>IFERROR(VLOOKUP($B46,Доходы!$B$21:$Q$31,2,0),"NA")</f>
        <v>20837.511949880001</v>
      </c>
      <c r="AZ46" s="1">
        <f>IFERROR(VLOOKUP($B46,Доходы!$B$21:$Q$31,3,0),"NA")</f>
        <v>2631.7836784800002</v>
      </c>
      <c r="BA46" s="1">
        <f>IFERROR(VLOOKUP($B46,Доходы!$B$21:$Q$31,4,0),"NA")</f>
        <v>2421.1880113299999</v>
      </c>
      <c r="BB46" s="1">
        <f>IFERROR(VLOOKUP($B46,Доходы!$B$21:$Q$31,5,0),"NA")</f>
        <v>3674.7506720400002</v>
      </c>
      <c r="BC46" s="1">
        <f>IFERROR(VLOOKUP($B46,Доходы!$B$21:$Q$31,6,0),"NA")</f>
        <v>645.44083058000001</v>
      </c>
      <c r="BD46" s="1">
        <f>IFERROR(VLOOKUP($B46,Доходы!$B$21:$Q$31,7,0),"NA")</f>
        <v>258.61835643000001</v>
      </c>
      <c r="BE46" s="1">
        <f>IFERROR(VLOOKUP($B46,Доходы!$B$21:$Q$31,8,0),"NA")</f>
        <v>0.14972064999999998</v>
      </c>
      <c r="BF46" s="1">
        <f>IFERROR(VLOOKUP($B46,Доходы!$B$21:$Q$31,9,0),"NA")</f>
        <v>733.09065783000005</v>
      </c>
      <c r="BG46" s="1">
        <f>IFERROR(VLOOKUP($B46,Доходы!$B$21:$Q$31,10,0),"NA")</f>
        <v>1173.91610623</v>
      </c>
      <c r="BH46" s="1">
        <f>IFERROR(VLOOKUP($B46,Доходы!$B$21:$Q$31,11,0),"NA")</f>
        <v>563.41386384999998</v>
      </c>
      <c r="BI46" s="1">
        <f>IFERROR(VLOOKUP($B46,Доходы!$B$21:$Q$31,12,0),"NA")</f>
        <v>324.37647192999998</v>
      </c>
      <c r="BJ46" s="1">
        <f>IFERROR(VLOOKUP($B46,Доходы!$B$21:$Q$31,13,0),"NA")</f>
        <v>0.87717312999999997</v>
      </c>
      <c r="BK46" s="1">
        <f>IFERROR(VLOOKUP($B46,Доходы!$B$21:$Q$31,14,0),"NA")</f>
        <v>378.26586394999998</v>
      </c>
      <c r="BL46" s="1">
        <f>IFERROR(VLOOKUP($B46,Доходы!$B$21:$Q$31,15,0),"NA")</f>
        <v>52.318199299999996</v>
      </c>
      <c r="BM46" s="1">
        <f>IFERROR(VLOOKUP($B46,Доходы!$B$21:$Q$31,16,0),"NA")</f>
        <v>33695.701555610001</v>
      </c>
      <c r="BN46" s="1">
        <f>IFERROR(VLOOKUP($B46,Расходы!$B$18:$O$28,2,0),"NA")</f>
        <v>3072.8563521799997</v>
      </c>
      <c r="BO46" s="1">
        <f>IFERROR(VLOOKUP($B46,Расходы!$B$18:$O$28,3,0),"NA")</f>
        <v>18.87215578</v>
      </c>
      <c r="BP46" s="1">
        <f>IFERROR(VLOOKUP($B46,Расходы!$B$18:$O$28,4,0),"NA")</f>
        <v>805.49096284000007</v>
      </c>
      <c r="BQ46" s="1">
        <f>IFERROR(VLOOKUP($B46,Расходы!$B$18:$O$28,5,0),"NA")</f>
        <v>7522.7217958900001</v>
      </c>
      <c r="BR46" s="1">
        <f>IFERROR(VLOOKUP($B46,Расходы!$B$18:$O$28,6,0),"NA")</f>
        <v>4867.2403431700004</v>
      </c>
      <c r="BS46" s="1">
        <f>IFERROR(VLOOKUP($B46,Расходы!$B$18:$O$28,7,0),"NA")</f>
        <v>15.519008449999999</v>
      </c>
      <c r="BT46" s="1">
        <f>IFERROR(VLOOKUP($B46,Расходы!$B$18:$O$28,8,0),"NA")</f>
        <v>13174.15181897</v>
      </c>
      <c r="BU46" s="1">
        <f>IFERROR(VLOOKUP($B46,Расходы!$B$18:$O$28,9,0),"NA")</f>
        <v>1732.19863242</v>
      </c>
      <c r="BV46" s="1">
        <f>IFERROR(VLOOKUP($B46,Расходы!$B$18:$O$28,10,0),"NA")</f>
        <v>3119.3565136399998</v>
      </c>
      <c r="BW46" s="1">
        <f>IFERROR(VLOOKUP($B46,Расходы!$B$18:$O$28,11,0),"NA")</f>
        <v>14047.988521559999</v>
      </c>
      <c r="BX46" s="1">
        <f>IFERROR(VLOOKUP($B46,Расходы!$B$18:$O$28,12,0),"NA")</f>
        <v>614.5522543300001</v>
      </c>
      <c r="BY46" s="1">
        <f>IFERROR(VLOOKUP($B46,Расходы!$B$18:$O$28,13,0),"NA")</f>
        <v>102.64285</v>
      </c>
      <c r="BZ46" s="1">
        <f>IFERROR(VLOOKUP($B46,Расходы!$B$18:$O$28,14,0),"NA")</f>
        <v>49093.591209229999</v>
      </c>
    </row>
    <row r="47" spans="1:78" x14ac:dyDescent="0.2">
      <c r="A47" t="s">
        <v>143</v>
      </c>
      <c r="B47">
        <v>2017</v>
      </c>
      <c r="C47" t="s">
        <v>0</v>
      </c>
      <c r="D47" s="1">
        <v>626.20000000000005</v>
      </c>
      <c r="E47" s="1">
        <v>106</v>
      </c>
      <c r="F47" s="1">
        <v>106.7</v>
      </c>
      <c r="G47" s="1">
        <v>220700</v>
      </c>
      <c r="H47" s="1">
        <v>101.5</v>
      </c>
      <c r="I47" s="1">
        <v>102</v>
      </c>
      <c r="J47" s="1">
        <v>101.5</v>
      </c>
      <c r="K47" s="1">
        <v>102.5</v>
      </c>
      <c r="L47" s="1">
        <v>101</v>
      </c>
      <c r="M47" s="1">
        <v>105.5</v>
      </c>
      <c r="N47" s="1">
        <v>103</v>
      </c>
      <c r="O47" s="1">
        <v>101</v>
      </c>
      <c r="P47" s="1">
        <v>101.5</v>
      </c>
      <c r="Q47" s="1">
        <v>101</v>
      </c>
      <c r="R47" s="1">
        <v>101.5</v>
      </c>
      <c r="S47" s="1">
        <v>10660</v>
      </c>
      <c r="T47" s="1">
        <v>16000</v>
      </c>
      <c r="U47" s="1">
        <v>800</v>
      </c>
      <c r="V47" s="1">
        <v>380</v>
      </c>
      <c r="W47" s="1">
        <v>920</v>
      </c>
      <c r="X47" s="1">
        <v>995</v>
      </c>
      <c r="Y47" s="1">
        <v>460</v>
      </c>
      <c r="Z47" s="1">
        <v>101.5</v>
      </c>
      <c r="AA47" s="1">
        <v>90.3</v>
      </c>
      <c r="AB47" s="1">
        <v>18.8</v>
      </c>
      <c r="AC47" s="1">
        <v>5.9</v>
      </c>
      <c r="AD47" s="1">
        <v>72.5</v>
      </c>
      <c r="AE47" s="1">
        <v>5.6</v>
      </c>
      <c r="AF47" s="1">
        <v>36500</v>
      </c>
      <c r="AG47" s="1">
        <v>101</v>
      </c>
      <c r="AH47" s="1">
        <v>250</v>
      </c>
      <c r="AI47" s="1">
        <v>110600</v>
      </c>
      <c r="AJ47" s="1">
        <v>98</v>
      </c>
      <c r="AK47" s="1">
        <v>32800</v>
      </c>
      <c r="AL47" s="1">
        <v>100</v>
      </c>
      <c r="AM47" s="1">
        <v>81700</v>
      </c>
      <c r="AN47" s="1">
        <v>100500</v>
      </c>
      <c r="AO47" s="1">
        <v>23600</v>
      </c>
      <c r="AP47" s="1">
        <v>135800</v>
      </c>
      <c r="AQ47" s="1">
        <v>810</v>
      </c>
      <c r="AR47" s="1">
        <v>104.51612903225806</v>
      </c>
      <c r="AS47" s="1">
        <v>680</v>
      </c>
      <c r="AT47" s="1">
        <v>104.61538461538461</v>
      </c>
      <c r="AU47" s="1">
        <v>130</v>
      </c>
      <c r="AV47" s="1">
        <v>104</v>
      </c>
      <c r="AW47" s="1">
        <v>8.4</v>
      </c>
      <c r="AX47" s="1">
        <v>2.5885978428351311</v>
      </c>
      <c r="AY47" s="1">
        <f>IFERROR(VLOOKUP($B47,Доходы!$B$21:$Q$31,2,0),"NA")</f>
        <v>15159.64209277</v>
      </c>
      <c r="AZ47" s="1">
        <f>IFERROR(VLOOKUP($B47,Доходы!$B$21:$Q$31,3,0),"NA")</f>
        <v>2482.9216733099997</v>
      </c>
      <c r="BA47" s="1">
        <f>IFERROR(VLOOKUP($B47,Доходы!$B$21:$Q$31,4,0),"NA")</f>
        <v>2179.5102048700001</v>
      </c>
      <c r="BB47" s="1">
        <f>IFERROR(VLOOKUP($B47,Доходы!$B$21:$Q$31,5,0),"NA")</f>
        <v>3330.0066524399999</v>
      </c>
      <c r="BC47" s="1">
        <f>IFERROR(VLOOKUP($B47,Доходы!$B$21:$Q$31,6,0),"NA")</f>
        <v>583.84146354999996</v>
      </c>
      <c r="BD47" s="1">
        <f>IFERROR(VLOOKUP($B47,Доходы!$B$21:$Q$31,7,0),"NA")</f>
        <v>219.47570048</v>
      </c>
      <c r="BE47" s="1">
        <f>IFERROR(VLOOKUP($B47,Доходы!$B$21:$Q$31,8,0),"NA")</f>
        <v>0.12842446000000002</v>
      </c>
      <c r="BF47" s="1">
        <f>IFERROR(VLOOKUP($B47,Доходы!$B$21:$Q$31,9,0),"NA")</f>
        <v>680.17895191999992</v>
      </c>
      <c r="BG47" s="1">
        <f>IFERROR(VLOOKUP($B47,Доходы!$B$21:$Q$31,10,0),"NA")</f>
        <v>709.25302792999992</v>
      </c>
      <c r="BH47" s="1">
        <f>IFERROR(VLOOKUP($B47,Доходы!$B$21:$Q$31,11,0),"NA")</f>
        <v>502.25129111000001</v>
      </c>
      <c r="BI47" s="1">
        <f>IFERROR(VLOOKUP($B47,Доходы!$B$21:$Q$31,12,0),"NA")</f>
        <v>505.63584293999997</v>
      </c>
      <c r="BJ47" s="1">
        <f>IFERROR(VLOOKUP($B47,Доходы!$B$21:$Q$31,13,0),"NA")</f>
        <v>0.96856125000000004</v>
      </c>
      <c r="BK47" s="1">
        <f>IFERROR(VLOOKUP($B47,Доходы!$B$21:$Q$31,14,0),"NA")</f>
        <v>422.24901007</v>
      </c>
      <c r="BL47" s="1">
        <f>IFERROR(VLOOKUP($B47,Доходы!$B$21:$Q$31,15,0),"NA")</f>
        <v>66.289358719999996</v>
      </c>
      <c r="BM47" s="1">
        <f>IFERROR(VLOOKUP($B47,Доходы!$B$21:$Q$31,16,0),"NA")</f>
        <v>26842.352255819998</v>
      </c>
      <c r="BN47" s="1">
        <f>IFERROR(VLOOKUP($B47,Расходы!$B$18:$O$28,2,0),"NA")</f>
        <v>2662.5958970700003</v>
      </c>
      <c r="BO47" s="1">
        <f>IFERROR(VLOOKUP($B47,Расходы!$B$18:$O$28,3,0),"NA")</f>
        <v>12.63155343</v>
      </c>
      <c r="BP47" s="1">
        <f>IFERROR(VLOOKUP($B47,Расходы!$B$18:$O$28,4,0),"NA")</f>
        <v>661.2025021799999</v>
      </c>
      <c r="BQ47" s="1">
        <f>IFERROR(VLOOKUP($B47,Расходы!$B$18:$O$28,5,0),"NA")</f>
        <v>6015.1637091700004</v>
      </c>
      <c r="BR47" s="1">
        <f>IFERROR(VLOOKUP($B47,Расходы!$B$18:$O$28,6,0),"NA")</f>
        <v>4031.0280980900002</v>
      </c>
      <c r="BS47" s="1">
        <f>IFERROR(VLOOKUP($B47,Расходы!$B$18:$O$28,7,0),"NA")</f>
        <v>15.32923358</v>
      </c>
      <c r="BT47" s="1">
        <f>IFERROR(VLOOKUP($B47,Расходы!$B$18:$O$28,8,0),"NA")</f>
        <v>11399.19219858</v>
      </c>
      <c r="BU47" s="1">
        <f>IFERROR(VLOOKUP($B47,Расходы!$B$18:$O$28,9,0),"NA")</f>
        <v>1350.26390197</v>
      </c>
      <c r="BV47" s="1">
        <f>IFERROR(VLOOKUP($B47,Расходы!$B$18:$O$28,10,0),"NA")</f>
        <v>2746.6932869099996</v>
      </c>
      <c r="BW47" s="1">
        <f>IFERROR(VLOOKUP($B47,Расходы!$B$18:$O$28,11,0),"NA")</f>
        <v>12914.87330325</v>
      </c>
      <c r="BX47" s="1">
        <f>IFERROR(VLOOKUP($B47,Расходы!$B$18:$O$28,12,0),"NA")</f>
        <v>319.35121667000004</v>
      </c>
      <c r="BY47" s="1">
        <f>IFERROR(VLOOKUP($B47,Расходы!$B$18:$O$28,13,0),"NA")</f>
        <v>77.918142840000002</v>
      </c>
      <c r="BZ47" s="1">
        <f>IFERROR(VLOOKUP($B47,Расходы!$B$18:$O$28,14,0),"NA")</f>
        <v>42206.243043740003</v>
      </c>
    </row>
    <row r="48" spans="1:78" x14ac:dyDescent="0.2">
      <c r="A48" t="s">
        <v>143</v>
      </c>
      <c r="B48">
        <v>2017</v>
      </c>
      <c r="C48" t="s">
        <v>1</v>
      </c>
      <c r="D48" s="1">
        <v>626.4</v>
      </c>
      <c r="E48" s="1">
        <v>106</v>
      </c>
      <c r="F48" s="1">
        <v>106.7</v>
      </c>
      <c r="G48" s="1">
        <v>220900</v>
      </c>
      <c r="H48" s="1">
        <v>102</v>
      </c>
      <c r="I48" s="1">
        <v>102.7</v>
      </c>
      <c r="J48" s="1">
        <v>102</v>
      </c>
      <c r="K48" s="1">
        <v>103.5</v>
      </c>
      <c r="L48" s="1">
        <v>101.5</v>
      </c>
      <c r="M48" s="1">
        <v>106</v>
      </c>
      <c r="N48" s="1">
        <v>104</v>
      </c>
      <c r="O48" s="1">
        <v>102</v>
      </c>
      <c r="P48" s="1">
        <v>103</v>
      </c>
      <c r="Q48" s="1">
        <v>102</v>
      </c>
      <c r="R48" s="1">
        <v>102</v>
      </c>
      <c r="S48" s="1">
        <v>10700</v>
      </c>
      <c r="T48" s="1">
        <v>16200</v>
      </c>
      <c r="U48" s="1">
        <v>810</v>
      </c>
      <c r="V48" s="1">
        <v>387</v>
      </c>
      <c r="W48" s="1">
        <v>925</v>
      </c>
      <c r="X48" s="1">
        <v>998.98</v>
      </c>
      <c r="Y48" s="1">
        <v>465</v>
      </c>
      <c r="Z48" s="1">
        <v>102.2</v>
      </c>
      <c r="AA48" s="1">
        <v>91</v>
      </c>
      <c r="AB48" s="1">
        <v>19.2</v>
      </c>
      <c r="AC48" s="1">
        <v>18</v>
      </c>
      <c r="AD48" s="1">
        <v>73</v>
      </c>
      <c r="AE48" s="1">
        <v>5.8</v>
      </c>
      <c r="AF48" s="1">
        <v>37050</v>
      </c>
      <c r="AG48" s="1">
        <v>103</v>
      </c>
      <c r="AH48" s="1">
        <v>270</v>
      </c>
      <c r="AI48" s="1">
        <v>112800</v>
      </c>
      <c r="AJ48" s="1">
        <v>100</v>
      </c>
      <c r="AK48" s="1">
        <v>33200</v>
      </c>
      <c r="AL48" s="1">
        <v>101</v>
      </c>
      <c r="AM48" s="1">
        <v>83300</v>
      </c>
      <c r="AN48" s="1">
        <v>101000</v>
      </c>
      <c r="AO48" s="1">
        <v>25000</v>
      </c>
      <c r="AP48" s="1">
        <v>137700</v>
      </c>
      <c r="AQ48" s="1">
        <v>821</v>
      </c>
      <c r="AR48" s="1">
        <v>106</v>
      </c>
      <c r="AS48" s="1">
        <v>690</v>
      </c>
      <c r="AT48" s="1">
        <v>106.15384615384616</v>
      </c>
      <c r="AU48" s="1">
        <v>131</v>
      </c>
      <c r="AV48" s="1">
        <v>104.8</v>
      </c>
      <c r="AW48" s="1">
        <v>7.8</v>
      </c>
      <c r="AX48" s="1">
        <v>2.4036831822300013</v>
      </c>
      <c r="AY48" s="1">
        <f>IFERROR(VLOOKUP($B48,Доходы!$B$21:$Q$31,2,0),"NA")</f>
        <v>15159.64209277</v>
      </c>
      <c r="AZ48" s="1">
        <f>IFERROR(VLOOKUP($B48,Доходы!$B$21:$Q$31,3,0),"NA")</f>
        <v>2482.9216733099997</v>
      </c>
      <c r="BA48" s="1">
        <f>IFERROR(VLOOKUP($B48,Доходы!$B$21:$Q$31,4,0),"NA")</f>
        <v>2179.5102048700001</v>
      </c>
      <c r="BB48" s="1">
        <f>IFERROR(VLOOKUP($B48,Доходы!$B$21:$Q$31,5,0),"NA")</f>
        <v>3330.0066524399999</v>
      </c>
      <c r="BC48" s="1">
        <f>IFERROR(VLOOKUP($B48,Доходы!$B$21:$Q$31,6,0),"NA")</f>
        <v>583.84146354999996</v>
      </c>
      <c r="BD48" s="1">
        <f>IFERROR(VLOOKUP($B48,Доходы!$B$21:$Q$31,7,0),"NA")</f>
        <v>219.47570048</v>
      </c>
      <c r="BE48" s="1">
        <f>IFERROR(VLOOKUP($B48,Доходы!$B$21:$Q$31,8,0),"NA")</f>
        <v>0.12842446000000002</v>
      </c>
      <c r="BF48" s="1">
        <f>IFERROR(VLOOKUP($B48,Доходы!$B$21:$Q$31,9,0),"NA")</f>
        <v>680.17895191999992</v>
      </c>
      <c r="BG48" s="1">
        <f>IFERROR(VLOOKUP($B48,Доходы!$B$21:$Q$31,10,0),"NA")</f>
        <v>709.25302792999992</v>
      </c>
      <c r="BH48" s="1">
        <f>IFERROR(VLOOKUP($B48,Доходы!$B$21:$Q$31,11,0),"NA")</f>
        <v>502.25129111000001</v>
      </c>
      <c r="BI48" s="1">
        <f>IFERROR(VLOOKUP($B48,Доходы!$B$21:$Q$31,12,0),"NA")</f>
        <v>505.63584293999997</v>
      </c>
      <c r="BJ48" s="1">
        <f>IFERROR(VLOOKUP($B48,Доходы!$B$21:$Q$31,13,0),"NA")</f>
        <v>0.96856125000000004</v>
      </c>
      <c r="BK48" s="1">
        <f>IFERROR(VLOOKUP($B48,Доходы!$B$21:$Q$31,14,0),"NA")</f>
        <v>422.24901007</v>
      </c>
      <c r="BL48" s="1">
        <f>IFERROR(VLOOKUP($B48,Доходы!$B$21:$Q$31,15,0),"NA")</f>
        <v>66.289358719999996</v>
      </c>
      <c r="BM48" s="1">
        <f>IFERROR(VLOOKUP($B48,Доходы!$B$21:$Q$31,16,0),"NA")</f>
        <v>26842.352255819998</v>
      </c>
      <c r="BN48" s="1">
        <f>IFERROR(VLOOKUP($B48,Расходы!$B$18:$O$28,2,0),"NA")</f>
        <v>2662.5958970700003</v>
      </c>
      <c r="BO48" s="1">
        <f>IFERROR(VLOOKUP($B48,Расходы!$B$18:$O$28,3,0),"NA")</f>
        <v>12.63155343</v>
      </c>
      <c r="BP48" s="1">
        <f>IFERROR(VLOOKUP($B48,Расходы!$B$18:$O$28,4,0),"NA")</f>
        <v>661.2025021799999</v>
      </c>
      <c r="BQ48" s="1">
        <f>IFERROR(VLOOKUP($B48,Расходы!$B$18:$O$28,5,0),"NA")</f>
        <v>6015.1637091700004</v>
      </c>
      <c r="BR48" s="1">
        <f>IFERROR(VLOOKUP($B48,Расходы!$B$18:$O$28,6,0),"NA")</f>
        <v>4031.0280980900002</v>
      </c>
      <c r="BS48" s="1">
        <f>IFERROR(VLOOKUP($B48,Расходы!$B$18:$O$28,7,0),"NA")</f>
        <v>15.32923358</v>
      </c>
      <c r="BT48" s="1">
        <f>IFERROR(VLOOKUP($B48,Расходы!$B$18:$O$28,8,0),"NA")</f>
        <v>11399.19219858</v>
      </c>
      <c r="BU48" s="1">
        <f>IFERROR(VLOOKUP($B48,Расходы!$B$18:$O$28,9,0),"NA")</f>
        <v>1350.26390197</v>
      </c>
      <c r="BV48" s="1">
        <f>IFERROR(VLOOKUP($B48,Расходы!$B$18:$O$28,10,0),"NA")</f>
        <v>2746.6932869099996</v>
      </c>
      <c r="BW48" s="1">
        <f>IFERROR(VLOOKUP($B48,Расходы!$B$18:$O$28,11,0),"NA")</f>
        <v>12914.87330325</v>
      </c>
      <c r="BX48" s="1">
        <f>IFERROR(VLOOKUP($B48,Расходы!$B$18:$O$28,12,0),"NA")</f>
        <v>319.35121667000004</v>
      </c>
      <c r="BY48" s="1">
        <f>IFERROR(VLOOKUP($B48,Расходы!$B$18:$O$28,13,0),"NA")</f>
        <v>77.918142840000002</v>
      </c>
      <c r="BZ48" s="1">
        <f>IFERROR(VLOOKUP($B48,Расходы!$B$18:$O$28,14,0),"NA")</f>
        <v>42206.243043740003</v>
      </c>
    </row>
    <row r="49" spans="1:78" x14ac:dyDescent="0.2">
      <c r="A49" t="s">
        <v>143</v>
      </c>
      <c r="B49">
        <v>2018</v>
      </c>
      <c r="C49" t="s">
        <v>0</v>
      </c>
      <c r="D49" s="1">
        <v>624.29999999999995</v>
      </c>
      <c r="E49" s="1">
        <v>105.5</v>
      </c>
      <c r="F49" s="1">
        <v>105.7</v>
      </c>
      <c r="G49" s="1">
        <v>235200</v>
      </c>
      <c r="H49" s="1">
        <v>102</v>
      </c>
      <c r="I49" s="1">
        <v>102.3</v>
      </c>
      <c r="J49" s="1">
        <v>101.6</v>
      </c>
      <c r="K49" s="1">
        <v>103</v>
      </c>
      <c r="L49" s="1">
        <v>101</v>
      </c>
      <c r="M49" s="1">
        <v>105</v>
      </c>
      <c r="N49" s="1">
        <v>103.5</v>
      </c>
      <c r="O49" s="1">
        <v>102</v>
      </c>
      <c r="P49" s="1">
        <v>102.5</v>
      </c>
      <c r="Q49" s="1">
        <v>102</v>
      </c>
      <c r="R49" s="1">
        <v>102</v>
      </c>
      <c r="S49" s="1">
        <v>10680</v>
      </c>
      <c r="T49" s="1">
        <v>16900</v>
      </c>
      <c r="U49" s="1">
        <v>830</v>
      </c>
      <c r="V49" s="1">
        <v>397</v>
      </c>
      <c r="W49" s="1">
        <v>950</v>
      </c>
      <c r="X49" s="1">
        <v>1025</v>
      </c>
      <c r="Y49" s="1">
        <v>465</v>
      </c>
      <c r="Z49" s="1">
        <v>100.5</v>
      </c>
      <c r="AA49" s="1">
        <v>90.7</v>
      </c>
      <c r="AB49" s="1">
        <v>18.87</v>
      </c>
      <c r="AC49" s="1">
        <v>5.9</v>
      </c>
      <c r="AD49" s="1">
        <v>73.5</v>
      </c>
      <c r="AE49" s="1">
        <v>5.65</v>
      </c>
      <c r="AF49" s="1">
        <v>39850</v>
      </c>
      <c r="AG49" s="1">
        <v>103</v>
      </c>
      <c r="AH49" s="1">
        <v>255</v>
      </c>
      <c r="AI49" s="1">
        <v>118400</v>
      </c>
      <c r="AJ49" s="1">
        <v>101.5</v>
      </c>
      <c r="AK49" s="1">
        <v>35100</v>
      </c>
      <c r="AL49" s="1">
        <v>101</v>
      </c>
      <c r="AM49" s="1">
        <v>85600</v>
      </c>
      <c r="AN49" s="1">
        <v>107500</v>
      </c>
      <c r="AO49" s="1">
        <v>24800</v>
      </c>
      <c r="AP49" s="1">
        <v>142400</v>
      </c>
      <c r="AQ49" s="1">
        <v>835</v>
      </c>
      <c r="AR49" s="1">
        <v>103</v>
      </c>
      <c r="AS49" s="1">
        <v>699</v>
      </c>
      <c r="AT49" s="1">
        <v>102.79411764705883</v>
      </c>
      <c r="AU49" s="1">
        <v>136</v>
      </c>
      <c r="AV49" s="1">
        <v>104.61538461538461</v>
      </c>
      <c r="AW49" s="1">
        <v>8.1</v>
      </c>
      <c r="AX49" s="1">
        <v>2.501544163063619</v>
      </c>
      <c r="AY49" s="1">
        <f>IFERROR(VLOOKUP($B49,Доходы!$B$21:$Q$31,2,0),"NA")</f>
        <v>20837.511949880001</v>
      </c>
      <c r="AZ49" s="1">
        <f>IFERROR(VLOOKUP($B49,Доходы!$B$21:$Q$31,3,0),"NA")</f>
        <v>2631.7836784800002</v>
      </c>
      <c r="BA49" s="1">
        <f>IFERROR(VLOOKUP($B49,Доходы!$B$21:$Q$31,4,0),"NA")</f>
        <v>2421.1880113299999</v>
      </c>
      <c r="BB49" s="1">
        <f>IFERROR(VLOOKUP($B49,Доходы!$B$21:$Q$31,5,0),"NA")</f>
        <v>3674.7506720400002</v>
      </c>
      <c r="BC49" s="1">
        <f>IFERROR(VLOOKUP($B49,Доходы!$B$21:$Q$31,6,0),"NA")</f>
        <v>645.44083058000001</v>
      </c>
      <c r="BD49" s="1">
        <f>IFERROR(VLOOKUP($B49,Доходы!$B$21:$Q$31,7,0),"NA")</f>
        <v>258.61835643000001</v>
      </c>
      <c r="BE49" s="1">
        <f>IFERROR(VLOOKUP($B49,Доходы!$B$21:$Q$31,8,0),"NA")</f>
        <v>0.14972064999999998</v>
      </c>
      <c r="BF49" s="1">
        <f>IFERROR(VLOOKUP($B49,Доходы!$B$21:$Q$31,9,0),"NA")</f>
        <v>733.09065783000005</v>
      </c>
      <c r="BG49" s="1">
        <f>IFERROR(VLOOKUP($B49,Доходы!$B$21:$Q$31,10,0),"NA")</f>
        <v>1173.91610623</v>
      </c>
      <c r="BH49" s="1">
        <f>IFERROR(VLOOKUP($B49,Доходы!$B$21:$Q$31,11,0),"NA")</f>
        <v>563.41386384999998</v>
      </c>
      <c r="BI49" s="1">
        <f>IFERROR(VLOOKUP($B49,Доходы!$B$21:$Q$31,12,0),"NA")</f>
        <v>324.37647192999998</v>
      </c>
      <c r="BJ49" s="1">
        <f>IFERROR(VLOOKUP($B49,Доходы!$B$21:$Q$31,13,0),"NA")</f>
        <v>0.87717312999999997</v>
      </c>
      <c r="BK49" s="1">
        <f>IFERROR(VLOOKUP($B49,Доходы!$B$21:$Q$31,14,0),"NA")</f>
        <v>378.26586394999998</v>
      </c>
      <c r="BL49" s="1">
        <f>IFERROR(VLOOKUP($B49,Доходы!$B$21:$Q$31,15,0),"NA")</f>
        <v>52.318199299999996</v>
      </c>
      <c r="BM49" s="1">
        <f>IFERROR(VLOOKUP($B49,Доходы!$B$21:$Q$31,16,0),"NA")</f>
        <v>33695.701555610001</v>
      </c>
      <c r="BN49" s="1">
        <f>IFERROR(VLOOKUP($B49,Расходы!$B$18:$O$28,2,0),"NA")</f>
        <v>3072.8563521799997</v>
      </c>
      <c r="BO49" s="1">
        <f>IFERROR(VLOOKUP($B49,Расходы!$B$18:$O$28,3,0),"NA")</f>
        <v>18.87215578</v>
      </c>
      <c r="BP49" s="1">
        <f>IFERROR(VLOOKUP($B49,Расходы!$B$18:$O$28,4,0),"NA")</f>
        <v>805.49096284000007</v>
      </c>
      <c r="BQ49" s="1">
        <f>IFERROR(VLOOKUP($B49,Расходы!$B$18:$O$28,5,0),"NA")</f>
        <v>7522.7217958900001</v>
      </c>
      <c r="BR49" s="1">
        <f>IFERROR(VLOOKUP($B49,Расходы!$B$18:$O$28,6,0),"NA")</f>
        <v>4867.2403431700004</v>
      </c>
      <c r="BS49" s="1">
        <f>IFERROR(VLOOKUP($B49,Расходы!$B$18:$O$28,7,0),"NA")</f>
        <v>15.519008449999999</v>
      </c>
      <c r="BT49" s="1">
        <f>IFERROR(VLOOKUP($B49,Расходы!$B$18:$O$28,8,0),"NA")</f>
        <v>13174.15181897</v>
      </c>
      <c r="BU49" s="1">
        <f>IFERROR(VLOOKUP($B49,Расходы!$B$18:$O$28,9,0),"NA")</f>
        <v>1732.19863242</v>
      </c>
      <c r="BV49" s="1">
        <f>IFERROR(VLOOKUP($B49,Расходы!$B$18:$O$28,10,0),"NA")</f>
        <v>3119.3565136399998</v>
      </c>
      <c r="BW49" s="1">
        <f>IFERROR(VLOOKUP($B49,Расходы!$B$18:$O$28,11,0),"NA")</f>
        <v>14047.988521559999</v>
      </c>
      <c r="BX49" s="1">
        <f>IFERROR(VLOOKUP($B49,Расходы!$B$18:$O$28,12,0),"NA")</f>
        <v>614.5522543300001</v>
      </c>
      <c r="BY49" s="1">
        <f>IFERROR(VLOOKUP($B49,Расходы!$B$18:$O$28,13,0),"NA")</f>
        <v>102.64285</v>
      </c>
      <c r="BZ49" s="1">
        <f>IFERROR(VLOOKUP($B49,Расходы!$B$18:$O$28,14,0),"NA")</f>
        <v>49093.591209229999</v>
      </c>
    </row>
    <row r="50" spans="1:78" x14ac:dyDescent="0.2">
      <c r="A50" t="s">
        <v>143</v>
      </c>
      <c r="B50">
        <v>2018</v>
      </c>
      <c r="C50" t="s">
        <v>1</v>
      </c>
      <c r="D50" s="1">
        <v>624.6</v>
      </c>
      <c r="E50" s="1">
        <v>105.5</v>
      </c>
      <c r="F50" s="1">
        <v>105.7</v>
      </c>
      <c r="G50" s="1">
        <v>236500</v>
      </c>
      <c r="H50" s="1">
        <v>103</v>
      </c>
      <c r="I50" s="1">
        <v>103</v>
      </c>
      <c r="J50" s="1">
        <v>102.2</v>
      </c>
      <c r="K50" s="1">
        <v>104</v>
      </c>
      <c r="L50" s="1">
        <v>101.5</v>
      </c>
      <c r="M50" s="1">
        <v>105.5</v>
      </c>
      <c r="N50" s="1">
        <v>104.5</v>
      </c>
      <c r="O50" s="1">
        <v>103</v>
      </c>
      <c r="P50" s="1">
        <v>104</v>
      </c>
      <c r="Q50" s="1">
        <v>104</v>
      </c>
      <c r="R50" s="1">
        <v>102.5</v>
      </c>
      <c r="S50" s="1">
        <v>10730</v>
      </c>
      <c r="T50" s="1">
        <v>17200</v>
      </c>
      <c r="U50" s="1">
        <v>845</v>
      </c>
      <c r="V50" s="1">
        <v>410</v>
      </c>
      <c r="W50" s="1">
        <v>965</v>
      </c>
      <c r="X50" s="1">
        <v>1040</v>
      </c>
      <c r="Y50" s="1">
        <v>475</v>
      </c>
      <c r="Z50" s="1">
        <v>101</v>
      </c>
      <c r="AA50" s="1">
        <v>91.5</v>
      </c>
      <c r="AB50" s="1">
        <v>19.3</v>
      </c>
      <c r="AC50" s="1">
        <v>18</v>
      </c>
      <c r="AD50" s="1">
        <v>74.7</v>
      </c>
      <c r="AE50" s="1">
        <v>5.9</v>
      </c>
      <c r="AF50" s="1">
        <v>41430</v>
      </c>
      <c r="AG50" s="1">
        <v>106</v>
      </c>
      <c r="AH50" s="1">
        <v>280</v>
      </c>
      <c r="AI50" s="1">
        <v>121300</v>
      </c>
      <c r="AJ50" s="1">
        <v>102</v>
      </c>
      <c r="AK50" s="1">
        <v>35700</v>
      </c>
      <c r="AL50" s="1">
        <v>101.5</v>
      </c>
      <c r="AM50" s="1">
        <v>89100</v>
      </c>
      <c r="AN50" s="1">
        <v>108100</v>
      </c>
      <c r="AO50" s="1">
        <v>26600</v>
      </c>
      <c r="AP50" s="1">
        <v>144800</v>
      </c>
      <c r="AQ50" s="1">
        <v>853</v>
      </c>
      <c r="AR50" s="1">
        <v>104</v>
      </c>
      <c r="AS50" s="1">
        <v>715</v>
      </c>
      <c r="AT50" s="1">
        <v>103.62318840579709</v>
      </c>
      <c r="AU50" s="1">
        <v>138</v>
      </c>
      <c r="AV50" s="1">
        <v>105.34351145038167</v>
      </c>
      <c r="AW50" s="1">
        <v>7.6</v>
      </c>
      <c r="AX50" s="1">
        <v>2.2999999999999998</v>
      </c>
      <c r="AY50" s="1">
        <f>IFERROR(VLOOKUP($B50,Доходы!$B$21:$Q$31,2,0),"NA")</f>
        <v>20837.511949880001</v>
      </c>
      <c r="AZ50" s="1">
        <f>IFERROR(VLOOKUP($B50,Доходы!$B$21:$Q$31,3,0),"NA")</f>
        <v>2631.7836784800002</v>
      </c>
      <c r="BA50" s="1">
        <f>IFERROR(VLOOKUP($B50,Доходы!$B$21:$Q$31,4,0),"NA")</f>
        <v>2421.1880113299999</v>
      </c>
      <c r="BB50" s="1">
        <f>IFERROR(VLOOKUP($B50,Доходы!$B$21:$Q$31,5,0),"NA")</f>
        <v>3674.7506720400002</v>
      </c>
      <c r="BC50" s="1">
        <f>IFERROR(VLOOKUP($B50,Доходы!$B$21:$Q$31,6,0),"NA")</f>
        <v>645.44083058000001</v>
      </c>
      <c r="BD50" s="1">
        <f>IFERROR(VLOOKUP($B50,Доходы!$B$21:$Q$31,7,0),"NA")</f>
        <v>258.61835643000001</v>
      </c>
      <c r="BE50" s="1">
        <f>IFERROR(VLOOKUP($B50,Доходы!$B$21:$Q$31,8,0),"NA")</f>
        <v>0.14972064999999998</v>
      </c>
      <c r="BF50" s="1">
        <f>IFERROR(VLOOKUP($B50,Доходы!$B$21:$Q$31,9,0),"NA")</f>
        <v>733.09065783000005</v>
      </c>
      <c r="BG50" s="1">
        <f>IFERROR(VLOOKUP($B50,Доходы!$B$21:$Q$31,10,0),"NA")</f>
        <v>1173.91610623</v>
      </c>
      <c r="BH50" s="1">
        <f>IFERROR(VLOOKUP($B50,Доходы!$B$21:$Q$31,11,0),"NA")</f>
        <v>563.41386384999998</v>
      </c>
      <c r="BI50" s="1">
        <f>IFERROR(VLOOKUP($B50,Доходы!$B$21:$Q$31,12,0),"NA")</f>
        <v>324.37647192999998</v>
      </c>
      <c r="BJ50" s="1">
        <f>IFERROR(VLOOKUP($B50,Доходы!$B$21:$Q$31,13,0),"NA")</f>
        <v>0.87717312999999997</v>
      </c>
      <c r="BK50" s="1">
        <f>IFERROR(VLOOKUP($B50,Доходы!$B$21:$Q$31,14,0),"NA")</f>
        <v>378.26586394999998</v>
      </c>
      <c r="BL50" s="1">
        <f>IFERROR(VLOOKUP($B50,Доходы!$B$21:$Q$31,15,0),"NA")</f>
        <v>52.318199299999996</v>
      </c>
      <c r="BM50" s="1">
        <f>IFERROR(VLOOKUP($B50,Доходы!$B$21:$Q$31,16,0),"NA")</f>
        <v>33695.701555610001</v>
      </c>
      <c r="BN50" s="1">
        <f>IFERROR(VLOOKUP($B50,Расходы!$B$18:$O$28,2,0),"NA")</f>
        <v>3072.8563521799997</v>
      </c>
      <c r="BO50" s="1">
        <f>IFERROR(VLOOKUP($B50,Расходы!$B$18:$O$28,3,0),"NA")</f>
        <v>18.87215578</v>
      </c>
      <c r="BP50" s="1">
        <f>IFERROR(VLOOKUP($B50,Расходы!$B$18:$O$28,4,0),"NA")</f>
        <v>805.49096284000007</v>
      </c>
      <c r="BQ50" s="1">
        <f>IFERROR(VLOOKUP($B50,Расходы!$B$18:$O$28,5,0),"NA")</f>
        <v>7522.7217958900001</v>
      </c>
      <c r="BR50" s="1">
        <f>IFERROR(VLOOKUP($B50,Расходы!$B$18:$O$28,6,0),"NA")</f>
        <v>4867.2403431700004</v>
      </c>
      <c r="BS50" s="1">
        <f>IFERROR(VLOOKUP($B50,Расходы!$B$18:$O$28,7,0),"NA")</f>
        <v>15.519008449999999</v>
      </c>
      <c r="BT50" s="1">
        <f>IFERROR(VLOOKUP($B50,Расходы!$B$18:$O$28,8,0),"NA")</f>
        <v>13174.15181897</v>
      </c>
      <c r="BU50" s="1">
        <f>IFERROR(VLOOKUP($B50,Расходы!$B$18:$O$28,9,0),"NA")</f>
        <v>1732.19863242</v>
      </c>
      <c r="BV50" s="1">
        <f>IFERROR(VLOOKUP($B50,Расходы!$B$18:$O$28,10,0),"NA")</f>
        <v>3119.3565136399998</v>
      </c>
      <c r="BW50" s="1">
        <f>IFERROR(VLOOKUP($B50,Расходы!$B$18:$O$28,11,0),"NA")</f>
        <v>14047.988521559999</v>
      </c>
      <c r="BX50" s="1">
        <f>IFERROR(VLOOKUP($B50,Расходы!$B$18:$O$28,12,0),"NA")</f>
        <v>614.5522543300001</v>
      </c>
      <c r="BY50" s="1">
        <f>IFERROR(VLOOKUP($B50,Расходы!$B$18:$O$28,13,0),"NA")</f>
        <v>102.64285</v>
      </c>
      <c r="BZ50" s="1">
        <f>IFERROR(VLOOKUP($B50,Расходы!$B$18:$O$28,14,0),"NA")</f>
        <v>49093.591209229999</v>
      </c>
    </row>
    <row r="51" spans="1:78" x14ac:dyDescent="0.2">
      <c r="A51" t="s">
        <v>143</v>
      </c>
      <c r="B51">
        <v>2019</v>
      </c>
      <c r="C51" t="s">
        <v>0</v>
      </c>
      <c r="D51" s="1">
        <v>622.29999999999995</v>
      </c>
      <c r="E51" s="1">
        <v>105</v>
      </c>
      <c r="F51" s="1">
        <v>105.2</v>
      </c>
      <c r="G51" s="1">
        <v>250700</v>
      </c>
      <c r="H51" s="1">
        <v>102.5</v>
      </c>
      <c r="I51" s="1">
        <v>102.7</v>
      </c>
      <c r="J51" s="1">
        <v>102</v>
      </c>
      <c r="K51" s="1">
        <v>103.5</v>
      </c>
      <c r="L51" s="1">
        <v>100.5</v>
      </c>
      <c r="M51" s="1">
        <v>104.5</v>
      </c>
      <c r="N51" s="1">
        <v>104</v>
      </c>
      <c r="O51" s="1">
        <v>102</v>
      </c>
      <c r="P51" s="1">
        <v>107</v>
      </c>
      <c r="Q51" s="1">
        <v>103</v>
      </c>
      <c r="R51" s="1">
        <v>102</v>
      </c>
      <c r="S51" s="1">
        <v>10690</v>
      </c>
      <c r="T51" s="1">
        <v>17700</v>
      </c>
      <c r="U51" s="1">
        <v>850</v>
      </c>
      <c r="V51" s="1">
        <v>408</v>
      </c>
      <c r="W51" s="1">
        <v>975</v>
      </c>
      <c r="X51" s="1">
        <v>1065</v>
      </c>
      <c r="Y51" s="1">
        <v>475</v>
      </c>
      <c r="Z51" s="1">
        <v>102</v>
      </c>
      <c r="AA51" s="1">
        <v>91.1</v>
      </c>
      <c r="AB51" s="1">
        <v>19</v>
      </c>
      <c r="AC51" s="1">
        <v>6</v>
      </c>
      <c r="AD51" s="1">
        <v>75</v>
      </c>
      <c r="AE51" s="1">
        <v>5.7</v>
      </c>
      <c r="AF51" s="1">
        <v>44560</v>
      </c>
      <c r="AG51" s="1">
        <v>106</v>
      </c>
      <c r="AH51" s="1">
        <v>260</v>
      </c>
      <c r="AI51" s="1">
        <v>127200</v>
      </c>
      <c r="AJ51" s="1">
        <v>102.4</v>
      </c>
      <c r="AK51" s="1">
        <v>37600</v>
      </c>
      <c r="AL51" s="1">
        <v>101.5</v>
      </c>
      <c r="AM51" s="1">
        <v>90600</v>
      </c>
      <c r="AN51" s="1">
        <v>115000</v>
      </c>
      <c r="AO51" s="1">
        <v>25800</v>
      </c>
      <c r="AP51" s="1">
        <v>149600</v>
      </c>
      <c r="AQ51" s="1">
        <v>865</v>
      </c>
      <c r="AR51" s="1">
        <v>104</v>
      </c>
      <c r="AS51" s="1">
        <v>720</v>
      </c>
      <c r="AT51" s="1">
        <v>103.00429184549355</v>
      </c>
      <c r="AU51" s="1">
        <v>145</v>
      </c>
      <c r="AV51" s="1">
        <v>106.61764705882352</v>
      </c>
      <c r="AW51" s="1">
        <v>7.8</v>
      </c>
      <c r="AX51" s="1">
        <v>2.414860681114551</v>
      </c>
      <c r="AY51" s="1">
        <f>IFERROR(VLOOKUP($B51,Доходы!$B$21:$Q$31,2,0),"NA")</f>
        <v>21451.263795450002</v>
      </c>
      <c r="AZ51" s="1">
        <f>IFERROR(VLOOKUP($B51,Доходы!$B$21:$Q$31,3,0),"NA")</f>
        <v>3241.1810156900001</v>
      </c>
      <c r="BA51" s="1">
        <f>IFERROR(VLOOKUP($B51,Доходы!$B$21:$Q$31,4,0),"NA")</f>
        <v>2612.3559284099997</v>
      </c>
      <c r="BB51" s="1">
        <f>IFERROR(VLOOKUP($B51,Доходы!$B$21:$Q$31,5,0),"NA")</f>
        <v>3511.8742153200001</v>
      </c>
      <c r="BC51" s="1">
        <f>IFERROR(VLOOKUP($B51,Доходы!$B$21:$Q$31,6,0),"NA")</f>
        <v>677.38644848000001</v>
      </c>
      <c r="BD51" s="1">
        <f>IFERROR(VLOOKUP($B51,Доходы!$B$21:$Q$31,7,0),"NA")</f>
        <v>237.37636934</v>
      </c>
      <c r="BE51" s="1">
        <f>IFERROR(VLOOKUP($B51,Доходы!$B$21:$Q$31,8,0),"NA")</f>
        <v>0.38581208</v>
      </c>
      <c r="BF51" s="1">
        <f>IFERROR(VLOOKUP($B51,Доходы!$B$21:$Q$31,9,0),"NA")</f>
        <v>757.06946254000002</v>
      </c>
      <c r="BG51" s="1">
        <f>IFERROR(VLOOKUP($B51,Доходы!$B$21:$Q$31,10,0),"NA")</f>
        <v>1166.4125094999999</v>
      </c>
      <c r="BH51" s="1">
        <f>IFERROR(VLOOKUP($B51,Доходы!$B$21:$Q$31,11,0),"NA")</f>
        <v>632.84274184000003</v>
      </c>
      <c r="BI51" s="1">
        <f>IFERROR(VLOOKUP($B51,Доходы!$B$21:$Q$31,12,0),"NA")</f>
        <v>258.27418836000004</v>
      </c>
      <c r="BJ51" s="1">
        <f>IFERROR(VLOOKUP($B51,Доходы!$B$21:$Q$31,13,0),"NA")</f>
        <v>0.68782434999999997</v>
      </c>
      <c r="BK51" s="1">
        <f>IFERROR(VLOOKUP($B51,Доходы!$B$21:$Q$31,14,0),"NA")</f>
        <v>450.16148368</v>
      </c>
      <c r="BL51" s="1">
        <f>IFERROR(VLOOKUP($B51,Доходы!$B$21:$Q$31,15,0),"NA")</f>
        <v>37.943416390000003</v>
      </c>
      <c r="BM51" s="1">
        <f>IFERROR(VLOOKUP($B51,Доходы!$B$21:$Q$31,16,0),"NA")</f>
        <v>35035.215211430012</v>
      </c>
      <c r="BN51" s="1">
        <f>IFERROR(VLOOKUP($B51,Расходы!$B$18:$O$28,2,0),"NA")</f>
        <v>3711.9305731199997</v>
      </c>
      <c r="BO51" s="1">
        <f>IFERROR(VLOOKUP($B51,Расходы!$B$18:$O$28,3,0),"NA")</f>
        <v>19.688638960000002</v>
      </c>
      <c r="BP51" s="1">
        <f>IFERROR(VLOOKUP($B51,Расходы!$B$18:$O$28,4,0),"NA")</f>
        <v>933.99082298999997</v>
      </c>
      <c r="BQ51" s="1">
        <f>IFERROR(VLOOKUP($B51,Расходы!$B$18:$O$28,5,0),"NA")</f>
        <v>12164.995516540001</v>
      </c>
      <c r="BR51" s="1">
        <f>IFERROR(VLOOKUP($B51,Расходы!$B$18:$O$28,6,0),"NA")</f>
        <v>4427.6894558399999</v>
      </c>
      <c r="BS51" s="1">
        <f>IFERROR(VLOOKUP($B51,Расходы!$B$18:$O$28,7,0),"NA")</f>
        <v>64.898986379999997</v>
      </c>
      <c r="BT51" s="1">
        <f>IFERROR(VLOOKUP($B51,Расходы!$B$18:$O$28,8,0),"NA")</f>
        <v>14737.61810541</v>
      </c>
      <c r="BU51" s="1">
        <f>IFERROR(VLOOKUP($B51,Расходы!$B$18:$O$28,9,0),"NA")</f>
        <v>2086.8228435299998</v>
      </c>
      <c r="BV51" s="1">
        <f>IFERROR(VLOOKUP($B51,Расходы!$B$18:$O$28,10,0),"NA")</f>
        <v>3643.2729033600003</v>
      </c>
      <c r="BW51" s="1">
        <f>IFERROR(VLOOKUP($B51,Расходы!$B$18:$O$28,11,0),"NA")</f>
        <v>14064.791552979999</v>
      </c>
      <c r="BX51" s="1">
        <f>IFERROR(VLOOKUP($B51,Расходы!$B$18:$O$28,12,0),"NA")</f>
        <v>740.10410489000003</v>
      </c>
      <c r="BY51" s="1">
        <f>IFERROR(VLOOKUP($B51,Расходы!$B$18:$O$28,13,0),"NA")</f>
        <v>124.52258</v>
      </c>
      <c r="BZ51" s="1">
        <f>IFERROR(VLOOKUP($B51,Расходы!$B$18:$O$28,14,0),"NA")</f>
        <v>56720.326084</v>
      </c>
    </row>
    <row r="52" spans="1:78" x14ac:dyDescent="0.2">
      <c r="A52" t="s">
        <v>143</v>
      </c>
      <c r="B52">
        <v>2019</v>
      </c>
      <c r="C52" t="s">
        <v>1</v>
      </c>
      <c r="D52" s="1">
        <v>623</v>
      </c>
      <c r="E52" s="1">
        <v>105</v>
      </c>
      <c r="F52" s="1">
        <v>105.2</v>
      </c>
      <c r="G52" s="1">
        <v>253500</v>
      </c>
      <c r="H52" s="1">
        <v>104</v>
      </c>
      <c r="I52" s="1">
        <v>104</v>
      </c>
      <c r="J52" s="1">
        <v>103</v>
      </c>
      <c r="K52" s="1">
        <v>104.5</v>
      </c>
      <c r="L52" s="1">
        <v>101</v>
      </c>
      <c r="M52" s="1">
        <v>105</v>
      </c>
      <c r="N52" s="1">
        <v>105</v>
      </c>
      <c r="O52" s="1">
        <v>103</v>
      </c>
      <c r="P52" s="1">
        <v>110</v>
      </c>
      <c r="Q52" s="1">
        <v>105</v>
      </c>
      <c r="R52" s="1">
        <v>102.5</v>
      </c>
      <c r="S52" s="1">
        <v>10800</v>
      </c>
      <c r="T52" s="1">
        <v>18200</v>
      </c>
      <c r="U52" s="1">
        <v>877</v>
      </c>
      <c r="V52" s="1">
        <v>425</v>
      </c>
      <c r="W52" s="1">
        <v>995</v>
      </c>
      <c r="X52" s="1">
        <v>1095</v>
      </c>
      <c r="Y52" s="1">
        <v>490</v>
      </c>
      <c r="Z52" s="1">
        <v>103</v>
      </c>
      <c r="AA52" s="1">
        <v>92</v>
      </c>
      <c r="AB52" s="1">
        <v>19.5</v>
      </c>
      <c r="AC52" s="1">
        <v>19</v>
      </c>
      <c r="AD52" s="1">
        <v>78.2</v>
      </c>
      <c r="AE52" s="1">
        <v>6</v>
      </c>
      <c r="AF52" s="1">
        <v>47420</v>
      </c>
      <c r="AG52" s="1">
        <v>109</v>
      </c>
      <c r="AH52" s="1">
        <v>290</v>
      </c>
      <c r="AI52" s="1">
        <v>132000</v>
      </c>
      <c r="AJ52" s="1">
        <v>103.8</v>
      </c>
      <c r="AK52" s="1">
        <v>38400</v>
      </c>
      <c r="AL52" s="1">
        <v>102</v>
      </c>
      <c r="AM52" s="1">
        <v>94800</v>
      </c>
      <c r="AN52" s="1">
        <v>116800</v>
      </c>
      <c r="AO52" s="1">
        <v>27800</v>
      </c>
      <c r="AP52" s="1">
        <v>152700</v>
      </c>
      <c r="AQ52" s="1">
        <v>899</v>
      </c>
      <c r="AR52" s="1">
        <v>105.39273153575617</v>
      </c>
      <c r="AS52" s="1">
        <v>750</v>
      </c>
      <c r="AT52" s="1">
        <v>104.89510489510489</v>
      </c>
      <c r="AU52" s="1">
        <v>149</v>
      </c>
      <c r="AV52" s="1">
        <v>107.97101449275362</v>
      </c>
      <c r="AW52" s="1">
        <v>7.4</v>
      </c>
      <c r="AX52" s="1">
        <v>2.2999999999999998</v>
      </c>
      <c r="AY52" s="1">
        <f>IFERROR(VLOOKUP($B52,Доходы!$B$21:$Q$31,2,0),"NA")</f>
        <v>21451.263795450002</v>
      </c>
      <c r="AZ52" s="1">
        <f>IFERROR(VLOOKUP($B52,Доходы!$B$21:$Q$31,3,0),"NA")</f>
        <v>3241.1810156900001</v>
      </c>
      <c r="BA52" s="1">
        <f>IFERROR(VLOOKUP($B52,Доходы!$B$21:$Q$31,4,0),"NA")</f>
        <v>2612.3559284099997</v>
      </c>
      <c r="BB52" s="1">
        <f>IFERROR(VLOOKUP($B52,Доходы!$B$21:$Q$31,5,0),"NA")</f>
        <v>3511.8742153200001</v>
      </c>
      <c r="BC52" s="1">
        <f>IFERROR(VLOOKUP($B52,Доходы!$B$21:$Q$31,6,0),"NA")</f>
        <v>677.38644848000001</v>
      </c>
      <c r="BD52" s="1">
        <f>IFERROR(VLOOKUP($B52,Доходы!$B$21:$Q$31,7,0),"NA")</f>
        <v>237.37636934</v>
      </c>
      <c r="BE52" s="1">
        <f>IFERROR(VLOOKUP($B52,Доходы!$B$21:$Q$31,8,0),"NA")</f>
        <v>0.38581208</v>
      </c>
      <c r="BF52" s="1">
        <f>IFERROR(VLOOKUP($B52,Доходы!$B$21:$Q$31,9,0),"NA")</f>
        <v>757.06946254000002</v>
      </c>
      <c r="BG52" s="1">
        <f>IFERROR(VLOOKUP($B52,Доходы!$B$21:$Q$31,10,0),"NA")</f>
        <v>1166.4125094999999</v>
      </c>
      <c r="BH52" s="1">
        <f>IFERROR(VLOOKUP($B52,Доходы!$B$21:$Q$31,11,0),"NA")</f>
        <v>632.84274184000003</v>
      </c>
      <c r="BI52" s="1">
        <f>IFERROR(VLOOKUP($B52,Доходы!$B$21:$Q$31,12,0),"NA")</f>
        <v>258.27418836000004</v>
      </c>
      <c r="BJ52" s="1">
        <f>IFERROR(VLOOKUP($B52,Доходы!$B$21:$Q$31,13,0),"NA")</f>
        <v>0.68782434999999997</v>
      </c>
      <c r="BK52" s="1">
        <f>IFERROR(VLOOKUP($B52,Доходы!$B$21:$Q$31,14,0),"NA")</f>
        <v>450.16148368</v>
      </c>
      <c r="BL52" s="1">
        <f>IFERROR(VLOOKUP($B52,Доходы!$B$21:$Q$31,15,0),"NA")</f>
        <v>37.943416390000003</v>
      </c>
      <c r="BM52" s="1">
        <f>IFERROR(VLOOKUP($B52,Доходы!$B$21:$Q$31,16,0),"NA")</f>
        <v>35035.215211430012</v>
      </c>
      <c r="BN52" s="1">
        <f>IFERROR(VLOOKUP($B52,Расходы!$B$18:$O$28,2,0),"NA")</f>
        <v>3711.9305731199997</v>
      </c>
      <c r="BO52" s="1">
        <f>IFERROR(VLOOKUP($B52,Расходы!$B$18:$O$28,3,0),"NA")</f>
        <v>19.688638960000002</v>
      </c>
      <c r="BP52" s="1">
        <f>IFERROR(VLOOKUP($B52,Расходы!$B$18:$O$28,4,0),"NA")</f>
        <v>933.99082298999997</v>
      </c>
      <c r="BQ52" s="1">
        <f>IFERROR(VLOOKUP($B52,Расходы!$B$18:$O$28,5,0),"NA")</f>
        <v>12164.995516540001</v>
      </c>
      <c r="BR52" s="1">
        <f>IFERROR(VLOOKUP($B52,Расходы!$B$18:$O$28,6,0),"NA")</f>
        <v>4427.6894558399999</v>
      </c>
      <c r="BS52" s="1">
        <f>IFERROR(VLOOKUP($B52,Расходы!$B$18:$O$28,7,0),"NA")</f>
        <v>64.898986379999997</v>
      </c>
      <c r="BT52" s="1">
        <f>IFERROR(VLOOKUP($B52,Расходы!$B$18:$O$28,8,0),"NA")</f>
        <v>14737.61810541</v>
      </c>
      <c r="BU52" s="1">
        <f>IFERROR(VLOOKUP($B52,Расходы!$B$18:$O$28,9,0),"NA")</f>
        <v>2086.8228435299998</v>
      </c>
      <c r="BV52" s="1">
        <f>IFERROR(VLOOKUP($B52,Расходы!$B$18:$O$28,10,0),"NA")</f>
        <v>3643.2729033600003</v>
      </c>
      <c r="BW52" s="1">
        <f>IFERROR(VLOOKUP($B52,Расходы!$B$18:$O$28,11,0),"NA")</f>
        <v>14064.791552979999</v>
      </c>
      <c r="BX52" s="1">
        <f>IFERROR(VLOOKUP($B52,Расходы!$B$18:$O$28,12,0),"NA")</f>
        <v>740.10410489000003</v>
      </c>
      <c r="BY52" s="1">
        <f>IFERROR(VLOOKUP($B52,Расходы!$B$18:$O$28,13,0),"NA")</f>
        <v>124.52258</v>
      </c>
      <c r="BZ52" s="1">
        <f>IFERROR(VLOOKUP($B52,Расходы!$B$18:$O$28,14,0),"NA")</f>
        <v>56720.326084</v>
      </c>
    </row>
    <row r="53" spans="1:78" x14ac:dyDescent="0.2">
      <c r="A53" t="s">
        <v>144</v>
      </c>
      <c r="B53">
        <v>2018</v>
      </c>
      <c r="C53" t="s">
        <v>0</v>
      </c>
      <c r="D53" s="1">
        <v>623.29999999999995</v>
      </c>
      <c r="E53" s="1">
        <v>104</v>
      </c>
      <c r="F53" s="1">
        <v>103.9</v>
      </c>
      <c r="G53" s="1">
        <v>249900</v>
      </c>
      <c r="H53" s="1">
        <v>101.5</v>
      </c>
      <c r="I53" s="1">
        <v>102</v>
      </c>
      <c r="J53" s="1">
        <v>101.5</v>
      </c>
      <c r="K53" s="1">
        <v>102</v>
      </c>
      <c r="L53" s="1">
        <v>101.5</v>
      </c>
      <c r="M53" s="1">
        <v>106.5</v>
      </c>
      <c r="N53" s="1">
        <v>102.5</v>
      </c>
      <c r="O53" s="1">
        <v>101.5</v>
      </c>
      <c r="P53" s="1">
        <v>102</v>
      </c>
      <c r="Q53" s="1">
        <v>102.5</v>
      </c>
      <c r="R53" s="1">
        <v>101.8</v>
      </c>
      <c r="S53" s="1">
        <v>10905</v>
      </c>
      <c r="T53" s="1">
        <v>18800</v>
      </c>
      <c r="U53" s="1">
        <v>900</v>
      </c>
      <c r="V53" s="1">
        <v>406</v>
      </c>
      <c r="W53" s="1">
        <v>985</v>
      </c>
      <c r="X53" s="1">
        <v>1035</v>
      </c>
      <c r="Y53" s="1">
        <v>470</v>
      </c>
      <c r="Z53" s="1">
        <v>100.8</v>
      </c>
      <c r="AA53" s="1">
        <v>77</v>
      </c>
      <c r="AB53" s="1">
        <v>17.5</v>
      </c>
      <c r="AC53" s="1">
        <v>6</v>
      </c>
      <c r="AD53" s="1">
        <v>65.5</v>
      </c>
      <c r="AE53" s="1">
        <v>5.5</v>
      </c>
      <c r="AF53" s="1">
        <v>41470</v>
      </c>
      <c r="AG53" s="1">
        <v>101</v>
      </c>
      <c r="AH53" s="1">
        <v>265</v>
      </c>
      <c r="AI53" s="1">
        <v>117000</v>
      </c>
      <c r="AJ53" s="1">
        <v>102</v>
      </c>
      <c r="AK53" s="1">
        <v>33400</v>
      </c>
      <c r="AL53" s="1">
        <v>100.3</v>
      </c>
      <c r="AM53" s="1">
        <v>83900</v>
      </c>
      <c r="AN53" s="1">
        <v>105300</v>
      </c>
      <c r="AO53" s="1">
        <v>27260</v>
      </c>
      <c r="AP53" s="1">
        <v>148700</v>
      </c>
      <c r="AQ53" s="1">
        <v>1046.8</v>
      </c>
      <c r="AR53" s="1">
        <v>102.7</v>
      </c>
      <c r="AS53" s="1">
        <v>799.6</v>
      </c>
      <c r="AT53" s="1">
        <v>102.6</v>
      </c>
      <c r="AU53" s="1">
        <v>247.2</v>
      </c>
      <c r="AV53" s="1">
        <v>103</v>
      </c>
      <c r="AW53" s="1">
        <v>6.98</v>
      </c>
      <c r="AX53" s="1">
        <v>2.1556516368128475</v>
      </c>
      <c r="AY53" s="1">
        <f>IFERROR(VLOOKUP($B53,Доходы!$B$21:$Q$31,2,0),"NA")</f>
        <v>20837.511949880001</v>
      </c>
      <c r="AZ53" s="1">
        <f>IFERROR(VLOOKUP($B53,Доходы!$B$21:$Q$31,3,0),"NA")</f>
        <v>2631.7836784800002</v>
      </c>
      <c r="BA53" s="1">
        <f>IFERROR(VLOOKUP($B53,Доходы!$B$21:$Q$31,4,0),"NA")</f>
        <v>2421.1880113299999</v>
      </c>
      <c r="BB53" s="1">
        <f>IFERROR(VLOOKUP($B53,Доходы!$B$21:$Q$31,5,0),"NA")</f>
        <v>3674.7506720400002</v>
      </c>
      <c r="BC53" s="1">
        <f>IFERROR(VLOOKUP($B53,Доходы!$B$21:$Q$31,6,0),"NA")</f>
        <v>645.44083058000001</v>
      </c>
      <c r="BD53" s="1">
        <f>IFERROR(VLOOKUP($B53,Доходы!$B$21:$Q$31,7,0),"NA")</f>
        <v>258.61835643000001</v>
      </c>
      <c r="BE53" s="1">
        <f>IFERROR(VLOOKUP($B53,Доходы!$B$21:$Q$31,8,0),"NA")</f>
        <v>0.14972064999999998</v>
      </c>
      <c r="BF53" s="1">
        <f>IFERROR(VLOOKUP($B53,Доходы!$B$21:$Q$31,9,0),"NA")</f>
        <v>733.09065783000005</v>
      </c>
      <c r="BG53" s="1">
        <f>IFERROR(VLOOKUP($B53,Доходы!$B$21:$Q$31,10,0),"NA")</f>
        <v>1173.91610623</v>
      </c>
      <c r="BH53" s="1">
        <f>IFERROR(VLOOKUP($B53,Доходы!$B$21:$Q$31,11,0),"NA")</f>
        <v>563.41386384999998</v>
      </c>
      <c r="BI53" s="1">
        <f>IFERROR(VLOOKUP($B53,Доходы!$B$21:$Q$31,12,0),"NA")</f>
        <v>324.37647192999998</v>
      </c>
      <c r="BJ53" s="1">
        <f>IFERROR(VLOOKUP($B53,Доходы!$B$21:$Q$31,13,0),"NA")</f>
        <v>0.87717312999999997</v>
      </c>
      <c r="BK53" s="1">
        <f>IFERROR(VLOOKUP($B53,Доходы!$B$21:$Q$31,14,0),"NA")</f>
        <v>378.26586394999998</v>
      </c>
      <c r="BL53" s="1">
        <f>IFERROR(VLOOKUP($B53,Доходы!$B$21:$Q$31,15,0),"NA")</f>
        <v>52.318199299999996</v>
      </c>
      <c r="BM53" s="1">
        <f>IFERROR(VLOOKUP($B53,Доходы!$B$21:$Q$31,16,0),"NA")</f>
        <v>33695.701555610001</v>
      </c>
      <c r="BN53" s="1">
        <f>IFERROR(VLOOKUP($B53,Расходы!$B$18:$O$28,2,0),"NA")</f>
        <v>3072.8563521799997</v>
      </c>
      <c r="BO53" s="1">
        <f>IFERROR(VLOOKUP($B53,Расходы!$B$18:$O$28,3,0),"NA")</f>
        <v>18.87215578</v>
      </c>
      <c r="BP53" s="1">
        <f>IFERROR(VLOOKUP($B53,Расходы!$B$18:$O$28,4,0),"NA")</f>
        <v>805.49096284000007</v>
      </c>
      <c r="BQ53" s="1">
        <f>IFERROR(VLOOKUP($B53,Расходы!$B$18:$O$28,5,0),"NA")</f>
        <v>7522.7217958900001</v>
      </c>
      <c r="BR53" s="1">
        <f>IFERROR(VLOOKUP($B53,Расходы!$B$18:$O$28,6,0),"NA")</f>
        <v>4867.2403431700004</v>
      </c>
      <c r="BS53" s="1">
        <f>IFERROR(VLOOKUP($B53,Расходы!$B$18:$O$28,7,0),"NA")</f>
        <v>15.519008449999999</v>
      </c>
      <c r="BT53" s="1">
        <f>IFERROR(VLOOKUP($B53,Расходы!$B$18:$O$28,8,0),"NA")</f>
        <v>13174.15181897</v>
      </c>
      <c r="BU53" s="1">
        <f>IFERROR(VLOOKUP($B53,Расходы!$B$18:$O$28,9,0),"NA")</f>
        <v>1732.19863242</v>
      </c>
      <c r="BV53" s="1">
        <f>IFERROR(VLOOKUP($B53,Расходы!$B$18:$O$28,10,0),"NA")</f>
        <v>3119.3565136399998</v>
      </c>
      <c r="BW53" s="1">
        <f>IFERROR(VLOOKUP($B53,Расходы!$B$18:$O$28,11,0),"NA")</f>
        <v>14047.988521559999</v>
      </c>
      <c r="BX53" s="1">
        <f>IFERROR(VLOOKUP($B53,Расходы!$B$18:$O$28,12,0),"NA")</f>
        <v>614.5522543300001</v>
      </c>
      <c r="BY53" s="1">
        <f>IFERROR(VLOOKUP($B53,Расходы!$B$18:$O$28,13,0),"NA")</f>
        <v>102.64285</v>
      </c>
      <c r="BZ53" s="1">
        <f>IFERROR(VLOOKUP($B53,Расходы!$B$18:$O$28,14,0),"NA")</f>
        <v>49093.591209229999</v>
      </c>
    </row>
    <row r="54" spans="1:78" x14ac:dyDescent="0.2">
      <c r="A54" t="s">
        <v>144</v>
      </c>
      <c r="B54">
        <v>2018</v>
      </c>
      <c r="C54" t="s">
        <v>1</v>
      </c>
      <c r="D54" s="1">
        <v>623.9</v>
      </c>
      <c r="E54" s="1">
        <v>104</v>
      </c>
      <c r="F54" s="1">
        <v>103.9</v>
      </c>
      <c r="G54" s="1">
        <v>253500</v>
      </c>
      <c r="H54" s="1">
        <v>102</v>
      </c>
      <c r="I54" s="1">
        <v>103</v>
      </c>
      <c r="J54" s="1">
        <v>102</v>
      </c>
      <c r="K54" s="1">
        <v>104</v>
      </c>
      <c r="L54" s="1">
        <v>102.8</v>
      </c>
      <c r="M54" s="1">
        <v>108</v>
      </c>
      <c r="N54" s="1">
        <v>106</v>
      </c>
      <c r="O54" s="1">
        <v>103</v>
      </c>
      <c r="P54" s="1">
        <v>103</v>
      </c>
      <c r="Q54" s="1">
        <v>103</v>
      </c>
      <c r="R54" s="1">
        <v>104</v>
      </c>
      <c r="S54" s="1">
        <v>10910</v>
      </c>
      <c r="T54" s="1">
        <v>19200</v>
      </c>
      <c r="U54" s="1">
        <v>910</v>
      </c>
      <c r="V54" s="1">
        <v>406</v>
      </c>
      <c r="W54" s="1">
        <v>1020</v>
      </c>
      <c r="X54" s="1">
        <v>1040</v>
      </c>
      <c r="Y54" s="1">
        <v>470</v>
      </c>
      <c r="Z54" s="1">
        <v>101.1</v>
      </c>
      <c r="AA54" s="1">
        <v>78</v>
      </c>
      <c r="AB54" s="1">
        <v>18</v>
      </c>
      <c r="AC54" s="1">
        <v>8.1</v>
      </c>
      <c r="AD54" s="1">
        <v>70.099999999999994</v>
      </c>
      <c r="AE54" s="1">
        <v>5.6</v>
      </c>
      <c r="AF54" s="1">
        <v>43500</v>
      </c>
      <c r="AG54" s="1">
        <v>106.5</v>
      </c>
      <c r="AH54" s="1">
        <v>280</v>
      </c>
      <c r="AI54" s="1">
        <v>119100</v>
      </c>
      <c r="AJ54" s="1">
        <v>103.5</v>
      </c>
      <c r="AK54" s="1">
        <v>33500</v>
      </c>
      <c r="AL54" s="1">
        <v>100.5</v>
      </c>
      <c r="AM54" s="1">
        <v>84800</v>
      </c>
      <c r="AN54" s="1">
        <v>106300</v>
      </c>
      <c r="AO54" s="1">
        <v>28000</v>
      </c>
      <c r="AP54" s="1">
        <v>152000</v>
      </c>
      <c r="AQ54" s="1">
        <v>1068.4000000000001</v>
      </c>
      <c r="AR54" s="1">
        <v>104.8</v>
      </c>
      <c r="AS54" s="1">
        <v>814.3</v>
      </c>
      <c r="AT54" s="1">
        <v>104.5</v>
      </c>
      <c r="AU54" s="1">
        <v>254.1</v>
      </c>
      <c r="AV54" s="1">
        <v>105.9</v>
      </c>
      <c r="AW54" s="1">
        <v>6.87</v>
      </c>
      <c r="AX54" s="1">
        <v>2.121680049413218</v>
      </c>
      <c r="AY54" s="1">
        <f>IFERROR(VLOOKUP($B54,Доходы!$B$21:$Q$31,2,0),"NA")</f>
        <v>20837.511949880001</v>
      </c>
      <c r="AZ54" s="1">
        <f>IFERROR(VLOOKUP($B54,Доходы!$B$21:$Q$31,3,0),"NA")</f>
        <v>2631.7836784800002</v>
      </c>
      <c r="BA54" s="1">
        <f>IFERROR(VLOOKUP($B54,Доходы!$B$21:$Q$31,4,0),"NA")</f>
        <v>2421.1880113299999</v>
      </c>
      <c r="BB54" s="1">
        <f>IFERROR(VLOOKUP($B54,Доходы!$B$21:$Q$31,5,0),"NA")</f>
        <v>3674.7506720400002</v>
      </c>
      <c r="BC54" s="1">
        <f>IFERROR(VLOOKUP($B54,Доходы!$B$21:$Q$31,6,0),"NA")</f>
        <v>645.44083058000001</v>
      </c>
      <c r="BD54" s="1">
        <f>IFERROR(VLOOKUP($B54,Доходы!$B$21:$Q$31,7,0),"NA")</f>
        <v>258.61835643000001</v>
      </c>
      <c r="BE54" s="1">
        <f>IFERROR(VLOOKUP($B54,Доходы!$B$21:$Q$31,8,0),"NA")</f>
        <v>0.14972064999999998</v>
      </c>
      <c r="BF54" s="1">
        <f>IFERROR(VLOOKUP($B54,Доходы!$B$21:$Q$31,9,0),"NA")</f>
        <v>733.09065783000005</v>
      </c>
      <c r="BG54" s="1">
        <f>IFERROR(VLOOKUP($B54,Доходы!$B$21:$Q$31,10,0),"NA")</f>
        <v>1173.91610623</v>
      </c>
      <c r="BH54" s="1">
        <f>IFERROR(VLOOKUP($B54,Доходы!$B$21:$Q$31,11,0),"NA")</f>
        <v>563.41386384999998</v>
      </c>
      <c r="BI54" s="1">
        <f>IFERROR(VLOOKUP($B54,Доходы!$B$21:$Q$31,12,0),"NA")</f>
        <v>324.37647192999998</v>
      </c>
      <c r="BJ54" s="1">
        <f>IFERROR(VLOOKUP($B54,Доходы!$B$21:$Q$31,13,0),"NA")</f>
        <v>0.87717312999999997</v>
      </c>
      <c r="BK54" s="1">
        <f>IFERROR(VLOOKUP($B54,Доходы!$B$21:$Q$31,14,0),"NA")</f>
        <v>378.26586394999998</v>
      </c>
      <c r="BL54" s="1">
        <f>IFERROR(VLOOKUP($B54,Доходы!$B$21:$Q$31,15,0),"NA")</f>
        <v>52.318199299999996</v>
      </c>
      <c r="BM54" s="1">
        <f>IFERROR(VLOOKUP($B54,Доходы!$B$21:$Q$31,16,0),"NA")</f>
        <v>33695.701555610001</v>
      </c>
      <c r="BN54" s="1">
        <f>IFERROR(VLOOKUP($B54,Расходы!$B$18:$O$28,2,0),"NA")</f>
        <v>3072.8563521799997</v>
      </c>
      <c r="BO54" s="1">
        <f>IFERROR(VLOOKUP($B54,Расходы!$B$18:$O$28,3,0),"NA")</f>
        <v>18.87215578</v>
      </c>
      <c r="BP54" s="1">
        <f>IFERROR(VLOOKUP($B54,Расходы!$B$18:$O$28,4,0),"NA")</f>
        <v>805.49096284000007</v>
      </c>
      <c r="BQ54" s="1">
        <f>IFERROR(VLOOKUP($B54,Расходы!$B$18:$O$28,5,0),"NA")</f>
        <v>7522.7217958900001</v>
      </c>
      <c r="BR54" s="1">
        <f>IFERROR(VLOOKUP($B54,Расходы!$B$18:$O$28,6,0),"NA")</f>
        <v>4867.2403431700004</v>
      </c>
      <c r="BS54" s="1">
        <f>IFERROR(VLOOKUP($B54,Расходы!$B$18:$O$28,7,0),"NA")</f>
        <v>15.519008449999999</v>
      </c>
      <c r="BT54" s="1">
        <f>IFERROR(VLOOKUP($B54,Расходы!$B$18:$O$28,8,0),"NA")</f>
        <v>13174.15181897</v>
      </c>
      <c r="BU54" s="1">
        <f>IFERROR(VLOOKUP($B54,Расходы!$B$18:$O$28,9,0),"NA")</f>
        <v>1732.19863242</v>
      </c>
      <c r="BV54" s="1">
        <f>IFERROR(VLOOKUP($B54,Расходы!$B$18:$O$28,10,0),"NA")</f>
        <v>3119.3565136399998</v>
      </c>
      <c r="BW54" s="1">
        <f>IFERROR(VLOOKUP($B54,Расходы!$B$18:$O$28,11,0),"NA")</f>
        <v>14047.988521559999</v>
      </c>
      <c r="BX54" s="1">
        <f>IFERROR(VLOOKUP($B54,Расходы!$B$18:$O$28,12,0),"NA")</f>
        <v>614.5522543300001</v>
      </c>
      <c r="BY54" s="1">
        <f>IFERROR(VLOOKUP($B54,Расходы!$B$18:$O$28,13,0),"NA")</f>
        <v>102.64285</v>
      </c>
      <c r="BZ54" s="1">
        <f>IFERROR(VLOOKUP($B54,Расходы!$B$18:$O$28,14,0),"NA")</f>
        <v>49093.591209229999</v>
      </c>
    </row>
    <row r="55" spans="1:78" x14ac:dyDescent="0.2">
      <c r="A55" t="s">
        <v>144</v>
      </c>
      <c r="B55">
        <v>2018</v>
      </c>
      <c r="C55" t="s">
        <v>133</v>
      </c>
      <c r="D55" s="1">
        <v>623.1</v>
      </c>
      <c r="E55" s="1">
        <v>104</v>
      </c>
      <c r="F55" s="1">
        <v>103.9</v>
      </c>
      <c r="G55" s="1">
        <v>245000</v>
      </c>
      <c r="H55" s="1">
        <v>100.5</v>
      </c>
      <c r="I55" s="1">
        <v>101</v>
      </c>
      <c r="J55" s="1">
        <v>101</v>
      </c>
      <c r="K55" s="1">
        <v>101</v>
      </c>
      <c r="L55" s="1">
        <v>100.5</v>
      </c>
      <c r="M55" s="1">
        <v>103.5</v>
      </c>
      <c r="N55" s="1">
        <v>101.5</v>
      </c>
      <c r="O55" s="1">
        <v>100</v>
      </c>
      <c r="P55" s="1">
        <v>101.5</v>
      </c>
      <c r="Q55" s="1">
        <v>100</v>
      </c>
      <c r="R55" s="1">
        <v>100</v>
      </c>
      <c r="S55" s="1">
        <v>10880</v>
      </c>
      <c r="T55" s="1">
        <v>18000</v>
      </c>
      <c r="U55" s="1">
        <v>875</v>
      </c>
      <c r="V55" s="1">
        <v>405</v>
      </c>
      <c r="W55" s="1">
        <v>975</v>
      </c>
      <c r="X55" s="1">
        <v>1030</v>
      </c>
      <c r="Y55" s="1">
        <v>460</v>
      </c>
      <c r="Z55" s="1">
        <v>100.3</v>
      </c>
      <c r="AA55" s="1">
        <v>75</v>
      </c>
      <c r="AB55" s="1">
        <v>17.3</v>
      </c>
      <c r="AC55" s="1">
        <v>4.8</v>
      </c>
      <c r="AD55" s="1">
        <v>65</v>
      </c>
      <c r="AE55" s="1">
        <v>5.4</v>
      </c>
      <c r="AF55" s="1">
        <v>40500</v>
      </c>
      <c r="AG55" s="1">
        <v>98.5</v>
      </c>
      <c r="AH55" s="1">
        <v>250</v>
      </c>
      <c r="AI55" s="1">
        <v>115000</v>
      </c>
      <c r="AJ55" s="1">
        <v>100</v>
      </c>
      <c r="AK55" s="1">
        <v>33300</v>
      </c>
      <c r="AL55" s="1">
        <v>100</v>
      </c>
      <c r="AM55" s="1">
        <v>83200</v>
      </c>
      <c r="AN55" s="1">
        <v>103500</v>
      </c>
      <c r="AO55" s="1">
        <v>24800</v>
      </c>
      <c r="AP55" s="1">
        <v>140000</v>
      </c>
      <c r="AQ55" s="1">
        <v>1023.9</v>
      </c>
      <c r="AR55" s="1">
        <v>100.4</v>
      </c>
      <c r="AS55" s="1">
        <v>783.9</v>
      </c>
      <c r="AT55" s="1">
        <v>100.6</v>
      </c>
      <c r="AU55" s="1">
        <v>240</v>
      </c>
      <c r="AV55" s="1">
        <v>100</v>
      </c>
      <c r="AW55" s="1">
        <v>7.1879999999999997</v>
      </c>
      <c r="AX55" s="1">
        <v>2.2198888202594191</v>
      </c>
      <c r="AY55" s="1">
        <f>IFERROR(VLOOKUP($B55,Доходы!$B$21:$Q$31,2,0),"NA")</f>
        <v>20837.511949880001</v>
      </c>
      <c r="AZ55" s="1">
        <f>IFERROR(VLOOKUP($B55,Доходы!$B$21:$Q$31,3,0),"NA")</f>
        <v>2631.7836784800002</v>
      </c>
      <c r="BA55" s="1">
        <f>IFERROR(VLOOKUP($B55,Доходы!$B$21:$Q$31,4,0),"NA")</f>
        <v>2421.1880113299999</v>
      </c>
      <c r="BB55" s="1">
        <f>IFERROR(VLOOKUP($B55,Доходы!$B$21:$Q$31,5,0),"NA")</f>
        <v>3674.7506720400002</v>
      </c>
      <c r="BC55" s="1">
        <f>IFERROR(VLOOKUP($B55,Доходы!$B$21:$Q$31,6,0),"NA")</f>
        <v>645.44083058000001</v>
      </c>
      <c r="BD55" s="1">
        <f>IFERROR(VLOOKUP($B55,Доходы!$B$21:$Q$31,7,0),"NA")</f>
        <v>258.61835643000001</v>
      </c>
      <c r="BE55" s="1">
        <f>IFERROR(VLOOKUP($B55,Доходы!$B$21:$Q$31,8,0),"NA")</f>
        <v>0.14972064999999998</v>
      </c>
      <c r="BF55" s="1">
        <f>IFERROR(VLOOKUP($B55,Доходы!$B$21:$Q$31,9,0),"NA")</f>
        <v>733.09065783000005</v>
      </c>
      <c r="BG55" s="1">
        <f>IFERROR(VLOOKUP($B55,Доходы!$B$21:$Q$31,10,0),"NA")</f>
        <v>1173.91610623</v>
      </c>
      <c r="BH55" s="1">
        <f>IFERROR(VLOOKUP($B55,Доходы!$B$21:$Q$31,11,0),"NA")</f>
        <v>563.41386384999998</v>
      </c>
      <c r="BI55" s="1">
        <f>IFERROR(VLOOKUP($B55,Доходы!$B$21:$Q$31,12,0),"NA")</f>
        <v>324.37647192999998</v>
      </c>
      <c r="BJ55" s="1">
        <f>IFERROR(VLOOKUP($B55,Доходы!$B$21:$Q$31,13,0),"NA")</f>
        <v>0.87717312999999997</v>
      </c>
      <c r="BK55" s="1">
        <f>IFERROR(VLOOKUP($B55,Доходы!$B$21:$Q$31,14,0),"NA")</f>
        <v>378.26586394999998</v>
      </c>
      <c r="BL55" s="1">
        <f>IFERROR(VLOOKUP($B55,Доходы!$B$21:$Q$31,15,0),"NA")</f>
        <v>52.318199299999996</v>
      </c>
      <c r="BM55" s="1">
        <f>IFERROR(VLOOKUP($B55,Доходы!$B$21:$Q$31,16,0),"NA")</f>
        <v>33695.701555610001</v>
      </c>
      <c r="BN55" s="1">
        <f>IFERROR(VLOOKUP($B55,Расходы!$B$18:$O$28,2,0),"NA")</f>
        <v>3072.8563521799997</v>
      </c>
      <c r="BO55" s="1">
        <f>IFERROR(VLOOKUP($B55,Расходы!$B$18:$O$28,3,0),"NA")</f>
        <v>18.87215578</v>
      </c>
      <c r="BP55" s="1">
        <f>IFERROR(VLOOKUP($B55,Расходы!$B$18:$O$28,4,0),"NA")</f>
        <v>805.49096284000007</v>
      </c>
      <c r="BQ55" s="1">
        <f>IFERROR(VLOOKUP($B55,Расходы!$B$18:$O$28,5,0),"NA")</f>
        <v>7522.7217958900001</v>
      </c>
      <c r="BR55" s="1">
        <f>IFERROR(VLOOKUP($B55,Расходы!$B$18:$O$28,6,0),"NA")</f>
        <v>4867.2403431700004</v>
      </c>
      <c r="BS55" s="1">
        <f>IFERROR(VLOOKUP($B55,Расходы!$B$18:$O$28,7,0),"NA")</f>
        <v>15.519008449999999</v>
      </c>
      <c r="BT55" s="1">
        <f>IFERROR(VLOOKUP($B55,Расходы!$B$18:$O$28,8,0),"NA")</f>
        <v>13174.15181897</v>
      </c>
      <c r="BU55" s="1">
        <f>IFERROR(VLOOKUP($B55,Расходы!$B$18:$O$28,9,0),"NA")</f>
        <v>1732.19863242</v>
      </c>
      <c r="BV55" s="1">
        <f>IFERROR(VLOOKUP($B55,Расходы!$B$18:$O$28,10,0),"NA")</f>
        <v>3119.3565136399998</v>
      </c>
      <c r="BW55" s="1">
        <f>IFERROR(VLOOKUP($B55,Расходы!$B$18:$O$28,11,0),"NA")</f>
        <v>14047.988521559999</v>
      </c>
      <c r="BX55" s="1">
        <f>IFERROR(VLOOKUP($B55,Расходы!$B$18:$O$28,12,0),"NA")</f>
        <v>614.5522543300001</v>
      </c>
      <c r="BY55" s="1">
        <f>IFERROR(VLOOKUP($B55,Расходы!$B$18:$O$28,13,0),"NA")</f>
        <v>102.64285</v>
      </c>
      <c r="BZ55" s="1">
        <f>IFERROR(VLOOKUP($B55,Расходы!$B$18:$O$28,14,0),"NA")</f>
        <v>49093.591209229999</v>
      </c>
    </row>
    <row r="56" spans="1:78" x14ac:dyDescent="0.2">
      <c r="A56" t="s">
        <v>144</v>
      </c>
      <c r="B56">
        <v>2019</v>
      </c>
      <c r="C56" t="s">
        <v>0</v>
      </c>
      <c r="D56" s="1">
        <v>622</v>
      </c>
      <c r="E56" s="1">
        <v>104</v>
      </c>
      <c r="F56" s="1">
        <v>104</v>
      </c>
      <c r="G56" s="1">
        <v>262000</v>
      </c>
      <c r="H56" s="1">
        <v>101.7</v>
      </c>
      <c r="I56" s="1">
        <v>102.5</v>
      </c>
      <c r="J56" s="1">
        <v>101.9</v>
      </c>
      <c r="K56" s="1">
        <v>103</v>
      </c>
      <c r="L56" s="1">
        <v>102</v>
      </c>
      <c r="M56" s="1">
        <v>107</v>
      </c>
      <c r="N56" s="1">
        <v>103.5</v>
      </c>
      <c r="O56" s="1">
        <v>102.5</v>
      </c>
      <c r="P56" s="1">
        <v>103</v>
      </c>
      <c r="Q56" s="1">
        <v>103</v>
      </c>
      <c r="R56" s="1">
        <v>102</v>
      </c>
      <c r="S56" s="1">
        <v>10915</v>
      </c>
      <c r="T56" s="1">
        <v>20500</v>
      </c>
      <c r="U56" s="1">
        <v>965</v>
      </c>
      <c r="V56" s="1">
        <v>408</v>
      </c>
      <c r="W56" s="1">
        <v>1020</v>
      </c>
      <c r="X56" s="1">
        <v>1040</v>
      </c>
      <c r="Y56" s="1">
        <v>475</v>
      </c>
      <c r="Z56" s="1">
        <v>101.5</v>
      </c>
      <c r="AA56" s="1">
        <v>80</v>
      </c>
      <c r="AB56" s="1">
        <v>18</v>
      </c>
      <c r="AC56" s="1">
        <v>7</v>
      </c>
      <c r="AD56" s="1">
        <v>67</v>
      </c>
      <c r="AE56" s="1">
        <v>5.7</v>
      </c>
      <c r="AF56" s="1">
        <v>45270</v>
      </c>
      <c r="AG56" s="1">
        <v>103</v>
      </c>
      <c r="AH56" s="1">
        <v>280</v>
      </c>
      <c r="AI56" s="1">
        <v>124700</v>
      </c>
      <c r="AJ56" s="1">
        <v>102.5</v>
      </c>
      <c r="AK56" s="1">
        <v>35000</v>
      </c>
      <c r="AL56" s="1">
        <v>100.8</v>
      </c>
      <c r="AM56" s="1">
        <v>88460</v>
      </c>
      <c r="AN56" s="1">
        <v>110600</v>
      </c>
      <c r="AO56" s="1">
        <v>27785</v>
      </c>
      <c r="AP56" s="1">
        <v>152700</v>
      </c>
      <c r="AQ56" s="1">
        <v>1079.0999999999999</v>
      </c>
      <c r="AR56" s="1">
        <v>103.1</v>
      </c>
      <c r="AS56" s="1">
        <v>825.1</v>
      </c>
      <c r="AT56" s="1">
        <v>103.2</v>
      </c>
      <c r="AU56" s="1">
        <v>254</v>
      </c>
      <c r="AV56" s="1">
        <v>102.8</v>
      </c>
      <c r="AW56" s="1">
        <v>6.87</v>
      </c>
      <c r="AX56" s="1">
        <v>2.1295722256664598</v>
      </c>
      <c r="AY56" s="1">
        <f>IFERROR(VLOOKUP($B56,Доходы!$B$21:$Q$31,2,0),"NA")</f>
        <v>21451.263795450002</v>
      </c>
      <c r="AZ56" s="1">
        <f>IFERROR(VLOOKUP($B56,Доходы!$B$21:$Q$31,3,0),"NA")</f>
        <v>3241.1810156900001</v>
      </c>
      <c r="BA56" s="1">
        <f>IFERROR(VLOOKUP($B56,Доходы!$B$21:$Q$31,4,0),"NA")</f>
        <v>2612.3559284099997</v>
      </c>
      <c r="BB56" s="1">
        <f>IFERROR(VLOOKUP($B56,Доходы!$B$21:$Q$31,5,0),"NA")</f>
        <v>3511.8742153200001</v>
      </c>
      <c r="BC56" s="1">
        <f>IFERROR(VLOOKUP($B56,Доходы!$B$21:$Q$31,6,0),"NA")</f>
        <v>677.38644848000001</v>
      </c>
      <c r="BD56" s="1">
        <f>IFERROR(VLOOKUP($B56,Доходы!$B$21:$Q$31,7,0),"NA")</f>
        <v>237.37636934</v>
      </c>
      <c r="BE56" s="1">
        <f>IFERROR(VLOOKUP($B56,Доходы!$B$21:$Q$31,8,0),"NA")</f>
        <v>0.38581208</v>
      </c>
      <c r="BF56" s="1">
        <f>IFERROR(VLOOKUP($B56,Доходы!$B$21:$Q$31,9,0),"NA")</f>
        <v>757.06946254000002</v>
      </c>
      <c r="BG56" s="1">
        <f>IFERROR(VLOOKUP($B56,Доходы!$B$21:$Q$31,10,0),"NA")</f>
        <v>1166.4125094999999</v>
      </c>
      <c r="BH56" s="1">
        <f>IFERROR(VLOOKUP($B56,Доходы!$B$21:$Q$31,11,0),"NA")</f>
        <v>632.84274184000003</v>
      </c>
      <c r="BI56" s="1">
        <f>IFERROR(VLOOKUP($B56,Доходы!$B$21:$Q$31,12,0),"NA")</f>
        <v>258.27418836000004</v>
      </c>
      <c r="BJ56" s="1">
        <f>IFERROR(VLOOKUP($B56,Доходы!$B$21:$Q$31,13,0),"NA")</f>
        <v>0.68782434999999997</v>
      </c>
      <c r="BK56" s="1">
        <f>IFERROR(VLOOKUP($B56,Доходы!$B$21:$Q$31,14,0),"NA")</f>
        <v>450.16148368</v>
      </c>
      <c r="BL56" s="1">
        <f>IFERROR(VLOOKUP($B56,Доходы!$B$21:$Q$31,15,0),"NA")</f>
        <v>37.943416390000003</v>
      </c>
      <c r="BM56" s="1">
        <f>IFERROR(VLOOKUP($B56,Доходы!$B$21:$Q$31,16,0),"NA")</f>
        <v>35035.215211430012</v>
      </c>
      <c r="BN56" s="1">
        <f>IFERROR(VLOOKUP($B56,Расходы!$B$18:$O$28,2,0),"NA")</f>
        <v>3711.9305731199997</v>
      </c>
      <c r="BO56" s="1">
        <f>IFERROR(VLOOKUP($B56,Расходы!$B$18:$O$28,3,0),"NA")</f>
        <v>19.688638960000002</v>
      </c>
      <c r="BP56" s="1">
        <f>IFERROR(VLOOKUP($B56,Расходы!$B$18:$O$28,4,0),"NA")</f>
        <v>933.99082298999997</v>
      </c>
      <c r="BQ56" s="1">
        <f>IFERROR(VLOOKUP($B56,Расходы!$B$18:$O$28,5,0),"NA")</f>
        <v>12164.995516540001</v>
      </c>
      <c r="BR56" s="1">
        <f>IFERROR(VLOOKUP($B56,Расходы!$B$18:$O$28,6,0),"NA")</f>
        <v>4427.6894558399999</v>
      </c>
      <c r="BS56" s="1">
        <f>IFERROR(VLOOKUP($B56,Расходы!$B$18:$O$28,7,0),"NA")</f>
        <v>64.898986379999997</v>
      </c>
      <c r="BT56" s="1">
        <f>IFERROR(VLOOKUP($B56,Расходы!$B$18:$O$28,8,0),"NA")</f>
        <v>14737.61810541</v>
      </c>
      <c r="BU56" s="1">
        <f>IFERROR(VLOOKUP($B56,Расходы!$B$18:$O$28,9,0),"NA")</f>
        <v>2086.8228435299998</v>
      </c>
      <c r="BV56" s="1">
        <f>IFERROR(VLOOKUP($B56,Расходы!$B$18:$O$28,10,0),"NA")</f>
        <v>3643.2729033600003</v>
      </c>
      <c r="BW56" s="1">
        <f>IFERROR(VLOOKUP($B56,Расходы!$B$18:$O$28,11,0),"NA")</f>
        <v>14064.791552979999</v>
      </c>
      <c r="BX56" s="1">
        <f>IFERROR(VLOOKUP($B56,Расходы!$B$18:$O$28,12,0),"NA")</f>
        <v>740.10410489000003</v>
      </c>
      <c r="BY56" s="1">
        <f>IFERROR(VLOOKUP($B56,Расходы!$B$18:$O$28,13,0),"NA")</f>
        <v>124.52258</v>
      </c>
      <c r="BZ56" s="1">
        <f>IFERROR(VLOOKUP($B56,Расходы!$B$18:$O$28,14,0),"NA")</f>
        <v>56720.326084</v>
      </c>
    </row>
    <row r="57" spans="1:78" x14ac:dyDescent="0.2">
      <c r="A57" t="s">
        <v>144</v>
      </c>
      <c r="B57">
        <v>2019</v>
      </c>
      <c r="C57" t="s">
        <v>1</v>
      </c>
      <c r="D57" s="1">
        <v>622.29999999999995</v>
      </c>
      <c r="E57" s="1">
        <v>104</v>
      </c>
      <c r="F57" s="1">
        <v>104</v>
      </c>
      <c r="G57" s="1">
        <v>268500</v>
      </c>
      <c r="H57" s="1">
        <v>102.5</v>
      </c>
      <c r="I57" s="1">
        <v>103.5</v>
      </c>
      <c r="J57" s="1">
        <v>102.5</v>
      </c>
      <c r="K57" s="1">
        <v>104</v>
      </c>
      <c r="L57" s="1">
        <v>103</v>
      </c>
      <c r="M57" s="1">
        <v>108.5</v>
      </c>
      <c r="N57" s="1">
        <v>104.5</v>
      </c>
      <c r="O57" s="1">
        <v>104</v>
      </c>
      <c r="P57" s="1">
        <v>105</v>
      </c>
      <c r="Q57" s="1">
        <v>103.5</v>
      </c>
      <c r="R57" s="1">
        <v>104</v>
      </c>
      <c r="S57" s="1">
        <v>10920</v>
      </c>
      <c r="T57" s="1">
        <v>21500</v>
      </c>
      <c r="U57" s="1">
        <v>995</v>
      </c>
      <c r="V57" s="1">
        <v>408</v>
      </c>
      <c r="W57" s="1">
        <v>1070</v>
      </c>
      <c r="X57" s="1">
        <v>1050</v>
      </c>
      <c r="Y57" s="1">
        <v>475</v>
      </c>
      <c r="Z57" s="1">
        <v>102.4</v>
      </c>
      <c r="AA57" s="1">
        <v>84</v>
      </c>
      <c r="AB57" s="1">
        <v>18.5</v>
      </c>
      <c r="AC57" s="1">
        <v>9.5</v>
      </c>
      <c r="AD57" s="1">
        <v>73.3</v>
      </c>
      <c r="AE57" s="1">
        <v>5.9</v>
      </c>
      <c r="AF57" s="1">
        <v>48150</v>
      </c>
      <c r="AG57" s="1">
        <v>106</v>
      </c>
      <c r="AH57" s="1">
        <v>300</v>
      </c>
      <c r="AI57" s="1">
        <v>128800</v>
      </c>
      <c r="AJ57" s="1">
        <v>104</v>
      </c>
      <c r="AK57" s="1">
        <v>35200</v>
      </c>
      <c r="AL57" s="1">
        <v>101</v>
      </c>
      <c r="AM57" s="1">
        <v>89850</v>
      </c>
      <c r="AN57" s="1">
        <v>112700</v>
      </c>
      <c r="AO57" s="1">
        <v>31100</v>
      </c>
      <c r="AP57" s="1">
        <v>165500</v>
      </c>
      <c r="AQ57" s="1">
        <v>1124.2</v>
      </c>
      <c r="AR57" s="1">
        <v>105.2</v>
      </c>
      <c r="AS57" s="1">
        <v>858.6</v>
      </c>
      <c r="AT57" s="1">
        <v>105.4</v>
      </c>
      <c r="AU57" s="1">
        <v>265.60000000000002</v>
      </c>
      <c r="AV57" s="1">
        <v>104.5</v>
      </c>
      <c r="AW57" s="1">
        <v>6.7549999999999999</v>
      </c>
      <c r="AX57" s="1">
        <v>2.0939243645381276</v>
      </c>
      <c r="AY57" s="1">
        <f>IFERROR(VLOOKUP($B57,Доходы!$B$21:$Q$31,2,0),"NA")</f>
        <v>21451.263795450002</v>
      </c>
      <c r="AZ57" s="1">
        <f>IFERROR(VLOOKUP($B57,Доходы!$B$21:$Q$31,3,0),"NA")</f>
        <v>3241.1810156900001</v>
      </c>
      <c r="BA57" s="1">
        <f>IFERROR(VLOOKUP($B57,Доходы!$B$21:$Q$31,4,0),"NA")</f>
        <v>2612.3559284099997</v>
      </c>
      <c r="BB57" s="1">
        <f>IFERROR(VLOOKUP($B57,Доходы!$B$21:$Q$31,5,0),"NA")</f>
        <v>3511.8742153200001</v>
      </c>
      <c r="BC57" s="1">
        <f>IFERROR(VLOOKUP($B57,Доходы!$B$21:$Q$31,6,0),"NA")</f>
        <v>677.38644848000001</v>
      </c>
      <c r="BD57" s="1">
        <f>IFERROR(VLOOKUP($B57,Доходы!$B$21:$Q$31,7,0),"NA")</f>
        <v>237.37636934</v>
      </c>
      <c r="BE57" s="1">
        <f>IFERROR(VLOOKUP($B57,Доходы!$B$21:$Q$31,8,0),"NA")</f>
        <v>0.38581208</v>
      </c>
      <c r="BF57" s="1">
        <f>IFERROR(VLOOKUP($B57,Доходы!$B$21:$Q$31,9,0),"NA")</f>
        <v>757.06946254000002</v>
      </c>
      <c r="BG57" s="1">
        <f>IFERROR(VLOOKUP($B57,Доходы!$B$21:$Q$31,10,0),"NA")</f>
        <v>1166.4125094999999</v>
      </c>
      <c r="BH57" s="1">
        <f>IFERROR(VLOOKUP($B57,Доходы!$B$21:$Q$31,11,0),"NA")</f>
        <v>632.84274184000003</v>
      </c>
      <c r="BI57" s="1">
        <f>IFERROR(VLOOKUP($B57,Доходы!$B$21:$Q$31,12,0),"NA")</f>
        <v>258.27418836000004</v>
      </c>
      <c r="BJ57" s="1">
        <f>IFERROR(VLOOKUP($B57,Доходы!$B$21:$Q$31,13,0),"NA")</f>
        <v>0.68782434999999997</v>
      </c>
      <c r="BK57" s="1">
        <f>IFERROR(VLOOKUP($B57,Доходы!$B$21:$Q$31,14,0),"NA")</f>
        <v>450.16148368</v>
      </c>
      <c r="BL57" s="1">
        <f>IFERROR(VLOOKUP($B57,Доходы!$B$21:$Q$31,15,0),"NA")</f>
        <v>37.943416390000003</v>
      </c>
      <c r="BM57" s="1">
        <f>IFERROR(VLOOKUP($B57,Доходы!$B$21:$Q$31,16,0),"NA")</f>
        <v>35035.215211430012</v>
      </c>
      <c r="BN57" s="1">
        <f>IFERROR(VLOOKUP($B57,Расходы!$B$18:$O$28,2,0),"NA")</f>
        <v>3711.9305731199997</v>
      </c>
      <c r="BO57" s="1">
        <f>IFERROR(VLOOKUP($B57,Расходы!$B$18:$O$28,3,0),"NA")</f>
        <v>19.688638960000002</v>
      </c>
      <c r="BP57" s="1">
        <f>IFERROR(VLOOKUP($B57,Расходы!$B$18:$O$28,4,0),"NA")</f>
        <v>933.99082298999997</v>
      </c>
      <c r="BQ57" s="1">
        <f>IFERROR(VLOOKUP($B57,Расходы!$B$18:$O$28,5,0),"NA")</f>
        <v>12164.995516540001</v>
      </c>
      <c r="BR57" s="1">
        <f>IFERROR(VLOOKUP($B57,Расходы!$B$18:$O$28,6,0),"NA")</f>
        <v>4427.6894558399999</v>
      </c>
      <c r="BS57" s="1">
        <f>IFERROR(VLOOKUP($B57,Расходы!$B$18:$O$28,7,0),"NA")</f>
        <v>64.898986379999997</v>
      </c>
      <c r="BT57" s="1">
        <f>IFERROR(VLOOKUP($B57,Расходы!$B$18:$O$28,8,0),"NA")</f>
        <v>14737.61810541</v>
      </c>
      <c r="BU57" s="1">
        <f>IFERROR(VLOOKUP($B57,Расходы!$B$18:$O$28,9,0),"NA")</f>
        <v>2086.8228435299998</v>
      </c>
      <c r="BV57" s="1">
        <f>IFERROR(VLOOKUP($B57,Расходы!$B$18:$O$28,10,0),"NA")</f>
        <v>3643.2729033600003</v>
      </c>
      <c r="BW57" s="1">
        <f>IFERROR(VLOOKUP($B57,Расходы!$B$18:$O$28,11,0),"NA")</f>
        <v>14064.791552979999</v>
      </c>
      <c r="BX57" s="1">
        <f>IFERROR(VLOOKUP($B57,Расходы!$B$18:$O$28,12,0),"NA")</f>
        <v>740.10410489000003</v>
      </c>
      <c r="BY57" s="1">
        <f>IFERROR(VLOOKUP($B57,Расходы!$B$18:$O$28,13,0),"NA")</f>
        <v>124.52258</v>
      </c>
      <c r="BZ57" s="1">
        <f>IFERROR(VLOOKUP($B57,Расходы!$B$18:$O$28,14,0),"NA")</f>
        <v>56720.326084</v>
      </c>
    </row>
    <row r="58" spans="1:78" x14ac:dyDescent="0.2">
      <c r="A58" t="s">
        <v>144</v>
      </c>
      <c r="B58">
        <v>2019</v>
      </c>
      <c r="C58" t="s">
        <v>133</v>
      </c>
      <c r="D58" s="1">
        <v>621</v>
      </c>
      <c r="E58" s="1">
        <v>104</v>
      </c>
      <c r="F58" s="1">
        <v>104</v>
      </c>
      <c r="G58" s="1">
        <v>253500</v>
      </c>
      <c r="H58" s="1">
        <v>100.5</v>
      </c>
      <c r="I58" s="1">
        <v>101</v>
      </c>
      <c r="J58" s="1">
        <v>101</v>
      </c>
      <c r="K58" s="1">
        <v>101.5</v>
      </c>
      <c r="L58" s="1">
        <v>101</v>
      </c>
      <c r="M58" s="1">
        <v>104</v>
      </c>
      <c r="N58" s="1">
        <v>102.5</v>
      </c>
      <c r="O58" s="1">
        <v>100.5</v>
      </c>
      <c r="P58" s="1">
        <v>101.2</v>
      </c>
      <c r="Q58" s="1">
        <v>100.5</v>
      </c>
      <c r="R58" s="1">
        <v>101</v>
      </c>
      <c r="S58" s="1">
        <v>10890</v>
      </c>
      <c r="T58" s="1">
        <v>19000</v>
      </c>
      <c r="U58" s="1">
        <v>920</v>
      </c>
      <c r="V58" s="1">
        <v>406</v>
      </c>
      <c r="W58" s="1">
        <v>1000</v>
      </c>
      <c r="X58" s="1">
        <v>1035</v>
      </c>
      <c r="Y58" s="1">
        <v>464</v>
      </c>
      <c r="Z58" s="1">
        <v>100.9</v>
      </c>
      <c r="AA58" s="1">
        <v>77</v>
      </c>
      <c r="AB58" s="1">
        <v>17.5</v>
      </c>
      <c r="AC58" s="1">
        <v>5.5</v>
      </c>
      <c r="AD58" s="1">
        <v>65.5</v>
      </c>
      <c r="AE58" s="1">
        <v>5.5</v>
      </c>
      <c r="AF58" s="1">
        <v>43350</v>
      </c>
      <c r="AG58" s="1">
        <v>100.5</v>
      </c>
      <c r="AH58" s="1">
        <v>265</v>
      </c>
      <c r="AI58" s="1">
        <v>119500</v>
      </c>
      <c r="AJ58" s="1">
        <v>100</v>
      </c>
      <c r="AK58" s="1">
        <v>34800</v>
      </c>
      <c r="AL58" s="1">
        <v>100.5</v>
      </c>
      <c r="AM58" s="1">
        <v>86400</v>
      </c>
      <c r="AN58" s="1">
        <v>107500</v>
      </c>
      <c r="AO58" s="1">
        <v>24700</v>
      </c>
      <c r="AP58" s="1">
        <v>142000</v>
      </c>
      <c r="AQ58" s="1">
        <v>1043</v>
      </c>
      <c r="AR58" s="1">
        <v>101.9</v>
      </c>
      <c r="AS58" s="1">
        <v>799.5</v>
      </c>
      <c r="AT58" s="1">
        <v>102</v>
      </c>
      <c r="AU58" s="1">
        <v>243.5</v>
      </c>
      <c r="AV58" s="1">
        <v>101.5</v>
      </c>
      <c r="AW58" s="1">
        <v>7.0750000000000002</v>
      </c>
      <c r="AX58" s="1">
        <v>2.1931184128952261</v>
      </c>
      <c r="AY58" s="1">
        <f>IFERROR(VLOOKUP($B58,Доходы!$B$21:$Q$31,2,0),"NA")</f>
        <v>21451.263795450002</v>
      </c>
      <c r="AZ58" s="1">
        <f>IFERROR(VLOOKUP($B58,Доходы!$B$21:$Q$31,3,0),"NA")</f>
        <v>3241.1810156900001</v>
      </c>
      <c r="BA58" s="1">
        <f>IFERROR(VLOOKUP($B58,Доходы!$B$21:$Q$31,4,0),"NA")</f>
        <v>2612.3559284099997</v>
      </c>
      <c r="BB58" s="1">
        <f>IFERROR(VLOOKUP($B58,Доходы!$B$21:$Q$31,5,0),"NA")</f>
        <v>3511.8742153200001</v>
      </c>
      <c r="BC58" s="1">
        <f>IFERROR(VLOOKUP($B58,Доходы!$B$21:$Q$31,6,0),"NA")</f>
        <v>677.38644848000001</v>
      </c>
      <c r="BD58" s="1">
        <f>IFERROR(VLOOKUP($B58,Доходы!$B$21:$Q$31,7,0),"NA")</f>
        <v>237.37636934</v>
      </c>
      <c r="BE58" s="1">
        <f>IFERROR(VLOOKUP($B58,Доходы!$B$21:$Q$31,8,0),"NA")</f>
        <v>0.38581208</v>
      </c>
      <c r="BF58" s="1">
        <f>IFERROR(VLOOKUP($B58,Доходы!$B$21:$Q$31,9,0),"NA")</f>
        <v>757.06946254000002</v>
      </c>
      <c r="BG58" s="1">
        <f>IFERROR(VLOOKUP($B58,Доходы!$B$21:$Q$31,10,0),"NA")</f>
        <v>1166.4125094999999</v>
      </c>
      <c r="BH58" s="1">
        <f>IFERROR(VLOOKUP($B58,Доходы!$B$21:$Q$31,11,0),"NA")</f>
        <v>632.84274184000003</v>
      </c>
      <c r="BI58" s="1">
        <f>IFERROR(VLOOKUP($B58,Доходы!$B$21:$Q$31,12,0),"NA")</f>
        <v>258.27418836000004</v>
      </c>
      <c r="BJ58" s="1">
        <f>IFERROR(VLOOKUP($B58,Доходы!$B$21:$Q$31,13,0),"NA")</f>
        <v>0.68782434999999997</v>
      </c>
      <c r="BK58" s="1">
        <f>IFERROR(VLOOKUP($B58,Доходы!$B$21:$Q$31,14,0),"NA")</f>
        <v>450.16148368</v>
      </c>
      <c r="BL58" s="1">
        <f>IFERROR(VLOOKUP($B58,Доходы!$B$21:$Q$31,15,0),"NA")</f>
        <v>37.943416390000003</v>
      </c>
      <c r="BM58" s="1">
        <f>IFERROR(VLOOKUP($B58,Доходы!$B$21:$Q$31,16,0),"NA")</f>
        <v>35035.215211430012</v>
      </c>
      <c r="BN58" s="1">
        <f>IFERROR(VLOOKUP($B58,Расходы!$B$18:$O$28,2,0),"NA")</f>
        <v>3711.9305731199997</v>
      </c>
      <c r="BO58" s="1">
        <f>IFERROR(VLOOKUP($B58,Расходы!$B$18:$O$28,3,0),"NA")</f>
        <v>19.688638960000002</v>
      </c>
      <c r="BP58" s="1">
        <f>IFERROR(VLOOKUP($B58,Расходы!$B$18:$O$28,4,0),"NA")</f>
        <v>933.99082298999997</v>
      </c>
      <c r="BQ58" s="1">
        <f>IFERROR(VLOOKUP($B58,Расходы!$B$18:$O$28,5,0),"NA")</f>
        <v>12164.995516540001</v>
      </c>
      <c r="BR58" s="1">
        <f>IFERROR(VLOOKUP($B58,Расходы!$B$18:$O$28,6,0),"NA")</f>
        <v>4427.6894558399999</v>
      </c>
      <c r="BS58" s="1">
        <f>IFERROR(VLOOKUP($B58,Расходы!$B$18:$O$28,7,0),"NA")</f>
        <v>64.898986379999997</v>
      </c>
      <c r="BT58" s="1">
        <f>IFERROR(VLOOKUP($B58,Расходы!$B$18:$O$28,8,0),"NA")</f>
        <v>14737.61810541</v>
      </c>
      <c r="BU58" s="1">
        <f>IFERROR(VLOOKUP($B58,Расходы!$B$18:$O$28,9,0),"NA")</f>
        <v>2086.8228435299998</v>
      </c>
      <c r="BV58" s="1">
        <f>IFERROR(VLOOKUP($B58,Расходы!$B$18:$O$28,10,0),"NA")</f>
        <v>3643.2729033600003</v>
      </c>
      <c r="BW58" s="1">
        <f>IFERROR(VLOOKUP($B58,Расходы!$B$18:$O$28,11,0),"NA")</f>
        <v>14064.791552979999</v>
      </c>
      <c r="BX58" s="1">
        <f>IFERROR(VLOOKUP($B58,Расходы!$B$18:$O$28,12,0),"NA")</f>
        <v>740.10410489000003</v>
      </c>
      <c r="BY58" s="1">
        <f>IFERROR(VLOOKUP($B58,Расходы!$B$18:$O$28,13,0),"NA")</f>
        <v>124.52258</v>
      </c>
      <c r="BZ58" s="1">
        <f>IFERROR(VLOOKUP($B58,Расходы!$B$18:$O$28,14,0),"NA")</f>
        <v>56720.326084</v>
      </c>
    </row>
    <row r="59" spans="1:78" x14ac:dyDescent="0.2">
      <c r="A59" t="s">
        <v>144</v>
      </c>
      <c r="B59">
        <v>2020</v>
      </c>
      <c r="C59" t="s">
        <v>0</v>
      </c>
      <c r="D59" s="1">
        <v>620</v>
      </c>
      <c r="E59" s="1">
        <v>104</v>
      </c>
      <c r="F59" s="1">
        <v>104</v>
      </c>
      <c r="G59" s="1">
        <v>276500</v>
      </c>
      <c r="H59" s="1">
        <v>102</v>
      </c>
      <c r="I59" s="1">
        <v>103</v>
      </c>
      <c r="J59" s="1">
        <v>102.5</v>
      </c>
      <c r="K59" s="1">
        <v>103</v>
      </c>
      <c r="L59" s="1">
        <v>102.3</v>
      </c>
      <c r="M59" s="1">
        <v>107</v>
      </c>
      <c r="N59" s="1">
        <v>103.5</v>
      </c>
      <c r="O59" s="1">
        <v>103</v>
      </c>
      <c r="P59" s="1">
        <v>103.5</v>
      </c>
      <c r="Q59" s="1">
        <v>104</v>
      </c>
      <c r="R59" s="1">
        <v>102.5</v>
      </c>
      <c r="S59" s="1">
        <v>10925</v>
      </c>
      <c r="T59" s="1">
        <v>22500</v>
      </c>
      <c r="U59" s="1">
        <v>1025</v>
      </c>
      <c r="V59" s="1">
        <v>460</v>
      </c>
      <c r="W59" s="1">
        <v>1070</v>
      </c>
      <c r="X59" s="1">
        <v>1050</v>
      </c>
      <c r="Y59" s="1">
        <v>480</v>
      </c>
      <c r="Z59" s="1">
        <v>102.5</v>
      </c>
      <c r="AA59" s="1">
        <v>84</v>
      </c>
      <c r="AB59" s="1">
        <v>18.5</v>
      </c>
      <c r="AC59" s="1">
        <v>8.5</v>
      </c>
      <c r="AD59" s="1">
        <v>70</v>
      </c>
      <c r="AE59" s="1">
        <v>5.8</v>
      </c>
      <c r="AF59" s="1">
        <v>50000</v>
      </c>
      <c r="AG59" s="1">
        <v>105</v>
      </c>
      <c r="AH59" s="1">
        <v>300</v>
      </c>
      <c r="AI59" s="1">
        <v>134200</v>
      </c>
      <c r="AJ59" s="1">
        <v>103.5</v>
      </c>
      <c r="AK59" s="1">
        <v>37000</v>
      </c>
      <c r="AL59" s="1">
        <v>101.5</v>
      </c>
      <c r="AM59" s="1">
        <v>93450</v>
      </c>
      <c r="AN59" s="1">
        <v>116800</v>
      </c>
      <c r="AO59" s="1">
        <v>28440</v>
      </c>
      <c r="AP59" s="1">
        <v>160000</v>
      </c>
      <c r="AQ59" s="1">
        <v>1119</v>
      </c>
      <c r="AR59" s="1">
        <v>103.7</v>
      </c>
      <c r="AS59" s="1">
        <v>857.3</v>
      </c>
      <c r="AT59" s="1">
        <v>103.9</v>
      </c>
      <c r="AU59" s="1">
        <v>261.7</v>
      </c>
      <c r="AV59" s="1">
        <v>103</v>
      </c>
      <c r="AW59" s="1">
        <v>6.76</v>
      </c>
      <c r="AX59" s="1">
        <v>2.098727103384042</v>
      </c>
      <c r="AY59" s="1">
        <f>IFERROR(VLOOKUP($B59,Доходы!$B$21:$Q$31,2,0),"NA")</f>
        <v>19694.767431249998</v>
      </c>
      <c r="AZ59" s="1">
        <f>IFERROR(VLOOKUP($B59,Доходы!$B$21:$Q$31,3,0),"NA")</f>
        <v>4694.8397352299999</v>
      </c>
      <c r="BA59" s="1">
        <f>IFERROR(VLOOKUP($B59,Доходы!$B$21:$Q$31,4,0),"NA")</f>
        <v>2746.4688558499997</v>
      </c>
      <c r="BB59" s="1">
        <f>IFERROR(VLOOKUP($B59,Доходы!$B$21:$Q$31,5,0),"NA")</f>
        <v>3469.3771887600001</v>
      </c>
      <c r="BC59" s="1">
        <f>IFERROR(VLOOKUP($B59,Доходы!$B$21:$Q$31,6,0),"NA")</f>
        <v>723.04314585999998</v>
      </c>
      <c r="BD59" s="1">
        <f>IFERROR(VLOOKUP($B59,Доходы!$B$21:$Q$31,7,0),"NA")</f>
        <v>199.64025771999999</v>
      </c>
      <c r="BE59" s="1">
        <f>IFERROR(VLOOKUP($B59,Доходы!$B$21:$Q$31,8,0),"NA")</f>
        <v>8.9997770000000005E-2</v>
      </c>
      <c r="BF59" s="1">
        <f>IFERROR(VLOOKUP($B59,Доходы!$B$21:$Q$31,9,0),"NA")</f>
        <v>632.41472397000007</v>
      </c>
      <c r="BG59" s="1">
        <f>IFERROR(VLOOKUP($B59,Доходы!$B$21:$Q$31,10,0),"NA")</f>
        <v>1245.79407879</v>
      </c>
      <c r="BH59" s="1">
        <f>IFERROR(VLOOKUP($B59,Доходы!$B$21:$Q$31,11,0),"NA")</f>
        <v>381.95872404000005</v>
      </c>
      <c r="BI59" s="1">
        <f>IFERROR(VLOOKUP($B59,Доходы!$B$21:$Q$31,12,0),"NA")</f>
        <v>281.00703476999996</v>
      </c>
      <c r="BJ59" s="1">
        <f>IFERROR(VLOOKUP($B59,Доходы!$B$21:$Q$31,13,0),"NA")</f>
        <v>0.4613372</v>
      </c>
      <c r="BK59" s="1">
        <f>IFERROR(VLOOKUP($B59,Доходы!$B$21:$Q$31,14,0),"NA")</f>
        <v>575.17652051000005</v>
      </c>
      <c r="BL59" s="1">
        <f>IFERROR(VLOOKUP($B59,Доходы!$B$21:$Q$31,15,0),"NA")</f>
        <v>64.467524170000004</v>
      </c>
      <c r="BM59" s="1">
        <f>IFERROR(VLOOKUP($B59,Доходы!$B$21:$Q$31,16,0),"NA")</f>
        <v>34709.506555890002</v>
      </c>
      <c r="BN59" s="1">
        <f>IFERROR(VLOOKUP($B59,Расходы!$B$18:$O$28,2,0),"NA")</f>
        <v>4311.0191933000006</v>
      </c>
      <c r="BO59" s="1">
        <f>IFERROR(VLOOKUP($B59,Расходы!$B$18:$O$28,3,0),"NA")</f>
        <v>21.291343380000001</v>
      </c>
      <c r="BP59" s="1">
        <f>IFERROR(VLOOKUP($B59,Расходы!$B$18:$O$28,4,0),"NA")</f>
        <v>1120.1163708800002</v>
      </c>
      <c r="BQ59" s="1">
        <f>IFERROR(VLOOKUP($B59,Расходы!$B$18:$O$28,5,0),"NA")</f>
        <v>16173.639882290001</v>
      </c>
      <c r="BR59" s="1">
        <f>IFERROR(VLOOKUP($B59,Расходы!$B$18:$O$28,6,0),"NA")</f>
        <v>4885.73388617</v>
      </c>
      <c r="BS59" s="1">
        <f>IFERROR(VLOOKUP($B59,Расходы!$B$18:$O$28,7,0),"NA")</f>
        <v>87.036918439999994</v>
      </c>
      <c r="BT59" s="1">
        <f>IFERROR(VLOOKUP($B59,Расходы!$B$18:$O$28,8,0),"NA")</f>
        <v>17045.181780269999</v>
      </c>
      <c r="BU59" s="1">
        <f>IFERROR(VLOOKUP($B59,Расходы!$B$18:$O$28,9,0),"NA")</f>
        <v>2604.6210724899997</v>
      </c>
      <c r="BV59" s="1">
        <f>IFERROR(VLOOKUP($B59,Расходы!$B$18:$O$28,10,0),"NA")</f>
        <v>8694.8542007900014</v>
      </c>
      <c r="BW59" s="1">
        <f>IFERROR(VLOOKUP($B59,Расходы!$B$18:$O$28,11,0),"NA")</f>
        <v>18180.727513330003</v>
      </c>
      <c r="BX59" s="1">
        <f>IFERROR(VLOOKUP($B59,Расходы!$B$18:$O$28,12,0),"NA")</f>
        <v>934.91419016999998</v>
      </c>
      <c r="BY59" s="1">
        <f>IFERROR(VLOOKUP($B59,Расходы!$B$18:$O$28,13,0),"NA")</f>
        <v>185.10994416</v>
      </c>
      <c r="BZ59" s="1">
        <f>IFERROR(VLOOKUP($B59,Расходы!$B$18:$O$28,14,0),"NA")</f>
        <v>74244.246295670018</v>
      </c>
    </row>
    <row r="60" spans="1:78" x14ac:dyDescent="0.2">
      <c r="A60" t="s">
        <v>144</v>
      </c>
      <c r="B60">
        <v>2020</v>
      </c>
      <c r="C60" t="s">
        <v>1</v>
      </c>
      <c r="D60" s="1">
        <v>621.20000000000005</v>
      </c>
      <c r="E60" s="1">
        <v>104</v>
      </c>
      <c r="F60" s="1">
        <v>104</v>
      </c>
      <c r="G60" s="1">
        <v>286200</v>
      </c>
      <c r="H60" s="1">
        <v>103</v>
      </c>
      <c r="I60" s="1">
        <v>104</v>
      </c>
      <c r="J60" s="1">
        <v>103.3</v>
      </c>
      <c r="K60" s="1">
        <v>105</v>
      </c>
      <c r="L60" s="1">
        <v>103.4</v>
      </c>
      <c r="M60" s="1">
        <v>108</v>
      </c>
      <c r="N60" s="1">
        <v>105</v>
      </c>
      <c r="O60" s="1">
        <v>105</v>
      </c>
      <c r="P60" s="1">
        <v>108</v>
      </c>
      <c r="Q60" s="1">
        <v>105</v>
      </c>
      <c r="R60" s="1">
        <v>103</v>
      </c>
      <c r="S60" s="1">
        <v>10940</v>
      </c>
      <c r="T60" s="1">
        <v>24000</v>
      </c>
      <c r="U60" s="1">
        <v>1065</v>
      </c>
      <c r="V60" s="1">
        <v>460</v>
      </c>
      <c r="W60" s="1">
        <v>1125</v>
      </c>
      <c r="X60" s="1">
        <v>1065</v>
      </c>
      <c r="Y60" s="1">
        <v>480</v>
      </c>
      <c r="Z60" s="1">
        <v>103</v>
      </c>
      <c r="AA60" s="1">
        <v>89</v>
      </c>
      <c r="AB60" s="1">
        <v>19</v>
      </c>
      <c r="AC60" s="1">
        <v>12</v>
      </c>
      <c r="AD60" s="1">
        <v>75</v>
      </c>
      <c r="AE60" s="1">
        <v>6.1</v>
      </c>
      <c r="AF60" s="1">
        <v>54300</v>
      </c>
      <c r="AG60" s="1">
        <v>108.5</v>
      </c>
      <c r="AH60" s="1">
        <v>320</v>
      </c>
      <c r="AI60" s="1">
        <v>139300</v>
      </c>
      <c r="AJ60" s="1">
        <v>104</v>
      </c>
      <c r="AK60" s="1">
        <v>37300</v>
      </c>
      <c r="AL60" s="1">
        <v>102</v>
      </c>
      <c r="AM60" s="1">
        <v>95300</v>
      </c>
      <c r="AN60" s="1">
        <v>119500</v>
      </c>
      <c r="AO60" s="1">
        <v>33600</v>
      </c>
      <c r="AP60" s="1">
        <v>178500</v>
      </c>
      <c r="AQ60" s="1">
        <v>1188.0999999999999</v>
      </c>
      <c r="AR60" s="1">
        <v>105.7</v>
      </c>
      <c r="AS60" s="1">
        <v>909</v>
      </c>
      <c r="AT60" s="1">
        <v>105.9</v>
      </c>
      <c r="AU60" s="1">
        <v>279.10000000000002</v>
      </c>
      <c r="AV60" s="1">
        <v>105.1</v>
      </c>
      <c r="AW60" s="1">
        <v>6.4580000000000002</v>
      </c>
      <c r="AX60" s="1">
        <v>2.0049674014281278</v>
      </c>
      <c r="AY60" s="1">
        <f>IFERROR(VLOOKUP($B60,Доходы!$B$21:$Q$31,2,0),"NA")</f>
        <v>19694.767431249998</v>
      </c>
      <c r="AZ60" s="1">
        <f>IFERROR(VLOOKUP($B60,Доходы!$B$21:$Q$31,3,0),"NA")</f>
        <v>4694.8397352299999</v>
      </c>
      <c r="BA60" s="1">
        <f>IFERROR(VLOOKUP($B60,Доходы!$B$21:$Q$31,4,0),"NA")</f>
        <v>2746.4688558499997</v>
      </c>
      <c r="BB60" s="1">
        <f>IFERROR(VLOOKUP($B60,Доходы!$B$21:$Q$31,5,0),"NA")</f>
        <v>3469.3771887600001</v>
      </c>
      <c r="BC60" s="1">
        <f>IFERROR(VLOOKUP($B60,Доходы!$B$21:$Q$31,6,0),"NA")</f>
        <v>723.04314585999998</v>
      </c>
      <c r="BD60" s="1">
        <f>IFERROR(VLOOKUP($B60,Доходы!$B$21:$Q$31,7,0),"NA")</f>
        <v>199.64025771999999</v>
      </c>
      <c r="BE60" s="1">
        <f>IFERROR(VLOOKUP($B60,Доходы!$B$21:$Q$31,8,0),"NA")</f>
        <v>8.9997770000000005E-2</v>
      </c>
      <c r="BF60" s="1">
        <f>IFERROR(VLOOKUP($B60,Доходы!$B$21:$Q$31,9,0),"NA")</f>
        <v>632.41472397000007</v>
      </c>
      <c r="BG60" s="1">
        <f>IFERROR(VLOOKUP($B60,Доходы!$B$21:$Q$31,10,0),"NA")</f>
        <v>1245.79407879</v>
      </c>
      <c r="BH60" s="1">
        <f>IFERROR(VLOOKUP($B60,Доходы!$B$21:$Q$31,11,0),"NA")</f>
        <v>381.95872404000005</v>
      </c>
      <c r="BI60" s="1">
        <f>IFERROR(VLOOKUP($B60,Доходы!$B$21:$Q$31,12,0),"NA")</f>
        <v>281.00703476999996</v>
      </c>
      <c r="BJ60" s="1">
        <f>IFERROR(VLOOKUP($B60,Доходы!$B$21:$Q$31,13,0),"NA")</f>
        <v>0.4613372</v>
      </c>
      <c r="BK60" s="1">
        <f>IFERROR(VLOOKUP($B60,Доходы!$B$21:$Q$31,14,0),"NA")</f>
        <v>575.17652051000005</v>
      </c>
      <c r="BL60" s="1">
        <f>IFERROR(VLOOKUP($B60,Доходы!$B$21:$Q$31,15,0),"NA")</f>
        <v>64.467524170000004</v>
      </c>
      <c r="BM60" s="1">
        <f>IFERROR(VLOOKUP($B60,Доходы!$B$21:$Q$31,16,0),"NA")</f>
        <v>34709.506555890002</v>
      </c>
      <c r="BN60" s="1">
        <f>IFERROR(VLOOKUP($B60,Расходы!$B$18:$O$28,2,0),"NA")</f>
        <v>4311.0191933000006</v>
      </c>
      <c r="BO60" s="1">
        <f>IFERROR(VLOOKUP($B60,Расходы!$B$18:$O$28,3,0),"NA")</f>
        <v>21.291343380000001</v>
      </c>
      <c r="BP60" s="1">
        <f>IFERROR(VLOOKUP($B60,Расходы!$B$18:$O$28,4,0),"NA")</f>
        <v>1120.1163708800002</v>
      </c>
      <c r="BQ60" s="1">
        <f>IFERROR(VLOOKUP($B60,Расходы!$B$18:$O$28,5,0),"NA")</f>
        <v>16173.639882290001</v>
      </c>
      <c r="BR60" s="1">
        <f>IFERROR(VLOOKUP($B60,Расходы!$B$18:$O$28,6,0),"NA")</f>
        <v>4885.73388617</v>
      </c>
      <c r="BS60" s="1">
        <f>IFERROR(VLOOKUP($B60,Расходы!$B$18:$O$28,7,0),"NA")</f>
        <v>87.036918439999994</v>
      </c>
      <c r="BT60" s="1">
        <f>IFERROR(VLOOKUP($B60,Расходы!$B$18:$O$28,8,0),"NA")</f>
        <v>17045.181780269999</v>
      </c>
      <c r="BU60" s="1">
        <f>IFERROR(VLOOKUP($B60,Расходы!$B$18:$O$28,9,0),"NA")</f>
        <v>2604.6210724899997</v>
      </c>
      <c r="BV60" s="1">
        <f>IFERROR(VLOOKUP($B60,Расходы!$B$18:$O$28,10,0),"NA")</f>
        <v>8694.8542007900014</v>
      </c>
      <c r="BW60" s="1">
        <f>IFERROR(VLOOKUP($B60,Расходы!$B$18:$O$28,11,0),"NA")</f>
        <v>18180.727513330003</v>
      </c>
      <c r="BX60" s="1">
        <f>IFERROR(VLOOKUP($B60,Расходы!$B$18:$O$28,12,0),"NA")</f>
        <v>934.91419016999998</v>
      </c>
      <c r="BY60" s="1">
        <f>IFERROR(VLOOKUP($B60,Расходы!$B$18:$O$28,13,0),"NA")</f>
        <v>185.10994416</v>
      </c>
      <c r="BZ60" s="1">
        <f>IFERROR(VLOOKUP($B60,Расходы!$B$18:$O$28,14,0),"NA")</f>
        <v>74244.246295670018</v>
      </c>
    </row>
    <row r="61" spans="1:78" x14ac:dyDescent="0.2">
      <c r="A61" t="s">
        <v>144</v>
      </c>
      <c r="B61">
        <v>2020</v>
      </c>
      <c r="C61" t="s">
        <v>133</v>
      </c>
      <c r="D61" s="1">
        <v>619</v>
      </c>
      <c r="E61" s="1">
        <v>104</v>
      </c>
      <c r="F61" s="1">
        <v>104</v>
      </c>
      <c r="G61" s="1">
        <v>262600</v>
      </c>
      <c r="H61" s="1">
        <v>101.4</v>
      </c>
      <c r="I61" s="1">
        <v>101.5</v>
      </c>
      <c r="J61" s="1">
        <v>101.6</v>
      </c>
      <c r="K61" s="1">
        <v>101.5</v>
      </c>
      <c r="L61" s="1">
        <v>101.5</v>
      </c>
      <c r="M61" s="1">
        <v>104</v>
      </c>
      <c r="N61" s="1">
        <v>102</v>
      </c>
      <c r="O61" s="1">
        <v>101</v>
      </c>
      <c r="P61" s="1">
        <v>102</v>
      </c>
      <c r="Q61" s="1">
        <v>101</v>
      </c>
      <c r="R61" s="1">
        <v>101.5</v>
      </c>
      <c r="S61" s="1">
        <v>10895</v>
      </c>
      <c r="T61" s="1">
        <v>20500</v>
      </c>
      <c r="U61" s="1">
        <v>960</v>
      </c>
      <c r="V61" s="1">
        <v>457</v>
      </c>
      <c r="W61" s="1">
        <v>1020</v>
      </c>
      <c r="X61" s="1">
        <v>1040</v>
      </c>
      <c r="Y61" s="1">
        <v>468</v>
      </c>
      <c r="Z61" s="1">
        <v>101</v>
      </c>
      <c r="AA61" s="1">
        <v>80</v>
      </c>
      <c r="AB61" s="1">
        <v>18</v>
      </c>
      <c r="AC61" s="1">
        <v>6.5</v>
      </c>
      <c r="AD61" s="1">
        <v>67</v>
      </c>
      <c r="AE61" s="1">
        <v>5.6</v>
      </c>
      <c r="AF61" s="1">
        <v>47300</v>
      </c>
      <c r="AG61" s="1">
        <v>103</v>
      </c>
      <c r="AH61" s="1">
        <v>280</v>
      </c>
      <c r="AI61" s="1">
        <v>124800</v>
      </c>
      <c r="AJ61" s="1">
        <v>100.5</v>
      </c>
      <c r="AK61" s="1">
        <v>36600</v>
      </c>
      <c r="AL61" s="1">
        <v>101</v>
      </c>
      <c r="AM61" s="1">
        <v>89700</v>
      </c>
      <c r="AN61" s="1">
        <v>111600</v>
      </c>
      <c r="AO61" s="1">
        <v>25000</v>
      </c>
      <c r="AP61" s="1">
        <v>144000</v>
      </c>
      <c r="AQ61" s="1">
        <v>1067.7</v>
      </c>
      <c r="AR61" s="1">
        <v>102.4</v>
      </c>
      <c r="AS61" s="1">
        <v>820</v>
      </c>
      <c r="AT61" s="1">
        <v>102.6</v>
      </c>
      <c r="AU61" s="1">
        <v>247.7</v>
      </c>
      <c r="AV61" s="1">
        <v>101.7</v>
      </c>
      <c r="AW61" s="1">
        <v>6.875</v>
      </c>
      <c r="AX61" s="1">
        <v>2.1344303011487114</v>
      </c>
      <c r="AY61" s="1">
        <f>IFERROR(VLOOKUP($B61,Доходы!$B$21:$Q$31,2,0),"NA")</f>
        <v>19694.767431249998</v>
      </c>
      <c r="AZ61" s="1">
        <f>IFERROR(VLOOKUP($B61,Доходы!$B$21:$Q$31,3,0),"NA")</f>
        <v>4694.8397352299999</v>
      </c>
      <c r="BA61" s="1">
        <f>IFERROR(VLOOKUP($B61,Доходы!$B$21:$Q$31,4,0),"NA")</f>
        <v>2746.4688558499997</v>
      </c>
      <c r="BB61" s="1">
        <f>IFERROR(VLOOKUP($B61,Доходы!$B$21:$Q$31,5,0),"NA")</f>
        <v>3469.3771887600001</v>
      </c>
      <c r="BC61" s="1">
        <f>IFERROR(VLOOKUP($B61,Доходы!$B$21:$Q$31,6,0),"NA")</f>
        <v>723.04314585999998</v>
      </c>
      <c r="BD61" s="1">
        <f>IFERROR(VLOOKUP($B61,Доходы!$B$21:$Q$31,7,0),"NA")</f>
        <v>199.64025771999999</v>
      </c>
      <c r="BE61" s="1">
        <f>IFERROR(VLOOKUP($B61,Доходы!$B$21:$Q$31,8,0),"NA")</f>
        <v>8.9997770000000005E-2</v>
      </c>
      <c r="BF61" s="1">
        <f>IFERROR(VLOOKUP($B61,Доходы!$B$21:$Q$31,9,0),"NA")</f>
        <v>632.41472397000007</v>
      </c>
      <c r="BG61" s="1">
        <f>IFERROR(VLOOKUP($B61,Доходы!$B$21:$Q$31,10,0),"NA")</f>
        <v>1245.79407879</v>
      </c>
      <c r="BH61" s="1">
        <f>IFERROR(VLOOKUP($B61,Доходы!$B$21:$Q$31,11,0),"NA")</f>
        <v>381.95872404000005</v>
      </c>
      <c r="BI61" s="1">
        <f>IFERROR(VLOOKUP($B61,Доходы!$B$21:$Q$31,12,0),"NA")</f>
        <v>281.00703476999996</v>
      </c>
      <c r="BJ61" s="1">
        <f>IFERROR(VLOOKUP($B61,Доходы!$B$21:$Q$31,13,0),"NA")</f>
        <v>0.4613372</v>
      </c>
      <c r="BK61" s="1">
        <f>IFERROR(VLOOKUP($B61,Доходы!$B$21:$Q$31,14,0),"NA")</f>
        <v>575.17652051000005</v>
      </c>
      <c r="BL61" s="1">
        <f>IFERROR(VLOOKUP($B61,Доходы!$B$21:$Q$31,15,0),"NA")</f>
        <v>64.467524170000004</v>
      </c>
      <c r="BM61" s="1">
        <f>IFERROR(VLOOKUP($B61,Доходы!$B$21:$Q$31,16,0),"NA")</f>
        <v>34709.506555890002</v>
      </c>
      <c r="BN61" s="1">
        <f>IFERROR(VLOOKUP($B61,Расходы!$B$18:$O$28,2,0),"NA")</f>
        <v>4311.0191933000006</v>
      </c>
      <c r="BO61" s="1">
        <f>IFERROR(VLOOKUP($B61,Расходы!$B$18:$O$28,3,0),"NA")</f>
        <v>21.291343380000001</v>
      </c>
      <c r="BP61" s="1">
        <f>IFERROR(VLOOKUP($B61,Расходы!$B$18:$O$28,4,0),"NA")</f>
        <v>1120.1163708800002</v>
      </c>
      <c r="BQ61" s="1">
        <f>IFERROR(VLOOKUP($B61,Расходы!$B$18:$O$28,5,0),"NA")</f>
        <v>16173.639882290001</v>
      </c>
      <c r="BR61" s="1">
        <f>IFERROR(VLOOKUP($B61,Расходы!$B$18:$O$28,6,0),"NA")</f>
        <v>4885.73388617</v>
      </c>
      <c r="BS61" s="1">
        <f>IFERROR(VLOOKUP($B61,Расходы!$B$18:$O$28,7,0),"NA")</f>
        <v>87.036918439999994</v>
      </c>
      <c r="BT61" s="1">
        <f>IFERROR(VLOOKUP($B61,Расходы!$B$18:$O$28,8,0),"NA")</f>
        <v>17045.181780269999</v>
      </c>
      <c r="BU61" s="1">
        <f>IFERROR(VLOOKUP($B61,Расходы!$B$18:$O$28,9,0),"NA")</f>
        <v>2604.6210724899997</v>
      </c>
      <c r="BV61" s="1">
        <f>IFERROR(VLOOKUP($B61,Расходы!$B$18:$O$28,10,0),"NA")</f>
        <v>8694.8542007900014</v>
      </c>
      <c r="BW61" s="1">
        <f>IFERROR(VLOOKUP($B61,Расходы!$B$18:$O$28,11,0),"NA")</f>
        <v>18180.727513330003</v>
      </c>
      <c r="BX61" s="1">
        <f>IFERROR(VLOOKUP($B61,Расходы!$B$18:$O$28,12,0),"NA")</f>
        <v>934.91419016999998</v>
      </c>
      <c r="BY61" s="1">
        <f>IFERROR(VLOOKUP($B61,Расходы!$B$18:$O$28,13,0),"NA")</f>
        <v>185.10994416</v>
      </c>
      <c r="BZ61" s="1">
        <f>IFERROR(VLOOKUP($B61,Расходы!$B$18:$O$28,14,0),"NA")</f>
        <v>74244.246295670018</v>
      </c>
    </row>
    <row r="62" spans="1:78" x14ac:dyDescent="0.2">
      <c r="A62" t="s">
        <v>145</v>
      </c>
      <c r="B62">
        <v>2019</v>
      </c>
      <c r="C62" t="s">
        <v>0</v>
      </c>
      <c r="D62" s="1">
        <v>616.70000000000005</v>
      </c>
      <c r="E62" s="1">
        <v>103.7</v>
      </c>
      <c r="F62" s="1">
        <v>103.9</v>
      </c>
      <c r="G62" s="1">
        <v>285000</v>
      </c>
      <c r="H62" s="1">
        <v>101.5</v>
      </c>
      <c r="I62" s="1">
        <v>102.3</v>
      </c>
      <c r="J62" s="1">
        <v>101.5</v>
      </c>
      <c r="K62" s="1">
        <v>103</v>
      </c>
      <c r="L62" s="1">
        <v>105</v>
      </c>
      <c r="M62" s="1">
        <v>117.45624060150377</v>
      </c>
      <c r="N62" s="1">
        <v>102.18678226234158</v>
      </c>
      <c r="O62" s="1">
        <v>95</v>
      </c>
      <c r="P62" s="1">
        <v>105</v>
      </c>
      <c r="Q62" s="1">
        <v>105</v>
      </c>
      <c r="R62" s="1">
        <v>102.5</v>
      </c>
      <c r="S62" s="1">
        <v>11100</v>
      </c>
      <c r="T62" s="1">
        <v>18000</v>
      </c>
      <c r="U62" s="1">
        <v>920</v>
      </c>
      <c r="V62" s="1">
        <v>406</v>
      </c>
      <c r="W62" s="1">
        <v>1000</v>
      </c>
      <c r="X62" s="1">
        <v>1035</v>
      </c>
      <c r="Y62" s="1">
        <v>464</v>
      </c>
      <c r="Z62" s="1">
        <v>100.5</v>
      </c>
      <c r="AA62" s="1">
        <v>70</v>
      </c>
      <c r="AB62" s="1">
        <v>17.600000000000001</v>
      </c>
      <c r="AC62" s="1">
        <v>4.9000000000000004</v>
      </c>
      <c r="AD62" s="1">
        <v>64</v>
      </c>
      <c r="AE62" s="1">
        <v>5.65</v>
      </c>
      <c r="AF62" s="1">
        <v>46700</v>
      </c>
      <c r="AG62" s="1">
        <v>105.0855085508551</v>
      </c>
      <c r="AH62" s="1">
        <v>240</v>
      </c>
      <c r="AI62" s="1">
        <v>124600</v>
      </c>
      <c r="AJ62" s="1">
        <v>101</v>
      </c>
      <c r="AK62" s="1">
        <v>36300</v>
      </c>
      <c r="AL62" s="1">
        <v>100.5</v>
      </c>
      <c r="AM62" s="1">
        <v>92600</v>
      </c>
      <c r="AN62" s="1">
        <v>113800</v>
      </c>
      <c r="AO62" s="1">
        <v>40000</v>
      </c>
      <c r="AP62" s="1">
        <v>156000</v>
      </c>
      <c r="AQ62" s="1">
        <v>1778</v>
      </c>
      <c r="AR62" s="1">
        <v>110.43478260869564</v>
      </c>
      <c r="AS62" s="1">
        <v>1570</v>
      </c>
      <c r="AT62" s="1">
        <v>111.34751773049646</v>
      </c>
      <c r="AU62" s="1">
        <v>208</v>
      </c>
      <c r="AV62" s="1">
        <v>104</v>
      </c>
      <c r="AW62" s="1">
        <v>6.1</v>
      </c>
      <c r="AX62" s="1">
        <v>1.95</v>
      </c>
      <c r="AY62" s="1">
        <f>IFERROR(VLOOKUP($B62,Доходы!$B$21:$Q$31,2,0),"NA")</f>
        <v>21451.263795450002</v>
      </c>
      <c r="AZ62" s="1">
        <f>IFERROR(VLOOKUP($B62,Доходы!$B$21:$Q$31,3,0),"NA")</f>
        <v>3241.1810156900001</v>
      </c>
      <c r="BA62" s="1">
        <f>IFERROR(VLOOKUP($B62,Доходы!$B$21:$Q$31,4,0),"NA")</f>
        <v>2612.3559284099997</v>
      </c>
      <c r="BB62" s="1">
        <f>IFERROR(VLOOKUP($B62,Доходы!$B$21:$Q$31,5,0),"NA")</f>
        <v>3511.8742153200001</v>
      </c>
      <c r="BC62" s="1">
        <f>IFERROR(VLOOKUP($B62,Доходы!$B$21:$Q$31,6,0),"NA")</f>
        <v>677.38644848000001</v>
      </c>
      <c r="BD62" s="1">
        <f>IFERROR(VLOOKUP($B62,Доходы!$B$21:$Q$31,7,0),"NA")</f>
        <v>237.37636934</v>
      </c>
      <c r="BE62" s="1">
        <f>IFERROR(VLOOKUP($B62,Доходы!$B$21:$Q$31,8,0),"NA")</f>
        <v>0.38581208</v>
      </c>
      <c r="BF62" s="1">
        <f>IFERROR(VLOOKUP($B62,Доходы!$B$21:$Q$31,9,0),"NA")</f>
        <v>757.06946254000002</v>
      </c>
      <c r="BG62" s="1">
        <f>IFERROR(VLOOKUP($B62,Доходы!$B$21:$Q$31,10,0),"NA")</f>
        <v>1166.4125094999999</v>
      </c>
      <c r="BH62" s="1">
        <f>IFERROR(VLOOKUP($B62,Доходы!$B$21:$Q$31,11,0),"NA")</f>
        <v>632.84274184000003</v>
      </c>
      <c r="BI62" s="1">
        <f>IFERROR(VLOOKUP($B62,Доходы!$B$21:$Q$31,12,0),"NA")</f>
        <v>258.27418836000004</v>
      </c>
      <c r="BJ62" s="1">
        <f>IFERROR(VLOOKUP($B62,Доходы!$B$21:$Q$31,13,0),"NA")</f>
        <v>0.68782434999999997</v>
      </c>
      <c r="BK62" s="1">
        <f>IFERROR(VLOOKUP($B62,Доходы!$B$21:$Q$31,14,0),"NA")</f>
        <v>450.16148368</v>
      </c>
      <c r="BL62" s="1">
        <f>IFERROR(VLOOKUP($B62,Доходы!$B$21:$Q$31,15,0),"NA")</f>
        <v>37.943416390000003</v>
      </c>
      <c r="BM62" s="1">
        <f>IFERROR(VLOOKUP($B62,Доходы!$B$21:$Q$31,16,0),"NA")</f>
        <v>35035.215211430012</v>
      </c>
      <c r="BN62" s="1">
        <f>IFERROR(VLOOKUP($B62,Расходы!$B$18:$O$28,2,0),"NA")</f>
        <v>3711.9305731199997</v>
      </c>
      <c r="BO62" s="1">
        <f>IFERROR(VLOOKUP($B62,Расходы!$B$18:$O$28,3,0),"NA")</f>
        <v>19.688638960000002</v>
      </c>
      <c r="BP62" s="1">
        <f>IFERROR(VLOOKUP($B62,Расходы!$B$18:$O$28,4,0),"NA")</f>
        <v>933.99082298999997</v>
      </c>
      <c r="BQ62" s="1">
        <f>IFERROR(VLOOKUP($B62,Расходы!$B$18:$O$28,5,0),"NA")</f>
        <v>12164.995516540001</v>
      </c>
      <c r="BR62" s="1">
        <f>IFERROR(VLOOKUP($B62,Расходы!$B$18:$O$28,6,0),"NA")</f>
        <v>4427.6894558399999</v>
      </c>
      <c r="BS62" s="1">
        <f>IFERROR(VLOOKUP($B62,Расходы!$B$18:$O$28,7,0),"NA")</f>
        <v>64.898986379999997</v>
      </c>
      <c r="BT62" s="1">
        <f>IFERROR(VLOOKUP($B62,Расходы!$B$18:$O$28,8,0),"NA")</f>
        <v>14737.61810541</v>
      </c>
      <c r="BU62" s="1">
        <f>IFERROR(VLOOKUP($B62,Расходы!$B$18:$O$28,9,0),"NA")</f>
        <v>2086.8228435299998</v>
      </c>
      <c r="BV62" s="1">
        <f>IFERROR(VLOOKUP($B62,Расходы!$B$18:$O$28,10,0),"NA")</f>
        <v>3643.2729033600003</v>
      </c>
      <c r="BW62" s="1">
        <f>IFERROR(VLOOKUP($B62,Расходы!$B$18:$O$28,11,0),"NA")</f>
        <v>14064.791552979999</v>
      </c>
      <c r="BX62" s="1">
        <f>IFERROR(VLOOKUP($B62,Расходы!$B$18:$O$28,12,0),"NA")</f>
        <v>740.10410489000003</v>
      </c>
      <c r="BY62" s="1">
        <f>IFERROR(VLOOKUP($B62,Расходы!$B$18:$O$28,13,0),"NA")</f>
        <v>124.52258</v>
      </c>
      <c r="BZ62" s="1">
        <f>IFERROR(VLOOKUP($B62,Расходы!$B$18:$O$28,14,0),"NA")</f>
        <v>56720.326084</v>
      </c>
    </row>
    <row r="63" spans="1:78" x14ac:dyDescent="0.2">
      <c r="A63" t="s">
        <v>145</v>
      </c>
      <c r="B63">
        <v>2019</v>
      </c>
      <c r="C63" t="s">
        <v>1</v>
      </c>
      <c r="D63" s="1">
        <v>616.9</v>
      </c>
      <c r="E63" s="1">
        <v>103.7</v>
      </c>
      <c r="F63" s="1">
        <v>103.9</v>
      </c>
      <c r="G63" s="1">
        <v>286500</v>
      </c>
      <c r="H63" s="1">
        <v>102</v>
      </c>
      <c r="I63" s="1">
        <v>104</v>
      </c>
      <c r="J63" s="1">
        <v>102.5</v>
      </c>
      <c r="K63" s="1">
        <v>106</v>
      </c>
      <c r="L63" s="1">
        <v>106</v>
      </c>
      <c r="M63" s="1">
        <v>124.82947368421054</v>
      </c>
      <c r="N63" s="1">
        <v>105.90023920078796</v>
      </c>
      <c r="O63" s="1">
        <v>98</v>
      </c>
      <c r="P63" s="1">
        <v>106</v>
      </c>
      <c r="Q63" s="1">
        <v>106</v>
      </c>
      <c r="R63" s="1">
        <v>102.7</v>
      </c>
      <c r="S63" s="1">
        <v>11200</v>
      </c>
      <c r="T63" s="1">
        <v>18500</v>
      </c>
      <c r="U63" s="1">
        <v>980</v>
      </c>
      <c r="V63" s="1">
        <v>430</v>
      </c>
      <c r="W63" s="1">
        <v>1040</v>
      </c>
      <c r="X63" s="1">
        <v>1066</v>
      </c>
      <c r="Y63" s="1">
        <v>470</v>
      </c>
      <c r="Z63" s="1">
        <v>102.4</v>
      </c>
      <c r="AA63" s="1">
        <v>74.7</v>
      </c>
      <c r="AB63" s="1">
        <v>17.899999999999999</v>
      </c>
      <c r="AC63" s="1">
        <v>5</v>
      </c>
      <c r="AD63" s="1">
        <v>73.3</v>
      </c>
      <c r="AE63" s="1">
        <v>5.7</v>
      </c>
      <c r="AF63" s="1">
        <v>48000</v>
      </c>
      <c r="AG63" s="1">
        <v>108.01080108010801</v>
      </c>
      <c r="AH63" s="1">
        <v>250</v>
      </c>
      <c r="AI63" s="1">
        <v>126500</v>
      </c>
      <c r="AJ63" s="1">
        <v>102.5</v>
      </c>
      <c r="AK63" s="1">
        <v>36500</v>
      </c>
      <c r="AL63" s="1">
        <v>101</v>
      </c>
      <c r="AM63" s="1">
        <v>93400</v>
      </c>
      <c r="AN63" s="1">
        <v>114850</v>
      </c>
      <c r="AO63" s="1">
        <v>40400</v>
      </c>
      <c r="AP63" s="1">
        <v>158000</v>
      </c>
      <c r="AQ63" s="1">
        <v>1885</v>
      </c>
      <c r="AR63" s="1">
        <v>117.0807453416149</v>
      </c>
      <c r="AS63" s="1">
        <v>1670</v>
      </c>
      <c r="AT63" s="1">
        <v>118.43971631205675</v>
      </c>
      <c r="AU63" s="1">
        <v>215</v>
      </c>
      <c r="AV63" s="1">
        <v>107.5</v>
      </c>
      <c r="AW63" s="1">
        <v>6</v>
      </c>
      <c r="AX63" s="1">
        <v>1.9285488460322477</v>
      </c>
      <c r="AY63" s="1">
        <f>IFERROR(VLOOKUP($B63,Доходы!$B$21:$Q$31,2,0),"NA")</f>
        <v>21451.263795450002</v>
      </c>
      <c r="AZ63" s="1">
        <f>IFERROR(VLOOKUP($B63,Доходы!$B$21:$Q$31,3,0),"NA")</f>
        <v>3241.1810156900001</v>
      </c>
      <c r="BA63" s="1">
        <f>IFERROR(VLOOKUP($B63,Доходы!$B$21:$Q$31,4,0),"NA")</f>
        <v>2612.3559284099997</v>
      </c>
      <c r="BB63" s="1">
        <f>IFERROR(VLOOKUP($B63,Доходы!$B$21:$Q$31,5,0),"NA")</f>
        <v>3511.8742153200001</v>
      </c>
      <c r="BC63" s="1">
        <f>IFERROR(VLOOKUP($B63,Доходы!$B$21:$Q$31,6,0),"NA")</f>
        <v>677.38644848000001</v>
      </c>
      <c r="BD63" s="1">
        <f>IFERROR(VLOOKUP($B63,Доходы!$B$21:$Q$31,7,0),"NA")</f>
        <v>237.37636934</v>
      </c>
      <c r="BE63" s="1">
        <f>IFERROR(VLOOKUP($B63,Доходы!$B$21:$Q$31,8,0),"NA")</f>
        <v>0.38581208</v>
      </c>
      <c r="BF63" s="1">
        <f>IFERROR(VLOOKUP($B63,Доходы!$B$21:$Q$31,9,0),"NA")</f>
        <v>757.06946254000002</v>
      </c>
      <c r="BG63" s="1">
        <f>IFERROR(VLOOKUP($B63,Доходы!$B$21:$Q$31,10,0),"NA")</f>
        <v>1166.4125094999999</v>
      </c>
      <c r="BH63" s="1">
        <f>IFERROR(VLOOKUP($B63,Доходы!$B$21:$Q$31,11,0),"NA")</f>
        <v>632.84274184000003</v>
      </c>
      <c r="BI63" s="1">
        <f>IFERROR(VLOOKUP($B63,Доходы!$B$21:$Q$31,12,0),"NA")</f>
        <v>258.27418836000004</v>
      </c>
      <c r="BJ63" s="1">
        <f>IFERROR(VLOOKUP($B63,Доходы!$B$21:$Q$31,13,0),"NA")</f>
        <v>0.68782434999999997</v>
      </c>
      <c r="BK63" s="1">
        <f>IFERROR(VLOOKUP($B63,Доходы!$B$21:$Q$31,14,0),"NA")</f>
        <v>450.16148368</v>
      </c>
      <c r="BL63" s="1">
        <f>IFERROR(VLOOKUP($B63,Доходы!$B$21:$Q$31,15,0),"NA")</f>
        <v>37.943416390000003</v>
      </c>
      <c r="BM63" s="1">
        <f>IFERROR(VLOOKUP($B63,Доходы!$B$21:$Q$31,16,0),"NA")</f>
        <v>35035.215211430012</v>
      </c>
      <c r="BN63" s="1">
        <f>IFERROR(VLOOKUP($B63,Расходы!$B$18:$O$28,2,0),"NA")</f>
        <v>3711.9305731199997</v>
      </c>
      <c r="BO63" s="1">
        <f>IFERROR(VLOOKUP($B63,Расходы!$B$18:$O$28,3,0),"NA")</f>
        <v>19.688638960000002</v>
      </c>
      <c r="BP63" s="1">
        <f>IFERROR(VLOOKUP($B63,Расходы!$B$18:$O$28,4,0),"NA")</f>
        <v>933.99082298999997</v>
      </c>
      <c r="BQ63" s="1">
        <f>IFERROR(VLOOKUP($B63,Расходы!$B$18:$O$28,5,0),"NA")</f>
        <v>12164.995516540001</v>
      </c>
      <c r="BR63" s="1">
        <f>IFERROR(VLOOKUP($B63,Расходы!$B$18:$O$28,6,0),"NA")</f>
        <v>4427.6894558399999</v>
      </c>
      <c r="BS63" s="1">
        <f>IFERROR(VLOOKUP($B63,Расходы!$B$18:$O$28,7,0),"NA")</f>
        <v>64.898986379999997</v>
      </c>
      <c r="BT63" s="1">
        <f>IFERROR(VLOOKUP($B63,Расходы!$B$18:$O$28,8,0),"NA")</f>
        <v>14737.61810541</v>
      </c>
      <c r="BU63" s="1">
        <f>IFERROR(VLOOKUP($B63,Расходы!$B$18:$O$28,9,0),"NA")</f>
        <v>2086.8228435299998</v>
      </c>
      <c r="BV63" s="1">
        <f>IFERROR(VLOOKUP($B63,Расходы!$B$18:$O$28,10,0),"NA")</f>
        <v>3643.2729033600003</v>
      </c>
      <c r="BW63" s="1">
        <f>IFERROR(VLOOKUP($B63,Расходы!$B$18:$O$28,11,0),"NA")</f>
        <v>14064.791552979999</v>
      </c>
      <c r="BX63" s="1">
        <f>IFERROR(VLOOKUP($B63,Расходы!$B$18:$O$28,12,0),"NA")</f>
        <v>740.10410489000003</v>
      </c>
      <c r="BY63" s="1">
        <f>IFERROR(VLOOKUP($B63,Расходы!$B$18:$O$28,13,0),"NA")</f>
        <v>124.52258</v>
      </c>
      <c r="BZ63" s="1">
        <f>IFERROR(VLOOKUP($B63,Расходы!$B$18:$O$28,14,0),"NA")</f>
        <v>56720.326084</v>
      </c>
    </row>
    <row r="64" spans="1:78" x14ac:dyDescent="0.2">
      <c r="A64" t="s">
        <v>145</v>
      </c>
      <c r="B64">
        <v>2019</v>
      </c>
      <c r="C64" t="s">
        <v>133</v>
      </c>
      <c r="D64" s="1">
        <v>616.5</v>
      </c>
      <c r="E64" s="1">
        <v>103.7</v>
      </c>
      <c r="F64" s="1">
        <v>103.9</v>
      </c>
      <c r="G64" s="1">
        <v>280000</v>
      </c>
      <c r="H64" s="1">
        <v>100</v>
      </c>
      <c r="I64" s="1">
        <v>101</v>
      </c>
      <c r="J64" s="1">
        <v>101</v>
      </c>
      <c r="K64" s="1">
        <v>100</v>
      </c>
      <c r="L64" s="1">
        <v>100.6</v>
      </c>
      <c r="M64" s="1">
        <v>113.92276691729325</v>
      </c>
      <c r="N64" s="1">
        <v>100</v>
      </c>
      <c r="O64" s="1">
        <v>90</v>
      </c>
      <c r="P64" s="1">
        <v>103</v>
      </c>
      <c r="Q64" s="1">
        <v>103</v>
      </c>
      <c r="R64" s="1">
        <v>102.2</v>
      </c>
      <c r="S64" s="1">
        <v>11000</v>
      </c>
      <c r="T64" s="1">
        <v>17500</v>
      </c>
      <c r="U64" s="1">
        <v>892</v>
      </c>
      <c r="V64" s="1">
        <v>394</v>
      </c>
      <c r="W64" s="1">
        <v>975</v>
      </c>
      <c r="X64" s="1">
        <v>1030</v>
      </c>
      <c r="Y64" s="1">
        <v>460</v>
      </c>
      <c r="Z64" s="1">
        <v>100</v>
      </c>
      <c r="AA64" s="1">
        <v>68</v>
      </c>
      <c r="AB64" s="1">
        <v>17.5</v>
      </c>
      <c r="AC64" s="1">
        <v>4.8</v>
      </c>
      <c r="AD64" s="1">
        <v>63</v>
      </c>
      <c r="AE64" s="1">
        <v>5.6</v>
      </c>
      <c r="AF64" s="1">
        <v>42000</v>
      </c>
      <c r="AG64" s="1">
        <v>93.5</v>
      </c>
      <c r="AH64" s="1">
        <v>230</v>
      </c>
      <c r="AI64" s="1">
        <v>123400</v>
      </c>
      <c r="AJ64" s="1">
        <v>100</v>
      </c>
      <c r="AK64" s="1">
        <v>36000</v>
      </c>
      <c r="AL64" s="1">
        <v>99.5</v>
      </c>
      <c r="AM64" s="1">
        <v>91900</v>
      </c>
      <c r="AN64" s="1">
        <v>112680</v>
      </c>
      <c r="AO64" s="1">
        <v>35000</v>
      </c>
      <c r="AP64" s="1">
        <v>153200</v>
      </c>
      <c r="AQ64" s="1">
        <v>1640</v>
      </c>
      <c r="AR64" s="1">
        <v>101.86335403726707</v>
      </c>
      <c r="AS64" s="1">
        <v>1450</v>
      </c>
      <c r="AT64" s="1">
        <v>102.83687943262412</v>
      </c>
      <c r="AU64" s="1">
        <v>190</v>
      </c>
      <c r="AV64" s="1">
        <v>95</v>
      </c>
      <c r="AW64" s="1">
        <v>6.5</v>
      </c>
      <c r="AX64" s="1">
        <v>2.0760140530182047</v>
      </c>
      <c r="AY64" s="1">
        <f>IFERROR(VLOOKUP($B64,Доходы!$B$21:$Q$31,2,0),"NA")</f>
        <v>21451.263795450002</v>
      </c>
      <c r="AZ64" s="1">
        <f>IFERROR(VLOOKUP($B64,Доходы!$B$21:$Q$31,3,0),"NA")</f>
        <v>3241.1810156900001</v>
      </c>
      <c r="BA64" s="1">
        <f>IFERROR(VLOOKUP($B64,Доходы!$B$21:$Q$31,4,0),"NA")</f>
        <v>2612.3559284099997</v>
      </c>
      <c r="BB64" s="1">
        <f>IFERROR(VLOOKUP($B64,Доходы!$B$21:$Q$31,5,0),"NA")</f>
        <v>3511.8742153200001</v>
      </c>
      <c r="BC64" s="1">
        <f>IFERROR(VLOOKUP($B64,Доходы!$B$21:$Q$31,6,0),"NA")</f>
        <v>677.38644848000001</v>
      </c>
      <c r="BD64" s="1">
        <f>IFERROR(VLOOKUP($B64,Доходы!$B$21:$Q$31,7,0),"NA")</f>
        <v>237.37636934</v>
      </c>
      <c r="BE64" s="1">
        <f>IFERROR(VLOOKUP($B64,Доходы!$B$21:$Q$31,8,0),"NA")</f>
        <v>0.38581208</v>
      </c>
      <c r="BF64" s="1">
        <f>IFERROR(VLOOKUP($B64,Доходы!$B$21:$Q$31,9,0),"NA")</f>
        <v>757.06946254000002</v>
      </c>
      <c r="BG64" s="1">
        <f>IFERROR(VLOOKUP($B64,Доходы!$B$21:$Q$31,10,0),"NA")</f>
        <v>1166.4125094999999</v>
      </c>
      <c r="BH64" s="1">
        <f>IFERROR(VLOOKUP($B64,Доходы!$B$21:$Q$31,11,0),"NA")</f>
        <v>632.84274184000003</v>
      </c>
      <c r="BI64" s="1">
        <f>IFERROR(VLOOKUP($B64,Доходы!$B$21:$Q$31,12,0),"NA")</f>
        <v>258.27418836000004</v>
      </c>
      <c r="BJ64" s="1">
        <f>IFERROR(VLOOKUP($B64,Доходы!$B$21:$Q$31,13,0),"NA")</f>
        <v>0.68782434999999997</v>
      </c>
      <c r="BK64" s="1">
        <f>IFERROR(VLOOKUP($B64,Доходы!$B$21:$Q$31,14,0),"NA")</f>
        <v>450.16148368</v>
      </c>
      <c r="BL64" s="1">
        <f>IFERROR(VLOOKUP($B64,Доходы!$B$21:$Q$31,15,0),"NA")</f>
        <v>37.943416390000003</v>
      </c>
      <c r="BM64" s="1">
        <f>IFERROR(VLOOKUP($B64,Доходы!$B$21:$Q$31,16,0),"NA")</f>
        <v>35035.215211430012</v>
      </c>
      <c r="BN64" s="1">
        <f>IFERROR(VLOOKUP($B64,Расходы!$B$18:$O$28,2,0),"NA")</f>
        <v>3711.9305731199997</v>
      </c>
      <c r="BO64" s="1">
        <f>IFERROR(VLOOKUP($B64,Расходы!$B$18:$O$28,3,0),"NA")</f>
        <v>19.688638960000002</v>
      </c>
      <c r="BP64" s="1">
        <f>IFERROR(VLOOKUP($B64,Расходы!$B$18:$O$28,4,0),"NA")</f>
        <v>933.99082298999997</v>
      </c>
      <c r="BQ64" s="1">
        <f>IFERROR(VLOOKUP($B64,Расходы!$B$18:$O$28,5,0),"NA")</f>
        <v>12164.995516540001</v>
      </c>
      <c r="BR64" s="1">
        <f>IFERROR(VLOOKUP($B64,Расходы!$B$18:$O$28,6,0),"NA")</f>
        <v>4427.6894558399999</v>
      </c>
      <c r="BS64" s="1">
        <f>IFERROR(VLOOKUP($B64,Расходы!$B$18:$O$28,7,0),"NA")</f>
        <v>64.898986379999997</v>
      </c>
      <c r="BT64" s="1">
        <f>IFERROR(VLOOKUP($B64,Расходы!$B$18:$O$28,8,0),"NA")</f>
        <v>14737.61810541</v>
      </c>
      <c r="BU64" s="1">
        <f>IFERROR(VLOOKUP($B64,Расходы!$B$18:$O$28,9,0),"NA")</f>
        <v>2086.8228435299998</v>
      </c>
      <c r="BV64" s="1">
        <f>IFERROR(VLOOKUP($B64,Расходы!$B$18:$O$28,10,0),"NA")</f>
        <v>3643.2729033600003</v>
      </c>
      <c r="BW64" s="1">
        <f>IFERROR(VLOOKUP($B64,Расходы!$B$18:$O$28,11,0),"NA")</f>
        <v>14064.791552979999</v>
      </c>
      <c r="BX64" s="1">
        <f>IFERROR(VLOOKUP($B64,Расходы!$B$18:$O$28,12,0),"NA")</f>
        <v>740.10410489000003</v>
      </c>
      <c r="BY64" s="1">
        <f>IFERROR(VLOOKUP($B64,Расходы!$B$18:$O$28,13,0),"NA")</f>
        <v>124.52258</v>
      </c>
      <c r="BZ64" s="1">
        <f>IFERROR(VLOOKUP($B64,Расходы!$B$18:$O$28,14,0),"NA")</f>
        <v>56720.326084</v>
      </c>
    </row>
    <row r="65" spans="1:78" x14ac:dyDescent="0.2">
      <c r="A65" t="s">
        <v>145</v>
      </c>
      <c r="B65">
        <v>2020</v>
      </c>
      <c r="C65" t="s">
        <v>0</v>
      </c>
      <c r="D65" s="1">
        <v>613.70000000000005</v>
      </c>
      <c r="E65" s="1">
        <v>103.4</v>
      </c>
      <c r="F65" s="1">
        <v>103.6</v>
      </c>
      <c r="G65" s="1">
        <v>302000</v>
      </c>
      <c r="H65" s="1">
        <v>102</v>
      </c>
      <c r="I65" s="1">
        <v>102.1</v>
      </c>
      <c r="J65" s="1">
        <v>101.6</v>
      </c>
      <c r="K65" s="1">
        <v>102.5</v>
      </c>
      <c r="L65" s="1">
        <v>105.2</v>
      </c>
      <c r="M65" s="1">
        <v>107.05836367530522</v>
      </c>
      <c r="N65" s="1">
        <v>101.7345160752957</v>
      </c>
      <c r="O65" s="1">
        <v>100</v>
      </c>
      <c r="P65" s="1">
        <v>104.2</v>
      </c>
      <c r="Q65" s="1">
        <v>104</v>
      </c>
      <c r="R65" s="1">
        <v>102.3</v>
      </c>
      <c r="S65" s="1">
        <v>11200</v>
      </c>
      <c r="T65" s="1">
        <v>19500</v>
      </c>
      <c r="U65" s="1">
        <v>960</v>
      </c>
      <c r="V65" s="1">
        <v>457</v>
      </c>
      <c r="W65" s="1">
        <v>1020</v>
      </c>
      <c r="X65" s="1">
        <v>1040</v>
      </c>
      <c r="Y65" s="1">
        <v>468</v>
      </c>
      <c r="Z65" s="1">
        <v>100.7</v>
      </c>
      <c r="AA65" s="1">
        <v>71.2</v>
      </c>
      <c r="AB65" s="1">
        <v>17.8</v>
      </c>
      <c r="AC65" s="1">
        <v>5.5</v>
      </c>
      <c r="AD65" s="1">
        <v>64.5</v>
      </c>
      <c r="AE65" s="1">
        <v>5.7</v>
      </c>
      <c r="AF65" s="1">
        <v>50000</v>
      </c>
      <c r="AG65" s="1">
        <v>105</v>
      </c>
      <c r="AH65" s="1">
        <v>250</v>
      </c>
      <c r="AI65" s="1">
        <v>130500</v>
      </c>
      <c r="AJ65" s="1">
        <v>101.5</v>
      </c>
      <c r="AK65" s="1">
        <v>38400</v>
      </c>
      <c r="AL65" s="1">
        <v>101.5</v>
      </c>
      <c r="AM65" s="1">
        <v>97200</v>
      </c>
      <c r="AN65" s="1">
        <v>119500</v>
      </c>
      <c r="AO65" s="1">
        <v>40670</v>
      </c>
      <c r="AP65" s="1">
        <v>163000</v>
      </c>
      <c r="AQ65" s="1">
        <v>1887</v>
      </c>
      <c r="AR65" s="1">
        <v>106.13048368953881</v>
      </c>
      <c r="AS65" s="1">
        <v>1670</v>
      </c>
      <c r="AT65" s="1">
        <v>106.36942675159236</v>
      </c>
      <c r="AU65" s="1">
        <v>217</v>
      </c>
      <c r="AV65" s="1">
        <v>104.32692307692308</v>
      </c>
      <c r="AW65" s="1">
        <v>6</v>
      </c>
      <c r="AX65" s="1">
        <v>1.94</v>
      </c>
      <c r="AY65" s="1">
        <f>IFERROR(VLOOKUP($B65,Доходы!$B$21:$Q$31,2,0),"NA")</f>
        <v>19694.767431249998</v>
      </c>
      <c r="AZ65" s="1">
        <f>IFERROR(VLOOKUP($B65,Доходы!$B$21:$Q$31,3,0),"NA")</f>
        <v>4694.8397352299999</v>
      </c>
      <c r="BA65" s="1">
        <f>IFERROR(VLOOKUP($B65,Доходы!$B$21:$Q$31,4,0),"NA")</f>
        <v>2746.4688558499997</v>
      </c>
      <c r="BB65" s="1">
        <f>IFERROR(VLOOKUP($B65,Доходы!$B$21:$Q$31,5,0),"NA")</f>
        <v>3469.3771887600001</v>
      </c>
      <c r="BC65" s="1">
        <f>IFERROR(VLOOKUP($B65,Доходы!$B$21:$Q$31,6,0),"NA")</f>
        <v>723.04314585999998</v>
      </c>
      <c r="BD65" s="1">
        <f>IFERROR(VLOOKUP($B65,Доходы!$B$21:$Q$31,7,0),"NA")</f>
        <v>199.64025771999999</v>
      </c>
      <c r="BE65" s="1">
        <f>IFERROR(VLOOKUP($B65,Доходы!$B$21:$Q$31,8,0),"NA")</f>
        <v>8.9997770000000005E-2</v>
      </c>
      <c r="BF65" s="1">
        <f>IFERROR(VLOOKUP($B65,Доходы!$B$21:$Q$31,9,0),"NA")</f>
        <v>632.41472397000007</v>
      </c>
      <c r="BG65" s="1">
        <f>IFERROR(VLOOKUP($B65,Доходы!$B$21:$Q$31,10,0),"NA")</f>
        <v>1245.79407879</v>
      </c>
      <c r="BH65" s="1">
        <f>IFERROR(VLOOKUP($B65,Доходы!$B$21:$Q$31,11,0),"NA")</f>
        <v>381.95872404000005</v>
      </c>
      <c r="BI65" s="1">
        <f>IFERROR(VLOOKUP($B65,Доходы!$B$21:$Q$31,12,0),"NA")</f>
        <v>281.00703476999996</v>
      </c>
      <c r="BJ65" s="1">
        <f>IFERROR(VLOOKUP($B65,Доходы!$B$21:$Q$31,13,0),"NA")</f>
        <v>0.4613372</v>
      </c>
      <c r="BK65" s="1">
        <f>IFERROR(VLOOKUP($B65,Доходы!$B$21:$Q$31,14,0),"NA")</f>
        <v>575.17652051000005</v>
      </c>
      <c r="BL65" s="1">
        <f>IFERROR(VLOOKUP($B65,Доходы!$B$21:$Q$31,15,0),"NA")</f>
        <v>64.467524170000004</v>
      </c>
      <c r="BM65" s="1">
        <f>IFERROR(VLOOKUP($B65,Доходы!$B$21:$Q$31,16,0),"NA")</f>
        <v>34709.506555890002</v>
      </c>
      <c r="BN65" s="1">
        <f>IFERROR(VLOOKUP($B65,Расходы!$B$18:$O$28,2,0),"NA")</f>
        <v>4311.0191933000006</v>
      </c>
      <c r="BO65" s="1">
        <f>IFERROR(VLOOKUP($B65,Расходы!$B$18:$O$28,3,0),"NA")</f>
        <v>21.291343380000001</v>
      </c>
      <c r="BP65" s="1">
        <f>IFERROR(VLOOKUP($B65,Расходы!$B$18:$O$28,4,0),"NA")</f>
        <v>1120.1163708800002</v>
      </c>
      <c r="BQ65" s="1">
        <f>IFERROR(VLOOKUP($B65,Расходы!$B$18:$O$28,5,0),"NA")</f>
        <v>16173.639882290001</v>
      </c>
      <c r="BR65" s="1">
        <f>IFERROR(VLOOKUP($B65,Расходы!$B$18:$O$28,6,0),"NA")</f>
        <v>4885.73388617</v>
      </c>
      <c r="BS65" s="1">
        <f>IFERROR(VLOOKUP($B65,Расходы!$B$18:$O$28,7,0),"NA")</f>
        <v>87.036918439999994</v>
      </c>
      <c r="BT65" s="1">
        <f>IFERROR(VLOOKUP($B65,Расходы!$B$18:$O$28,8,0),"NA")</f>
        <v>17045.181780269999</v>
      </c>
      <c r="BU65" s="1">
        <f>IFERROR(VLOOKUP($B65,Расходы!$B$18:$O$28,9,0),"NA")</f>
        <v>2604.6210724899997</v>
      </c>
      <c r="BV65" s="1">
        <f>IFERROR(VLOOKUP($B65,Расходы!$B$18:$O$28,10,0),"NA")</f>
        <v>8694.8542007900014</v>
      </c>
      <c r="BW65" s="1">
        <f>IFERROR(VLOOKUP($B65,Расходы!$B$18:$O$28,11,0),"NA")</f>
        <v>18180.727513330003</v>
      </c>
      <c r="BX65" s="1">
        <f>IFERROR(VLOOKUP($B65,Расходы!$B$18:$O$28,12,0),"NA")</f>
        <v>934.91419016999998</v>
      </c>
      <c r="BY65" s="1">
        <f>IFERROR(VLOOKUP($B65,Расходы!$B$18:$O$28,13,0),"NA")</f>
        <v>185.10994416</v>
      </c>
      <c r="BZ65" s="1">
        <f>IFERROR(VLOOKUP($B65,Расходы!$B$18:$O$28,14,0),"NA")</f>
        <v>74244.246295670018</v>
      </c>
    </row>
    <row r="66" spans="1:78" x14ac:dyDescent="0.2">
      <c r="A66" t="s">
        <v>145</v>
      </c>
      <c r="B66">
        <v>2020</v>
      </c>
      <c r="C66" t="s">
        <v>1</v>
      </c>
      <c r="D66" s="1">
        <v>614.29999999999995</v>
      </c>
      <c r="E66" s="1">
        <v>103.4</v>
      </c>
      <c r="F66" s="1">
        <v>103.6</v>
      </c>
      <c r="G66" s="1">
        <v>306000</v>
      </c>
      <c r="H66" s="1">
        <v>102.5</v>
      </c>
      <c r="I66" s="1">
        <v>103.2</v>
      </c>
      <c r="J66" s="1">
        <v>102.7</v>
      </c>
      <c r="K66" s="1">
        <v>103.5</v>
      </c>
      <c r="L66" s="1">
        <v>106.5</v>
      </c>
      <c r="M66" s="1">
        <v>108.5391551969625</v>
      </c>
      <c r="N66" s="1">
        <v>102.35459662288932</v>
      </c>
      <c r="O66" s="1">
        <v>102</v>
      </c>
      <c r="P66" s="1">
        <v>105.5</v>
      </c>
      <c r="Q66" s="1">
        <v>105.3</v>
      </c>
      <c r="R66" s="1">
        <v>102.5</v>
      </c>
      <c r="S66" s="1">
        <v>11250</v>
      </c>
      <c r="T66" s="1">
        <v>20000</v>
      </c>
      <c r="U66" s="1">
        <v>1060</v>
      </c>
      <c r="V66" s="1">
        <v>470</v>
      </c>
      <c r="W66" s="1">
        <v>1070</v>
      </c>
      <c r="X66" s="1">
        <v>1071</v>
      </c>
      <c r="Y66" s="1">
        <v>470</v>
      </c>
      <c r="Z66" s="1">
        <v>102.4</v>
      </c>
      <c r="AA66" s="1">
        <v>76.7</v>
      </c>
      <c r="AB66" s="1">
        <v>18.2</v>
      </c>
      <c r="AC66" s="1">
        <v>6</v>
      </c>
      <c r="AD66" s="1">
        <v>75</v>
      </c>
      <c r="AE66" s="1">
        <v>5.8</v>
      </c>
      <c r="AF66" s="1">
        <v>53000</v>
      </c>
      <c r="AG66" s="1">
        <v>108.2516339869281</v>
      </c>
      <c r="AH66" s="1">
        <v>262.5</v>
      </c>
      <c r="AI66" s="1">
        <v>134700</v>
      </c>
      <c r="AJ66" s="1">
        <v>103</v>
      </c>
      <c r="AK66" s="1">
        <v>38800</v>
      </c>
      <c r="AL66" s="1">
        <v>102</v>
      </c>
      <c r="AM66" s="1">
        <v>99000</v>
      </c>
      <c r="AN66" s="1">
        <v>121750</v>
      </c>
      <c r="AO66" s="1">
        <v>41600</v>
      </c>
      <c r="AP66" s="1">
        <v>166700</v>
      </c>
      <c r="AQ66" s="1">
        <v>2078</v>
      </c>
      <c r="AR66" s="1">
        <v>110.23872679045093</v>
      </c>
      <c r="AS66" s="1">
        <v>1850</v>
      </c>
      <c r="AT66" s="1">
        <v>110.77844311377245</v>
      </c>
      <c r="AU66" s="1">
        <v>228</v>
      </c>
      <c r="AV66" s="1">
        <v>106.04651162790698</v>
      </c>
      <c r="AW66" s="1">
        <v>5.9</v>
      </c>
      <c r="AX66" s="1">
        <v>1.9071837253655435</v>
      </c>
      <c r="AY66" s="1">
        <f>IFERROR(VLOOKUP($B66,Доходы!$B$21:$Q$31,2,0),"NA")</f>
        <v>19694.767431249998</v>
      </c>
      <c r="AZ66" s="1">
        <f>IFERROR(VLOOKUP($B66,Доходы!$B$21:$Q$31,3,0),"NA")</f>
        <v>4694.8397352299999</v>
      </c>
      <c r="BA66" s="1">
        <f>IFERROR(VLOOKUP($B66,Доходы!$B$21:$Q$31,4,0),"NA")</f>
        <v>2746.4688558499997</v>
      </c>
      <c r="BB66" s="1">
        <f>IFERROR(VLOOKUP($B66,Доходы!$B$21:$Q$31,5,0),"NA")</f>
        <v>3469.3771887600001</v>
      </c>
      <c r="BC66" s="1">
        <f>IFERROR(VLOOKUP($B66,Доходы!$B$21:$Q$31,6,0),"NA")</f>
        <v>723.04314585999998</v>
      </c>
      <c r="BD66" s="1">
        <f>IFERROR(VLOOKUP($B66,Доходы!$B$21:$Q$31,7,0),"NA")</f>
        <v>199.64025771999999</v>
      </c>
      <c r="BE66" s="1">
        <f>IFERROR(VLOOKUP($B66,Доходы!$B$21:$Q$31,8,0),"NA")</f>
        <v>8.9997770000000005E-2</v>
      </c>
      <c r="BF66" s="1">
        <f>IFERROR(VLOOKUP($B66,Доходы!$B$21:$Q$31,9,0),"NA")</f>
        <v>632.41472397000007</v>
      </c>
      <c r="BG66" s="1">
        <f>IFERROR(VLOOKUP($B66,Доходы!$B$21:$Q$31,10,0),"NA")</f>
        <v>1245.79407879</v>
      </c>
      <c r="BH66" s="1">
        <f>IFERROR(VLOOKUP($B66,Доходы!$B$21:$Q$31,11,0),"NA")</f>
        <v>381.95872404000005</v>
      </c>
      <c r="BI66" s="1">
        <f>IFERROR(VLOOKUP($B66,Доходы!$B$21:$Q$31,12,0),"NA")</f>
        <v>281.00703476999996</v>
      </c>
      <c r="BJ66" s="1">
        <f>IFERROR(VLOOKUP($B66,Доходы!$B$21:$Q$31,13,0),"NA")</f>
        <v>0.4613372</v>
      </c>
      <c r="BK66" s="1">
        <f>IFERROR(VLOOKUP($B66,Доходы!$B$21:$Q$31,14,0),"NA")</f>
        <v>575.17652051000005</v>
      </c>
      <c r="BL66" s="1">
        <f>IFERROR(VLOOKUP($B66,Доходы!$B$21:$Q$31,15,0),"NA")</f>
        <v>64.467524170000004</v>
      </c>
      <c r="BM66" s="1">
        <f>IFERROR(VLOOKUP($B66,Доходы!$B$21:$Q$31,16,0),"NA")</f>
        <v>34709.506555890002</v>
      </c>
      <c r="BN66" s="1">
        <f>IFERROR(VLOOKUP($B66,Расходы!$B$18:$O$28,2,0),"NA")</f>
        <v>4311.0191933000006</v>
      </c>
      <c r="BO66" s="1">
        <f>IFERROR(VLOOKUP($B66,Расходы!$B$18:$O$28,3,0),"NA")</f>
        <v>21.291343380000001</v>
      </c>
      <c r="BP66" s="1">
        <f>IFERROR(VLOOKUP($B66,Расходы!$B$18:$O$28,4,0),"NA")</f>
        <v>1120.1163708800002</v>
      </c>
      <c r="BQ66" s="1">
        <f>IFERROR(VLOOKUP($B66,Расходы!$B$18:$O$28,5,0),"NA")</f>
        <v>16173.639882290001</v>
      </c>
      <c r="BR66" s="1">
        <f>IFERROR(VLOOKUP($B66,Расходы!$B$18:$O$28,6,0),"NA")</f>
        <v>4885.73388617</v>
      </c>
      <c r="BS66" s="1">
        <f>IFERROR(VLOOKUP($B66,Расходы!$B$18:$O$28,7,0),"NA")</f>
        <v>87.036918439999994</v>
      </c>
      <c r="BT66" s="1">
        <f>IFERROR(VLOOKUP($B66,Расходы!$B$18:$O$28,8,0),"NA")</f>
        <v>17045.181780269999</v>
      </c>
      <c r="BU66" s="1">
        <f>IFERROR(VLOOKUP($B66,Расходы!$B$18:$O$28,9,0),"NA")</f>
        <v>2604.6210724899997</v>
      </c>
      <c r="BV66" s="1">
        <f>IFERROR(VLOOKUP($B66,Расходы!$B$18:$O$28,10,0),"NA")</f>
        <v>8694.8542007900014</v>
      </c>
      <c r="BW66" s="1">
        <f>IFERROR(VLOOKUP($B66,Расходы!$B$18:$O$28,11,0),"NA")</f>
        <v>18180.727513330003</v>
      </c>
      <c r="BX66" s="1">
        <f>IFERROR(VLOOKUP($B66,Расходы!$B$18:$O$28,12,0),"NA")</f>
        <v>934.91419016999998</v>
      </c>
      <c r="BY66" s="1">
        <f>IFERROR(VLOOKUP($B66,Расходы!$B$18:$O$28,13,0),"NA")</f>
        <v>185.10994416</v>
      </c>
      <c r="BZ66" s="1">
        <f>IFERROR(VLOOKUP($B66,Расходы!$B$18:$O$28,14,0),"NA")</f>
        <v>74244.246295670018</v>
      </c>
    </row>
    <row r="67" spans="1:78" x14ac:dyDescent="0.2">
      <c r="A67" t="s">
        <v>145</v>
      </c>
      <c r="B67">
        <v>2020</v>
      </c>
      <c r="C67" t="s">
        <v>133</v>
      </c>
      <c r="D67" s="1">
        <v>613.1</v>
      </c>
      <c r="E67" s="1">
        <v>103.4</v>
      </c>
      <c r="F67" s="1">
        <v>103.6</v>
      </c>
      <c r="G67" s="1">
        <v>292500</v>
      </c>
      <c r="H67" s="1">
        <v>100.5</v>
      </c>
      <c r="I67" s="1">
        <v>101.2</v>
      </c>
      <c r="J67" s="1">
        <v>101.1</v>
      </c>
      <c r="K67" s="1">
        <v>100.5</v>
      </c>
      <c r="L67" s="1">
        <v>100.7</v>
      </c>
      <c r="M67" s="1">
        <v>101.10343493205255</v>
      </c>
      <c r="N67" s="1">
        <v>102.09982574060245</v>
      </c>
      <c r="O67" s="1">
        <v>95</v>
      </c>
      <c r="P67" s="1">
        <v>102.2</v>
      </c>
      <c r="Q67" s="1">
        <v>102</v>
      </c>
      <c r="R67" s="1">
        <v>102</v>
      </c>
      <c r="S67" s="1">
        <v>11150</v>
      </c>
      <c r="T67" s="1">
        <v>19000</v>
      </c>
      <c r="U67" s="1">
        <v>900</v>
      </c>
      <c r="V67" s="1">
        <v>400</v>
      </c>
      <c r="W67" s="1">
        <v>1000</v>
      </c>
      <c r="X67" s="1">
        <v>1035</v>
      </c>
      <c r="Y67" s="1">
        <v>460</v>
      </c>
      <c r="Z67" s="1">
        <v>100</v>
      </c>
      <c r="AA67" s="1">
        <v>69</v>
      </c>
      <c r="AB67" s="1">
        <v>17.600000000000001</v>
      </c>
      <c r="AC67" s="1">
        <v>5</v>
      </c>
      <c r="AD67" s="1">
        <v>63.4</v>
      </c>
      <c r="AE67" s="1">
        <v>5.65</v>
      </c>
      <c r="AF67" s="1">
        <v>43000</v>
      </c>
      <c r="AG67" s="1">
        <v>100.5</v>
      </c>
      <c r="AH67" s="1">
        <v>235</v>
      </c>
      <c r="AI67" s="1">
        <v>127500</v>
      </c>
      <c r="AJ67" s="1">
        <v>100</v>
      </c>
      <c r="AK67" s="1">
        <v>37700</v>
      </c>
      <c r="AL67" s="1">
        <v>100.5</v>
      </c>
      <c r="AM67" s="1">
        <v>95600</v>
      </c>
      <c r="AN67" s="1">
        <v>117200</v>
      </c>
      <c r="AO67" s="1">
        <v>35170</v>
      </c>
      <c r="AP67" s="1">
        <v>153500</v>
      </c>
      <c r="AQ67" s="1">
        <v>1692</v>
      </c>
      <c r="AR67" s="1">
        <v>103.17073170731709</v>
      </c>
      <c r="AS67" s="1">
        <v>1500</v>
      </c>
      <c r="AT67" s="1">
        <v>103.44827586206897</v>
      </c>
      <c r="AU67" s="1">
        <v>192</v>
      </c>
      <c r="AV67" s="1">
        <v>101.05263157894737</v>
      </c>
      <c r="AW67" s="1">
        <v>6.4</v>
      </c>
      <c r="AX67" s="1">
        <v>2.0671834625323</v>
      </c>
      <c r="AY67" s="1">
        <f>IFERROR(VLOOKUP($B67,Доходы!$B$21:$Q$31,2,0),"NA")</f>
        <v>19694.767431249998</v>
      </c>
      <c r="AZ67" s="1">
        <f>IFERROR(VLOOKUP($B67,Доходы!$B$21:$Q$31,3,0),"NA")</f>
        <v>4694.8397352299999</v>
      </c>
      <c r="BA67" s="1">
        <f>IFERROR(VLOOKUP($B67,Доходы!$B$21:$Q$31,4,0),"NA")</f>
        <v>2746.4688558499997</v>
      </c>
      <c r="BB67" s="1">
        <f>IFERROR(VLOOKUP($B67,Доходы!$B$21:$Q$31,5,0),"NA")</f>
        <v>3469.3771887600001</v>
      </c>
      <c r="BC67" s="1">
        <f>IFERROR(VLOOKUP($B67,Доходы!$B$21:$Q$31,6,0),"NA")</f>
        <v>723.04314585999998</v>
      </c>
      <c r="BD67" s="1">
        <f>IFERROR(VLOOKUP($B67,Доходы!$B$21:$Q$31,7,0),"NA")</f>
        <v>199.64025771999999</v>
      </c>
      <c r="BE67" s="1">
        <f>IFERROR(VLOOKUP($B67,Доходы!$B$21:$Q$31,8,0),"NA")</f>
        <v>8.9997770000000005E-2</v>
      </c>
      <c r="BF67" s="1">
        <f>IFERROR(VLOOKUP($B67,Доходы!$B$21:$Q$31,9,0),"NA")</f>
        <v>632.41472397000007</v>
      </c>
      <c r="BG67" s="1">
        <f>IFERROR(VLOOKUP($B67,Доходы!$B$21:$Q$31,10,0),"NA")</f>
        <v>1245.79407879</v>
      </c>
      <c r="BH67" s="1">
        <f>IFERROR(VLOOKUP($B67,Доходы!$B$21:$Q$31,11,0),"NA")</f>
        <v>381.95872404000005</v>
      </c>
      <c r="BI67" s="1">
        <f>IFERROR(VLOOKUP($B67,Доходы!$B$21:$Q$31,12,0),"NA")</f>
        <v>281.00703476999996</v>
      </c>
      <c r="BJ67" s="1">
        <f>IFERROR(VLOOKUP($B67,Доходы!$B$21:$Q$31,13,0),"NA")</f>
        <v>0.4613372</v>
      </c>
      <c r="BK67" s="1">
        <f>IFERROR(VLOOKUP($B67,Доходы!$B$21:$Q$31,14,0),"NA")</f>
        <v>575.17652051000005</v>
      </c>
      <c r="BL67" s="1">
        <f>IFERROR(VLOOKUP($B67,Доходы!$B$21:$Q$31,15,0),"NA")</f>
        <v>64.467524170000004</v>
      </c>
      <c r="BM67" s="1">
        <f>IFERROR(VLOOKUP($B67,Доходы!$B$21:$Q$31,16,0),"NA")</f>
        <v>34709.506555890002</v>
      </c>
      <c r="BN67" s="1">
        <f>IFERROR(VLOOKUP($B67,Расходы!$B$18:$O$28,2,0),"NA")</f>
        <v>4311.0191933000006</v>
      </c>
      <c r="BO67" s="1">
        <f>IFERROR(VLOOKUP($B67,Расходы!$B$18:$O$28,3,0),"NA")</f>
        <v>21.291343380000001</v>
      </c>
      <c r="BP67" s="1">
        <f>IFERROR(VLOOKUP($B67,Расходы!$B$18:$O$28,4,0),"NA")</f>
        <v>1120.1163708800002</v>
      </c>
      <c r="BQ67" s="1">
        <f>IFERROR(VLOOKUP($B67,Расходы!$B$18:$O$28,5,0),"NA")</f>
        <v>16173.639882290001</v>
      </c>
      <c r="BR67" s="1">
        <f>IFERROR(VLOOKUP($B67,Расходы!$B$18:$O$28,6,0),"NA")</f>
        <v>4885.73388617</v>
      </c>
      <c r="BS67" s="1">
        <f>IFERROR(VLOOKUP($B67,Расходы!$B$18:$O$28,7,0),"NA")</f>
        <v>87.036918439999994</v>
      </c>
      <c r="BT67" s="1">
        <f>IFERROR(VLOOKUP($B67,Расходы!$B$18:$O$28,8,0),"NA")</f>
        <v>17045.181780269999</v>
      </c>
      <c r="BU67" s="1">
        <f>IFERROR(VLOOKUP($B67,Расходы!$B$18:$O$28,9,0),"NA")</f>
        <v>2604.6210724899997</v>
      </c>
      <c r="BV67" s="1">
        <f>IFERROR(VLOOKUP($B67,Расходы!$B$18:$O$28,10,0),"NA")</f>
        <v>8694.8542007900014</v>
      </c>
      <c r="BW67" s="1">
        <f>IFERROR(VLOOKUP($B67,Расходы!$B$18:$O$28,11,0),"NA")</f>
        <v>18180.727513330003</v>
      </c>
      <c r="BX67" s="1">
        <f>IFERROR(VLOOKUP($B67,Расходы!$B$18:$O$28,12,0),"NA")</f>
        <v>934.91419016999998</v>
      </c>
      <c r="BY67" s="1">
        <f>IFERROR(VLOOKUP($B67,Расходы!$B$18:$O$28,13,0),"NA")</f>
        <v>185.10994416</v>
      </c>
      <c r="BZ67" s="1">
        <f>IFERROR(VLOOKUP($B67,Расходы!$B$18:$O$28,14,0),"NA")</f>
        <v>74244.246295670018</v>
      </c>
    </row>
    <row r="68" spans="1:78" x14ac:dyDescent="0.2">
      <c r="A68" t="s">
        <v>145</v>
      </c>
      <c r="B68">
        <v>2021</v>
      </c>
      <c r="C68" t="s">
        <v>0</v>
      </c>
      <c r="D68" s="1">
        <v>611.29999999999995</v>
      </c>
      <c r="E68" s="1">
        <v>103.2</v>
      </c>
      <c r="F68" s="1">
        <v>103.4</v>
      </c>
      <c r="G68" s="1">
        <v>320000</v>
      </c>
      <c r="H68" s="1">
        <v>102.5</v>
      </c>
      <c r="I68" s="1">
        <v>102.4</v>
      </c>
      <c r="J68" s="1">
        <v>101.7</v>
      </c>
      <c r="K68" s="1">
        <v>102.6</v>
      </c>
      <c r="L68" s="1">
        <v>105.5</v>
      </c>
      <c r="M68" s="1">
        <v>103.97363010576223</v>
      </c>
      <c r="N68" s="1">
        <v>101.86136249371545</v>
      </c>
      <c r="O68" s="1">
        <v>101</v>
      </c>
      <c r="P68" s="1">
        <v>104.5</v>
      </c>
      <c r="Q68" s="1">
        <v>104.9</v>
      </c>
      <c r="R68" s="1">
        <v>102.6</v>
      </c>
      <c r="S68" s="1">
        <v>11300</v>
      </c>
      <c r="T68" s="1">
        <v>21000</v>
      </c>
      <c r="U68" s="1">
        <v>989</v>
      </c>
      <c r="V68" s="1">
        <v>484</v>
      </c>
      <c r="W68" s="1">
        <v>1040</v>
      </c>
      <c r="X68" s="1">
        <v>1066</v>
      </c>
      <c r="Y68" s="1">
        <v>470</v>
      </c>
      <c r="Z68" s="1">
        <v>101</v>
      </c>
      <c r="AA68" s="1">
        <v>72.5</v>
      </c>
      <c r="AB68" s="1">
        <v>18.100000000000001</v>
      </c>
      <c r="AC68" s="1">
        <v>5.7</v>
      </c>
      <c r="AD68" s="1">
        <v>65</v>
      </c>
      <c r="AE68" s="1">
        <v>5.75</v>
      </c>
      <c r="AF68" s="1">
        <v>53500</v>
      </c>
      <c r="AG68" s="1">
        <v>104</v>
      </c>
      <c r="AH68" s="1">
        <v>260</v>
      </c>
      <c r="AI68" s="1">
        <v>136700</v>
      </c>
      <c r="AJ68" s="1">
        <v>101.5</v>
      </c>
      <c r="AK68" s="1">
        <v>40700</v>
      </c>
      <c r="AL68" s="1">
        <v>102</v>
      </c>
      <c r="AM68" s="1">
        <v>102000</v>
      </c>
      <c r="AN68" s="1">
        <v>125500</v>
      </c>
      <c r="AO68" s="1">
        <v>41230</v>
      </c>
      <c r="AP68" s="1">
        <v>170000</v>
      </c>
      <c r="AQ68" s="1">
        <v>2015</v>
      </c>
      <c r="AR68" s="1">
        <v>106.78325384207737</v>
      </c>
      <c r="AS68" s="1">
        <v>1790</v>
      </c>
      <c r="AT68" s="1">
        <v>107.18562874251498</v>
      </c>
      <c r="AU68" s="1">
        <v>225</v>
      </c>
      <c r="AV68" s="1">
        <v>103.68663594470047</v>
      </c>
      <c r="AW68" s="1">
        <v>5.9</v>
      </c>
      <c r="AX68" s="1">
        <v>1.93</v>
      </c>
      <c r="AY68" s="1" t="str">
        <f>IFERROR(VLOOKUP($B68,Доходы!$B$21:$Q$31,2,0),"NA")</f>
        <v>NA</v>
      </c>
      <c r="AZ68" s="1" t="str">
        <f>IFERROR(VLOOKUP($B68,Доходы!$B$21:$Q$31,3,0),"NA")</f>
        <v>NA</v>
      </c>
      <c r="BA68" s="1" t="str">
        <f>IFERROR(VLOOKUP($B68,Доходы!$B$21:$Q$31,4,0),"NA")</f>
        <v>NA</v>
      </c>
      <c r="BB68" s="1" t="str">
        <f>IFERROR(VLOOKUP($B68,Доходы!$B$21:$Q$31,5,0),"NA")</f>
        <v>NA</v>
      </c>
      <c r="BC68" s="1" t="str">
        <f>IFERROR(VLOOKUP($B68,Доходы!$B$21:$Q$31,6,0),"NA")</f>
        <v>NA</v>
      </c>
      <c r="BD68" s="1" t="str">
        <f>IFERROR(VLOOKUP($B68,Доходы!$B$21:$Q$31,7,0),"NA")</f>
        <v>NA</v>
      </c>
      <c r="BE68" s="1" t="str">
        <f>IFERROR(VLOOKUP($B68,Доходы!$B$21:$Q$31,8,0),"NA")</f>
        <v>NA</v>
      </c>
      <c r="BF68" s="1" t="str">
        <f>IFERROR(VLOOKUP($B68,Доходы!$B$21:$Q$31,9,0),"NA")</f>
        <v>NA</v>
      </c>
      <c r="BG68" s="1" t="str">
        <f>IFERROR(VLOOKUP($B68,Доходы!$B$21:$Q$31,10,0),"NA")</f>
        <v>NA</v>
      </c>
      <c r="BH68" s="1" t="str">
        <f>IFERROR(VLOOKUP($B68,Доходы!$B$21:$Q$31,11,0),"NA")</f>
        <v>NA</v>
      </c>
      <c r="BI68" s="1" t="str">
        <f>IFERROR(VLOOKUP($B68,Доходы!$B$21:$Q$31,12,0),"NA")</f>
        <v>NA</v>
      </c>
      <c r="BJ68" s="1" t="str">
        <f>IFERROR(VLOOKUP($B68,Доходы!$B$21:$Q$31,13,0),"NA")</f>
        <v>NA</v>
      </c>
      <c r="BK68" s="1" t="str">
        <f>IFERROR(VLOOKUP($B68,Доходы!$B$21:$Q$31,14,0),"NA")</f>
        <v>NA</v>
      </c>
      <c r="BL68" s="1" t="str">
        <f>IFERROR(VLOOKUP($B68,Доходы!$B$21:$Q$31,15,0),"NA")</f>
        <v>NA</v>
      </c>
      <c r="BM68" s="1" t="str">
        <f>IFERROR(VLOOKUP($B68,Доходы!$B$21:$Q$31,16,0),"NA")</f>
        <v>NA</v>
      </c>
      <c r="BN68" s="1" t="str">
        <f>IFERROR(VLOOKUP($B68,Расходы!$B$18:$O$28,2,0),"NA")</f>
        <v>NA</v>
      </c>
      <c r="BO68" s="1" t="str">
        <f>IFERROR(VLOOKUP($B68,Расходы!$B$18:$O$28,3,0),"NA")</f>
        <v>NA</v>
      </c>
      <c r="BP68" s="1" t="str">
        <f>IFERROR(VLOOKUP($B68,Расходы!$B$18:$O$28,4,0),"NA")</f>
        <v>NA</v>
      </c>
      <c r="BQ68" s="1" t="str">
        <f>IFERROR(VLOOKUP($B68,Расходы!$B$18:$O$28,5,0),"NA")</f>
        <v>NA</v>
      </c>
      <c r="BR68" s="1" t="str">
        <f>IFERROR(VLOOKUP($B68,Расходы!$B$18:$O$28,6,0),"NA")</f>
        <v>NA</v>
      </c>
      <c r="BS68" s="1" t="str">
        <f>IFERROR(VLOOKUP($B68,Расходы!$B$18:$O$28,7,0),"NA")</f>
        <v>NA</v>
      </c>
      <c r="BT68" s="1" t="str">
        <f>IFERROR(VLOOKUP($B68,Расходы!$B$18:$O$28,8,0),"NA")</f>
        <v>NA</v>
      </c>
      <c r="BU68" s="1" t="str">
        <f>IFERROR(VLOOKUP($B68,Расходы!$B$18:$O$28,9,0),"NA")</f>
        <v>NA</v>
      </c>
      <c r="BV68" s="1" t="str">
        <f>IFERROR(VLOOKUP($B68,Расходы!$B$18:$O$28,10,0),"NA")</f>
        <v>NA</v>
      </c>
      <c r="BW68" s="1" t="str">
        <f>IFERROR(VLOOKUP($B68,Расходы!$B$18:$O$28,11,0),"NA")</f>
        <v>NA</v>
      </c>
      <c r="BX68" s="1" t="str">
        <f>IFERROR(VLOOKUP($B68,Расходы!$B$18:$O$28,12,0),"NA")</f>
        <v>NA</v>
      </c>
      <c r="BY68" s="1" t="str">
        <f>IFERROR(VLOOKUP($B68,Расходы!$B$18:$O$28,13,0),"NA")</f>
        <v>NA</v>
      </c>
      <c r="BZ68" s="1" t="str">
        <f>IFERROR(VLOOKUP($B68,Расходы!$B$18:$O$28,14,0),"NA")</f>
        <v>NA</v>
      </c>
    </row>
    <row r="69" spans="1:78" x14ac:dyDescent="0.2">
      <c r="A69" t="s">
        <v>145</v>
      </c>
      <c r="B69">
        <v>2021</v>
      </c>
      <c r="C69" t="s">
        <v>1</v>
      </c>
      <c r="D69" s="1">
        <v>612.29999999999995</v>
      </c>
      <c r="E69" s="1">
        <v>103.2</v>
      </c>
      <c r="F69" s="1">
        <v>103.4</v>
      </c>
      <c r="G69" s="1">
        <v>327700</v>
      </c>
      <c r="H69" s="1">
        <v>103</v>
      </c>
      <c r="I69" s="1">
        <v>103.5</v>
      </c>
      <c r="J69" s="1">
        <v>102.9</v>
      </c>
      <c r="K69" s="1">
        <v>103.6</v>
      </c>
      <c r="L69" s="1">
        <v>106.7</v>
      </c>
      <c r="M69" s="1">
        <v>105.33681252509034</v>
      </c>
      <c r="N69" s="1">
        <v>102.60147447326516</v>
      </c>
      <c r="O69" s="1">
        <v>103</v>
      </c>
      <c r="P69" s="1">
        <v>105.8</v>
      </c>
      <c r="Q69" s="1">
        <v>106</v>
      </c>
      <c r="R69" s="1">
        <v>103</v>
      </c>
      <c r="S69" s="1">
        <v>11350</v>
      </c>
      <c r="T69" s="1">
        <v>21500</v>
      </c>
      <c r="U69" s="1">
        <v>1100</v>
      </c>
      <c r="V69" s="1">
        <v>510</v>
      </c>
      <c r="W69" s="1">
        <v>1100</v>
      </c>
      <c r="X69" s="1">
        <v>1098</v>
      </c>
      <c r="Y69" s="1">
        <v>475</v>
      </c>
      <c r="Z69" s="1">
        <v>101.9</v>
      </c>
      <c r="AA69" s="1">
        <v>78</v>
      </c>
      <c r="AB69" s="1">
        <v>18.600000000000001</v>
      </c>
      <c r="AC69" s="1">
        <v>7.5</v>
      </c>
      <c r="AD69" s="1">
        <v>75.7</v>
      </c>
      <c r="AE69" s="1">
        <v>5.9</v>
      </c>
      <c r="AF69" s="1">
        <v>57000</v>
      </c>
      <c r="AG69" s="1">
        <v>107.28819829818718</v>
      </c>
      <c r="AH69" s="1">
        <v>276</v>
      </c>
      <c r="AI69" s="1">
        <v>143200</v>
      </c>
      <c r="AJ69" s="1">
        <v>103</v>
      </c>
      <c r="AK69" s="1">
        <v>41400</v>
      </c>
      <c r="AL69" s="1">
        <v>102.5</v>
      </c>
      <c r="AM69" s="1">
        <v>104900</v>
      </c>
      <c r="AN69" s="1">
        <v>129000</v>
      </c>
      <c r="AO69" s="1">
        <v>42700</v>
      </c>
      <c r="AP69" s="1">
        <v>175500</v>
      </c>
      <c r="AQ69" s="1">
        <v>2260</v>
      </c>
      <c r="AR69" s="1">
        <v>108.75842155919152</v>
      </c>
      <c r="AS69" s="1">
        <v>2020</v>
      </c>
      <c r="AT69" s="1">
        <v>109.18918918918919</v>
      </c>
      <c r="AU69" s="1">
        <v>240</v>
      </c>
      <c r="AV69" s="1">
        <v>105.26315789473685</v>
      </c>
      <c r="AW69" s="1">
        <v>5.8</v>
      </c>
      <c r="AX69" s="1">
        <v>1.8843819865857554</v>
      </c>
      <c r="AY69" s="1" t="str">
        <f>IFERROR(VLOOKUP($B69,Доходы!$B$21:$Q$31,2,0),"NA")</f>
        <v>NA</v>
      </c>
      <c r="AZ69" s="1" t="str">
        <f>IFERROR(VLOOKUP($B69,Доходы!$B$21:$Q$31,3,0),"NA")</f>
        <v>NA</v>
      </c>
      <c r="BA69" s="1" t="str">
        <f>IFERROR(VLOOKUP($B69,Доходы!$B$21:$Q$31,4,0),"NA")</f>
        <v>NA</v>
      </c>
      <c r="BB69" s="1" t="str">
        <f>IFERROR(VLOOKUP($B69,Доходы!$B$21:$Q$31,5,0),"NA")</f>
        <v>NA</v>
      </c>
      <c r="BC69" s="1" t="str">
        <f>IFERROR(VLOOKUP($B69,Доходы!$B$21:$Q$31,6,0),"NA")</f>
        <v>NA</v>
      </c>
      <c r="BD69" s="1" t="str">
        <f>IFERROR(VLOOKUP($B69,Доходы!$B$21:$Q$31,7,0),"NA")</f>
        <v>NA</v>
      </c>
      <c r="BE69" s="1" t="str">
        <f>IFERROR(VLOOKUP($B69,Доходы!$B$21:$Q$31,8,0),"NA")</f>
        <v>NA</v>
      </c>
      <c r="BF69" s="1" t="str">
        <f>IFERROR(VLOOKUP($B69,Доходы!$B$21:$Q$31,9,0),"NA")</f>
        <v>NA</v>
      </c>
      <c r="BG69" s="1" t="str">
        <f>IFERROR(VLOOKUP($B69,Доходы!$B$21:$Q$31,10,0),"NA")</f>
        <v>NA</v>
      </c>
      <c r="BH69" s="1" t="str">
        <f>IFERROR(VLOOKUP($B69,Доходы!$B$21:$Q$31,11,0),"NA")</f>
        <v>NA</v>
      </c>
      <c r="BI69" s="1" t="str">
        <f>IFERROR(VLOOKUP($B69,Доходы!$B$21:$Q$31,12,0),"NA")</f>
        <v>NA</v>
      </c>
      <c r="BJ69" s="1" t="str">
        <f>IFERROR(VLOOKUP($B69,Доходы!$B$21:$Q$31,13,0),"NA")</f>
        <v>NA</v>
      </c>
      <c r="BK69" s="1" t="str">
        <f>IFERROR(VLOOKUP($B69,Доходы!$B$21:$Q$31,14,0),"NA")</f>
        <v>NA</v>
      </c>
      <c r="BL69" s="1" t="str">
        <f>IFERROR(VLOOKUP($B69,Доходы!$B$21:$Q$31,15,0),"NA")</f>
        <v>NA</v>
      </c>
      <c r="BM69" s="1" t="str">
        <f>IFERROR(VLOOKUP($B69,Доходы!$B$21:$Q$31,16,0),"NA")</f>
        <v>NA</v>
      </c>
      <c r="BN69" s="1" t="str">
        <f>IFERROR(VLOOKUP($B69,Расходы!$B$18:$O$28,2,0),"NA")</f>
        <v>NA</v>
      </c>
      <c r="BO69" s="1" t="str">
        <f>IFERROR(VLOOKUP($B69,Расходы!$B$18:$O$28,3,0),"NA")</f>
        <v>NA</v>
      </c>
      <c r="BP69" s="1" t="str">
        <f>IFERROR(VLOOKUP($B69,Расходы!$B$18:$O$28,4,0),"NA")</f>
        <v>NA</v>
      </c>
      <c r="BQ69" s="1" t="str">
        <f>IFERROR(VLOOKUP($B69,Расходы!$B$18:$O$28,5,0),"NA")</f>
        <v>NA</v>
      </c>
      <c r="BR69" s="1" t="str">
        <f>IFERROR(VLOOKUP($B69,Расходы!$B$18:$O$28,6,0),"NA")</f>
        <v>NA</v>
      </c>
      <c r="BS69" s="1" t="str">
        <f>IFERROR(VLOOKUP($B69,Расходы!$B$18:$O$28,7,0),"NA")</f>
        <v>NA</v>
      </c>
      <c r="BT69" s="1" t="str">
        <f>IFERROR(VLOOKUP($B69,Расходы!$B$18:$O$28,8,0),"NA")</f>
        <v>NA</v>
      </c>
      <c r="BU69" s="1" t="str">
        <f>IFERROR(VLOOKUP($B69,Расходы!$B$18:$O$28,9,0),"NA")</f>
        <v>NA</v>
      </c>
      <c r="BV69" s="1" t="str">
        <f>IFERROR(VLOOKUP($B69,Расходы!$B$18:$O$28,10,0),"NA")</f>
        <v>NA</v>
      </c>
      <c r="BW69" s="1" t="str">
        <f>IFERROR(VLOOKUP($B69,Расходы!$B$18:$O$28,11,0),"NA")</f>
        <v>NA</v>
      </c>
      <c r="BX69" s="1" t="str">
        <f>IFERROR(VLOOKUP($B69,Расходы!$B$18:$O$28,12,0),"NA")</f>
        <v>NA</v>
      </c>
      <c r="BY69" s="1" t="str">
        <f>IFERROR(VLOOKUP($B69,Расходы!$B$18:$O$28,13,0),"NA")</f>
        <v>NA</v>
      </c>
      <c r="BZ69" s="1" t="str">
        <f>IFERROR(VLOOKUP($B69,Расходы!$B$18:$O$28,14,0),"NA")</f>
        <v>NA</v>
      </c>
    </row>
    <row r="70" spans="1:78" x14ac:dyDescent="0.2">
      <c r="A70" t="s">
        <v>145</v>
      </c>
      <c r="B70">
        <v>2021</v>
      </c>
      <c r="C70" t="s">
        <v>133</v>
      </c>
      <c r="D70" s="1">
        <v>610.29999999999995</v>
      </c>
      <c r="E70" s="1">
        <v>103.2</v>
      </c>
      <c r="F70" s="1">
        <v>103.4</v>
      </c>
      <c r="G70" s="1">
        <v>304000</v>
      </c>
      <c r="H70" s="1">
        <v>101</v>
      </c>
      <c r="I70" s="1">
        <v>101.4</v>
      </c>
      <c r="J70" s="1">
        <v>101.2</v>
      </c>
      <c r="K70" s="1">
        <v>100.5</v>
      </c>
      <c r="L70" s="1">
        <v>100.8</v>
      </c>
      <c r="M70" s="1">
        <v>103.13888888888889</v>
      </c>
      <c r="N70" s="1">
        <v>100.22222222222223</v>
      </c>
      <c r="O70" s="1">
        <v>98</v>
      </c>
      <c r="P70" s="1">
        <v>102.5</v>
      </c>
      <c r="Q70" s="1">
        <v>103</v>
      </c>
      <c r="R70" s="1">
        <v>102.3</v>
      </c>
      <c r="S70" s="1">
        <v>11250</v>
      </c>
      <c r="T70" s="1">
        <v>20500</v>
      </c>
      <c r="U70" s="1">
        <v>920</v>
      </c>
      <c r="V70" s="1">
        <v>420</v>
      </c>
      <c r="W70" s="1">
        <v>1000</v>
      </c>
      <c r="X70" s="1">
        <v>1040</v>
      </c>
      <c r="Y70" s="1">
        <v>468</v>
      </c>
      <c r="Z70" s="1">
        <v>100.2</v>
      </c>
      <c r="AA70" s="1">
        <v>70</v>
      </c>
      <c r="AB70" s="1">
        <v>17.7</v>
      </c>
      <c r="AC70" s="1">
        <v>5.2</v>
      </c>
      <c r="AD70" s="1">
        <v>63.8</v>
      </c>
      <c r="AE70" s="1">
        <v>5.7</v>
      </c>
      <c r="AF70" s="1">
        <v>45000</v>
      </c>
      <c r="AG70" s="1">
        <v>102</v>
      </c>
      <c r="AH70" s="1">
        <v>240</v>
      </c>
      <c r="AI70" s="1">
        <v>131500</v>
      </c>
      <c r="AJ70" s="1">
        <v>100</v>
      </c>
      <c r="AK70" s="1">
        <v>39600</v>
      </c>
      <c r="AL70" s="1">
        <v>101</v>
      </c>
      <c r="AM70" s="1">
        <v>99400</v>
      </c>
      <c r="AN70" s="1">
        <v>121900</v>
      </c>
      <c r="AO70" s="1">
        <v>35300</v>
      </c>
      <c r="AP70" s="1">
        <v>155500</v>
      </c>
      <c r="AQ70" s="1">
        <v>1762.5</v>
      </c>
      <c r="AR70" s="1">
        <v>104.16666666666666</v>
      </c>
      <c r="AS70" s="1">
        <v>1570</v>
      </c>
      <c r="AT70" s="1">
        <v>104.66666666666667</v>
      </c>
      <c r="AU70" s="1">
        <v>192.5</v>
      </c>
      <c r="AV70" s="1">
        <v>100.26041666666667</v>
      </c>
      <c r="AW70" s="1">
        <v>6.3</v>
      </c>
      <c r="AX70" s="1">
        <v>2.0588235294117645</v>
      </c>
      <c r="AY70" s="1" t="str">
        <f>IFERROR(VLOOKUP($B70,Доходы!$B$21:$Q$31,2,0),"NA")</f>
        <v>NA</v>
      </c>
      <c r="AZ70" s="1" t="str">
        <f>IFERROR(VLOOKUP($B70,Доходы!$B$21:$Q$31,3,0),"NA")</f>
        <v>NA</v>
      </c>
      <c r="BA70" s="1" t="str">
        <f>IFERROR(VLOOKUP($B70,Доходы!$B$21:$Q$31,4,0),"NA")</f>
        <v>NA</v>
      </c>
      <c r="BB70" s="1" t="str">
        <f>IFERROR(VLOOKUP($B70,Доходы!$B$21:$Q$31,5,0),"NA")</f>
        <v>NA</v>
      </c>
      <c r="BC70" s="1" t="str">
        <f>IFERROR(VLOOKUP($B70,Доходы!$B$21:$Q$31,6,0),"NA")</f>
        <v>NA</v>
      </c>
      <c r="BD70" s="1" t="str">
        <f>IFERROR(VLOOKUP($B70,Доходы!$B$21:$Q$31,7,0),"NA")</f>
        <v>NA</v>
      </c>
      <c r="BE70" s="1" t="str">
        <f>IFERROR(VLOOKUP($B70,Доходы!$B$21:$Q$31,8,0),"NA")</f>
        <v>NA</v>
      </c>
      <c r="BF70" s="1" t="str">
        <f>IFERROR(VLOOKUP($B70,Доходы!$B$21:$Q$31,9,0),"NA")</f>
        <v>NA</v>
      </c>
      <c r="BG70" s="1" t="str">
        <f>IFERROR(VLOOKUP($B70,Доходы!$B$21:$Q$31,10,0),"NA")</f>
        <v>NA</v>
      </c>
      <c r="BH70" s="1" t="str">
        <f>IFERROR(VLOOKUP($B70,Доходы!$B$21:$Q$31,11,0),"NA")</f>
        <v>NA</v>
      </c>
      <c r="BI70" s="1" t="str">
        <f>IFERROR(VLOOKUP($B70,Доходы!$B$21:$Q$31,12,0),"NA")</f>
        <v>NA</v>
      </c>
      <c r="BJ70" s="1" t="str">
        <f>IFERROR(VLOOKUP($B70,Доходы!$B$21:$Q$31,13,0),"NA")</f>
        <v>NA</v>
      </c>
      <c r="BK70" s="1" t="str">
        <f>IFERROR(VLOOKUP($B70,Доходы!$B$21:$Q$31,14,0),"NA")</f>
        <v>NA</v>
      </c>
      <c r="BL70" s="1" t="str">
        <f>IFERROR(VLOOKUP($B70,Доходы!$B$21:$Q$31,15,0),"NA")</f>
        <v>NA</v>
      </c>
      <c r="BM70" s="1" t="str">
        <f>IFERROR(VLOOKUP($B70,Доходы!$B$21:$Q$31,16,0),"NA")</f>
        <v>NA</v>
      </c>
      <c r="BN70" s="1" t="str">
        <f>IFERROR(VLOOKUP($B70,Расходы!$B$18:$O$28,2,0),"NA")</f>
        <v>NA</v>
      </c>
      <c r="BO70" s="1" t="str">
        <f>IFERROR(VLOOKUP($B70,Расходы!$B$18:$O$28,3,0),"NA")</f>
        <v>NA</v>
      </c>
      <c r="BP70" s="1" t="str">
        <f>IFERROR(VLOOKUP($B70,Расходы!$B$18:$O$28,4,0),"NA")</f>
        <v>NA</v>
      </c>
      <c r="BQ70" s="1" t="str">
        <f>IFERROR(VLOOKUP($B70,Расходы!$B$18:$O$28,5,0),"NA")</f>
        <v>NA</v>
      </c>
      <c r="BR70" s="1" t="str">
        <f>IFERROR(VLOOKUP($B70,Расходы!$B$18:$O$28,6,0),"NA")</f>
        <v>NA</v>
      </c>
      <c r="BS70" s="1" t="str">
        <f>IFERROR(VLOOKUP($B70,Расходы!$B$18:$O$28,7,0),"NA")</f>
        <v>NA</v>
      </c>
      <c r="BT70" s="1" t="str">
        <f>IFERROR(VLOOKUP($B70,Расходы!$B$18:$O$28,8,0),"NA")</f>
        <v>NA</v>
      </c>
      <c r="BU70" s="1" t="str">
        <f>IFERROR(VLOOKUP($B70,Расходы!$B$18:$O$28,9,0),"NA")</f>
        <v>NA</v>
      </c>
      <c r="BV70" s="1" t="str">
        <f>IFERROR(VLOOKUP($B70,Расходы!$B$18:$O$28,10,0),"NA")</f>
        <v>NA</v>
      </c>
      <c r="BW70" s="1" t="str">
        <f>IFERROR(VLOOKUP($B70,Расходы!$B$18:$O$28,11,0),"NA")</f>
        <v>NA</v>
      </c>
      <c r="BX70" s="1" t="str">
        <f>IFERROR(VLOOKUP($B70,Расходы!$B$18:$O$28,12,0),"NA")</f>
        <v>NA</v>
      </c>
      <c r="BY70" s="1" t="str">
        <f>IFERROR(VLOOKUP($B70,Расходы!$B$18:$O$28,13,0),"NA")</f>
        <v>NA</v>
      </c>
      <c r="BZ70" s="1" t="str">
        <f>IFERROR(VLOOKUP($B70,Расходы!$B$18:$O$28,14,0),"NA")</f>
        <v>NA</v>
      </c>
    </row>
    <row r="71" spans="1:78" x14ac:dyDescent="0.2">
      <c r="A71" t="s">
        <v>146</v>
      </c>
      <c r="B71">
        <v>2020</v>
      </c>
      <c r="C71" t="s">
        <v>0</v>
      </c>
      <c r="D71" s="1">
        <v>612.6</v>
      </c>
      <c r="E71" s="1">
        <v>104</v>
      </c>
      <c r="F71" s="1">
        <v>103.9</v>
      </c>
      <c r="G71" s="1">
        <v>299400</v>
      </c>
      <c r="H71" s="1">
        <v>101</v>
      </c>
      <c r="I71" s="1">
        <v>102</v>
      </c>
      <c r="J71" s="1">
        <v>101.2</v>
      </c>
      <c r="K71" s="1">
        <v>102.5</v>
      </c>
      <c r="L71" s="1">
        <v>100.5</v>
      </c>
      <c r="M71" s="1">
        <v>103.5</v>
      </c>
      <c r="N71" s="1">
        <v>101</v>
      </c>
      <c r="O71" s="1">
        <v>95</v>
      </c>
      <c r="P71" s="1">
        <v>103</v>
      </c>
      <c r="Q71" s="1">
        <v>101.5</v>
      </c>
      <c r="R71" s="1">
        <v>101.5</v>
      </c>
      <c r="S71" s="1">
        <v>11340</v>
      </c>
      <c r="T71" s="1">
        <v>18200</v>
      </c>
      <c r="U71" s="1">
        <v>960</v>
      </c>
      <c r="V71" s="1">
        <v>457</v>
      </c>
      <c r="W71" s="1">
        <v>1040</v>
      </c>
      <c r="X71" s="1">
        <v>1140</v>
      </c>
      <c r="Y71" s="1">
        <v>494</v>
      </c>
      <c r="Z71" s="1">
        <v>100</v>
      </c>
      <c r="AA71" s="1">
        <v>35.5</v>
      </c>
      <c r="AB71" s="1">
        <v>11.31</v>
      </c>
      <c r="AC71" s="1">
        <v>4.7</v>
      </c>
      <c r="AD71" s="1">
        <v>63.5</v>
      </c>
      <c r="AE71" s="1">
        <v>7.8</v>
      </c>
      <c r="AF71" s="1">
        <v>45800</v>
      </c>
      <c r="AG71" s="1">
        <v>104.8</v>
      </c>
      <c r="AH71" s="1">
        <v>275</v>
      </c>
      <c r="AI71" s="1">
        <v>137000</v>
      </c>
      <c r="AJ71" s="1">
        <v>101.5</v>
      </c>
      <c r="AK71" s="1">
        <v>38800</v>
      </c>
      <c r="AL71" s="1">
        <v>101.5</v>
      </c>
      <c r="AM71" s="1">
        <v>100500</v>
      </c>
      <c r="AN71" s="1">
        <v>129500</v>
      </c>
      <c r="AO71" s="1">
        <v>65200</v>
      </c>
      <c r="AP71" s="1">
        <v>104500</v>
      </c>
      <c r="AQ71" s="1">
        <v>1887</v>
      </c>
      <c r="AR71" s="1">
        <v>107.03346568349404</v>
      </c>
      <c r="AS71" s="1">
        <v>1670</v>
      </c>
      <c r="AT71" s="1">
        <v>107.74193548387096</v>
      </c>
      <c r="AU71" s="1">
        <v>217</v>
      </c>
      <c r="AV71" s="1">
        <v>101.87793427230048</v>
      </c>
      <c r="AW71" s="1">
        <v>6.4</v>
      </c>
      <c r="AX71" s="1">
        <v>2.058539723383725</v>
      </c>
      <c r="AY71" s="1">
        <f>IFERROR(VLOOKUP($B71,Доходы!$B$21:$Q$31,2,0),"NA")</f>
        <v>19694.767431249998</v>
      </c>
      <c r="AZ71" s="1">
        <f>IFERROR(VLOOKUP($B71,Доходы!$B$21:$Q$31,3,0),"NA")</f>
        <v>4694.8397352299999</v>
      </c>
      <c r="BA71" s="1">
        <f>IFERROR(VLOOKUP($B71,Доходы!$B$21:$Q$31,4,0),"NA")</f>
        <v>2746.4688558499997</v>
      </c>
      <c r="BB71" s="1">
        <f>IFERROR(VLOOKUP($B71,Доходы!$B$21:$Q$31,5,0),"NA")</f>
        <v>3469.3771887600001</v>
      </c>
      <c r="BC71" s="1">
        <f>IFERROR(VLOOKUP($B71,Доходы!$B$21:$Q$31,6,0),"NA")</f>
        <v>723.04314585999998</v>
      </c>
      <c r="BD71" s="1">
        <f>IFERROR(VLOOKUP($B71,Доходы!$B$21:$Q$31,7,0),"NA")</f>
        <v>199.64025771999999</v>
      </c>
      <c r="BE71" s="1">
        <f>IFERROR(VLOOKUP($B71,Доходы!$B$21:$Q$31,8,0),"NA")</f>
        <v>8.9997770000000005E-2</v>
      </c>
      <c r="BF71" s="1">
        <f>IFERROR(VLOOKUP($B71,Доходы!$B$21:$Q$31,9,0),"NA")</f>
        <v>632.41472397000007</v>
      </c>
      <c r="BG71" s="1">
        <f>IFERROR(VLOOKUP($B71,Доходы!$B$21:$Q$31,10,0),"NA")</f>
        <v>1245.79407879</v>
      </c>
      <c r="BH71" s="1">
        <f>IFERROR(VLOOKUP($B71,Доходы!$B$21:$Q$31,11,0),"NA")</f>
        <v>381.95872404000005</v>
      </c>
      <c r="BI71" s="1">
        <f>IFERROR(VLOOKUP($B71,Доходы!$B$21:$Q$31,12,0),"NA")</f>
        <v>281.00703476999996</v>
      </c>
      <c r="BJ71" s="1">
        <f>IFERROR(VLOOKUP($B71,Доходы!$B$21:$Q$31,13,0),"NA")</f>
        <v>0.4613372</v>
      </c>
      <c r="BK71" s="1">
        <f>IFERROR(VLOOKUP($B71,Доходы!$B$21:$Q$31,14,0),"NA")</f>
        <v>575.17652051000005</v>
      </c>
      <c r="BL71" s="1">
        <f>IFERROR(VLOOKUP($B71,Доходы!$B$21:$Q$31,15,0),"NA")</f>
        <v>64.467524170000004</v>
      </c>
      <c r="BM71" s="1">
        <f>IFERROR(VLOOKUP($B71,Доходы!$B$21:$Q$31,16,0),"NA")</f>
        <v>34709.506555890002</v>
      </c>
      <c r="BN71" s="1">
        <f>IFERROR(VLOOKUP($B71,Расходы!$B$18:$O$28,2,0),"NA")</f>
        <v>4311.0191933000006</v>
      </c>
      <c r="BO71" s="1">
        <f>IFERROR(VLOOKUP($B71,Расходы!$B$18:$O$28,3,0),"NA")</f>
        <v>21.291343380000001</v>
      </c>
      <c r="BP71" s="1">
        <f>IFERROR(VLOOKUP($B71,Расходы!$B$18:$O$28,4,0),"NA")</f>
        <v>1120.1163708800002</v>
      </c>
      <c r="BQ71" s="1">
        <f>IFERROR(VLOOKUP($B71,Расходы!$B$18:$O$28,5,0),"NA")</f>
        <v>16173.639882290001</v>
      </c>
      <c r="BR71" s="1">
        <f>IFERROR(VLOOKUP($B71,Расходы!$B$18:$O$28,6,0),"NA")</f>
        <v>4885.73388617</v>
      </c>
      <c r="BS71" s="1">
        <f>IFERROR(VLOOKUP($B71,Расходы!$B$18:$O$28,7,0),"NA")</f>
        <v>87.036918439999994</v>
      </c>
      <c r="BT71" s="1">
        <f>IFERROR(VLOOKUP($B71,Расходы!$B$18:$O$28,8,0),"NA")</f>
        <v>17045.181780269999</v>
      </c>
      <c r="BU71" s="1">
        <f>IFERROR(VLOOKUP($B71,Расходы!$B$18:$O$28,9,0),"NA")</f>
        <v>2604.6210724899997</v>
      </c>
      <c r="BV71" s="1">
        <f>IFERROR(VLOOKUP($B71,Расходы!$B$18:$O$28,10,0),"NA")</f>
        <v>8694.8542007900014</v>
      </c>
      <c r="BW71" s="1">
        <f>IFERROR(VLOOKUP($B71,Расходы!$B$18:$O$28,11,0),"NA")</f>
        <v>18180.727513330003</v>
      </c>
      <c r="BX71" s="1">
        <f>IFERROR(VLOOKUP($B71,Расходы!$B$18:$O$28,12,0),"NA")</f>
        <v>934.91419016999998</v>
      </c>
      <c r="BY71" s="1">
        <f>IFERROR(VLOOKUP($B71,Расходы!$B$18:$O$28,13,0),"NA")</f>
        <v>185.10994416</v>
      </c>
      <c r="BZ71" s="1">
        <f>IFERROR(VLOOKUP($B71,Расходы!$B$18:$O$28,14,0),"NA")</f>
        <v>74244.246295670018</v>
      </c>
    </row>
    <row r="72" spans="1:78" x14ac:dyDescent="0.2">
      <c r="A72" t="s">
        <v>146</v>
      </c>
      <c r="B72">
        <v>2020</v>
      </c>
      <c r="C72" t="s">
        <v>1</v>
      </c>
      <c r="D72" s="1">
        <v>612.70000000000005</v>
      </c>
      <c r="E72" s="1">
        <v>104</v>
      </c>
      <c r="F72" s="1">
        <v>103.9</v>
      </c>
      <c r="G72" s="1">
        <v>302300</v>
      </c>
      <c r="H72" s="1">
        <v>102</v>
      </c>
      <c r="I72" s="1">
        <v>103.5</v>
      </c>
      <c r="J72" s="1">
        <v>101.5</v>
      </c>
      <c r="K72" s="1">
        <v>105</v>
      </c>
      <c r="L72" s="1">
        <v>101</v>
      </c>
      <c r="M72" s="1">
        <v>110</v>
      </c>
      <c r="N72" s="1">
        <v>103.5</v>
      </c>
      <c r="O72" s="1">
        <v>97</v>
      </c>
      <c r="P72" s="1">
        <v>107</v>
      </c>
      <c r="Q72" s="1">
        <v>103.5</v>
      </c>
      <c r="R72" s="1">
        <v>102.5</v>
      </c>
      <c r="S72" s="1">
        <v>11370</v>
      </c>
      <c r="T72" s="1">
        <v>18500</v>
      </c>
      <c r="U72" s="1">
        <v>1060</v>
      </c>
      <c r="V72" s="1">
        <v>470</v>
      </c>
      <c r="W72" s="1">
        <v>1070</v>
      </c>
      <c r="X72" s="1">
        <v>1171</v>
      </c>
      <c r="Y72" s="1">
        <v>496</v>
      </c>
      <c r="Z72" s="1">
        <v>100.1</v>
      </c>
      <c r="AA72" s="1">
        <v>35.700000000000003</v>
      </c>
      <c r="AB72" s="1">
        <v>11.32</v>
      </c>
      <c r="AC72" s="1">
        <v>5.0999999999999996</v>
      </c>
      <c r="AD72" s="1">
        <v>63.8</v>
      </c>
      <c r="AE72" s="1">
        <v>7.9</v>
      </c>
      <c r="AF72" s="1">
        <v>46400</v>
      </c>
      <c r="AG72" s="1">
        <v>106</v>
      </c>
      <c r="AH72" s="1">
        <v>280</v>
      </c>
      <c r="AI72" s="1">
        <v>138500</v>
      </c>
      <c r="AJ72" s="1">
        <v>102.5</v>
      </c>
      <c r="AK72" s="1">
        <v>39100</v>
      </c>
      <c r="AL72" s="1">
        <v>102</v>
      </c>
      <c r="AM72" s="1">
        <v>100800</v>
      </c>
      <c r="AN72" s="1">
        <v>130200</v>
      </c>
      <c r="AO72" s="1">
        <v>67800</v>
      </c>
      <c r="AP72" s="1">
        <v>105500</v>
      </c>
      <c r="AQ72" s="1">
        <v>1935</v>
      </c>
      <c r="AR72" s="1">
        <v>109.75609756097562</v>
      </c>
      <c r="AS72" s="1">
        <v>1710</v>
      </c>
      <c r="AT72" s="1">
        <v>110.3225806451613</v>
      </c>
      <c r="AU72" s="1">
        <v>225</v>
      </c>
      <c r="AV72" s="1">
        <v>105.63380281690141</v>
      </c>
      <c r="AW72" s="1">
        <v>6.2</v>
      </c>
      <c r="AX72" s="1">
        <v>1.9935691318327973</v>
      </c>
      <c r="AY72" s="1">
        <f>IFERROR(VLOOKUP($B72,Доходы!$B$21:$Q$31,2,0),"NA")</f>
        <v>19694.767431249998</v>
      </c>
      <c r="AZ72" s="1">
        <f>IFERROR(VLOOKUP($B72,Доходы!$B$21:$Q$31,3,0),"NA")</f>
        <v>4694.8397352299999</v>
      </c>
      <c r="BA72" s="1">
        <f>IFERROR(VLOOKUP($B72,Доходы!$B$21:$Q$31,4,0),"NA")</f>
        <v>2746.4688558499997</v>
      </c>
      <c r="BB72" s="1">
        <f>IFERROR(VLOOKUP($B72,Доходы!$B$21:$Q$31,5,0),"NA")</f>
        <v>3469.3771887600001</v>
      </c>
      <c r="BC72" s="1">
        <f>IFERROR(VLOOKUP($B72,Доходы!$B$21:$Q$31,6,0),"NA")</f>
        <v>723.04314585999998</v>
      </c>
      <c r="BD72" s="1">
        <f>IFERROR(VLOOKUP($B72,Доходы!$B$21:$Q$31,7,0),"NA")</f>
        <v>199.64025771999999</v>
      </c>
      <c r="BE72" s="1">
        <f>IFERROR(VLOOKUP($B72,Доходы!$B$21:$Q$31,8,0),"NA")</f>
        <v>8.9997770000000005E-2</v>
      </c>
      <c r="BF72" s="1">
        <f>IFERROR(VLOOKUP($B72,Доходы!$B$21:$Q$31,9,0),"NA")</f>
        <v>632.41472397000007</v>
      </c>
      <c r="BG72" s="1">
        <f>IFERROR(VLOOKUP($B72,Доходы!$B$21:$Q$31,10,0),"NA")</f>
        <v>1245.79407879</v>
      </c>
      <c r="BH72" s="1">
        <f>IFERROR(VLOOKUP($B72,Доходы!$B$21:$Q$31,11,0),"NA")</f>
        <v>381.95872404000005</v>
      </c>
      <c r="BI72" s="1">
        <f>IFERROR(VLOOKUP($B72,Доходы!$B$21:$Q$31,12,0),"NA")</f>
        <v>281.00703476999996</v>
      </c>
      <c r="BJ72" s="1">
        <f>IFERROR(VLOOKUP($B72,Доходы!$B$21:$Q$31,13,0),"NA")</f>
        <v>0.4613372</v>
      </c>
      <c r="BK72" s="1">
        <f>IFERROR(VLOOKUP($B72,Доходы!$B$21:$Q$31,14,0),"NA")</f>
        <v>575.17652051000005</v>
      </c>
      <c r="BL72" s="1">
        <f>IFERROR(VLOOKUP($B72,Доходы!$B$21:$Q$31,15,0),"NA")</f>
        <v>64.467524170000004</v>
      </c>
      <c r="BM72" s="1">
        <f>IFERROR(VLOOKUP($B72,Доходы!$B$21:$Q$31,16,0),"NA")</f>
        <v>34709.506555890002</v>
      </c>
      <c r="BN72" s="1">
        <f>IFERROR(VLOOKUP($B72,Расходы!$B$18:$O$28,2,0),"NA")</f>
        <v>4311.0191933000006</v>
      </c>
      <c r="BO72" s="1">
        <f>IFERROR(VLOOKUP($B72,Расходы!$B$18:$O$28,3,0),"NA")</f>
        <v>21.291343380000001</v>
      </c>
      <c r="BP72" s="1">
        <f>IFERROR(VLOOKUP($B72,Расходы!$B$18:$O$28,4,0),"NA")</f>
        <v>1120.1163708800002</v>
      </c>
      <c r="BQ72" s="1">
        <f>IFERROR(VLOOKUP($B72,Расходы!$B$18:$O$28,5,0),"NA")</f>
        <v>16173.639882290001</v>
      </c>
      <c r="BR72" s="1">
        <f>IFERROR(VLOOKUP($B72,Расходы!$B$18:$O$28,6,0),"NA")</f>
        <v>4885.73388617</v>
      </c>
      <c r="BS72" s="1">
        <f>IFERROR(VLOOKUP($B72,Расходы!$B$18:$O$28,7,0),"NA")</f>
        <v>87.036918439999994</v>
      </c>
      <c r="BT72" s="1">
        <f>IFERROR(VLOOKUP($B72,Расходы!$B$18:$O$28,8,0),"NA")</f>
        <v>17045.181780269999</v>
      </c>
      <c r="BU72" s="1">
        <f>IFERROR(VLOOKUP($B72,Расходы!$B$18:$O$28,9,0),"NA")</f>
        <v>2604.6210724899997</v>
      </c>
      <c r="BV72" s="1">
        <f>IFERROR(VLOOKUP($B72,Расходы!$B$18:$O$28,10,0),"NA")</f>
        <v>8694.8542007900014</v>
      </c>
      <c r="BW72" s="1">
        <f>IFERROR(VLOOKUP($B72,Расходы!$B$18:$O$28,11,0),"NA")</f>
        <v>18180.727513330003</v>
      </c>
      <c r="BX72" s="1">
        <f>IFERROR(VLOOKUP($B72,Расходы!$B$18:$O$28,12,0),"NA")</f>
        <v>934.91419016999998</v>
      </c>
      <c r="BY72" s="1">
        <f>IFERROR(VLOOKUP($B72,Расходы!$B$18:$O$28,13,0),"NA")</f>
        <v>185.10994416</v>
      </c>
      <c r="BZ72" s="1">
        <f>IFERROR(VLOOKUP($B72,Расходы!$B$18:$O$28,14,0),"NA")</f>
        <v>74244.246295670018</v>
      </c>
    </row>
    <row r="73" spans="1:78" x14ac:dyDescent="0.2">
      <c r="A73" t="s">
        <v>146</v>
      </c>
      <c r="B73">
        <v>2020</v>
      </c>
      <c r="C73" t="s">
        <v>133</v>
      </c>
      <c r="D73" s="1">
        <v>612.5</v>
      </c>
      <c r="E73" s="1">
        <v>104</v>
      </c>
      <c r="F73" s="1">
        <v>103.9</v>
      </c>
      <c r="G73" s="1">
        <v>296400</v>
      </c>
      <c r="H73" s="1">
        <v>100</v>
      </c>
      <c r="I73" s="1">
        <v>101</v>
      </c>
      <c r="J73" s="1">
        <v>100.8</v>
      </c>
      <c r="K73" s="1">
        <v>100</v>
      </c>
      <c r="L73" s="1">
        <v>100</v>
      </c>
      <c r="M73" s="1">
        <v>100</v>
      </c>
      <c r="N73" s="1">
        <v>97.6</v>
      </c>
      <c r="O73" s="1">
        <v>90</v>
      </c>
      <c r="P73" s="1">
        <v>100</v>
      </c>
      <c r="Q73" s="1">
        <v>100</v>
      </c>
      <c r="R73" s="1">
        <v>98</v>
      </c>
      <c r="S73" s="1">
        <v>11300</v>
      </c>
      <c r="T73" s="1">
        <v>17900</v>
      </c>
      <c r="U73" s="1">
        <v>950</v>
      </c>
      <c r="V73" s="1">
        <v>400</v>
      </c>
      <c r="W73" s="1">
        <v>1000</v>
      </c>
      <c r="X73" s="1">
        <v>1135</v>
      </c>
      <c r="Y73" s="1">
        <v>486</v>
      </c>
      <c r="Z73" s="1">
        <v>99</v>
      </c>
      <c r="AA73" s="1">
        <v>35.299999999999997</v>
      </c>
      <c r="AB73" s="1">
        <v>11.29</v>
      </c>
      <c r="AC73" s="1">
        <v>4.3</v>
      </c>
      <c r="AD73" s="1">
        <v>63.3</v>
      </c>
      <c r="AE73" s="1">
        <v>7.7</v>
      </c>
      <c r="AF73" s="1">
        <v>42800</v>
      </c>
      <c r="AG73" s="1">
        <v>98</v>
      </c>
      <c r="AH73" s="1">
        <v>250</v>
      </c>
      <c r="AI73" s="1">
        <v>135000</v>
      </c>
      <c r="AJ73" s="1">
        <v>100</v>
      </c>
      <c r="AK73" s="1">
        <v>38400</v>
      </c>
      <c r="AL73" s="1">
        <v>100</v>
      </c>
      <c r="AM73" s="1">
        <v>100100</v>
      </c>
      <c r="AN73" s="1">
        <v>126400</v>
      </c>
      <c r="AO73" s="1">
        <v>50000</v>
      </c>
      <c r="AP73" s="1">
        <v>100000</v>
      </c>
      <c r="AQ73" s="1">
        <v>1845.5</v>
      </c>
      <c r="AR73" s="1">
        <v>104.67952353942145</v>
      </c>
      <c r="AS73" s="1">
        <v>1631</v>
      </c>
      <c r="AT73" s="1">
        <v>105.2258064516129</v>
      </c>
      <c r="AU73" s="1">
        <v>214.5</v>
      </c>
      <c r="AV73" s="1">
        <v>100.70422535211269</v>
      </c>
      <c r="AW73" s="1">
        <v>6.5</v>
      </c>
      <c r="AX73" s="1">
        <v>2.0913770913770913</v>
      </c>
      <c r="AY73" s="1">
        <f>IFERROR(VLOOKUP($B73,Доходы!$B$21:$Q$31,2,0),"NA")</f>
        <v>19694.767431249998</v>
      </c>
      <c r="AZ73" s="1">
        <f>IFERROR(VLOOKUP($B73,Доходы!$B$21:$Q$31,3,0),"NA")</f>
        <v>4694.8397352299999</v>
      </c>
      <c r="BA73" s="1">
        <f>IFERROR(VLOOKUP($B73,Доходы!$B$21:$Q$31,4,0),"NA")</f>
        <v>2746.4688558499997</v>
      </c>
      <c r="BB73" s="1">
        <f>IFERROR(VLOOKUP($B73,Доходы!$B$21:$Q$31,5,0),"NA")</f>
        <v>3469.3771887600001</v>
      </c>
      <c r="BC73" s="1">
        <f>IFERROR(VLOOKUP($B73,Доходы!$B$21:$Q$31,6,0),"NA")</f>
        <v>723.04314585999998</v>
      </c>
      <c r="BD73" s="1">
        <f>IFERROR(VLOOKUP($B73,Доходы!$B$21:$Q$31,7,0),"NA")</f>
        <v>199.64025771999999</v>
      </c>
      <c r="BE73" s="1">
        <f>IFERROR(VLOOKUP($B73,Доходы!$B$21:$Q$31,8,0),"NA")</f>
        <v>8.9997770000000005E-2</v>
      </c>
      <c r="BF73" s="1">
        <f>IFERROR(VLOOKUP($B73,Доходы!$B$21:$Q$31,9,0),"NA")</f>
        <v>632.41472397000007</v>
      </c>
      <c r="BG73" s="1">
        <f>IFERROR(VLOOKUP($B73,Доходы!$B$21:$Q$31,10,0),"NA")</f>
        <v>1245.79407879</v>
      </c>
      <c r="BH73" s="1">
        <f>IFERROR(VLOOKUP($B73,Доходы!$B$21:$Q$31,11,0),"NA")</f>
        <v>381.95872404000005</v>
      </c>
      <c r="BI73" s="1">
        <f>IFERROR(VLOOKUP($B73,Доходы!$B$21:$Q$31,12,0),"NA")</f>
        <v>281.00703476999996</v>
      </c>
      <c r="BJ73" s="1">
        <f>IFERROR(VLOOKUP($B73,Доходы!$B$21:$Q$31,13,0),"NA")</f>
        <v>0.4613372</v>
      </c>
      <c r="BK73" s="1">
        <f>IFERROR(VLOOKUP($B73,Доходы!$B$21:$Q$31,14,0),"NA")</f>
        <v>575.17652051000005</v>
      </c>
      <c r="BL73" s="1">
        <f>IFERROR(VLOOKUP($B73,Доходы!$B$21:$Q$31,15,0),"NA")</f>
        <v>64.467524170000004</v>
      </c>
      <c r="BM73" s="1">
        <f>IFERROR(VLOOKUP($B73,Доходы!$B$21:$Q$31,16,0),"NA")</f>
        <v>34709.506555890002</v>
      </c>
      <c r="BN73" s="1">
        <f>IFERROR(VLOOKUP($B73,Расходы!$B$18:$O$28,2,0),"NA")</f>
        <v>4311.0191933000006</v>
      </c>
      <c r="BO73" s="1">
        <f>IFERROR(VLOOKUP($B73,Расходы!$B$18:$O$28,3,0),"NA")</f>
        <v>21.291343380000001</v>
      </c>
      <c r="BP73" s="1">
        <f>IFERROR(VLOOKUP($B73,Расходы!$B$18:$O$28,4,0),"NA")</f>
        <v>1120.1163708800002</v>
      </c>
      <c r="BQ73" s="1">
        <f>IFERROR(VLOOKUP($B73,Расходы!$B$18:$O$28,5,0),"NA")</f>
        <v>16173.639882290001</v>
      </c>
      <c r="BR73" s="1">
        <f>IFERROR(VLOOKUP($B73,Расходы!$B$18:$O$28,6,0),"NA")</f>
        <v>4885.73388617</v>
      </c>
      <c r="BS73" s="1">
        <f>IFERROR(VLOOKUP($B73,Расходы!$B$18:$O$28,7,0),"NA")</f>
        <v>87.036918439999994</v>
      </c>
      <c r="BT73" s="1">
        <f>IFERROR(VLOOKUP($B73,Расходы!$B$18:$O$28,8,0),"NA")</f>
        <v>17045.181780269999</v>
      </c>
      <c r="BU73" s="1">
        <f>IFERROR(VLOOKUP($B73,Расходы!$B$18:$O$28,9,0),"NA")</f>
        <v>2604.6210724899997</v>
      </c>
      <c r="BV73" s="1">
        <f>IFERROR(VLOOKUP($B73,Расходы!$B$18:$O$28,10,0),"NA")</f>
        <v>8694.8542007900014</v>
      </c>
      <c r="BW73" s="1">
        <f>IFERROR(VLOOKUP($B73,Расходы!$B$18:$O$28,11,0),"NA")</f>
        <v>18180.727513330003</v>
      </c>
      <c r="BX73" s="1">
        <f>IFERROR(VLOOKUP($B73,Расходы!$B$18:$O$28,12,0),"NA")</f>
        <v>934.91419016999998</v>
      </c>
      <c r="BY73" s="1">
        <f>IFERROR(VLOOKUP($B73,Расходы!$B$18:$O$28,13,0),"NA")</f>
        <v>185.10994416</v>
      </c>
      <c r="BZ73" s="1">
        <f>IFERROR(VLOOKUP($B73,Расходы!$B$18:$O$28,14,0),"NA")</f>
        <v>74244.246295670018</v>
      </c>
    </row>
    <row r="74" spans="1:78" x14ac:dyDescent="0.2">
      <c r="A74" t="s">
        <v>146</v>
      </c>
      <c r="B74">
        <v>2021</v>
      </c>
      <c r="C74" t="s">
        <v>0</v>
      </c>
      <c r="D74" s="1">
        <v>609.4</v>
      </c>
      <c r="E74" s="1">
        <v>103.7</v>
      </c>
      <c r="F74" s="1">
        <v>103.4</v>
      </c>
      <c r="G74" s="1">
        <v>315000</v>
      </c>
      <c r="H74" s="1">
        <v>101.5</v>
      </c>
      <c r="I74" s="1">
        <v>102.4</v>
      </c>
      <c r="J74" s="1">
        <v>101.3</v>
      </c>
      <c r="K74" s="1">
        <v>102.8</v>
      </c>
      <c r="L74" s="1">
        <v>100.5</v>
      </c>
      <c r="M74" s="1">
        <v>103.97363010576223</v>
      </c>
      <c r="N74" s="1">
        <v>101</v>
      </c>
      <c r="O74" s="1">
        <v>100</v>
      </c>
      <c r="P74" s="1">
        <v>107</v>
      </c>
      <c r="Q74" s="1">
        <v>103</v>
      </c>
      <c r="R74" s="1">
        <v>101.5</v>
      </c>
      <c r="S74" s="1">
        <v>11350</v>
      </c>
      <c r="T74" s="1">
        <v>19500</v>
      </c>
      <c r="U74" s="1">
        <v>989</v>
      </c>
      <c r="V74" s="1">
        <v>484</v>
      </c>
      <c r="W74" s="1">
        <v>1050</v>
      </c>
      <c r="X74" s="1">
        <v>1166</v>
      </c>
      <c r="Y74" s="1">
        <v>495</v>
      </c>
      <c r="Z74" s="1">
        <v>100.1</v>
      </c>
      <c r="AA74" s="1">
        <v>35.6</v>
      </c>
      <c r="AB74" s="1">
        <v>11.31</v>
      </c>
      <c r="AC74" s="1">
        <v>4.72</v>
      </c>
      <c r="AD74" s="1">
        <v>63.6</v>
      </c>
      <c r="AE74" s="1">
        <v>7.81</v>
      </c>
      <c r="AF74" s="1">
        <v>48200</v>
      </c>
      <c r="AG74" s="1">
        <v>102.5</v>
      </c>
      <c r="AH74" s="1">
        <v>264</v>
      </c>
      <c r="AI74" s="1">
        <v>143700</v>
      </c>
      <c r="AJ74" s="1">
        <v>101.5</v>
      </c>
      <c r="AK74" s="1">
        <v>41100</v>
      </c>
      <c r="AL74" s="1">
        <v>102</v>
      </c>
      <c r="AM74" s="1">
        <v>106200</v>
      </c>
      <c r="AN74" s="1">
        <v>136900</v>
      </c>
      <c r="AO74" s="1">
        <v>65800</v>
      </c>
      <c r="AP74" s="1">
        <v>109000</v>
      </c>
      <c r="AQ74" s="1">
        <v>2015</v>
      </c>
      <c r="AR74" s="1">
        <v>106.78325384207737</v>
      </c>
      <c r="AS74" s="1">
        <v>1790</v>
      </c>
      <c r="AT74" s="1">
        <v>107.18562874251498</v>
      </c>
      <c r="AU74" s="1">
        <v>225</v>
      </c>
      <c r="AV74" s="1">
        <v>103.68663594470047</v>
      </c>
      <c r="AW74" s="1">
        <v>6.3</v>
      </c>
      <c r="AX74" s="1">
        <v>2.0270270270270268</v>
      </c>
      <c r="AY74" s="1" t="str">
        <f>IFERROR(VLOOKUP($B74,Доходы!$B$21:$Q$31,2,0),"NA")</f>
        <v>NA</v>
      </c>
      <c r="AZ74" s="1" t="str">
        <f>IFERROR(VLOOKUP($B74,Доходы!$B$21:$Q$31,3,0),"NA")</f>
        <v>NA</v>
      </c>
      <c r="BA74" s="1" t="str">
        <f>IFERROR(VLOOKUP($B74,Доходы!$B$21:$Q$31,4,0),"NA")</f>
        <v>NA</v>
      </c>
      <c r="BB74" s="1" t="str">
        <f>IFERROR(VLOOKUP($B74,Доходы!$B$21:$Q$31,5,0),"NA")</f>
        <v>NA</v>
      </c>
      <c r="BC74" s="1" t="str">
        <f>IFERROR(VLOOKUP($B74,Доходы!$B$21:$Q$31,6,0),"NA")</f>
        <v>NA</v>
      </c>
      <c r="BD74" s="1" t="str">
        <f>IFERROR(VLOOKUP($B74,Доходы!$B$21:$Q$31,7,0),"NA")</f>
        <v>NA</v>
      </c>
      <c r="BE74" s="1" t="str">
        <f>IFERROR(VLOOKUP($B74,Доходы!$B$21:$Q$31,8,0),"NA")</f>
        <v>NA</v>
      </c>
      <c r="BF74" s="1" t="str">
        <f>IFERROR(VLOOKUP($B74,Доходы!$B$21:$Q$31,9,0),"NA")</f>
        <v>NA</v>
      </c>
      <c r="BG74" s="1" t="str">
        <f>IFERROR(VLOOKUP($B74,Доходы!$B$21:$Q$31,10,0),"NA")</f>
        <v>NA</v>
      </c>
      <c r="BH74" s="1" t="str">
        <f>IFERROR(VLOOKUP($B74,Доходы!$B$21:$Q$31,11,0),"NA")</f>
        <v>NA</v>
      </c>
      <c r="BI74" s="1" t="str">
        <f>IFERROR(VLOOKUP($B74,Доходы!$B$21:$Q$31,12,0),"NA")</f>
        <v>NA</v>
      </c>
      <c r="BJ74" s="1" t="str">
        <f>IFERROR(VLOOKUP($B74,Доходы!$B$21:$Q$31,13,0),"NA")</f>
        <v>NA</v>
      </c>
      <c r="BK74" s="1" t="str">
        <f>IFERROR(VLOOKUP($B74,Доходы!$B$21:$Q$31,14,0),"NA")</f>
        <v>NA</v>
      </c>
      <c r="BL74" s="1" t="str">
        <f>IFERROR(VLOOKUP($B74,Доходы!$B$21:$Q$31,15,0),"NA")</f>
        <v>NA</v>
      </c>
      <c r="BM74" s="1" t="str">
        <f>IFERROR(VLOOKUP($B74,Доходы!$B$21:$Q$31,16,0),"NA")</f>
        <v>NA</v>
      </c>
      <c r="BN74" s="1" t="str">
        <f>IFERROR(VLOOKUP($B74,Расходы!$B$18:$O$28,2,0),"NA")</f>
        <v>NA</v>
      </c>
      <c r="BO74" s="1" t="str">
        <f>IFERROR(VLOOKUP($B74,Расходы!$B$18:$O$28,3,0),"NA")</f>
        <v>NA</v>
      </c>
      <c r="BP74" s="1" t="str">
        <f>IFERROR(VLOOKUP($B74,Расходы!$B$18:$O$28,4,0),"NA")</f>
        <v>NA</v>
      </c>
      <c r="BQ74" s="1" t="str">
        <f>IFERROR(VLOOKUP($B74,Расходы!$B$18:$O$28,5,0),"NA")</f>
        <v>NA</v>
      </c>
      <c r="BR74" s="1" t="str">
        <f>IFERROR(VLOOKUP($B74,Расходы!$B$18:$O$28,6,0),"NA")</f>
        <v>NA</v>
      </c>
      <c r="BS74" s="1" t="str">
        <f>IFERROR(VLOOKUP($B74,Расходы!$B$18:$O$28,7,0),"NA")</f>
        <v>NA</v>
      </c>
      <c r="BT74" s="1" t="str">
        <f>IFERROR(VLOOKUP($B74,Расходы!$B$18:$O$28,8,0),"NA")</f>
        <v>NA</v>
      </c>
      <c r="BU74" s="1" t="str">
        <f>IFERROR(VLOOKUP($B74,Расходы!$B$18:$O$28,9,0),"NA")</f>
        <v>NA</v>
      </c>
      <c r="BV74" s="1" t="str">
        <f>IFERROR(VLOOKUP($B74,Расходы!$B$18:$O$28,10,0),"NA")</f>
        <v>NA</v>
      </c>
      <c r="BW74" s="1" t="str">
        <f>IFERROR(VLOOKUP($B74,Расходы!$B$18:$O$28,11,0),"NA")</f>
        <v>NA</v>
      </c>
      <c r="BX74" s="1" t="str">
        <f>IFERROR(VLOOKUP($B74,Расходы!$B$18:$O$28,12,0),"NA")</f>
        <v>NA</v>
      </c>
      <c r="BY74" s="1" t="str">
        <f>IFERROR(VLOOKUP($B74,Расходы!$B$18:$O$28,13,0),"NA")</f>
        <v>NA</v>
      </c>
      <c r="BZ74" s="1" t="str">
        <f>IFERROR(VLOOKUP($B74,Расходы!$B$18:$O$28,14,0),"NA")</f>
        <v>NA</v>
      </c>
    </row>
    <row r="75" spans="1:78" x14ac:dyDescent="0.2">
      <c r="A75" t="s">
        <v>146</v>
      </c>
      <c r="B75">
        <v>2021</v>
      </c>
      <c r="C75" t="s">
        <v>1</v>
      </c>
      <c r="D75" s="1">
        <v>609.70000000000005</v>
      </c>
      <c r="E75" s="1">
        <v>103.7</v>
      </c>
      <c r="F75" s="1">
        <v>103.4</v>
      </c>
      <c r="G75" s="1">
        <v>322300</v>
      </c>
      <c r="H75" s="1">
        <v>102.5</v>
      </c>
      <c r="I75" s="1">
        <v>103.8</v>
      </c>
      <c r="J75" s="1">
        <v>101.6</v>
      </c>
      <c r="K75" s="1">
        <v>105</v>
      </c>
      <c r="L75" s="1">
        <v>101</v>
      </c>
      <c r="M75" s="1">
        <v>105.3</v>
      </c>
      <c r="N75" s="1">
        <v>102.6</v>
      </c>
      <c r="O75" s="1">
        <v>102</v>
      </c>
      <c r="P75" s="1">
        <v>110</v>
      </c>
      <c r="Q75" s="1">
        <v>104</v>
      </c>
      <c r="R75" s="1">
        <v>102.5</v>
      </c>
      <c r="S75" s="1">
        <v>11390</v>
      </c>
      <c r="T75" s="1">
        <v>20000</v>
      </c>
      <c r="U75" s="1">
        <v>1100</v>
      </c>
      <c r="V75" s="1">
        <v>510</v>
      </c>
      <c r="W75" s="1">
        <v>1100</v>
      </c>
      <c r="X75" s="1">
        <v>1198</v>
      </c>
      <c r="Y75" s="1">
        <v>500</v>
      </c>
      <c r="Z75" s="1">
        <v>100.5</v>
      </c>
      <c r="AA75" s="1">
        <v>36</v>
      </c>
      <c r="AB75" s="1">
        <v>11.33</v>
      </c>
      <c r="AC75" s="1">
        <v>5.14</v>
      </c>
      <c r="AD75" s="1">
        <v>64</v>
      </c>
      <c r="AE75" s="1">
        <v>7.92</v>
      </c>
      <c r="AF75" s="1">
        <v>50400</v>
      </c>
      <c r="AG75" s="1">
        <v>105</v>
      </c>
      <c r="AH75" s="1">
        <v>270</v>
      </c>
      <c r="AI75" s="1">
        <v>147500</v>
      </c>
      <c r="AJ75" s="1">
        <v>103</v>
      </c>
      <c r="AK75" s="1">
        <v>41700</v>
      </c>
      <c r="AL75" s="1">
        <v>102.5</v>
      </c>
      <c r="AM75" s="1">
        <v>106800</v>
      </c>
      <c r="AN75" s="1">
        <v>138000</v>
      </c>
      <c r="AO75" s="1">
        <v>69000</v>
      </c>
      <c r="AP75" s="1">
        <v>111000</v>
      </c>
      <c r="AQ75" s="1">
        <v>2108</v>
      </c>
      <c r="AR75" s="1">
        <v>108.94056847545218</v>
      </c>
      <c r="AS75" s="1">
        <v>1870</v>
      </c>
      <c r="AT75" s="1">
        <v>109.35672514619883</v>
      </c>
      <c r="AU75" s="1">
        <v>238</v>
      </c>
      <c r="AV75" s="1">
        <v>105.77777777777777</v>
      </c>
      <c r="AW75" s="1">
        <v>6.15</v>
      </c>
      <c r="AX75" s="1">
        <v>1.9781280154390481</v>
      </c>
      <c r="AY75" s="1" t="str">
        <f>IFERROR(VLOOKUP($B75,Доходы!$B$21:$Q$31,2,0),"NA")</f>
        <v>NA</v>
      </c>
      <c r="AZ75" s="1" t="str">
        <f>IFERROR(VLOOKUP($B75,Доходы!$B$21:$Q$31,3,0),"NA")</f>
        <v>NA</v>
      </c>
      <c r="BA75" s="1" t="str">
        <f>IFERROR(VLOOKUP($B75,Доходы!$B$21:$Q$31,4,0),"NA")</f>
        <v>NA</v>
      </c>
      <c r="BB75" s="1" t="str">
        <f>IFERROR(VLOOKUP($B75,Доходы!$B$21:$Q$31,5,0),"NA")</f>
        <v>NA</v>
      </c>
      <c r="BC75" s="1" t="str">
        <f>IFERROR(VLOOKUP($B75,Доходы!$B$21:$Q$31,6,0),"NA")</f>
        <v>NA</v>
      </c>
      <c r="BD75" s="1" t="str">
        <f>IFERROR(VLOOKUP($B75,Доходы!$B$21:$Q$31,7,0),"NA")</f>
        <v>NA</v>
      </c>
      <c r="BE75" s="1" t="str">
        <f>IFERROR(VLOOKUP($B75,Доходы!$B$21:$Q$31,8,0),"NA")</f>
        <v>NA</v>
      </c>
      <c r="BF75" s="1" t="str">
        <f>IFERROR(VLOOKUP($B75,Доходы!$B$21:$Q$31,9,0),"NA")</f>
        <v>NA</v>
      </c>
      <c r="BG75" s="1" t="str">
        <f>IFERROR(VLOOKUP($B75,Доходы!$B$21:$Q$31,10,0),"NA")</f>
        <v>NA</v>
      </c>
      <c r="BH75" s="1" t="str">
        <f>IFERROR(VLOOKUP($B75,Доходы!$B$21:$Q$31,11,0),"NA")</f>
        <v>NA</v>
      </c>
      <c r="BI75" s="1" t="str">
        <f>IFERROR(VLOOKUP($B75,Доходы!$B$21:$Q$31,12,0),"NA")</f>
        <v>NA</v>
      </c>
      <c r="BJ75" s="1" t="str">
        <f>IFERROR(VLOOKUP($B75,Доходы!$B$21:$Q$31,13,0),"NA")</f>
        <v>NA</v>
      </c>
      <c r="BK75" s="1" t="str">
        <f>IFERROR(VLOOKUP($B75,Доходы!$B$21:$Q$31,14,0),"NA")</f>
        <v>NA</v>
      </c>
      <c r="BL75" s="1" t="str">
        <f>IFERROR(VLOOKUP($B75,Доходы!$B$21:$Q$31,15,0),"NA")</f>
        <v>NA</v>
      </c>
      <c r="BM75" s="1" t="str">
        <f>IFERROR(VLOOKUP($B75,Доходы!$B$21:$Q$31,16,0),"NA")</f>
        <v>NA</v>
      </c>
      <c r="BN75" s="1" t="str">
        <f>IFERROR(VLOOKUP($B75,Расходы!$B$18:$O$28,2,0),"NA")</f>
        <v>NA</v>
      </c>
      <c r="BO75" s="1" t="str">
        <f>IFERROR(VLOOKUP($B75,Расходы!$B$18:$O$28,3,0),"NA")</f>
        <v>NA</v>
      </c>
      <c r="BP75" s="1" t="str">
        <f>IFERROR(VLOOKUP($B75,Расходы!$B$18:$O$28,4,0),"NA")</f>
        <v>NA</v>
      </c>
      <c r="BQ75" s="1" t="str">
        <f>IFERROR(VLOOKUP($B75,Расходы!$B$18:$O$28,5,0),"NA")</f>
        <v>NA</v>
      </c>
      <c r="BR75" s="1" t="str">
        <f>IFERROR(VLOOKUP($B75,Расходы!$B$18:$O$28,6,0),"NA")</f>
        <v>NA</v>
      </c>
      <c r="BS75" s="1" t="str">
        <f>IFERROR(VLOOKUP($B75,Расходы!$B$18:$O$28,7,0),"NA")</f>
        <v>NA</v>
      </c>
      <c r="BT75" s="1" t="str">
        <f>IFERROR(VLOOKUP($B75,Расходы!$B$18:$O$28,8,0),"NA")</f>
        <v>NA</v>
      </c>
      <c r="BU75" s="1" t="str">
        <f>IFERROR(VLOOKUP($B75,Расходы!$B$18:$O$28,9,0),"NA")</f>
        <v>NA</v>
      </c>
      <c r="BV75" s="1" t="str">
        <f>IFERROR(VLOOKUP($B75,Расходы!$B$18:$O$28,10,0),"NA")</f>
        <v>NA</v>
      </c>
      <c r="BW75" s="1" t="str">
        <f>IFERROR(VLOOKUP($B75,Расходы!$B$18:$O$28,11,0),"NA")</f>
        <v>NA</v>
      </c>
      <c r="BX75" s="1" t="str">
        <f>IFERROR(VLOOKUP($B75,Расходы!$B$18:$O$28,12,0),"NA")</f>
        <v>NA</v>
      </c>
      <c r="BY75" s="1" t="str">
        <f>IFERROR(VLOOKUP($B75,Расходы!$B$18:$O$28,13,0),"NA")</f>
        <v>NA</v>
      </c>
      <c r="BZ75" s="1" t="str">
        <f>IFERROR(VLOOKUP($B75,Расходы!$B$18:$O$28,14,0),"NA")</f>
        <v>NA</v>
      </c>
    </row>
    <row r="76" spans="1:78" x14ac:dyDescent="0.2">
      <c r="A76" t="s">
        <v>146</v>
      </c>
      <c r="B76">
        <v>2021</v>
      </c>
      <c r="C76" t="s">
        <v>133</v>
      </c>
      <c r="D76" s="1">
        <v>609</v>
      </c>
      <c r="E76" s="1">
        <v>103.7</v>
      </c>
      <c r="F76" s="1">
        <v>103.4</v>
      </c>
      <c r="G76" s="1">
        <v>309200</v>
      </c>
      <c r="H76" s="1">
        <v>100.5</v>
      </c>
      <c r="I76" s="1">
        <v>101.3</v>
      </c>
      <c r="J76" s="1">
        <v>100.9</v>
      </c>
      <c r="K76" s="1">
        <v>100.5</v>
      </c>
      <c r="L76" s="1">
        <v>100</v>
      </c>
      <c r="M76" s="1">
        <v>102.4</v>
      </c>
      <c r="N76" s="1">
        <v>100</v>
      </c>
      <c r="O76" s="1">
        <v>95</v>
      </c>
      <c r="P76" s="1">
        <v>102</v>
      </c>
      <c r="Q76" s="1">
        <v>101</v>
      </c>
      <c r="R76" s="1">
        <v>100</v>
      </c>
      <c r="S76" s="1">
        <v>11310</v>
      </c>
      <c r="T76" s="1">
        <v>19000</v>
      </c>
      <c r="U76" s="1">
        <v>960</v>
      </c>
      <c r="V76" s="1">
        <v>420</v>
      </c>
      <c r="W76" s="1">
        <v>1000</v>
      </c>
      <c r="X76" s="1">
        <v>1150</v>
      </c>
      <c r="Y76" s="1">
        <v>486</v>
      </c>
      <c r="Z76" s="1">
        <v>99.5</v>
      </c>
      <c r="AA76" s="1">
        <v>35.299999999999997</v>
      </c>
      <c r="AB76" s="1">
        <v>11.27</v>
      </c>
      <c r="AC76" s="1">
        <v>4.3</v>
      </c>
      <c r="AD76" s="1">
        <v>63.3</v>
      </c>
      <c r="AE76" s="1">
        <v>7.7</v>
      </c>
      <c r="AF76" s="1">
        <v>44000</v>
      </c>
      <c r="AG76" s="1">
        <v>100</v>
      </c>
      <c r="AH76" s="1">
        <v>255</v>
      </c>
      <c r="AI76" s="1">
        <v>139600</v>
      </c>
      <c r="AJ76" s="1">
        <v>100</v>
      </c>
      <c r="AK76" s="1">
        <v>40100</v>
      </c>
      <c r="AL76" s="1">
        <v>100.5</v>
      </c>
      <c r="AM76" s="1">
        <v>105100</v>
      </c>
      <c r="AN76" s="1">
        <v>132700</v>
      </c>
      <c r="AO76" s="1">
        <v>50000</v>
      </c>
      <c r="AP76" s="1">
        <v>102000</v>
      </c>
      <c r="AQ76" s="1">
        <v>1888</v>
      </c>
      <c r="AR76" s="1">
        <v>102.30289894337579</v>
      </c>
      <c r="AS76" s="1">
        <v>1670</v>
      </c>
      <c r="AT76" s="1">
        <v>102.39117106069897</v>
      </c>
      <c r="AU76" s="1">
        <v>218</v>
      </c>
      <c r="AV76" s="1">
        <v>101.63170163170163</v>
      </c>
      <c r="AW76" s="1">
        <v>6.4</v>
      </c>
      <c r="AX76" s="1">
        <v>2.0598648213710975</v>
      </c>
      <c r="AY76" s="1" t="str">
        <f>IFERROR(VLOOKUP($B76,Доходы!$B$21:$Q$31,2,0),"NA")</f>
        <v>NA</v>
      </c>
      <c r="AZ76" s="1" t="str">
        <f>IFERROR(VLOOKUP($B76,Доходы!$B$21:$Q$31,3,0),"NA")</f>
        <v>NA</v>
      </c>
      <c r="BA76" s="1" t="str">
        <f>IFERROR(VLOOKUP($B76,Доходы!$B$21:$Q$31,4,0),"NA")</f>
        <v>NA</v>
      </c>
      <c r="BB76" s="1" t="str">
        <f>IFERROR(VLOOKUP($B76,Доходы!$B$21:$Q$31,5,0),"NA")</f>
        <v>NA</v>
      </c>
      <c r="BC76" s="1" t="str">
        <f>IFERROR(VLOOKUP($B76,Доходы!$B$21:$Q$31,6,0),"NA")</f>
        <v>NA</v>
      </c>
      <c r="BD76" s="1" t="str">
        <f>IFERROR(VLOOKUP($B76,Доходы!$B$21:$Q$31,7,0),"NA")</f>
        <v>NA</v>
      </c>
      <c r="BE76" s="1" t="str">
        <f>IFERROR(VLOOKUP($B76,Доходы!$B$21:$Q$31,8,0),"NA")</f>
        <v>NA</v>
      </c>
      <c r="BF76" s="1" t="str">
        <f>IFERROR(VLOOKUP($B76,Доходы!$B$21:$Q$31,9,0),"NA")</f>
        <v>NA</v>
      </c>
      <c r="BG76" s="1" t="str">
        <f>IFERROR(VLOOKUP($B76,Доходы!$B$21:$Q$31,10,0),"NA")</f>
        <v>NA</v>
      </c>
      <c r="BH76" s="1" t="str">
        <f>IFERROR(VLOOKUP($B76,Доходы!$B$21:$Q$31,11,0),"NA")</f>
        <v>NA</v>
      </c>
      <c r="BI76" s="1" t="str">
        <f>IFERROR(VLOOKUP($B76,Доходы!$B$21:$Q$31,12,0),"NA")</f>
        <v>NA</v>
      </c>
      <c r="BJ76" s="1" t="str">
        <f>IFERROR(VLOOKUP($B76,Доходы!$B$21:$Q$31,13,0),"NA")</f>
        <v>NA</v>
      </c>
      <c r="BK76" s="1" t="str">
        <f>IFERROR(VLOOKUP($B76,Доходы!$B$21:$Q$31,14,0),"NA")</f>
        <v>NA</v>
      </c>
      <c r="BL76" s="1" t="str">
        <f>IFERROR(VLOOKUP($B76,Доходы!$B$21:$Q$31,15,0),"NA")</f>
        <v>NA</v>
      </c>
      <c r="BM76" s="1" t="str">
        <f>IFERROR(VLOOKUP($B76,Доходы!$B$21:$Q$31,16,0),"NA")</f>
        <v>NA</v>
      </c>
      <c r="BN76" s="1" t="str">
        <f>IFERROR(VLOOKUP($B76,Расходы!$B$18:$O$28,2,0),"NA")</f>
        <v>NA</v>
      </c>
      <c r="BO76" s="1" t="str">
        <f>IFERROR(VLOOKUP($B76,Расходы!$B$18:$O$28,3,0),"NA")</f>
        <v>NA</v>
      </c>
      <c r="BP76" s="1" t="str">
        <f>IFERROR(VLOOKUP($B76,Расходы!$B$18:$O$28,4,0),"NA")</f>
        <v>NA</v>
      </c>
      <c r="BQ76" s="1" t="str">
        <f>IFERROR(VLOOKUP($B76,Расходы!$B$18:$O$28,5,0),"NA")</f>
        <v>NA</v>
      </c>
      <c r="BR76" s="1" t="str">
        <f>IFERROR(VLOOKUP($B76,Расходы!$B$18:$O$28,6,0),"NA")</f>
        <v>NA</v>
      </c>
      <c r="BS76" s="1" t="str">
        <f>IFERROR(VLOOKUP($B76,Расходы!$B$18:$O$28,7,0),"NA")</f>
        <v>NA</v>
      </c>
      <c r="BT76" s="1" t="str">
        <f>IFERROR(VLOOKUP($B76,Расходы!$B$18:$O$28,8,0),"NA")</f>
        <v>NA</v>
      </c>
      <c r="BU76" s="1" t="str">
        <f>IFERROR(VLOOKUP($B76,Расходы!$B$18:$O$28,9,0),"NA")</f>
        <v>NA</v>
      </c>
      <c r="BV76" s="1" t="str">
        <f>IFERROR(VLOOKUP($B76,Расходы!$B$18:$O$28,10,0),"NA")</f>
        <v>NA</v>
      </c>
      <c r="BW76" s="1" t="str">
        <f>IFERROR(VLOOKUP($B76,Расходы!$B$18:$O$28,11,0),"NA")</f>
        <v>NA</v>
      </c>
      <c r="BX76" s="1" t="str">
        <f>IFERROR(VLOOKUP($B76,Расходы!$B$18:$O$28,12,0),"NA")</f>
        <v>NA</v>
      </c>
      <c r="BY76" s="1" t="str">
        <f>IFERROR(VLOOKUP($B76,Расходы!$B$18:$O$28,13,0),"NA")</f>
        <v>NA</v>
      </c>
      <c r="BZ76" s="1" t="str">
        <f>IFERROR(VLOOKUP($B76,Расходы!$B$18:$O$28,14,0),"NA")</f>
        <v>NA</v>
      </c>
    </row>
    <row r="77" spans="1:78" x14ac:dyDescent="0.2">
      <c r="A77" t="s">
        <v>146</v>
      </c>
      <c r="B77">
        <v>2022</v>
      </c>
      <c r="C77" t="s">
        <v>0</v>
      </c>
      <c r="D77" s="1">
        <v>606.4</v>
      </c>
      <c r="E77" s="1">
        <v>103.7</v>
      </c>
      <c r="F77" s="1">
        <v>103.2</v>
      </c>
      <c r="G77" s="1">
        <v>332500</v>
      </c>
      <c r="H77" s="1">
        <v>102</v>
      </c>
      <c r="I77" s="1">
        <v>102.8</v>
      </c>
      <c r="J77" s="1">
        <v>101.3</v>
      </c>
      <c r="K77" s="1">
        <v>103</v>
      </c>
      <c r="L77" s="1">
        <v>100.7</v>
      </c>
      <c r="M77" s="1">
        <v>103.9</v>
      </c>
      <c r="N77" s="1">
        <v>104</v>
      </c>
      <c r="O77" s="1">
        <v>101</v>
      </c>
      <c r="P77" s="1">
        <v>103</v>
      </c>
      <c r="Q77" s="1">
        <v>105</v>
      </c>
      <c r="R77" s="1">
        <v>102</v>
      </c>
      <c r="S77" s="1">
        <v>11370</v>
      </c>
      <c r="T77" s="1">
        <v>21000</v>
      </c>
      <c r="U77" s="1">
        <v>1015</v>
      </c>
      <c r="V77" s="1">
        <v>520</v>
      </c>
      <c r="W77" s="1">
        <v>1100</v>
      </c>
      <c r="X77" s="1">
        <v>1166</v>
      </c>
      <c r="Y77" s="1">
        <v>497</v>
      </c>
      <c r="Z77" s="1">
        <v>100</v>
      </c>
      <c r="AA77" s="1">
        <v>35.65</v>
      </c>
      <c r="AB77" s="1">
        <v>11.32</v>
      </c>
      <c r="AC77" s="1">
        <v>4.75</v>
      </c>
      <c r="AD77" s="1">
        <v>64</v>
      </c>
      <c r="AE77" s="1">
        <v>7.82</v>
      </c>
      <c r="AF77" s="1">
        <v>51100</v>
      </c>
      <c r="AG77" s="1">
        <v>102</v>
      </c>
      <c r="AH77" s="1">
        <v>292</v>
      </c>
      <c r="AI77" s="1">
        <v>151000</v>
      </c>
      <c r="AJ77" s="1">
        <v>101.8</v>
      </c>
      <c r="AK77" s="1">
        <v>43800</v>
      </c>
      <c r="AL77" s="1">
        <v>102.5</v>
      </c>
      <c r="AM77" s="1">
        <v>112400</v>
      </c>
      <c r="AN77" s="1">
        <v>144800</v>
      </c>
      <c r="AO77" s="1">
        <v>66600</v>
      </c>
      <c r="AP77" s="1">
        <v>114500</v>
      </c>
      <c r="AQ77" s="1">
        <v>2145</v>
      </c>
      <c r="AR77" s="1">
        <v>106.45161290322581</v>
      </c>
      <c r="AS77" s="1">
        <v>1911</v>
      </c>
      <c r="AT77" s="1">
        <v>106.75977653631286</v>
      </c>
      <c r="AU77" s="1">
        <v>234</v>
      </c>
      <c r="AV77" s="1">
        <v>104</v>
      </c>
      <c r="AW77" s="1">
        <v>6.2</v>
      </c>
      <c r="AX77" s="1">
        <v>1.9954940457032511</v>
      </c>
      <c r="AY77" s="1" t="str">
        <f>IFERROR(VLOOKUP($B77,Доходы!$B$21:$Q$31,2,0),"NA")</f>
        <v>NA</v>
      </c>
      <c r="AZ77" s="1" t="str">
        <f>IFERROR(VLOOKUP($B77,Доходы!$B$21:$Q$31,3,0),"NA")</f>
        <v>NA</v>
      </c>
      <c r="BA77" s="1" t="str">
        <f>IFERROR(VLOOKUP($B77,Доходы!$B$21:$Q$31,4,0),"NA")</f>
        <v>NA</v>
      </c>
      <c r="BB77" s="1" t="str">
        <f>IFERROR(VLOOKUP($B77,Доходы!$B$21:$Q$31,5,0),"NA")</f>
        <v>NA</v>
      </c>
      <c r="BC77" s="1" t="str">
        <f>IFERROR(VLOOKUP($B77,Доходы!$B$21:$Q$31,6,0),"NA")</f>
        <v>NA</v>
      </c>
      <c r="BD77" s="1" t="str">
        <f>IFERROR(VLOOKUP($B77,Доходы!$B$21:$Q$31,7,0),"NA")</f>
        <v>NA</v>
      </c>
      <c r="BE77" s="1" t="str">
        <f>IFERROR(VLOOKUP($B77,Доходы!$B$21:$Q$31,8,0),"NA")</f>
        <v>NA</v>
      </c>
      <c r="BF77" s="1" t="str">
        <f>IFERROR(VLOOKUP($B77,Доходы!$B$21:$Q$31,9,0),"NA")</f>
        <v>NA</v>
      </c>
      <c r="BG77" s="1" t="str">
        <f>IFERROR(VLOOKUP($B77,Доходы!$B$21:$Q$31,10,0),"NA")</f>
        <v>NA</v>
      </c>
      <c r="BH77" s="1" t="str">
        <f>IFERROR(VLOOKUP($B77,Доходы!$B$21:$Q$31,11,0),"NA")</f>
        <v>NA</v>
      </c>
      <c r="BI77" s="1" t="str">
        <f>IFERROR(VLOOKUP($B77,Доходы!$B$21:$Q$31,12,0),"NA")</f>
        <v>NA</v>
      </c>
      <c r="BJ77" s="1" t="str">
        <f>IFERROR(VLOOKUP($B77,Доходы!$B$21:$Q$31,13,0),"NA")</f>
        <v>NA</v>
      </c>
      <c r="BK77" s="1" t="str">
        <f>IFERROR(VLOOKUP($B77,Доходы!$B$21:$Q$31,14,0),"NA")</f>
        <v>NA</v>
      </c>
      <c r="BL77" s="1" t="str">
        <f>IFERROR(VLOOKUP($B77,Доходы!$B$21:$Q$31,15,0),"NA")</f>
        <v>NA</v>
      </c>
      <c r="BM77" s="1" t="str">
        <f>IFERROR(VLOOKUP($B77,Доходы!$B$21:$Q$31,16,0),"NA")</f>
        <v>NA</v>
      </c>
      <c r="BN77" s="1" t="str">
        <f>IFERROR(VLOOKUP($B77,Расходы!$B$18:$O$28,2,0),"NA")</f>
        <v>NA</v>
      </c>
      <c r="BO77" s="1" t="str">
        <f>IFERROR(VLOOKUP($B77,Расходы!$B$18:$O$28,3,0),"NA")</f>
        <v>NA</v>
      </c>
      <c r="BP77" s="1" t="str">
        <f>IFERROR(VLOOKUP($B77,Расходы!$B$18:$O$28,4,0),"NA")</f>
        <v>NA</v>
      </c>
      <c r="BQ77" s="1" t="str">
        <f>IFERROR(VLOOKUP($B77,Расходы!$B$18:$O$28,5,0),"NA")</f>
        <v>NA</v>
      </c>
      <c r="BR77" s="1" t="str">
        <f>IFERROR(VLOOKUP($B77,Расходы!$B$18:$O$28,6,0),"NA")</f>
        <v>NA</v>
      </c>
      <c r="BS77" s="1" t="str">
        <f>IFERROR(VLOOKUP($B77,Расходы!$B$18:$O$28,7,0),"NA")</f>
        <v>NA</v>
      </c>
      <c r="BT77" s="1" t="str">
        <f>IFERROR(VLOOKUP($B77,Расходы!$B$18:$O$28,8,0),"NA")</f>
        <v>NA</v>
      </c>
      <c r="BU77" s="1" t="str">
        <f>IFERROR(VLOOKUP($B77,Расходы!$B$18:$O$28,9,0),"NA")</f>
        <v>NA</v>
      </c>
      <c r="BV77" s="1" t="str">
        <f>IFERROR(VLOOKUP($B77,Расходы!$B$18:$O$28,10,0),"NA")</f>
        <v>NA</v>
      </c>
      <c r="BW77" s="1" t="str">
        <f>IFERROR(VLOOKUP($B77,Расходы!$B$18:$O$28,11,0),"NA")</f>
        <v>NA</v>
      </c>
      <c r="BX77" s="1" t="str">
        <f>IFERROR(VLOOKUP($B77,Расходы!$B$18:$O$28,12,0),"NA")</f>
        <v>NA</v>
      </c>
      <c r="BY77" s="1" t="str">
        <f>IFERROR(VLOOKUP($B77,Расходы!$B$18:$O$28,13,0),"NA")</f>
        <v>NA</v>
      </c>
      <c r="BZ77" s="1" t="str">
        <f>IFERROR(VLOOKUP($B77,Расходы!$B$18:$O$28,14,0),"NA")</f>
        <v>NA</v>
      </c>
    </row>
    <row r="78" spans="1:78" x14ac:dyDescent="0.2">
      <c r="A78" t="s">
        <v>146</v>
      </c>
      <c r="B78">
        <v>2022</v>
      </c>
      <c r="C78" t="s">
        <v>1</v>
      </c>
      <c r="D78" s="1">
        <v>607</v>
      </c>
      <c r="E78" s="1">
        <v>103.7</v>
      </c>
      <c r="F78" s="1">
        <v>103.2</v>
      </c>
      <c r="G78" s="1">
        <v>345200</v>
      </c>
      <c r="H78" s="1">
        <v>103</v>
      </c>
      <c r="I78" s="1">
        <v>104</v>
      </c>
      <c r="J78" s="1">
        <v>102</v>
      </c>
      <c r="K78" s="1">
        <v>107</v>
      </c>
      <c r="L78" s="1">
        <v>101</v>
      </c>
      <c r="M78" s="1">
        <v>104.4</v>
      </c>
      <c r="N78" s="1">
        <v>106</v>
      </c>
      <c r="O78" s="1">
        <v>103</v>
      </c>
      <c r="P78" s="1">
        <v>105</v>
      </c>
      <c r="Q78" s="1">
        <v>106</v>
      </c>
      <c r="R78" s="1">
        <v>103</v>
      </c>
      <c r="S78" s="1">
        <v>11420</v>
      </c>
      <c r="T78" s="1">
        <v>21600</v>
      </c>
      <c r="U78" s="1">
        <v>1130</v>
      </c>
      <c r="V78" s="1">
        <v>550</v>
      </c>
      <c r="W78" s="1">
        <v>1180</v>
      </c>
      <c r="X78" s="1">
        <v>1200</v>
      </c>
      <c r="Y78" s="1">
        <v>505</v>
      </c>
      <c r="Z78" s="1">
        <v>100.5</v>
      </c>
      <c r="AA78" s="1">
        <v>36.1</v>
      </c>
      <c r="AB78" s="1">
        <v>11.35</v>
      </c>
      <c r="AC78" s="1">
        <v>5.2</v>
      </c>
      <c r="AD78" s="1">
        <v>67</v>
      </c>
      <c r="AE78" s="1">
        <v>7.94</v>
      </c>
      <c r="AF78" s="1">
        <v>54700</v>
      </c>
      <c r="AG78" s="1">
        <v>104.5</v>
      </c>
      <c r="AH78" s="1">
        <v>300</v>
      </c>
      <c r="AI78" s="1">
        <v>156500</v>
      </c>
      <c r="AJ78" s="1">
        <v>102.8</v>
      </c>
      <c r="AK78" s="1">
        <v>44600</v>
      </c>
      <c r="AL78" s="1">
        <v>103</v>
      </c>
      <c r="AM78" s="1">
        <v>113300</v>
      </c>
      <c r="AN78" s="1">
        <v>146300</v>
      </c>
      <c r="AO78" s="1">
        <v>70400</v>
      </c>
      <c r="AP78" s="1">
        <v>117100</v>
      </c>
      <c r="AQ78" s="1">
        <v>2282</v>
      </c>
      <c r="AR78" s="1">
        <v>108.25426944971538</v>
      </c>
      <c r="AS78" s="1">
        <v>2030</v>
      </c>
      <c r="AT78" s="1">
        <v>108.55614973262033</v>
      </c>
      <c r="AU78" s="1">
        <v>252</v>
      </c>
      <c r="AV78" s="1">
        <v>105.88235294117648</v>
      </c>
      <c r="AW78" s="1">
        <v>6.05</v>
      </c>
      <c r="AX78" s="1">
        <v>1.9465894465894467</v>
      </c>
      <c r="AY78" s="1" t="str">
        <f>IFERROR(VLOOKUP($B78,Доходы!$B$21:$Q$31,2,0),"NA")</f>
        <v>NA</v>
      </c>
      <c r="AZ78" s="1" t="str">
        <f>IFERROR(VLOOKUP($B78,Доходы!$B$21:$Q$31,3,0),"NA")</f>
        <v>NA</v>
      </c>
      <c r="BA78" s="1" t="str">
        <f>IFERROR(VLOOKUP($B78,Доходы!$B$21:$Q$31,4,0),"NA")</f>
        <v>NA</v>
      </c>
      <c r="BB78" s="1" t="str">
        <f>IFERROR(VLOOKUP($B78,Доходы!$B$21:$Q$31,5,0),"NA")</f>
        <v>NA</v>
      </c>
      <c r="BC78" s="1" t="str">
        <f>IFERROR(VLOOKUP($B78,Доходы!$B$21:$Q$31,6,0),"NA")</f>
        <v>NA</v>
      </c>
      <c r="BD78" s="1" t="str">
        <f>IFERROR(VLOOKUP($B78,Доходы!$B$21:$Q$31,7,0),"NA")</f>
        <v>NA</v>
      </c>
      <c r="BE78" s="1" t="str">
        <f>IFERROR(VLOOKUP($B78,Доходы!$B$21:$Q$31,8,0),"NA")</f>
        <v>NA</v>
      </c>
      <c r="BF78" s="1" t="str">
        <f>IFERROR(VLOOKUP($B78,Доходы!$B$21:$Q$31,9,0),"NA")</f>
        <v>NA</v>
      </c>
      <c r="BG78" s="1" t="str">
        <f>IFERROR(VLOOKUP($B78,Доходы!$B$21:$Q$31,10,0),"NA")</f>
        <v>NA</v>
      </c>
      <c r="BH78" s="1" t="str">
        <f>IFERROR(VLOOKUP($B78,Доходы!$B$21:$Q$31,11,0),"NA")</f>
        <v>NA</v>
      </c>
      <c r="BI78" s="1" t="str">
        <f>IFERROR(VLOOKUP($B78,Доходы!$B$21:$Q$31,12,0),"NA")</f>
        <v>NA</v>
      </c>
      <c r="BJ78" s="1" t="str">
        <f>IFERROR(VLOOKUP($B78,Доходы!$B$21:$Q$31,13,0),"NA")</f>
        <v>NA</v>
      </c>
      <c r="BK78" s="1" t="str">
        <f>IFERROR(VLOOKUP($B78,Доходы!$B$21:$Q$31,14,0),"NA")</f>
        <v>NA</v>
      </c>
      <c r="BL78" s="1" t="str">
        <f>IFERROR(VLOOKUP($B78,Доходы!$B$21:$Q$31,15,0),"NA")</f>
        <v>NA</v>
      </c>
      <c r="BM78" s="1" t="str">
        <f>IFERROR(VLOOKUP($B78,Доходы!$B$21:$Q$31,16,0),"NA")</f>
        <v>NA</v>
      </c>
      <c r="BN78" s="1" t="str">
        <f>IFERROR(VLOOKUP($B78,Расходы!$B$18:$O$28,2,0),"NA")</f>
        <v>NA</v>
      </c>
      <c r="BO78" s="1" t="str">
        <f>IFERROR(VLOOKUP($B78,Расходы!$B$18:$O$28,3,0),"NA")</f>
        <v>NA</v>
      </c>
      <c r="BP78" s="1" t="str">
        <f>IFERROR(VLOOKUP($B78,Расходы!$B$18:$O$28,4,0),"NA")</f>
        <v>NA</v>
      </c>
      <c r="BQ78" s="1" t="str">
        <f>IFERROR(VLOOKUP($B78,Расходы!$B$18:$O$28,5,0),"NA")</f>
        <v>NA</v>
      </c>
      <c r="BR78" s="1" t="str">
        <f>IFERROR(VLOOKUP($B78,Расходы!$B$18:$O$28,6,0),"NA")</f>
        <v>NA</v>
      </c>
      <c r="BS78" s="1" t="str">
        <f>IFERROR(VLOOKUP($B78,Расходы!$B$18:$O$28,7,0),"NA")</f>
        <v>NA</v>
      </c>
      <c r="BT78" s="1" t="str">
        <f>IFERROR(VLOOKUP($B78,Расходы!$B$18:$O$28,8,0),"NA")</f>
        <v>NA</v>
      </c>
      <c r="BU78" s="1" t="str">
        <f>IFERROR(VLOOKUP($B78,Расходы!$B$18:$O$28,9,0),"NA")</f>
        <v>NA</v>
      </c>
      <c r="BV78" s="1" t="str">
        <f>IFERROR(VLOOKUP($B78,Расходы!$B$18:$O$28,10,0),"NA")</f>
        <v>NA</v>
      </c>
      <c r="BW78" s="1" t="str">
        <f>IFERROR(VLOOKUP($B78,Расходы!$B$18:$O$28,11,0),"NA")</f>
        <v>NA</v>
      </c>
      <c r="BX78" s="1" t="str">
        <f>IFERROR(VLOOKUP($B78,Расходы!$B$18:$O$28,12,0),"NA")</f>
        <v>NA</v>
      </c>
      <c r="BY78" s="1" t="str">
        <f>IFERROR(VLOOKUP($B78,Расходы!$B$18:$O$28,13,0),"NA")</f>
        <v>NA</v>
      </c>
      <c r="BZ78" s="1" t="str">
        <f>IFERROR(VLOOKUP($B78,Расходы!$B$18:$O$28,14,0),"NA")</f>
        <v>NA</v>
      </c>
    </row>
    <row r="79" spans="1:78" x14ac:dyDescent="0.2">
      <c r="A79" t="s">
        <v>146</v>
      </c>
      <c r="B79">
        <v>2022</v>
      </c>
      <c r="C79" t="s">
        <v>133</v>
      </c>
      <c r="D79" s="1">
        <v>605.79999999999995</v>
      </c>
      <c r="E79" s="1">
        <v>103.7</v>
      </c>
      <c r="F79" s="1">
        <v>103.2</v>
      </c>
      <c r="G79" s="1">
        <v>316800</v>
      </c>
      <c r="H79" s="1">
        <v>99</v>
      </c>
      <c r="I79" s="1">
        <v>101.5</v>
      </c>
      <c r="J79" s="1">
        <v>101</v>
      </c>
      <c r="K79" s="1">
        <v>100.5</v>
      </c>
      <c r="L79" s="1">
        <v>100.2</v>
      </c>
      <c r="M79" s="1">
        <v>101</v>
      </c>
      <c r="N79" s="1">
        <v>101.5</v>
      </c>
      <c r="O79" s="1">
        <v>98</v>
      </c>
      <c r="P79" s="1">
        <v>101.5</v>
      </c>
      <c r="Q79" s="1">
        <v>102</v>
      </c>
      <c r="R79" s="1">
        <v>100.5</v>
      </c>
      <c r="S79" s="1">
        <v>11320</v>
      </c>
      <c r="T79" s="1">
        <v>20300</v>
      </c>
      <c r="U79" s="1">
        <v>940</v>
      </c>
      <c r="V79" s="1">
        <v>447</v>
      </c>
      <c r="W79" s="1">
        <v>1020</v>
      </c>
      <c r="X79" s="1">
        <v>1140</v>
      </c>
      <c r="Y79" s="1">
        <v>487</v>
      </c>
      <c r="Z79" s="1">
        <v>99.5</v>
      </c>
      <c r="AA79" s="1">
        <v>35.299999999999997</v>
      </c>
      <c r="AB79" s="1">
        <v>11.26</v>
      </c>
      <c r="AC79" s="1">
        <v>4.32</v>
      </c>
      <c r="AD79" s="1">
        <v>63.5</v>
      </c>
      <c r="AE79" s="1">
        <v>7.7</v>
      </c>
      <c r="AF79" s="1">
        <v>45800</v>
      </c>
      <c r="AG79" s="1">
        <v>100</v>
      </c>
      <c r="AH79" s="1">
        <v>260</v>
      </c>
      <c r="AI79" s="1">
        <v>144000</v>
      </c>
      <c r="AJ79" s="1">
        <v>100</v>
      </c>
      <c r="AK79" s="1">
        <v>41900</v>
      </c>
      <c r="AL79" s="1">
        <v>100.5</v>
      </c>
      <c r="AM79" s="1">
        <v>110500</v>
      </c>
      <c r="AN79" s="1">
        <v>139500</v>
      </c>
      <c r="AO79" s="1">
        <v>50500</v>
      </c>
      <c r="AP79" s="1">
        <v>104500</v>
      </c>
      <c r="AQ79" s="1">
        <v>1965</v>
      </c>
      <c r="AR79" s="1">
        <v>104.07838983050848</v>
      </c>
      <c r="AS79" s="1">
        <v>1743</v>
      </c>
      <c r="AT79" s="1">
        <v>104.37125748502994</v>
      </c>
      <c r="AU79" s="1">
        <v>222</v>
      </c>
      <c r="AV79" s="1">
        <v>101.83486238532109</v>
      </c>
      <c r="AW79" s="1">
        <v>6.3</v>
      </c>
      <c r="AX79" s="1">
        <v>2.0283322601416609</v>
      </c>
      <c r="AY79" s="1" t="str">
        <f>IFERROR(VLOOKUP($B79,Доходы!$B$21:$Q$31,2,0),"NA")</f>
        <v>NA</v>
      </c>
      <c r="AZ79" s="1" t="str">
        <f>IFERROR(VLOOKUP($B79,Доходы!$B$21:$Q$31,3,0),"NA")</f>
        <v>NA</v>
      </c>
      <c r="BA79" s="1" t="str">
        <f>IFERROR(VLOOKUP($B79,Доходы!$B$21:$Q$31,4,0),"NA")</f>
        <v>NA</v>
      </c>
      <c r="BB79" s="1" t="str">
        <f>IFERROR(VLOOKUP($B79,Доходы!$B$21:$Q$31,5,0),"NA")</f>
        <v>NA</v>
      </c>
      <c r="BC79" s="1" t="str">
        <f>IFERROR(VLOOKUP($B79,Доходы!$B$21:$Q$31,6,0),"NA")</f>
        <v>NA</v>
      </c>
      <c r="BD79" s="1" t="str">
        <f>IFERROR(VLOOKUP($B79,Доходы!$B$21:$Q$31,7,0),"NA")</f>
        <v>NA</v>
      </c>
      <c r="BE79" s="1" t="str">
        <f>IFERROR(VLOOKUP($B79,Доходы!$B$21:$Q$31,8,0),"NA")</f>
        <v>NA</v>
      </c>
      <c r="BF79" s="1" t="str">
        <f>IFERROR(VLOOKUP($B79,Доходы!$B$21:$Q$31,9,0),"NA")</f>
        <v>NA</v>
      </c>
      <c r="BG79" s="1" t="str">
        <f>IFERROR(VLOOKUP($B79,Доходы!$B$21:$Q$31,10,0),"NA")</f>
        <v>NA</v>
      </c>
      <c r="BH79" s="1" t="str">
        <f>IFERROR(VLOOKUP($B79,Доходы!$B$21:$Q$31,11,0),"NA")</f>
        <v>NA</v>
      </c>
      <c r="BI79" s="1" t="str">
        <f>IFERROR(VLOOKUP($B79,Доходы!$B$21:$Q$31,12,0),"NA")</f>
        <v>NA</v>
      </c>
      <c r="BJ79" s="1" t="str">
        <f>IFERROR(VLOOKUP($B79,Доходы!$B$21:$Q$31,13,0),"NA")</f>
        <v>NA</v>
      </c>
      <c r="BK79" s="1" t="str">
        <f>IFERROR(VLOOKUP($B79,Доходы!$B$21:$Q$31,14,0),"NA")</f>
        <v>NA</v>
      </c>
      <c r="BL79" s="1" t="str">
        <f>IFERROR(VLOOKUP($B79,Доходы!$B$21:$Q$31,15,0),"NA")</f>
        <v>NA</v>
      </c>
      <c r="BM79" s="1" t="str">
        <f>IFERROR(VLOOKUP($B79,Доходы!$B$21:$Q$31,16,0),"NA")</f>
        <v>NA</v>
      </c>
      <c r="BN79" s="1" t="str">
        <f>IFERROR(VLOOKUP($B79,Расходы!$B$18:$O$28,2,0),"NA")</f>
        <v>NA</v>
      </c>
      <c r="BO79" s="1" t="str">
        <f>IFERROR(VLOOKUP($B79,Расходы!$B$18:$O$28,3,0),"NA")</f>
        <v>NA</v>
      </c>
      <c r="BP79" s="1" t="str">
        <f>IFERROR(VLOOKUP($B79,Расходы!$B$18:$O$28,4,0),"NA")</f>
        <v>NA</v>
      </c>
      <c r="BQ79" s="1" t="str">
        <f>IFERROR(VLOOKUP($B79,Расходы!$B$18:$O$28,5,0),"NA")</f>
        <v>NA</v>
      </c>
      <c r="BR79" s="1" t="str">
        <f>IFERROR(VLOOKUP($B79,Расходы!$B$18:$O$28,6,0),"NA")</f>
        <v>NA</v>
      </c>
      <c r="BS79" s="1" t="str">
        <f>IFERROR(VLOOKUP($B79,Расходы!$B$18:$O$28,7,0),"NA")</f>
        <v>NA</v>
      </c>
      <c r="BT79" s="1" t="str">
        <f>IFERROR(VLOOKUP($B79,Расходы!$B$18:$O$28,8,0),"NA")</f>
        <v>NA</v>
      </c>
      <c r="BU79" s="1" t="str">
        <f>IFERROR(VLOOKUP($B79,Расходы!$B$18:$O$28,9,0),"NA")</f>
        <v>NA</v>
      </c>
      <c r="BV79" s="1" t="str">
        <f>IFERROR(VLOOKUP($B79,Расходы!$B$18:$O$28,10,0),"NA")</f>
        <v>NA</v>
      </c>
      <c r="BW79" s="1" t="str">
        <f>IFERROR(VLOOKUP($B79,Расходы!$B$18:$O$28,11,0),"NA")</f>
        <v>NA</v>
      </c>
      <c r="BX79" s="1" t="str">
        <f>IFERROR(VLOOKUP($B79,Расходы!$B$18:$O$28,12,0),"NA")</f>
        <v>NA</v>
      </c>
      <c r="BY79" s="1" t="str">
        <f>IFERROR(VLOOKUP($B79,Расходы!$B$18:$O$28,13,0),"NA")</f>
        <v>NA</v>
      </c>
      <c r="BZ79" s="1" t="str">
        <f>IFERROR(VLOOKUP($B79,Расходы!$B$18:$O$28,14,0),"NA")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EBCE-3BFE-4C10-8B15-6994E0E3231F}">
  <dimension ref="A1:G5554"/>
  <sheetViews>
    <sheetView workbookViewId="0">
      <selection activeCell="C33" sqref="C33"/>
    </sheetView>
  </sheetViews>
  <sheetFormatPr defaultRowHeight="12.75" x14ac:dyDescent="0.2"/>
  <cols>
    <col min="2" max="2" width="13" bestFit="1" customWidth="1"/>
    <col min="3" max="3" width="18" customWidth="1"/>
    <col min="7" max="7" width="49.1640625" customWidth="1"/>
  </cols>
  <sheetData>
    <row r="1" spans="1:7" x14ac:dyDescent="0.2">
      <c r="A1" s="2" t="s">
        <v>120</v>
      </c>
      <c r="B1" s="2" t="s">
        <v>125</v>
      </c>
      <c r="C1" s="2" t="s">
        <v>124</v>
      </c>
      <c r="D1" s="2" t="s">
        <v>123</v>
      </c>
      <c r="E1" s="2" t="s">
        <v>121</v>
      </c>
      <c r="F1" s="2" t="s">
        <v>131</v>
      </c>
      <c r="G1" s="2" t="s">
        <v>122</v>
      </c>
    </row>
    <row r="2" spans="1:7" x14ac:dyDescent="0.2">
      <c r="A2">
        <v>1</v>
      </c>
      <c r="B2" t="s">
        <v>136</v>
      </c>
      <c r="C2" t="s">
        <v>114</v>
      </c>
      <c r="D2" t="s">
        <v>3</v>
      </c>
      <c r="E2">
        <v>2007</v>
      </c>
      <c r="F2" t="s">
        <v>135</v>
      </c>
      <c r="G2">
        <v>691.9</v>
      </c>
    </row>
    <row r="3" spans="1:7" x14ac:dyDescent="0.2">
      <c r="A3">
        <v>1</v>
      </c>
      <c r="B3" t="s">
        <v>136</v>
      </c>
      <c r="C3" t="s">
        <v>114</v>
      </c>
      <c r="D3" t="s">
        <v>3</v>
      </c>
      <c r="E3">
        <v>2008</v>
      </c>
      <c r="F3" t="s">
        <v>135</v>
      </c>
      <c r="G3">
        <v>689.1</v>
      </c>
    </row>
    <row r="4" spans="1:7" x14ac:dyDescent="0.2">
      <c r="A4">
        <v>1</v>
      </c>
      <c r="B4" t="s">
        <v>136</v>
      </c>
      <c r="C4" t="s">
        <v>114</v>
      </c>
      <c r="D4" t="s">
        <v>3</v>
      </c>
      <c r="E4">
        <v>2009</v>
      </c>
      <c r="F4" t="s">
        <v>134</v>
      </c>
      <c r="G4">
        <v>686.5</v>
      </c>
    </row>
    <row r="5" spans="1:7" x14ac:dyDescent="0.2">
      <c r="A5">
        <v>1</v>
      </c>
      <c r="B5" t="s">
        <v>136</v>
      </c>
      <c r="C5" t="s">
        <v>114</v>
      </c>
      <c r="D5" t="s">
        <v>3</v>
      </c>
      <c r="E5">
        <v>2010</v>
      </c>
      <c r="F5" t="s">
        <v>0</v>
      </c>
      <c r="G5">
        <v>684</v>
      </c>
    </row>
    <row r="6" spans="1:7" x14ac:dyDescent="0.2">
      <c r="A6">
        <v>1</v>
      </c>
      <c r="B6" t="s">
        <v>136</v>
      </c>
      <c r="C6" t="s">
        <v>114</v>
      </c>
      <c r="D6" t="s">
        <v>3</v>
      </c>
      <c r="E6">
        <v>2011</v>
      </c>
      <c r="F6" t="s">
        <v>0</v>
      </c>
      <c r="G6">
        <v>681.7</v>
      </c>
    </row>
    <row r="7" spans="1:7" x14ac:dyDescent="0.2">
      <c r="A7">
        <v>1</v>
      </c>
      <c r="B7" t="s">
        <v>136</v>
      </c>
      <c r="C7" t="s">
        <v>114</v>
      </c>
      <c r="D7" t="s">
        <v>3</v>
      </c>
      <c r="E7">
        <v>2011</v>
      </c>
      <c r="F7" t="s">
        <v>1</v>
      </c>
      <c r="G7">
        <v>683.1</v>
      </c>
    </row>
    <row r="8" spans="1:7" x14ac:dyDescent="0.2">
      <c r="A8">
        <v>1</v>
      </c>
      <c r="B8" t="s">
        <v>136</v>
      </c>
      <c r="C8" t="s">
        <v>114</v>
      </c>
      <c r="D8" t="s">
        <v>3</v>
      </c>
      <c r="E8">
        <v>2012</v>
      </c>
      <c r="F8" t="s">
        <v>0</v>
      </c>
      <c r="G8">
        <v>679.8</v>
      </c>
    </row>
    <row r="9" spans="1:7" x14ac:dyDescent="0.2">
      <c r="A9">
        <v>1</v>
      </c>
      <c r="B9" t="s">
        <v>136</v>
      </c>
      <c r="C9" t="s">
        <v>114</v>
      </c>
      <c r="D9" t="s">
        <v>3</v>
      </c>
      <c r="E9">
        <v>2012</v>
      </c>
      <c r="F9" t="s">
        <v>1</v>
      </c>
      <c r="G9">
        <v>682</v>
      </c>
    </row>
    <row r="10" spans="1:7" x14ac:dyDescent="0.2">
      <c r="A10">
        <v>1</v>
      </c>
      <c r="B10" t="s">
        <v>136</v>
      </c>
      <c r="C10" t="s">
        <v>114</v>
      </c>
      <c r="D10" t="s">
        <v>3</v>
      </c>
      <c r="E10">
        <v>2010</v>
      </c>
      <c r="F10" t="s">
        <v>1</v>
      </c>
      <c r="G10">
        <v>684.6</v>
      </c>
    </row>
    <row r="11" spans="1:7" x14ac:dyDescent="0.2">
      <c r="A11">
        <v>1</v>
      </c>
      <c r="B11" t="s">
        <v>137</v>
      </c>
      <c r="C11" t="s">
        <v>114</v>
      </c>
      <c r="D11" t="s">
        <v>3</v>
      </c>
      <c r="E11">
        <v>2008</v>
      </c>
      <c r="F11" t="s">
        <v>135</v>
      </c>
      <c r="G11">
        <v>689.1</v>
      </c>
    </row>
    <row r="12" spans="1:7" x14ac:dyDescent="0.2">
      <c r="A12">
        <v>1</v>
      </c>
      <c r="B12" t="s">
        <v>137</v>
      </c>
      <c r="C12" t="s">
        <v>114</v>
      </c>
      <c r="D12" t="s">
        <v>3</v>
      </c>
      <c r="E12">
        <v>2012</v>
      </c>
      <c r="F12" t="s">
        <v>1</v>
      </c>
      <c r="G12">
        <v>679.6</v>
      </c>
    </row>
    <row r="13" spans="1:7" x14ac:dyDescent="0.2">
      <c r="A13">
        <v>1</v>
      </c>
      <c r="B13" t="s">
        <v>137</v>
      </c>
      <c r="C13" t="s">
        <v>114</v>
      </c>
      <c r="D13" t="s">
        <v>3</v>
      </c>
      <c r="E13">
        <v>2011</v>
      </c>
      <c r="F13" t="s">
        <v>0</v>
      </c>
      <c r="G13">
        <v>680.5</v>
      </c>
    </row>
    <row r="14" spans="1:7" x14ac:dyDescent="0.2">
      <c r="A14">
        <v>1</v>
      </c>
      <c r="B14" t="s">
        <v>137</v>
      </c>
      <c r="C14" t="s">
        <v>114</v>
      </c>
      <c r="D14" t="s">
        <v>3</v>
      </c>
      <c r="E14">
        <v>2009</v>
      </c>
      <c r="F14" t="s">
        <v>135</v>
      </c>
      <c r="G14">
        <v>685.9</v>
      </c>
    </row>
    <row r="15" spans="1:7" x14ac:dyDescent="0.2">
      <c r="A15">
        <v>1</v>
      </c>
      <c r="B15" t="s">
        <v>137</v>
      </c>
      <c r="C15" t="s">
        <v>114</v>
      </c>
      <c r="D15" t="s">
        <v>3</v>
      </c>
      <c r="E15">
        <v>2013</v>
      </c>
      <c r="F15" t="s">
        <v>0</v>
      </c>
      <c r="G15">
        <v>677.7</v>
      </c>
    </row>
    <row r="16" spans="1:7" x14ac:dyDescent="0.2">
      <c r="A16">
        <v>1</v>
      </c>
      <c r="B16" t="s">
        <v>137</v>
      </c>
      <c r="C16" t="s">
        <v>114</v>
      </c>
      <c r="D16" t="s">
        <v>3</v>
      </c>
      <c r="E16">
        <v>2011</v>
      </c>
      <c r="F16" t="s">
        <v>1</v>
      </c>
      <c r="G16">
        <v>681</v>
      </c>
    </row>
    <row r="17" spans="1:7" x14ac:dyDescent="0.2">
      <c r="A17">
        <v>1</v>
      </c>
      <c r="B17" t="s">
        <v>137</v>
      </c>
      <c r="C17" t="s">
        <v>114</v>
      </c>
      <c r="D17" t="s">
        <v>3</v>
      </c>
      <c r="E17">
        <v>2010</v>
      </c>
      <c r="F17" t="s">
        <v>134</v>
      </c>
      <c r="G17">
        <v>683.1</v>
      </c>
    </row>
    <row r="18" spans="1:7" x14ac:dyDescent="0.2">
      <c r="A18">
        <v>1</v>
      </c>
      <c r="B18" t="s">
        <v>137</v>
      </c>
      <c r="C18" t="s">
        <v>114</v>
      </c>
      <c r="D18" t="s">
        <v>3</v>
      </c>
      <c r="E18">
        <v>2013</v>
      </c>
      <c r="F18" t="s">
        <v>1</v>
      </c>
      <c r="G18">
        <v>678.5</v>
      </c>
    </row>
    <row r="19" spans="1:7" x14ac:dyDescent="0.2">
      <c r="A19">
        <v>1</v>
      </c>
      <c r="B19" t="s">
        <v>137</v>
      </c>
      <c r="C19" t="s">
        <v>114</v>
      </c>
      <c r="D19" t="s">
        <v>3</v>
      </c>
      <c r="E19">
        <v>2012</v>
      </c>
      <c r="F19" t="s">
        <v>0</v>
      </c>
      <c r="G19">
        <v>679</v>
      </c>
    </row>
    <row r="20" spans="1:7" x14ac:dyDescent="0.2">
      <c r="A20">
        <v>1</v>
      </c>
      <c r="B20" t="s">
        <v>138</v>
      </c>
      <c r="C20" t="s">
        <v>119</v>
      </c>
      <c r="D20" t="s">
        <v>3</v>
      </c>
      <c r="E20">
        <v>2011</v>
      </c>
      <c r="F20" t="s">
        <v>134</v>
      </c>
      <c r="G20">
        <v>642.6</v>
      </c>
    </row>
    <row r="21" spans="1:7" x14ac:dyDescent="0.2">
      <c r="A21">
        <v>1</v>
      </c>
      <c r="B21" t="s">
        <v>138</v>
      </c>
      <c r="C21" t="s">
        <v>119</v>
      </c>
      <c r="D21" t="s">
        <v>3</v>
      </c>
      <c r="E21">
        <v>2013</v>
      </c>
      <c r="F21" t="s">
        <v>0</v>
      </c>
      <c r="G21">
        <v>636</v>
      </c>
    </row>
    <row r="22" spans="1:7" x14ac:dyDescent="0.2">
      <c r="A22">
        <v>1</v>
      </c>
      <c r="B22" t="s">
        <v>138</v>
      </c>
      <c r="C22" t="s">
        <v>119</v>
      </c>
      <c r="D22" t="s">
        <v>3</v>
      </c>
      <c r="E22">
        <v>2012</v>
      </c>
      <c r="F22" t="s">
        <v>0</v>
      </c>
      <c r="G22">
        <v>639</v>
      </c>
    </row>
    <row r="23" spans="1:7" x14ac:dyDescent="0.2">
      <c r="A23">
        <v>1</v>
      </c>
      <c r="B23" t="s">
        <v>138</v>
      </c>
      <c r="C23" t="s">
        <v>119</v>
      </c>
      <c r="D23" t="s">
        <v>3</v>
      </c>
      <c r="E23">
        <v>2013</v>
      </c>
      <c r="F23" t="s">
        <v>1</v>
      </c>
      <c r="G23">
        <v>636.70000000000005</v>
      </c>
    </row>
    <row r="24" spans="1:7" x14ac:dyDescent="0.2">
      <c r="A24">
        <v>1</v>
      </c>
      <c r="B24" t="s">
        <v>138</v>
      </c>
      <c r="C24" t="s">
        <v>119</v>
      </c>
      <c r="D24" t="s">
        <v>3</v>
      </c>
      <c r="E24">
        <v>2012</v>
      </c>
      <c r="F24" t="s">
        <v>1</v>
      </c>
      <c r="G24">
        <v>639.5</v>
      </c>
    </row>
    <row r="25" spans="1:7" x14ac:dyDescent="0.2">
      <c r="A25">
        <v>1</v>
      </c>
      <c r="B25" t="s">
        <v>138</v>
      </c>
      <c r="C25" t="s">
        <v>119</v>
      </c>
      <c r="D25" t="s">
        <v>3</v>
      </c>
      <c r="E25">
        <v>2010</v>
      </c>
      <c r="F25" t="s">
        <v>135</v>
      </c>
      <c r="G25">
        <v>646.1</v>
      </c>
    </row>
    <row r="26" spans="1:7" x14ac:dyDescent="0.2">
      <c r="A26">
        <v>1</v>
      </c>
      <c r="B26" t="s">
        <v>138</v>
      </c>
      <c r="C26" t="s">
        <v>119</v>
      </c>
      <c r="D26" t="s">
        <v>3</v>
      </c>
      <c r="E26">
        <v>2014</v>
      </c>
      <c r="F26" t="s">
        <v>0</v>
      </c>
      <c r="G26">
        <v>633.5</v>
      </c>
    </row>
    <row r="27" spans="1:7" x14ac:dyDescent="0.2">
      <c r="A27">
        <v>1</v>
      </c>
      <c r="B27" t="s">
        <v>138</v>
      </c>
      <c r="C27" t="s">
        <v>119</v>
      </c>
      <c r="D27" t="s">
        <v>3</v>
      </c>
      <c r="E27">
        <v>2014</v>
      </c>
      <c r="F27" t="s">
        <v>1</v>
      </c>
      <c r="G27">
        <v>634.4</v>
      </c>
    </row>
    <row r="28" spans="1:7" x14ac:dyDescent="0.2">
      <c r="A28">
        <v>1</v>
      </c>
      <c r="B28" t="s">
        <v>139</v>
      </c>
      <c r="C28" t="s">
        <v>2</v>
      </c>
      <c r="D28" t="s">
        <v>3</v>
      </c>
      <c r="E28">
        <v>2013</v>
      </c>
      <c r="F28" t="s">
        <v>1</v>
      </c>
      <c r="G28">
        <v>636.5</v>
      </c>
    </row>
    <row r="29" spans="1:7" x14ac:dyDescent="0.2">
      <c r="A29">
        <v>1</v>
      </c>
      <c r="B29" t="s">
        <v>139</v>
      </c>
      <c r="C29" t="s">
        <v>2</v>
      </c>
      <c r="D29" t="s">
        <v>3</v>
      </c>
      <c r="E29">
        <v>2015</v>
      </c>
      <c r="F29" t="s">
        <v>0</v>
      </c>
      <c r="G29">
        <v>633.1</v>
      </c>
    </row>
    <row r="30" spans="1:7" x14ac:dyDescent="0.2">
      <c r="A30">
        <v>1</v>
      </c>
      <c r="B30" t="s">
        <v>139</v>
      </c>
      <c r="C30" t="s">
        <v>2</v>
      </c>
      <c r="D30" t="s">
        <v>3</v>
      </c>
      <c r="E30">
        <v>2011</v>
      </c>
      <c r="F30" t="s">
        <v>135</v>
      </c>
      <c r="G30">
        <v>641.13</v>
      </c>
    </row>
    <row r="31" spans="1:7" x14ac:dyDescent="0.2">
      <c r="A31">
        <v>1</v>
      </c>
      <c r="B31" t="s">
        <v>139</v>
      </c>
      <c r="C31" t="s">
        <v>2</v>
      </c>
      <c r="D31" t="s">
        <v>3</v>
      </c>
      <c r="E31">
        <v>2014</v>
      </c>
      <c r="F31" t="s">
        <v>0</v>
      </c>
      <c r="G31">
        <v>634.4</v>
      </c>
    </row>
    <row r="32" spans="1:7" x14ac:dyDescent="0.2">
      <c r="A32">
        <v>1</v>
      </c>
      <c r="B32" t="s">
        <v>139</v>
      </c>
      <c r="C32" t="s">
        <v>2</v>
      </c>
      <c r="D32" t="s">
        <v>3</v>
      </c>
      <c r="E32">
        <v>2015</v>
      </c>
      <c r="F32" t="s">
        <v>1</v>
      </c>
      <c r="G32">
        <v>634.6</v>
      </c>
    </row>
    <row r="33" spans="1:7" x14ac:dyDescent="0.2">
      <c r="A33">
        <v>1</v>
      </c>
      <c r="B33" t="s">
        <v>139</v>
      </c>
      <c r="C33" t="s">
        <v>2</v>
      </c>
      <c r="D33" t="s">
        <v>3</v>
      </c>
      <c r="E33">
        <v>2012</v>
      </c>
      <c r="F33" t="s">
        <v>134</v>
      </c>
      <c r="G33">
        <v>638.5</v>
      </c>
    </row>
    <row r="34" spans="1:7" x14ac:dyDescent="0.2">
      <c r="A34">
        <v>1</v>
      </c>
      <c r="B34" t="s">
        <v>139</v>
      </c>
      <c r="C34" t="s">
        <v>2</v>
      </c>
      <c r="D34" t="s">
        <v>3</v>
      </c>
      <c r="E34">
        <v>2014</v>
      </c>
      <c r="F34" t="s">
        <v>1</v>
      </c>
      <c r="G34">
        <v>635.1</v>
      </c>
    </row>
    <row r="35" spans="1:7" x14ac:dyDescent="0.2">
      <c r="A35">
        <v>1</v>
      </c>
      <c r="B35" t="s">
        <v>139</v>
      </c>
      <c r="C35" t="s">
        <v>2</v>
      </c>
      <c r="D35" t="s">
        <v>3</v>
      </c>
      <c r="E35">
        <v>2013</v>
      </c>
      <c r="F35" t="s">
        <v>0</v>
      </c>
      <c r="G35">
        <v>636.1</v>
      </c>
    </row>
    <row r="36" spans="1:7" x14ac:dyDescent="0.2">
      <c r="A36">
        <v>1</v>
      </c>
      <c r="B36" t="s">
        <v>140</v>
      </c>
      <c r="C36" t="s">
        <v>2</v>
      </c>
      <c r="D36" t="s">
        <v>3</v>
      </c>
      <c r="E36">
        <v>2011</v>
      </c>
      <c r="F36" t="s">
        <v>135</v>
      </c>
      <c r="G36">
        <v>641.1</v>
      </c>
    </row>
    <row r="37" spans="1:7" x14ac:dyDescent="0.2">
      <c r="A37">
        <v>1</v>
      </c>
      <c r="B37" t="s">
        <v>140</v>
      </c>
      <c r="C37" t="s">
        <v>2</v>
      </c>
      <c r="D37" t="s">
        <v>3</v>
      </c>
      <c r="E37">
        <v>2015</v>
      </c>
      <c r="F37" t="s">
        <v>1</v>
      </c>
      <c r="G37">
        <v>632.9</v>
      </c>
    </row>
    <row r="38" spans="1:7" x14ac:dyDescent="0.2">
      <c r="A38">
        <v>1</v>
      </c>
      <c r="B38" t="s">
        <v>140</v>
      </c>
      <c r="C38" t="s">
        <v>2</v>
      </c>
      <c r="D38" t="s">
        <v>3</v>
      </c>
      <c r="E38">
        <v>2014</v>
      </c>
      <c r="F38" t="s">
        <v>0</v>
      </c>
      <c r="G38">
        <v>633.5</v>
      </c>
    </row>
    <row r="39" spans="1:7" x14ac:dyDescent="0.2">
      <c r="A39">
        <v>1</v>
      </c>
      <c r="B39" t="s">
        <v>140</v>
      </c>
      <c r="C39" t="s">
        <v>2</v>
      </c>
      <c r="D39" t="s">
        <v>3</v>
      </c>
      <c r="E39">
        <v>2012</v>
      </c>
      <c r="F39" t="s">
        <v>135</v>
      </c>
      <c r="G39">
        <v>638.29999999999995</v>
      </c>
    </row>
    <row r="40" spans="1:7" x14ac:dyDescent="0.2">
      <c r="A40">
        <v>1</v>
      </c>
      <c r="B40" t="s">
        <v>140</v>
      </c>
      <c r="C40" t="s">
        <v>2</v>
      </c>
      <c r="D40" t="s">
        <v>3</v>
      </c>
      <c r="E40">
        <v>2016</v>
      </c>
      <c r="F40" t="s">
        <v>0</v>
      </c>
      <c r="G40">
        <v>631.4</v>
      </c>
    </row>
    <row r="41" spans="1:7" x14ac:dyDescent="0.2">
      <c r="A41">
        <v>1</v>
      </c>
      <c r="B41" t="s">
        <v>140</v>
      </c>
      <c r="C41" t="s">
        <v>2</v>
      </c>
      <c r="D41" t="s">
        <v>3</v>
      </c>
      <c r="E41">
        <v>2014</v>
      </c>
      <c r="F41" t="s">
        <v>1</v>
      </c>
      <c r="G41">
        <v>634</v>
      </c>
    </row>
    <row r="42" spans="1:7" x14ac:dyDescent="0.2">
      <c r="A42">
        <v>1</v>
      </c>
      <c r="B42" t="s">
        <v>140</v>
      </c>
      <c r="C42" t="s">
        <v>2</v>
      </c>
      <c r="D42" t="s">
        <v>3</v>
      </c>
      <c r="E42">
        <v>2013</v>
      </c>
      <c r="F42" t="s">
        <v>134</v>
      </c>
      <c r="G42">
        <v>635.79999999999995</v>
      </c>
    </row>
    <row r="43" spans="1:7" x14ac:dyDescent="0.2">
      <c r="A43">
        <v>1</v>
      </c>
      <c r="B43" t="s">
        <v>140</v>
      </c>
      <c r="C43" t="s">
        <v>2</v>
      </c>
      <c r="D43" t="s">
        <v>3</v>
      </c>
      <c r="E43">
        <v>2016</v>
      </c>
      <c r="F43" t="s">
        <v>1</v>
      </c>
      <c r="G43">
        <v>632.29999999999995</v>
      </c>
    </row>
    <row r="44" spans="1:7" x14ac:dyDescent="0.2">
      <c r="A44">
        <v>1</v>
      </c>
      <c r="B44" t="s">
        <v>140</v>
      </c>
      <c r="C44" t="s">
        <v>2</v>
      </c>
      <c r="D44" t="s">
        <v>3</v>
      </c>
      <c r="E44">
        <v>2015</v>
      </c>
      <c r="F44" t="s">
        <v>0</v>
      </c>
      <c r="G44">
        <v>632.1</v>
      </c>
    </row>
    <row r="45" spans="1:7" x14ac:dyDescent="0.2">
      <c r="A45">
        <v>1</v>
      </c>
      <c r="B45" t="s">
        <v>141</v>
      </c>
      <c r="C45" t="s">
        <v>2</v>
      </c>
      <c r="D45" t="s">
        <v>3</v>
      </c>
      <c r="E45">
        <v>2014</v>
      </c>
      <c r="F45" t="s">
        <v>134</v>
      </c>
      <c r="G45">
        <v>633.5</v>
      </c>
    </row>
    <row r="46" spans="1:7" x14ac:dyDescent="0.2">
      <c r="A46">
        <v>1</v>
      </c>
      <c r="B46" t="s">
        <v>141</v>
      </c>
      <c r="C46" t="s">
        <v>2</v>
      </c>
      <c r="D46" t="s">
        <v>3</v>
      </c>
      <c r="E46">
        <v>2016</v>
      </c>
      <c r="F46" t="s">
        <v>0</v>
      </c>
      <c r="G46">
        <v>629.79999999999995</v>
      </c>
    </row>
    <row r="47" spans="1:7" x14ac:dyDescent="0.2">
      <c r="A47">
        <v>1</v>
      </c>
      <c r="B47" t="s">
        <v>141</v>
      </c>
      <c r="C47" t="s">
        <v>2</v>
      </c>
      <c r="D47" t="s">
        <v>3</v>
      </c>
      <c r="E47">
        <v>2015</v>
      </c>
      <c r="F47" t="s">
        <v>0</v>
      </c>
      <c r="G47">
        <v>631.70000000000005</v>
      </c>
    </row>
    <row r="48" spans="1:7" x14ac:dyDescent="0.2">
      <c r="A48">
        <v>1</v>
      </c>
      <c r="B48" t="s">
        <v>141</v>
      </c>
      <c r="C48" t="s">
        <v>2</v>
      </c>
      <c r="D48" t="s">
        <v>3</v>
      </c>
      <c r="E48">
        <v>2012</v>
      </c>
      <c r="F48" t="s">
        <v>135</v>
      </c>
      <c r="G48">
        <v>638.29999999999995</v>
      </c>
    </row>
    <row r="49" spans="1:7" x14ac:dyDescent="0.2">
      <c r="A49">
        <v>1</v>
      </c>
      <c r="B49" t="s">
        <v>141</v>
      </c>
      <c r="C49" t="s">
        <v>2</v>
      </c>
      <c r="D49" t="s">
        <v>3</v>
      </c>
      <c r="E49">
        <v>2016</v>
      </c>
      <c r="F49" t="s">
        <v>1</v>
      </c>
      <c r="G49">
        <v>631</v>
      </c>
    </row>
    <row r="50" spans="1:7" x14ac:dyDescent="0.2">
      <c r="A50">
        <v>1</v>
      </c>
      <c r="B50" t="s">
        <v>141</v>
      </c>
      <c r="C50" t="s">
        <v>2</v>
      </c>
      <c r="D50" t="s">
        <v>3</v>
      </c>
      <c r="E50">
        <v>2015</v>
      </c>
      <c r="F50" t="s">
        <v>1</v>
      </c>
      <c r="G50">
        <v>632</v>
      </c>
    </row>
    <row r="51" spans="1:7" x14ac:dyDescent="0.2">
      <c r="A51">
        <v>1</v>
      </c>
      <c r="B51" t="s">
        <v>141</v>
      </c>
      <c r="C51" t="s">
        <v>2</v>
      </c>
      <c r="D51" t="s">
        <v>3</v>
      </c>
      <c r="E51">
        <v>2013</v>
      </c>
      <c r="F51" t="s">
        <v>135</v>
      </c>
      <c r="G51">
        <v>635.70000000000005</v>
      </c>
    </row>
    <row r="52" spans="1:7" x14ac:dyDescent="0.2">
      <c r="A52">
        <v>1</v>
      </c>
      <c r="B52" t="s">
        <v>141</v>
      </c>
      <c r="C52" t="s">
        <v>2</v>
      </c>
      <c r="D52" t="s">
        <v>3</v>
      </c>
      <c r="E52">
        <v>2017</v>
      </c>
      <c r="F52" t="s">
        <v>0</v>
      </c>
      <c r="G52">
        <v>628.20000000000005</v>
      </c>
    </row>
    <row r="53" spans="1:7" x14ac:dyDescent="0.2">
      <c r="A53">
        <v>1</v>
      </c>
      <c r="B53" t="s">
        <v>141</v>
      </c>
      <c r="C53" t="s">
        <v>2</v>
      </c>
      <c r="D53" t="s">
        <v>3</v>
      </c>
      <c r="E53">
        <v>2017</v>
      </c>
      <c r="F53" t="s">
        <v>1</v>
      </c>
      <c r="G53">
        <v>630.29999999999995</v>
      </c>
    </row>
    <row r="54" spans="1:7" x14ac:dyDescent="0.2">
      <c r="A54">
        <v>1</v>
      </c>
      <c r="B54" t="s">
        <v>142</v>
      </c>
      <c r="C54" t="s">
        <v>2</v>
      </c>
      <c r="D54" t="s">
        <v>3</v>
      </c>
      <c r="E54">
        <v>2017</v>
      </c>
      <c r="F54" t="s">
        <v>0</v>
      </c>
      <c r="G54">
        <v>626</v>
      </c>
    </row>
    <row r="55" spans="1:7" x14ac:dyDescent="0.2">
      <c r="A55">
        <v>1</v>
      </c>
      <c r="B55" t="s">
        <v>142</v>
      </c>
      <c r="C55" t="s">
        <v>2</v>
      </c>
      <c r="D55" t="s">
        <v>3</v>
      </c>
      <c r="E55">
        <v>2018</v>
      </c>
      <c r="F55" t="s">
        <v>1</v>
      </c>
      <c r="G55">
        <v>625</v>
      </c>
    </row>
    <row r="56" spans="1:7" x14ac:dyDescent="0.2">
      <c r="A56">
        <v>1</v>
      </c>
      <c r="B56" t="s">
        <v>142</v>
      </c>
      <c r="C56" t="s">
        <v>2</v>
      </c>
      <c r="D56" t="s">
        <v>3</v>
      </c>
      <c r="E56">
        <v>2015</v>
      </c>
      <c r="F56" t="s">
        <v>134</v>
      </c>
      <c r="G56">
        <v>631.20000000000005</v>
      </c>
    </row>
    <row r="57" spans="1:7" x14ac:dyDescent="0.2">
      <c r="A57">
        <v>1</v>
      </c>
      <c r="B57" t="s">
        <v>142</v>
      </c>
      <c r="C57" t="s">
        <v>2</v>
      </c>
      <c r="D57" t="s">
        <v>3</v>
      </c>
      <c r="E57">
        <v>2017</v>
      </c>
      <c r="F57" t="s">
        <v>1</v>
      </c>
      <c r="G57">
        <v>626.5</v>
      </c>
    </row>
    <row r="58" spans="1:7" x14ac:dyDescent="0.2">
      <c r="A58">
        <v>1</v>
      </c>
      <c r="B58" t="s">
        <v>142</v>
      </c>
      <c r="C58" t="s">
        <v>2</v>
      </c>
      <c r="D58" t="s">
        <v>3</v>
      </c>
      <c r="E58">
        <v>2013</v>
      </c>
      <c r="F58" t="s">
        <v>135</v>
      </c>
      <c r="G58">
        <v>635.70000000000005</v>
      </c>
    </row>
    <row r="59" spans="1:7" x14ac:dyDescent="0.2">
      <c r="A59">
        <v>1</v>
      </c>
      <c r="B59" t="s">
        <v>142</v>
      </c>
      <c r="C59" t="s">
        <v>2</v>
      </c>
      <c r="D59" t="s">
        <v>3</v>
      </c>
      <c r="E59">
        <v>2016</v>
      </c>
      <c r="F59" t="s">
        <v>0</v>
      </c>
      <c r="G59">
        <v>628.4</v>
      </c>
    </row>
    <row r="60" spans="1:7" x14ac:dyDescent="0.2">
      <c r="A60">
        <v>1</v>
      </c>
      <c r="B60" t="s">
        <v>142</v>
      </c>
      <c r="C60" t="s">
        <v>2</v>
      </c>
      <c r="D60" t="s">
        <v>3</v>
      </c>
      <c r="E60">
        <v>2018</v>
      </c>
      <c r="F60" t="s">
        <v>0</v>
      </c>
      <c r="G60">
        <v>623.9</v>
      </c>
    </row>
    <row r="61" spans="1:7" x14ac:dyDescent="0.2">
      <c r="A61">
        <v>1</v>
      </c>
      <c r="B61" t="s">
        <v>142</v>
      </c>
      <c r="C61" t="s">
        <v>2</v>
      </c>
      <c r="D61" t="s">
        <v>3</v>
      </c>
      <c r="E61">
        <v>2014</v>
      </c>
      <c r="F61" t="s">
        <v>135</v>
      </c>
      <c r="G61">
        <v>633.5</v>
      </c>
    </row>
    <row r="62" spans="1:7" x14ac:dyDescent="0.2">
      <c r="A62">
        <v>1</v>
      </c>
      <c r="B62" t="s">
        <v>142</v>
      </c>
      <c r="C62" t="s">
        <v>2</v>
      </c>
      <c r="D62" t="s">
        <v>3</v>
      </c>
      <c r="E62">
        <v>2016</v>
      </c>
      <c r="F62" t="s">
        <v>1</v>
      </c>
      <c r="G62">
        <v>628.6</v>
      </c>
    </row>
    <row r="63" spans="1:7" x14ac:dyDescent="0.2">
      <c r="A63">
        <v>1</v>
      </c>
      <c r="B63" t="s">
        <v>143</v>
      </c>
      <c r="C63" t="s">
        <v>2</v>
      </c>
      <c r="D63" t="s">
        <v>3</v>
      </c>
      <c r="E63">
        <v>2016</v>
      </c>
      <c r="F63" t="s">
        <v>134</v>
      </c>
      <c r="G63">
        <v>628.6</v>
      </c>
    </row>
    <row r="64" spans="1:7" x14ac:dyDescent="0.2">
      <c r="A64">
        <v>1</v>
      </c>
      <c r="B64" t="s">
        <v>143</v>
      </c>
      <c r="C64" t="s">
        <v>2</v>
      </c>
      <c r="D64" t="s">
        <v>3</v>
      </c>
      <c r="E64">
        <v>2019</v>
      </c>
      <c r="F64" t="s">
        <v>1</v>
      </c>
      <c r="G64">
        <v>623</v>
      </c>
    </row>
    <row r="65" spans="1:7" x14ac:dyDescent="0.2">
      <c r="A65">
        <v>1</v>
      </c>
      <c r="B65" t="s">
        <v>143</v>
      </c>
      <c r="C65" t="s">
        <v>2</v>
      </c>
      <c r="D65" t="s">
        <v>3</v>
      </c>
      <c r="E65">
        <v>2018</v>
      </c>
      <c r="F65" t="s">
        <v>0</v>
      </c>
      <c r="G65">
        <v>624.29999999999995</v>
      </c>
    </row>
    <row r="66" spans="1:7" x14ac:dyDescent="0.2">
      <c r="A66">
        <v>1</v>
      </c>
      <c r="B66" t="s">
        <v>143</v>
      </c>
      <c r="C66" t="s">
        <v>2</v>
      </c>
      <c r="D66" t="s">
        <v>3</v>
      </c>
      <c r="E66">
        <v>2017</v>
      </c>
      <c r="F66" t="s">
        <v>0</v>
      </c>
      <c r="G66">
        <v>626.20000000000005</v>
      </c>
    </row>
    <row r="67" spans="1:7" x14ac:dyDescent="0.2">
      <c r="A67">
        <v>1</v>
      </c>
      <c r="B67" t="s">
        <v>143</v>
      </c>
      <c r="C67" t="s">
        <v>2</v>
      </c>
      <c r="D67" t="s">
        <v>3</v>
      </c>
      <c r="E67">
        <v>2018</v>
      </c>
      <c r="F67" t="s">
        <v>1</v>
      </c>
      <c r="G67">
        <v>624.6</v>
      </c>
    </row>
    <row r="68" spans="1:7" x14ac:dyDescent="0.2">
      <c r="A68">
        <v>1</v>
      </c>
      <c r="B68" t="s">
        <v>143</v>
      </c>
      <c r="C68" t="s">
        <v>2</v>
      </c>
      <c r="D68" t="s">
        <v>3</v>
      </c>
      <c r="E68">
        <v>2017</v>
      </c>
      <c r="F68" t="s">
        <v>1</v>
      </c>
      <c r="G68">
        <v>626.4</v>
      </c>
    </row>
    <row r="69" spans="1:7" x14ac:dyDescent="0.2">
      <c r="A69">
        <v>1</v>
      </c>
      <c r="B69" t="s">
        <v>143</v>
      </c>
      <c r="C69" t="s">
        <v>2</v>
      </c>
      <c r="D69" t="s">
        <v>3</v>
      </c>
      <c r="E69">
        <v>2019</v>
      </c>
      <c r="F69" t="s">
        <v>0</v>
      </c>
      <c r="G69">
        <v>622.29999999999995</v>
      </c>
    </row>
    <row r="70" spans="1:7" x14ac:dyDescent="0.2">
      <c r="A70">
        <v>1</v>
      </c>
      <c r="B70" t="s">
        <v>143</v>
      </c>
      <c r="C70" t="s">
        <v>2</v>
      </c>
      <c r="D70" t="s">
        <v>3</v>
      </c>
      <c r="E70">
        <v>2014</v>
      </c>
      <c r="F70" t="s">
        <v>135</v>
      </c>
      <c r="G70">
        <v>633.5</v>
      </c>
    </row>
    <row r="71" spans="1:7" x14ac:dyDescent="0.2">
      <c r="A71">
        <v>1</v>
      </c>
      <c r="B71" t="s">
        <v>143</v>
      </c>
      <c r="C71" t="s">
        <v>2</v>
      </c>
      <c r="D71" t="s">
        <v>3</v>
      </c>
      <c r="E71">
        <v>2015</v>
      </c>
      <c r="F71" t="s">
        <v>135</v>
      </c>
      <c r="G71">
        <v>631.20000000000005</v>
      </c>
    </row>
    <row r="72" spans="1:7" x14ac:dyDescent="0.2">
      <c r="A72">
        <v>1</v>
      </c>
      <c r="B72" t="s">
        <v>144</v>
      </c>
      <c r="C72" t="s">
        <v>2</v>
      </c>
      <c r="D72" t="s">
        <v>3</v>
      </c>
      <c r="E72">
        <v>2016</v>
      </c>
      <c r="F72" t="s">
        <v>135</v>
      </c>
      <c r="G72">
        <v>628.5</v>
      </c>
    </row>
    <row r="73" spans="1:7" x14ac:dyDescent="0.2">
      <c r="A73">
        <v>1</v>
      </c>
      <c r="B73" t="s">
        <v>144</v>
      </c>
      <c r="C73" t="s">
        <v>2</v>
      </c>
      <c r="D73" t="s">
        <v>3</v>
      </c>
      <c r="E73">
        <v>2019</v>
      </c>
      <c r="F73" t="s">
        <v>133</v>
      </c>
      <c r="G73">
        <v>621</v>
      </c>
    </row>
    <row r="74" spans="1:7" x14ac:dyDescent="0.2">
      <c r="A74">
        <v>1</v>
      </c>
      <c r="B74" t="s">
        <v>144</v>
      </c>
      <c r="C74" t="s">
        <v>2</v>
      </c>
      <c r="D74" t="s">
        <v>3</v>
      </c>
      <c r="E74">
        <v>2018</v>
      </c>
      <c r="F74" t="s">
        <v>133</v>
      </c>
      <c r="G74">
        <v>623.1</v>
      </c>
    </row>
    <row r="75" spans="1:7" x14ac:dyDescent="0.2">
      <c r="A75">
        <v>1</v>
      </c>
      <c r="B75" t="s">
        <v>144</v>
      </c>
      <c r="C75" t="s">
        <v>2</v>
      </c>
      <c r="D75" t="s">
        <v>3</v>
      </c>
      <c r="E75">
        <v>2020</v>
      </c>
      <c r="F75" t="s">
        <v>133</v>
      </c>
      <c r="G75">
        <v>619</v>
      </c>
    </row>
    <row r="76" spans="1:7" x14ac:dyDescent="0.2">
      <c r="A76">
        <v>1</v>
      </c>
      <c r="B76" t="s">
        <v>144</v>
      </c>
      <c r="C76" t="s">
        <v>2</v>
      </c>
      <c r="D76" t="s">
        <v>3</v>
      </c>
      <c r="E76">
        <v>2017</v>
      </c>
      <c r="F76" t="s">
        <v>134</v>
      </c>
      <c r="G76">
        <v>626</v>
      </c>
    </row>
    <row r="77" spans="1:7" x14ac:dyDescent="0.2">
      <c r="A77">
        <v>1</v>
      </c>
      <c r="B77" t="s">
        <v>144</v>
      </c>
      <c r="C77" t="s">
        <v>2</v>
      </c>
      <c r="D77" t="s">
        <v>3</v>
      </c>
      <c r="E77">
        <v>2019</v>
      </c>
      <c r="F77" t="s">
        <v>1</v>
      </c>
      <c r="G77">
        <v>622.29999999999995</v>
      </c>
    </row>
    <row r="78" spans="1:7" x14ac:dyDescent="0.2">
      <c r="A78">
        <v>1</v>
      </c>
      <c r="B78" t="s">
        <v>144</v>
      </c>
      <c r="C78" t="s">
        <v>2</v>
      </c>
      <c r="D78" t="s">
        <v>3</v>
      </c>
      <c r="E78">
        <v>2018</v>
      </c>
      <c r="F78" t="s">
        <v>1</v>
      </c>
      <c r="G78">
        <v>623.9</v>
      </c>
    </row>
    <row r="79" spans="1:7" x14ac:dyDescent="0.2">
      <c r="A79">
        <v>1</v>
      </c>
      <c r="B79" t="s">
        <v>144</v>
      </c>
      <c r="C79" t="s">
        <v>2</v>
      </c>
      <c r="D79" t="s">
        <v>3</v>
      </c>
      <c r="E79">
        <v>2020</v>
      </c>
      <c r="F79" t="s">
        <v>1</v>
      </c>
      <c r="G79">
        <v>621.20000000000005</v>
      </c>
    </row>
    <row r="80" spans="1:7" x14ac:dyDescent="0.2">
      <c r="A80">
        <v>1</v>
      </c>
      <c r="B80" t="s">
        <v>144</v>
      </c>
      <c r="C80" t="s">
        <v>2</v>
      </c>
      <c r="D80" t="s">
        <v>3</v>
      </c>
      <c r="E80">
        <v>2018</v>
      </c>
      <c r="F80" t="s">
        <v>0</v>
      </c>
      <c r="G80">
        <v>623.29999999999995</v>
      </c>
    </row>
    <row r="81" spans="1:7" x14ac:dyDescent="0.2">
      <c r="A81">
        <v>1</v>
      </c>
      <c r="B81" t="s">
        <v>144</v>
      </c>
      <c r="C81" t="s">
        <v>2</v>
      </c>
      <c r="D81" t="s">
        <v>3</v>
      </c>
      <c r="E81">
        <v>2020</v>
      </c>
      <c r="F81" t="s">
        <v>0</v>
      </c>
      <c r="G81">
        <v>620</v>
      </c>
    </row>
    <row r="82" spans="1:7" x14ac:dyDescent="0.2">
      <c r="A82">
        <v>1</v>
      </c>
      <c r="B82" t="s">
        <v>144</v>
      </c>
      <c r="C82" t="s">
        <v>2</v>
      </c>
      <c r="D82" t="s">
        <v>3</v>
      </c>
      <c r="E82">
        <v>2019</v>
      </c>
      <c r="F82" t="s">
        <v>0</v>
      </c>
      <c r="G82">
        <v>622</v>
      </c>
    </row>
    <row r="83" spans="1:7" x14ac:dyDescent="0.2">
      <c r="A83">
        <v>1</v>
      </c>
      <c r="B83" t="s">
        <v>144</v>
      </c>
      <c r="C83" t="s">
        <v>2</v>
      </c>
      <c r="D83" t="s">
        <v>3</v>
      </c>
      <c r="E83">
        <v>2015</v>
      </c>
      <c r="F83" t="s">
        <v>135</v>
      </c>
      <c r="G83">
        <v>631.20000000000005</v>
      </c>
    </row>
    <row r="84" spans="1:7" x14ac:dyDescent="0.2">
      <c r="A84">
        <v>1</v>
      </c>
      <c r="B84" t="s">
        <v>145</v>
      </c>
      <c r="C84" t="s">
        <v>2</v>
      </c>
      <c r="D84" t="s">
        <v>3</v>
      </c>
      <c r="E84">
        <v>2017</v>
      </c>
      <c r="F84" t="s">
        <v>135</v>
      </c>
      <c r="G84">
        <v>624.79999999999995</v>
      </c>
    </row>
    <row r="85" spans="1:7" x14ac:dyDescent="0.2">
      <c r="A85">
        <v>1</v>
      </c>
      <c r="B85" t="s">
        <v>145</v>
      </c>
      <c r="C85" t="s">
        <v>2</v>
      </c>
      <c r="D85" t="s">
        <v>3</v>
      </c>
      <c r="E85">
        <v>2020</v>
      </c>
      <c r="F85" t="s">
        <v>0</v>
      </c>
      <c r="G85">
        <v>613.70000000000005</v>
      </c>
    </row>
    <row r="86" spans="1:7" x14ac:dyDescent="0.2">
      <c r="A86">
        <v>1</v>
      </c>
      <c r="B86" t="s">
        <v>145</v>
      </c>
      <c r="C86" t="s">
        <v>2</v>
      </c>
      <c r="D86" t="s">
        <v>3</v>
      </c>
      <c r="E86">
        <v>2019</v>
      </c>
      <c r="F86" t="s">
        <v>0</v>
      </c>
      <c r="G86">
        <v>616.70000000000005</v>
      </c>
    </row>
    <row r="87" spans="1:7" x14ac:dyDescent="0.2">
      <c r="A87">
        <v>1</v>
      </c>
      <c r="B87" t="s">
        <v>145</v>
      </c>
      <c r="C87" t="s">
        <v>2</v>
      </c>
      <c r="D87" t="s">
        <v>3</v>
      </c>
      <c r="E87">
        <v>2021</v>
      </c>
      <c r="F87" t="s">
        <v>0</v>
      </c>
      <c r="G87">
        <v>611.29999999999995</v>
      </c>
    </row>
    <row r="88" spans="1:7" x14ac:dyDescent="0.2">
      <c r="A88">
        <v>1</v>
      </c>
      <c r="B88" t="s">
        <v>145</v>
      </c>
      <c r="C88" t="s">
        <v>2</v>
      </c>
      <c r="D88" t="s">
        <v>3</v>
      </c>
      <c r="E88">
        <v>2018</v>
      </c>
      <c r="F88" t="s">
        <v>134</v>
      </c>
      <c r="G88">
        <v>620.4</v>
      </c>
    </row>
    <row r="89" spans="1:7" x14ac:dyDescent="0.2">
      <c r="A89">
        <v>1</v>
      </c>
      <c r="B89" t="s">
        <v>145</v>
      </c>
      <c r="C89" t="s">
        <v>2</v>
      </c>
      <c r="D89" t="s">
        <v>3</v>
      </c>
      <c r="E89">
        <v>2020</v>
      </c>
      <c r="F89" t="s">
        <v>1</v>
      </c>
      <c r="G89">
        <v>614.29999999999995</v>
      </c>
    </row>
    <row r="90" spans="1:7" x14ac:dyDescent="0.2">
      <c r="A90">
        <v>1</v>
      </c>
      <c r="B90" t="s">
        <v>145</v>
      </c>
      <c r="C90" t="s">
        <v>2</v>
      </c>
      <c r="D90" t="s">
        <v>3</v>
      </c>
      <c r="E90">
        <v>2019</v>
      </c>
      <c r="F90" t="s">
        <v>1</v>
      </c>
      <c r="G90">
        <v>616.9</v>
      </c>
    </row>
    <row r="91" spans="1:7" x14ac:dyDescent="0.2">
      <c r="A91">
        <v>1</v>
      </c>
      <c r="B91" t="s">
        <v>145</v>
      </c>
      <c r="C91" t="s">
        <v>2</v>
      </c>
      <c r="D91" t="s">
        <v>3</v>
      </c>
      <c r="E91">
        <v>2021</v>
      </c>
      <c r="F91" t="s">
        <v>1</v>
      </c>
      <c r="G91">
        <v>612.29999999999995</v>
      </c>
    </row>
    <row r="92" spans="1:7" x14ac:dyDescent="0.2">
      <c r="A92">
        <v>1</v>
      </c>
      <c r="B92" t="s">
        <v>145</v>
      </c>
      <c r="C92" t="s">
        <v>2</v>
      </c>
      <c r="D92" t="s">
        <v>3</v>
      </c>
      <c r="E92">
        <v>2019</v>
      </c>
      <c r="F92" t="s">
        <v>133</v>
      </c>
      <c r="G92">
        <v>616.5</v>
      </c>
    </row>
    <row r="93" spans="1:7" x14ac:dyDescent="0.2">
      <c r="A93">
        <v>1</v>
      </c>
      <c r="B93" t="s">
        <v>145</v>
      </c>
      <c r="C93" t="s">
        <v>2</v>
      </c>
      <c r="D93" t="s">
        <v>3</v>
      </c>
      <c r="E93">
        <v>2021</v>
      </c>
      <c r="F93" t="s">
        <v>133</v>
      </c>
      <c r="G93">
        <v>610.29999999999995</v>
      </c>
    </row>
    <row r="94" spans="1:7" x14ac:dyDescent="0.2">
      <c r="A94">
        <v>1</v>
      </c>
      <c r="B94" t="s">
        <v>145</v>
      </c>
      <c r="C94" t="s">
        <v>2</v>
      </c>
      <c r="D94" t="s">
        <v>3</v>
      </c>
      <c r="E94">
        <v>2020</v>
      </c>
      <c r="F94" t="s">
        <v>133</v>
      </c>
      <c r="G94">
        <v>613.1</v>
      </c>
    </row>
    <row r="95" spans="1:7" x14ac:dyDescent="0.2">
      <c r="A95">
        <v>1</v>
      </c>
      <c r="B95" t="s">
        <v>145</v>
      </c>
      <c r="C95" t="s">
        <v>2</v>
      </c>
      <c r="D95" t="s">
        <v>3</v>
      </c>
      <c r="E95">
        <v>2016</v>
      </c>
      <c r="F95" t="s">
        <v>135</v>
      </c>
      <c r="G95">
        <v>628.5</v>
      </c>
    </row>
    <row r="96" spans="1:7" x14ac:dyDescent="0.2">
      <c r="A96">
        <v>1</v>
      </c>
      <c r="B96" t="s">
        <v>146</v>
      </c>
      <c r="C96" t="s">
        <v>2</v>
      </c>
      <c r="D96" t="s">
        <v>3</v>
      </c>
      <c r="E96">
        <v>2017</v>
      </c>
      <c r="F96" t="s">
        <v>135</v>
      </c>
      <c r="G96">
        <v>624.79999999999995</v>
      </c>
    </row>
    <row r="97" spans="1:7" x14ac:dyDescent="0.2">
      <c r="A97">
        <v>1</v>
      </c>
      <c r="B97" t="s">
        <v>146</v>
      </c>
      <c r="C97" t="s">
        <v>2</v>
      </c>
      <c r="D97" t="s">
        <v>3</v>
      </c>
      <c r="E97">
        <v>2021</v>
      </c>
      <c r="F97" t="s">
        <v>133</v>
      </c>
      <c r="G97">
        <v>609</v>
      </c>
    </row>
    <row r="98" spans="1:7" x14ac:dyDescent="0.2">
      <c r="A98">
        <v>1</v>
      </c>
      <c r="B98" t="s">
        <v>146</v>
      </c>
      <c r="C98" t="s">
        <v>2</v>
      </c>
      <c r="D98" t="s">
        <v>3</v>
      </c>
      <c r="E98">
        <v>2020</v>
      </c>
      <c r="F98" t="s">
        <v>133</v>
      </c>
      <c r="G98">
        <v>612.5</v>
      </c>
    </row>
    <row r="99" spans="1:7" x14ac:dyDescent="0.2">
      <c r="A99">
        <v>1</v>
      </c>
      <c r="B99" t="s">
        <v>146</v>
      </c>
      <c r="C99" t="s">
        <v>2</v>
      </c>
      <c r="D99" t="s">
        <v>3</v>
      </c>
      <c r="E99">
        <v>2022</v>
      </c>
      <c r="F99" t="s">
        <v>133</v>
      </c>
      <c r="G99">
        <v>605.79999999999995</v>
      </c>
    </row>
    <row r="100" spans="1:7" x14ac:dyDescent="0.2">
      <c r="A100">
        <v>1</v>
      </c>
      <c r="B100" t="s">
        <v>146</v>
      </c>
      <c r="C100" t="s">
        <v>2</v>
      </c>
      <c r="D100" t="s">
        <v>3</v>
      </c>
      <c r="E100">
        <v>2018</v>
      </c>
      <c r="F100" t="s">
        <v>135</v>
      </c>
      <c r="G100">
        <v>620.29999999999995</v>
      </c>
    </row>
    <row r="101" spans="1:7" x14ac:dyDescent="0.2">
      <c r="A101">
        <v>1</v>
      </c>
      <c r="B101" t="s">
        <v>146</v>
      </c>
      <c r="C101" t="s">
        <v>2</v>
      </c>
      <c r="D101" t="s">
        <v>3</v>
      </c>
      <c r="E101">
        <v>2021</v>
      </c>
      <c r="F101" t="s">
        <v>0</v>
      </c>
      <c r="G101">
        <v>609.4</v>
      </c>
    </row>
    <row r="102" spans="1:7" x14ac:dyDescent="0.2">
      <c r="A102">
        <v>1</v>
      </c>
      <c r="B102" t="s">
        <v>146</v>
      </c>
      <c r="C102" t="s">
        <v>2</v>
      </c>
      <c r="D102" t="s">
        <v>3</v>
      </c>
      <c r="E102">
        <v>2020</v>
      </c>
      <c r="F102" t="s">
        <v>0</v>
      </c>
      <c r="G102">
        <v>612.6</v>
      </c>
    </row>
    <row r="103" spans="1:7" x14ac:dyDescent="0.2">
      <c r="A103">
        <v>1</v>
      </c>
      <c r="B103" t="s">
        <v>146</v>
      </c>
      <c r="C103" t="s">
        <v>2</v>
      </c>
      <c r="D103" t="s">
        <v>3</v>
      </c>
      <c r="E103">
        <v>2022</v>
      </c>
      <c r="F103" t="s">
        <v>0</v>
      </c>
      <c r="G103">
        <v>606.4</v>
      </c>
    </row>
    <row r="104" spans="1:7" x14ac:dyDescent="0.2">
      <c r="A104">
        <v>1</v>
      </c>
      <c r="B104" t="s">
        <v>146</v>
      </c>
      <c r="C104" t="s">
        <v>2</v>
      </c>
      <c r="D104" t="s">
        <v>3</v>
      </c>
      <c r="E104">
        <v>2019</v>
      </c>
      <c r="F104" t="s">
        <v>134</v>
      </c>
      <c r="G104">
        <v>616.20000000000005</v>
      </c>
    </row>
    <row r="105" spans="1:7" x14ac:dyDescent="0.2">
      <c r="A105">
        <v>1</v>
      </c>
      <c r="B105" t="s">
        <v>146</v>
      </c>
      <c r="C105" t="s">
        <v>2</v>
      </c>
      <c r="D105" t="s">
        <v>3</v>
      </c>
      <c r="E105">
        <v>2021</v>
      </c>
      <c r="F105" t="s">
        <v>1</v>
      </c>
      <c r="G105">
        <v>609.70000000000005</v>
      </c>
    </row>
    <row r="106" spans="1:7" x14ac:dyDescent="0.2">
      <c r="A106">
        <v>1</v>
      </c>
      <c r="B106" t="s">
        <v>146</v>
      </c>
      <c r="C106" t="s">
        <v>2</v>
      </c>
      <c r="D106" t="s">
        <v>3</v>
      </c>
      <c r="E106">
        <v>2020</v>
      </c>
      <c r="F106" t="s">
        <v>1</v>
      </c>
      <c r="G106">
        <v>612.70000000000005</v>
      </c>
    </row>
    <row r="107" spans="1:7" x14ac:dyDescent="0.2">
      <c r="A107">
        <v>1</v>
      </c>
      <c r="B107" t="s">
        <v>146</v>
      </c>
      <c r="C107" t="s">
        <v>2</v>
      </c>
      <c r="D107" t="s">
        <v>3</v>
      </c>
      <c r="E107">
        <v>2022</v>
      </c>
      <c r="F107" t="s">
        <v>1</v>
      </c>
      <c r="G107">
        <v>607</v>
      </c>
    </row>
    <row r="108" spans="1:7" x14ac:dyDescent="0.2">
      <c r="A108">
        <v>3</v>
      </c>
      <c r="B108" t="s">
        <v>136</v>
      </c>
      <c r="C108" t="s">
        <v>4</v>
      </c>
      <c r="D108" t="s">
        <v>5</v>
      </c>
      <c r="E108">
        <v>2007</v>
      </c>
      <c r="F108" t="s">
        <v>135</v>
      </c>
      <c r="G108">
        <v>113.1</v>
      </c>
    </row>
    <row r="109" spans="1:7" x14ac:dyDescent="0.2">
      <c r="A109">
        <v>3</v>
      </c>
      <c r="B109" t="s">
        <v>136</v>
      </c>
      <c r="C109" t="s">
        <v>4</v>
      </c>
      <c r="D109" t="s">
        <v>5</v>
      </c>
      <c r="E109">
        <v>2008</v>
      </c>
      <c r="F109" t="s">
        <v>135</v>
      </c>
      <c r="G109">
        <v>112.7</v>
      </c>
    </row>
    <row r="110" spans="1:7" x14ac:dyDescent="0.2">
      <c r="A110">
        <v>3</v>
      </c>
      <c r="B110" t="s">
        <v>136</v>
      </c>
      <c r="C110" t="s">
        <v>4</v>
      </c>
      <c r="D110" t="s">
        <v>5</v>
      </c>
      <c r="E110">
        <v>2009</v>
      </c>
      <c r="F110" t="s">
        <v>134</v>
      </c>
      <c r="G110">
        <v>113.25</v>
      </c>
    </row>
    <row r="111" spans="1:7" x14ac:dyDescent="0.2">
      <c r="A111">
        <v>3</v>
      </c>
      <c r="B111" t="s">
        <v>136</v>
      </c>
      <c r="C111" t="s">
        <v>4</v>
      </c>
      <c r="D111" t="s">
        <v>5</v>
      </c>
      <c r="E111">
        <v>2010</v>
      </c>
      <c r="F111" t="s">
        <v>0</v>
      </c>
      <c r="G111">
        <v>111</v>
      </c>
    </row>
    <row r="112" spans="1:7" x14ac:dyDescent="0.2">
      <c r="A112">
        <v>3</v>
      </c>
      <c r="B112" t="s">
        <v>136</v>
      </c>
      <c r="C112" t="s">
        <v>4</v>
      </c>
      <c r="D112" t="s">
        <v>5</v>
      </c>
      <c r="E112">
        <v>2011</v>
      </c>
      <c r="F112" t="s">
        <v>0</v>
      </c>
      <c r="G112">
        <v>109</v>
      </c>
    </row>
    <row r="113" spans="1:7" x14ac:dyDescent="0.2">
      <c r="A113">
        <v>3</v>
      </c>
      <c r="B113" t="s">
        <v>136</v>
      </c>
      <c r="C113" t="s">
        <v>4</v>
      </c>
      <c r="D113" t="s">
        <v>5</v>
      </c>
      <c r="E113">
        <v>2011</v>
      </c>
      <c r="F113" t="s">
        <v>1</v>
      </c>
      <c r="G113">
        <v>108</v>
      </c>
    </row>
    <row r="114" spans="1:7" x14ac:dyDescent="0.2">
      <c r="A114">
        <v>3</v>
      </c>
      <c r="B114" t="s">
        <v>136</v>
      </c>
      <c r="C114" t="s">
        <v>4</v>
      </c>
      <c r="D114" t="s">
        <v>5</v>
      </c>
      <c r="E114">
        <v>2012</v>
      </c>
      <c r="F114" t="s">
        <v>0</v>
      </c>
      <c r="G114">
        <v>108</v>
      </c>
    </row>
    <row r="115" spans="1:7" x14ac:dyDescent="0.2">
      <c r="A115">
        <v>3</v>
      </c>
      <c r="B115" t="s">
        <v>136</v>
      </c>
      <c r="C115" t="s">
        <v>4</v>
      </c>
      <c r="D115" t="s">
        <v>5</v>
      </c>
      <c r="E115">
        <v>2012</v>
      </c>
      <c r="F115" t="s">
        <v>1</v>
      </c>
      <c r="G115">
        <v>107</v>
      </c>
    </row>
    <row r="116" spans="1:7" x14ac:dyDescent="0.2">
      <c r="A116">
        <v>3</v>
      </c>
      <c r="B116" t="s">
        <v>136</v>
      </c>
      <c r="C116" t="s">
        <v>4</v>
      </c>
      <c r="D116" t="s">
        <v>5</v>
      </c>
      <c r="E116">
        <v>2010</v>
      </c>
      <c r="F116" t="s">
        <v>1</v>
      </c>
      <c r="G116">
        <v>110</v>
      </c>
    </row>
    <row r="117" spans="1:7" x14ac:dyDescent="0.2">
      <c r="A117">
        <v>3</v>
      </c>
      <c r="B117" t="s">
        <v>137</v>
      </c>
      <c r="C117" t="s">
        <v>4</v>
      </c>
      <c r="D117" t="s">
        <v>5</v>
      </c>
      <c r="E117">
        <v>2008</v>
      </c>
      <c r="F117" t="s">
        <v>135</v>
      </c>
      <c r="G117">
        <v>112.7</v>
      </c>
    </row>
    <row r="118" spans="1:7" x14ac:dyDescent="0.2">
      <c r="A118">
        <v>3</v>
      </c>
      <c r="B118" t="s">
        <v>137</v>
      </c>
      <c r="C118" t="s">
        <v>4</v>
      </c>
      <c r="D118" t="s">
        <v>5</v>
      </c>
      <c r="E118">
        <v>2012</v>
      </c>
      <c r="F118" t="s">
        <v>1</v>
      </c>
      <c r="G118">
        <v>106.5</v>
      </c>
    </row>
    <row r="119" spans="1:7" x14ac:dyDescent="0.2">
      <c r="A119">
        <v>3</v>
      </c>
      <c r="B119" t="s">
        <v>137</v>
      </c>
      <c r="C119" t="s">
        <v>4</v>
      </c>
      <c r="D119" t="s">
        <v>5</v>
      </c>
      <c r="E119">
        <v>2011</v>
      </c>
      <c r="F119" t="s">
        <v>0</v>
      </c>
      <c r="G119">
        <v>106.5</v>
      </c>
    </row>
    <row r="120" spans="1:7" x14ac:dyDescent="0.2">
      <c r="A120">
        <v>3</v>
      </c>
      <c r="B120" t="s">
        <v>137</v>
      </c>
      <c r="C120" t="s">
        <v>4</v>
      </c>
      <c r="D120" t="s">
        <v>5</v>
      </c>
      <c r="E120">
        <v>2009</v>
      </c>
      <c r="F120" t="s">
        <v>135</v>
      </c>
      <c r="G120">
        <v>110</v>
      </c>
    </row>
    <row r="121" spans="1:7" x14ac:dyDescent="0.2">
      <c r="A121">
        <v>3</v>
      </c>
      <c r="B121" t="s">
        <v>137</v>
      </c>
      <c r="C121" t="s">
        <v>4</v>
      </c>
      <c r="D121" t="s">
        <v>5</v>
      </c>
      <c r="E121">
        <v>2013</v>
      </c>
      <c r="F121" t="s">
        <v>0</v>
      </c>
      <c r="G121">
        <v>105</v>
      </c>
    </row>
    <row r="122" spans="1:7" x14ac:dyDescent="0.2">
      <c r="A122">
        <v>3</v>
      </c>
      <c r="B122" t="s">
        <v>137</v>
      </c>
      <c r="C122" t="s">
        <v>4</v>
      </c>
      <c r="D122" t="s">
        <v>5</v>
      </c>
      <c r="E122">
        <v>2011</v>
      </c>
      <c r="F122" t="s">
        <v>1</v>
      </c>
      <c r="G122">
        <v>107</v>
      </c>
    </row>
    <row r="123" spans="1:7" x14ac:dyDescent="0.2">
      <c r="A123">
        <v>3</v>
      </c>
      <c r="B123" t="s">
        <v>137</v>
      </c>
      <c r="C123" t="s">
        <v>4</v>
      </c>
      <c r="D123" t="s">
        <v>5</v>
      </c>
      <c r="E123">
        <v>2010</v>
      </c>
      <c r="F123" t="s">
        <v>134</v>
      </c>
      <c r="G123">
        <v>109</v>
      </c>
    </row>
    <row r="124" spans="1:7" x14ac:dyDescent="0.2">
      <c r="A124">
        <v>3</v>
      </c>
      <c r="B124" t="s">
        <v>137</v>
      </c>
      <c r="C124" t="s">
        <v>4</v>
      </c>
      <c r="D124" t="s">
        <v>5</v>
      </c>
      <c r="E124">
        <v>2013</v>
      </c>
      <c r="F124" t="s">
        <v>1</v>
      </c>
      <c r="G124">
        <v>105.5</v>
      </c>
    </row>
    <row r="125" spans="1:7" x14ac:dyDescent="0.2">
      <c r="A125">
        <v>3</v>
      </c>
      <c r="B125" t="s">
        <v>137</v>
      </c>
      <c r="C125" t="s">
        <v>4</v>
      </c>
      <c r="D125" t="s">
        <v>5</v>
      </c>
      <c r="E125">
        <v>2012</v>
      </c>
      <c r="F125" t="s">
        <v>0</v>
      </c>
      <c r="G125">
        <v>106</v>
      </c>
    </row>
    <row r="126" spans="1:7" x14ac:dyDescent="0.2">
      <c r="A126">
        <v>3</v>
      </c>
      <c r="B126" t="s">
        <v>138</v>
      </c>
      <c r="C126" t="s">
        <v>4</v>
      </c>
      <c r="D126" t="s">
        <v>5</v>
      </c>
      <c r="E126">
        <v>2011</v>
      </c>
      <c r="F126" t="s">
        <v>134</v>
      </c>
      <c r="G126">
        <v>109</v>
      </c>
    </row>
    <row r="127" spans="1:7" x14ac:dyDescent="0.2">
      <c r="A127">
        <v>3</v>
      </c>
      <c r="B127" t="s">
        <v>138</v>
      </c>
      <c r="C127" t="s">
        <v>4</v>
      </c>
      <c r="D127" t="s">
        <v>5</v>
      </c>
      <c r="E127">
        <v>2013</v>
      </c>
      <c r="F127" t="s">
        <v>0</v>
      </c>
      <c r="G127">
        <v>106.25</v>
      </c>
    </row>
    <row r="128" spans="1:7" x14ac:dyDescent="0.2">
      <c r="A128">
        <v>3</v>
      </c>
      <c r="B128" t="s">
        <v>138</v>
      </c>
      <c r="C128" t="s">
        <v>4</v>
      </c>
      <c r="D128" t="s">
        <v>5</v>
      </c>
      <c r="E128">
        <v>2012</v>
      </c>
      <c r="F128" t="s">
        <v>0</v>
      </c>
      <c r="G128">
        <v>107.25</v>
      </c>
    </row>
    <row r="129" spans="1:7" x14ac:dyDescent="0.2">
      <c r="A129">
        <v>3</v>
      </c>
      <c r="B129" t="s">
        <v>138</v>
      </c>
      <c r="C129" t="s">
        <v>4</v>
      </c>
      <c r="D129" t="s">
        <v>5</v>
      </c>
      <c r="E129">
        <v>2013</v>
      </c>
      <c r="F129" t="s">
        <v>1</v>
      </c>
      <c r="G129">
        <v>106.25</v>
      </c>
    </row>
    <row r="130" spans="1:7" x14ac:dyDescent="0.2">
      <c r="A130">
        <v>3</v>
      </c>
      <c r="B130" t="s">
        <v>138</v>
      </c>
      <c r="C130" t="s">
        <v>4</v>
      </c>
      <c r="D130" t="s">
        <v>5</v>
      </c>
      <c r="E130">
        <v>2012</v>
      </c>
      <c r="F130" t="s">
        <v>1</v>
      </c>
      <c r="G130">
        <v>107.25</v>
      </c>
    </row>
    <row r="131" spans="1:7" x14ac:dyDescent="0.2">
      <c r="A131">
        <v>3</v>
      </c>
      <c r="B131" t="s">
        <v>138</v>
      </c>
      <c r="C131" t="s">
        <v>4</v>
      </c>
      <c r="D131" t="s">
        <v>5</v>
      </c>
      <c r="E131">
        <v>2010</v>
      </c>
      <c r="F131" t="s">
        <v>135</v>
      </c>
      <c r="G131">
        <v>109.9</v>
      </c>
    </row>
    <row r="132" spans="1:7" x14ac:dyDescent="0.2">
      <c r="A132">
        <v>3</v>
      </c>
      <c r="B132" t="s">
        <v>138</v>
      </c>
      <c r="C132" t="s">
        <v>4</v>
      </c>
      <c r="D132" t="s">
        <v>5</v>
      </c>
      <c r="E132">
        <v>2014</v>
      </c>
      <c r="F132" t="s">
        <v>0</v>
      </c>
      <c r="G132">
        <v>105.75</v>
      </c>
    </row>
    <row r="133" spans="1:7" x14ac:dyDescent="0.2">
      <c r="A133">
        <v>3</v>
      </c>
      <c r="B133" t="s">
        <v>138</v>
      </c>
      <c r="C133" t="s">
        <v>4</v>
      </c>
      <c r="D133" t="s">
        <v>5</v>
      </c>
      <c r="E133">
        <v>2014</v>
      </c>
      <c r="F133" t="s">
        <v>1</v>
      </c>
      <c r="G133">
        <v>105.75</v>
      </c>
    </row>
    <row r="134" spans="1:7" x14ac:dyDescent="0.2">
      <c r="A134">
        <v>3</v>
      </c>
      <c r="B134" t="s">
        <v>139</v>
      </c>
      <c r="C134" t="s">
        <v>4</v>
      </c>
      <c r="D134" t="s">
        <v>5</v>
      </c>
      <c r="E134">
        <v>2013</v>
      </c>
      <c r="F134" t="s">
        <v>1</v>
      </c>
      <c r="G134">
        <v>105.5</v>
      </c>
    </row>
    <row r="135" spans="1:7" x14ac:dyDescent="0.2">
      <c r="A135">
        <v>3</v>
      </c>
      <c r="B135" t="s">
        <v>139</v>
      </c>
      <c r="C135" t="s">
        <v>4</v>
      </c>
      <c r="D135" t="s">
        <v>5</v>
      </c>
      <c r="E135">
        <v>2015</v>
      </c>
      <c r="F135" t="s">
        <v>0</v>
      </c>
      <c r="G135">
        <v>105</v>
      </c>
    </row>
    <row r="136" spans="1:7" x14ac:dyDescent="0.2">
      <c r="A136">
        <v>3</v>
      </c>
      <c r="B136" t="s">
        <v>139</v>
      </c>
      <c r="C136" t="s">
        <v>4</v>
      </c>
      <c r="D136" t="s">
        <v>5</v>
      </c>
      <c r="E136">
        <v>2011</v>
      </c>
      <c r="F136" t="s">
        <v>135</v>
      </c>
      <c r="G136">
        <v>105.3</v>
      </c>
    </row>
    <row r="137" spans="1:7" x14ac:dyDescent="0.2">
      <c r="A137">
        <v>3</v>
      </c>
      <c r="B137" t="s">
        <v>139</v>
      </c>
      <c r="C137" t="s">
        <v>4</v>
      </c>
      <c r="D137" t="s">
        <v>5</v>
      </c>
      <c r="E137">
        <v>2014</v>
      </c>
      <c r="F137" t="s">
        <v>0</v>
      </c>
      <c r="G137">
        <v>105</v>
      </c>
    </row>
    <row r="138" spans="1:7" x14ac:dyDescent="0.2">
      <c r="A138">
        <v>3</v>
      </c>
      <c r="B138" t="s">
        <v>139</v>
      </c>
      <c r="C138" t="s">
        <v>4</v>
      </c>
      <c r="D138" t="s">
        <v>5</v>
      </c>
      <c r="E138">
        <v>2015</v>
      </c>
      <c r="F138" t="s">
        <v>1</v>
      </c>
      <c r="G138">
        <v>105</v>
      </c>
    </row>
    <row r="139" spans="1:7" x14ac:dyDescent="0.2">
      <c r="A139">
        <v>3</v>
      </c>
      <c r="B139" t="s">
        <v>139</v>
      </c>
      <c r="C139" t="s">
        <v>4</v>
      </c>
      <c r="D139" t="s">
        <v>5</v>
      </c>
      <c r="E139">
        <v>2012</v>
      </c>
      <c r="F139" t="s">
        <v>134</v>
      </c>
      <c r="G139">
        <v>106</v>
      </c>
    </row>
    <row r="140" spans="1:7" x14ac:dyDescent="0.2">
      <c r="A140">
        <v>3</v>
      </c>
      <c r="B140" t="s">
        <v>139</v>
      </c>
      <c r="C140" t="s">
        <v>4</v>
      </c>
      <c r="D140" t="s">
        <v>5</v>
      </c>
      <c r="E140">
        <v>2014</v>
      </c>
      <c r="F140" t="s">
        <v>1</v>
      </c>
      <c r="G140">
        <v>105</v>
      </c>
    </row>
    <row r="141" spans="1:7" x14ac:dyDescent="0.2">
      <c r="A141">
        <v>3</v>
      </c>
      <c r="B141" t="s">
        <v>139</v>
      </c>
      <c r="C141" t="s">
        <v>4</v>
      </c>
      <c r="D141" t="s">
        <v>5</v>
      </c>
      <c r="E141">
        <v>2013</v>
      </c>
      <c r="F141" t="s">
        <v>0</v>
      </c>
      <c r="G141">
        <v>105.5</v>
      </c>
    </row>
    <row r="142" spans="1:7" x14ac:dyDescent="0.2">
      <c r="A142">
        <v>3</v>
      </c>
      <c r="B142" t="s">
        <v>140</v>
      </c>
      <c r="C142" t="s">
        <v>4</v>
      </c>
      <c r="D142" t="s">
        <v>5</v>
      </c>
      <c r="E142">
        <v>2011</v>
      </c>
      <c r="F142" t="s">
        <v>135</v>
      </c>
      <c r="G142">
        <v>105.3</v>
      </c>
    </row>
    <row r="143" spans="1:7" x14ac:dyDescent="0.2">
      <c r="A143">
        <v>3</v>
      </c>
      <c r="B143" t="s">
        <v>140</v>
      </c>
      <c r="C143" t="s">
        <v>4</v>
      </c>
      <c r="D143" t="s">
        <v>5</v>
      </c>
      <c r="E143">
        <v>2015</v>
      </c>
      <c r="F143" t="s">
        <v>1</v>
      </c>
      <c r="G143">
        <v>105</v>
      </c>
    </row>
    <row r="144" spans="1:7" x14ac:dyDescent="0.2">
      <c r="A144">
        <v>3</v>
      </c>
      <c r="B144" t="s">
        <v>140</v>
      </c>
      <c r="C144" t="s">
        <v>4</v>
      </c>
      <c r="D144" t="s">
        <v>5</v>
      </c>
      <c r="E144">
        <v>2014</v>
      </c>
      <c r="F144" t="s">
        <v>0</v>
      </c>
      <c r="G144">
        <v>105.5</v>
      </c>
    </row>
    <row r="145" spans="1:7" x14ac:dyDescent="0.2">
      <c r="A145">
        <v>3</v>
      </c>
      <c r="B145" t="s">
        <v>140</v>
      </c>
      <c r="C145" t="s">
        <v>4</v>
      </c>
      <c r="D145" t="s">
        <v>5</v>
      </c>
      <c r="E145">
        <v>2012</v>
      </c>
      <c r="F145" t="s">
        <v>135</v>
      </c>
      <c r="G145">
        <v>106.1</v>
      </c>
    </row>
    <row r="146" spans="1:7" x14ac:dyDescent="0.2">
      <c r="A146">
        <v>3</v>
      </c>
      <c r="B146" t="s">
        <v>140</v>
      </c>
      <c r="C146" t="s">
        <v>4</v>
      </c>
      <c r="D146" t="s">
        <v>5</v>
      </c>
      <c r="E146">
        <v>2016</v>
      </c>
      <c r="F146" t="s">
        <v>0</v>
      </c>
      <c r="G146">
        <v>105</v>
      </c>
    </row>
    <row r="147" spans="1:7" x14ac:dyDescent="0.2">
      <c r="A147">
        <v>3</v>
      </c>
      <c r="B147" t="s">
        <v>140</v>
      </c>
      <c r="C147" t="s">
        <v>4</v>
      </c>
      <c r="D147" t="s">
        <v>5</v>
      </c>
      <c r="E147">
        <v>2014</v>
      </c>
      <c r="F147" t="s">
        <v>1</v>
      </c>
      <c r="G147">
        <v>105.5</v>
      </c>
    </row>
    <row r="148" spans="1:7" x14ac:dyDescent="0.2">
      <c r="A148">
        <v>3</v>
      </c>
      <c r="B148" t="s">
        <v>140</v>
      </c>
      <c r="C148" t="s">
        <v>4</v>
      </c>
      <c r="D148" t="s">
        <v>5</v>
      </c>
      <c r="E148">
        <v>2013</v>
      </c>
      <c r="F148" t="s">
        <v>134</v>
      </c>
      <c r="G148">
        <v>106.5</v>
      </c>
    </row>
    <row r="149" spans="1:7" x14ac:dyDescent="0.2">
      <c r="A149">
        <v>3</v>
      </c>
      <c r="B149" t="s">
        <v>140</v>
      </c>
      <c r="C149" t="s">
        <v>4</v>
      </c>
      <c r="D149" t="s">
        <v>5</v>
      </c>
      <c r="E149">
        <v>2016</v>
      </c>
      <c r="F149" t="s">
        <v>1</v>
      </c>
      <c r="G149">
        <v>105</v>
      </c>
    </row>
    <row r="150" spans="1:7" x14ac:dyDescent="0.2">
      <c r="A150">
        <v>3</v>
      </c>
      <c r="B150" t="s">
        <v>140</v>
      </c>
      <c r="C150" t="s">
        <v>4</v>
      </c>
      <c r="D150" t="s">
        <v>5</v>
      </c>
      <c r="E150">
        <v>2015</v>
      </c>
      <c r="F150" t="s">
        <v>0</v>
      </c>
      <c r="G150">
        <v>105</v>
      </c>
    </row>
    <row r="151" spans="1:7" x14ac:dyDescent="0.2">
      <c r="A151">
        <v>3</v>
      </c>
      <c r="B151" t="s">
        <v>141</v>
      </c>
      <c r="C151" t="s">
        <v>4</v>
      </c>
      <c r="D151" t="s">
        <v>5</v>
      </c>
      <c r="E151">
        <v>2014</v>
      </c>
      <c r="F151" t="s">
        <v>134</v>
      </c>
      <c r="G151">
        <v>107</v>
      </c>
    </row>
    <row r="152" spans="1:7" x14ac:dyDescent="0.2">
      <c r="A152">
        <v>3</v>
      </c>
      <c r="B152" t="s">
        <v>141</v>
      </c>
      <c r="C152" t="s">
        <v>4</v>
      </c>
      <c r="D152" t="s">
        <v>5</v>
      </c>
      <c r="E152">
        <v>2016</v>
      </c>
      <c r="F152" t="s">
        <v>0</v>
      </c>
      <c r="G152">
        <v>106</v>
      </c>
    </row>
    <row r="153" spans="1:7" x14ac:dyDescent="0.2">
      <c r="A153">
        <v>3</v>
      </c>
      <c r="B153" t="s">
        <v>141</v>
      </c>
      <c r="C153" t="s">
        <v>4</v>
      </c>
      <c r="D153" t="s">
        <v>5</v>
      </c>
      <c r="E153">
        <v>2015</v>
      </c>
      <c r="F153" t="s">
        <v>0</v>
      </c>
      <c r="G153">
        <v>106.5</v>
      </c>
    </row>
    <row r="154" spans="1:7" x14ac:dyDescent="0.2">
      <c r="A154">
        <v>3</v>
      </c>
      <c r="B154" t="s">
        <v>141</v>
      </c>
      <c r="C154" t="s">
        <v>4</v>
      </c>
      <c r="D154" t="s">
        <v>5</v>
      </c>
      <c r="E154">
        <v>2012</v>
      </c>
      <c r="F154" t="s">
        <v>135</v>
      </c>
      <c r="G154">
        <v>106.1</v>
      </c>
    </row>
    <row r="155" spans="1:7" x14ac:dyDescent="0.2">
      <c r="A155">
        <v>3</v>
      </c>
      <c r="B155" t="s">
        <v>141</v>
      </c>
      <c r="C155" t="s">
        <v>4</v>
      </c>
      <c r="D155" t="s">
        <v>5</v>
      </c>
      <c r="E155">
        <v>2016</v>
      </c>
      <c r="F155" t="s">
        <v>1</v>
      </c>
      <c r="G155">
        <v>106</v>
      </c>
    </row>
    <row r="156" spans="1:7" x14ac:dyDescent="0.2">
      <c r="A156">
        <v>3</v>
      </c>
      <c r="B156" t="s">
        <v>141</v>
      </c>
      <c r="C156" t="s">
        <v>4</v>
      </c>
      <c r="D156" t="s">
        <v>5</v>
      </c>
      <c r="E156">
        <v>2015</v>
      </c>
      <c r="F156" t="s">
        <v>1</v>
      </c>
      <c r="G156">
        <v>106.5</v>
      </c>
    </row>
    <row r="157" spans="1:7" x14ac:dyDescent="0.2">
      <c r="A157">
        <v>3</v>
      </c>
      <c r="B157" t="s">
        <v>141</v>
      </c>
      <c r="C157" t="s">
        <v>4</v>
      </c>
      <c r="D157" t="s">
        <v>5</v>
      </c>
      <c r="E157">
        <v>2013</v>
      </c>
      <c r="F157" t="s">
        <v>135</v>
      </c>
      <c r="G157">
        <v>106.5</v>
      </c>
    </row>
    <row r="158" spans="1:7" x14ac:dyDescent="0.2">
      <c r="A158">
        <v>3</v>
      </c>
      <c r="B158" t="s">
        <v>141</v>
      </c>
      <c r="C158" t="s">
        <v>4</v>
      </c>
      <c r="D158" t="s">
        <v>5</v>
      </c>
      <c r="E158">
        <v>2017</v>
      </c>
      <c r="F158" t="s">
        <v>0</v>
      </c>
      <c r="G158">
        <v>105.5</v>
      </c>
    </row>
    <row r="159" spans="1:7" x14ac:dyDescent="0.2">
      <c r="A159">
        <v>3</v>
      </c>
      <c r="B159" t="s">
        <v>141</v>
      </c>
      <c r="C159" t="s">
        <v>4</v>
      </c>
      <c r="D159" t="s">
        <v>5</v>
      </c>
      <c r="E159">
        <v>2017</v>
      </c>
      <c r="F159" t="s">
        <v>1</v>
      </c>
      <c r="G159">
        <v>105.5</v>
      </c>
    </row>
    <row r="160" spans="1:7" x14ac:dyDescent="0.2">
      <c r="A160">
        <v>3</v>
      </c>
      <c r="B160" t="s">
        <v>142</v>
      </c>
      <c r="C160" t="s">
        <v>4</v>
      </c>
      <c r="D160" t="s">
        <v>5</v>
      </c>
      <c r="E160">
        <v>2017</v>
      </c>
      <c r="F160" t="s">
        <v>0</v>
      </c>
      <c r="G160">
        <v>107</v>
      </c>
    </row>
    <row r="161" spans="1:7" x14ac:dyDescent="0.2">
      <c r="A161">
        <v>3</v>
      </c>
      <c r="B161" t="s">
        <v>142</v>
      </c>
      <c r="C161" t="s">
        <v>4</v>
      </c>
      <c r="D161" t="s">
        <v>5</v>
      </c>
      <c r="E161">
        <v>2018</v>
      </c>
      <c r="F161" t="s">
        <v>1</v>
      </c>
      <c r="G161">
        <v>106</v>
      </c>
    </row>
    <row r="162" spans="1:7" x14ac:dyDescent="0.2">
      <c r="A162">
        <v>3</v>
      </c>
      <c r="B162" t="s">
        <v>142</v>
      </c>
      <c r="C162" t="s">
        <v>4</v>
      </c>
      <c r="D162" t="s">
        <v>5</v>
      </c>
      <c r="E162">
        <v>2015</v>
      </c>
      <c r="F162" t="s">
        <v>134</v>
      </c>
      <c r="G162">
        <v>111</v>
      </c>
    </row>
    <row r="163" spans="1:7" x14ac:dyDescent="0.2">
      <c r="A163">
        <v>3</v>
      </c>
      <c r="B163" t="s">
        <v>142</v>
      </c>
      <c r="C163" t="s">
        <v>4</v>
      </c>
      <c r="D163" t="s">
        <v>5</v>
      </c>
      <c r="E163">
        <v>2017</v>
      </c>
      <c r="F163" t="s">
        <v>1</v>
      </c>
      <c r="G163">
        <v>107</v>
      </c>
    </row>
    <row r="164" spans="1:7" x14ac:dyDescent="0.2">
      <c r="A164">
        <v>3</v>
      </c>
      <c r="B164" t="s">
        <v>142</v>
      </c>
      <c r="C164" t="s">
        <v>4</v>
      </c>
      <c r="D164" t="s">
        <v>5</v>
      </c>
      <c r="E164">
        <v>2013</v>
      </c>
      <c r="F164" t="s">
        <v>135</v>
      </c>
      <c r="G164">
        <v>106.5</v>
      </c>
    </row>
    <row r="165" spans="1:7" x14ac:dyDescent="0.2">
      <c r="A165">
        <v>3</v>
      </c>
      <c r="B165" t="s">
        <v>142</v>
      </c>
      <c r="C165" t="s">
        <v>4</v>
      </c>
      <c r="D165" t="s">
        <v>5</v>
      </c>
      <c r="E165">
        <v>2016</v>
      </c>
      <c r="F165" t="s">
        <v>0</v>
      </c>
      <c r="G165">
        <v>107.5</v>
      </c>
    </row>
    <row r="166" spans="1:7" x14ac:dyDescent="0.2">
      <c r="A166">
        <v>3</v>
      </c>
      <c r="B166" t="s">
        <v>142</v>
      </c>
      <c r="C166" t="s">
        <v>4</v>
      </c>
      <c r="D166" t="s">
        <v>5</v>
      </c>
      <c r="E166">
        <v>2018</v>
      </c>
      <c r="F166" t="s">
        <v>0</v>
      </c>
      <c r="G166">
        <v>106</v>
      </c>
    </row>
    <row r="167" spans="1:7" x14ac:dyDescent="0.2">
      <c r="A167">
        <v>3</v>
      </c>
      <c r="B167" t="s">
        <v>142</v>
      </c>
      <c r="C167" t="s">
        <v>4</v>
      </c>
      <c r="D167" t="s">
        <v>5</v>
      </c>
      <c r="E167">
        <v>2014</v>
      </c>
      <c r="F167" t="s">
        <v>135</v>
      </c>
      <c r="G167">
        <v>110.9</v>
      </c>
    </row>
    <row r="168" spans="1:7" x14ac:dyDescent="0.2">
      <c r="A168">
        <v>3</v>
      </c>
      <c r="B168" t="s">
        <v>142</v>
      </c>
      <c r="C168" t="s">
        <v>4</v>
      </c>
      <c r="D168" t="s">
        <v>5</v>
      </c>
      <c r="E168">
        <v>2016</v>
      </c>
      <c r="F168" t="s">
        <v>1</v>
      </c>
      <c r="G168">
        <v>107.5</v>
      </c>
    </row>
    <row r="169" spans="1:7" x14ac:dyDescent="0.2">
      <c r="A169">
        <v>3</v>
      </c>
      <c r="B169" t="s">
        <v>143</v>
      </c>
      <c r="C169" t="s">
        <v>4</v>
      </c>
      <c r="D169" t="s">
        <v>5</v>
      </c>
      <c r="E169">
        <v>2016</v>
      </c>
      <c r="F169" t="s">
        <v>134</v>
      </c>
      <c r="G169">
        <v>106.5</v>
      </c>
    </row>
    <row r="170" spans="1:7" x14ac:dyDescent="0.2">
      <c r="A170">
        <v>3</v>
      </c>
      <c r="B170" t="s">
        <v>143</v>
      </c>
      <c r="C170" t="s">
        <v>4</v>
      </c>
      <c r="D170" t="s">
        <v>5</v>
      </c>
      <c r="E170">
        <v>2019</v>
      </c>
      <c r="F170" t="s">
        <v>1</v>
      </c>
      <c r="G170">
        <v>105</v>
      </c>
    </row>
    <row r="171" spans="1:7" x14ac:dyDescent="0.2">
      <c r="A171">
        <v>3</v>
      </c>
      <c r="B171" t="s">
        <v>143</v>
      </c>
      <c r="C171" t="s">
        <v>4</v>
      </c>
      <c r="D171" t="s">
        <v>5</v>
      </c>
      <c r="E171">
        <v>2018</v>
      </c>
      <c r="F171" t="s">
        <v>0</v>
      </c>
      <c r="G171">
        <v>105.5</v>
      </c>
    </row>
    <row r="172" spans="1:7" x14ac:dyDescent="0.2">
      <c r="A172">
        <v>3</v>
      </c>
      <c r="B172" t="s">
        <v>143</v>
      </c>
      <c r="C172" t="s">
        <v>4</v>
      </c>
      <c r="D172" t="s">
        <v>5</v>
      </c>
      <c r="E172">
        <v>2017</v>
      </c>
      <c r="F172" t="s">
        <v>0</v>
      </c>
      <c r="G172">
        <v>106</v>
      </c>
    </row>
    <row r="173" spans="1:7" x14ac:dyDescent="0.2">
      <c r="A173">
        <v>3</v>
      </c>
      <c r="B173" t="s">
        <v>143</v>
      </c>
      <c r="C173" t="s">
        <v>4</v>
      </c>
      <c r="D173" t="s">
        <v>5</v>
      </c>
      <c r="E173">
        <v>2018</v>
      </c>
      <c r="F173" t="s">
        <v>1</v>
      </c>
      <c r="G173">
        <v>105.5</v>
      </c>
    </row>
    <row r="174" spans="1:7" x14ac:dyDescent="0.2">
      <c r="A174">
        <v>3</v>
      </c>
      <c r="B174" t="s">
        <v>143</v>
      </c>
      <c r="C174" t="s">
        <v>4</v>
      </c>
      <c r="D174" t="s">
        <v>5</v>
      </c>
      <c r="E174">
        <v>2017</v>
      </c>
      <c r="F174" t="s">
        <v>1</v>
      </c>
      <c r="G174">
        <v>106</v>
      </c>
    </row>
    <row r="175" spans="1:7" x14ac:dyDescent="0.2">
      <c r="A175">
        <v>3</v>
      </c>
      <c r="B175" t="s">
        <v>143</v>
      </c>
      <c r="C175" t="s">
        <v>4</v>
      </c>
      <c r="D175" t="s">
        <v>5</v>
      </c>
      <c r="E175">
        <v>2019</v>
      </c>
      <c r="F175" t="s">
        <v>0</v>
      </c>
      <c r="G175">
        <v>105</v>
      </c>
    </row>
    <row r="176" spans="1:7" x14ac:dyDescent="0.2">
      <c r="A176">
        <v>3</v>
      </c>
      <c r="B176" t="s">
        <v>143</v>
      </c>
      <c r="C176" t="s">
        <v>4</v>
      </c>
      <c r="D176" t="s">
        <v>5</v>
      </c>
      <c r="E176">
        <v>2014</v>
      </c>
      <c r="F176" t="s">
        <v>135</v>
      </c>
      <c r="G176">
        <v>110.9</v>
      </c>
    </row>
    <row r="177" spans="1:7" x14ac:dyDescent="0.2">
      <c r="A177">
        <v>3</v>
      </c>
      <c r="B177" t="s">
        <v>143</v>
      </c>
      <c r="C177" t="s">
        <v>4</v>
      </c>
      <c r="D177" t="s">
        <v>5</v>
      </c>
      <c r="E177">
        <v>2015</v>
      </c>
      <c r="F177" t="s">
        <v>135</v>
      </c>
      <c r="G177">
        <v>112.3</v>
      </c>
    </row>
    <row r="178" spans="1:7" x14ac:dyDescent="0.2">
      <c r="A178">
        <v>3</v>
      </c>
      <c r="B178" t="s">
        <v>144</v>
      </c>
      <c r="C178" t="s">
        <v>4</v>
      </c>
      <c r="D178" t="s">
        <v>5</v>
      </c>
      <c r="E178">
        <v>2016</v>
      </c>
      <c r="F178" t="s">
        <v>135</v>
      </c>
      <c r="G178">
        <v>104.3</v>
      </c>
    </row>
    <row r="179" spans="1:7" x14ac:dyDescent="0.2">
      <c r="A179">
        <v>3</v>
      </c>
      <c r="B179" t="s">
        <v>144</v>
      </c>
      <c r="C179" t="s">
        <v>4</v>
      </c>
      <c r="D179" t="s">
        <v>5</v>
      </c>
      <c r="E179">
        <v>2019</v>
      </c>
      <c r="F179" t="s">
        <v>133</v>
      </c>
      <c r="G179">
        <v>104</v>
      </c>
    </row>
    <row r="180" spans="1:7" x14ac:dyDescent="0.2">
      <c r="A180">
        <v>3</v>
      </c>
      <c r="B180" t="s">
        <v>144</v>
      </c>
      <c r="C180" t="s">
        <v>4</v>
      </c>
      <c r="D180" t="s">
        <v>5</v>
      </c>
      <c r="E180">
        <v>2018</v>
      </c>
      <c r="F180" t="s">
        <v>133</v>
      </c>
      <c r="G180">
        <v>104</v>
      </c>
    </row>
    <row r="181" spans="1:7" x14ac:dyDescent="0.2">
      <c r="A181">
        <v>3</v>
      </c>
      <c r="B181" t="s">
        <v>144</v>
      </c>
      <c r="C181" t="s">
        <v>4</v>
      </c>
      <c r="D181" t="s">
        <v>5</v>
      </c>
      <c r="E181">
        <v>2020</v>
      </c>
      <c r="F181" t="s">
        <v>133</v>
      </c>
      <c r="G181">
        <v>104</v>
      </c>
    </row>
    <row r="182" spans="1:7" x14ac:dyDescent="0.2">
      <c r="A182">
        <v>3</v>
      </c>
      <c r="B182" t="s">
        <v>144</v>
      </c>
      <c r="C182" t="s">
        <v>4</v>
      </c>
      <c r="D182" t="s">
        <v>5</v>
      </c>
      <c r="E182">
        <v>2017</v>
      </c>
      <c r="F182" t="s">
        <v>134</v>
      </c>
      <c r="G182">
        <v>103.35</v>
      </c>
    </row>
    <row r="183" spans="1:7" x14ac:dyDescent="0.2">
      <c r="A183">
        <v>3</v>
      </c>
      <c r="B183" t="s">
        <v>144</v>
      </c>
      <c r="C183" t="s">
        <v>4</v>
      </c>
      <c r="D183" t="s">
        <v>5</v>
      </c>
      <c r="E183">
        <v>2019</v>
      </c>
      <c r="F183" t="s">
        <v>1</v>
      </c>
      <c r="G183">
        <v>104</v>
      </c>
    </row>
    <row r="184" spans="1:7" x14ac:dyDescent="0.2">
      <c r="A184">
        <v>3</v>
      </c>
      <c r="B184" t="s">
        <v>144</v>
      </c>
      <c r="C184" t="s">
        <v>4</v>
      </c>
      <c r="D184" t="s">
        <v>5</v>
      </c>
      <c r="E184">
        <v>2018</v>
      </c>
      <c r="F184" t="s">
        <v>1</v>
      </c>
      <c r="G184">
        <v>104</v>
      </c>
    </row>
    <row r="185" spans="1:7" x14ac:dyDescent="0.2">
      <c r="A185">
        <v>3</v>
      </c>
      <c r="B185" t="s">
        <v>144</v>
      </c>
      <c r="C185" t="s">
        <v>4</v>
      </c>
      <c r="D185" t="s">
        <v>5</v>
      </c>
      <c r="E185">
        <v>2020</v>
      </c>
      <c r="F185" t="s">
        <v>1</v>
      </c>
      <c r="G185">
        <v>104</v>
      </c>
    </row>
    <row r="186" spans="1:7" x14ac:dyDescent="0.2">
      <c r="A186">
        <v>3</v>
      </c>
      <c r="B186" t="s">
        <v>144</v>
      </c>
      <c r="C186" t="s">
        <v>4</v>
      </c>
      <c r="D186" t="s">
        <v>5</v>
      </c>
      <c r="E186">
        <v>2018</v>
      </c>
      <c r="F186" t="s">
        <v>0</v>
      </c>
      <c r="G186">
        <v>104</v>
      </c>
    </row>
    <row r="187" spans="1:7" x14ac:dyDescent="0.2">
      <c r="A187">
        <v>3</v>
      </c>
      <c r="B187" t="s">
        <v>144</v>
      </c>
      <c r="C187" t="s">
        <v>4</v>
      </c>
      <c r="D187" t="s">
        <v>5</v>
      </c>
      <c r="E187">
        <v>2020</v>
      </c>
      <c r="F187" t="s">
        <v>0</v>
      </c>
      <c r="G187">
        <v>104</v>
      </c>
    </row>
    <row r="188" spans="1:7" x14ac:dyDescent="0.2">
      <c r="A188">
        <v>3</v>
      </c>
      <c r="B188" t="s">
        <v>144</v>
      </c>
      <c r="C188" t="s">
        <v>4</v>
      </c>
      <c r="D188" t="s">
        <v>5</v>
      </c>
      <c r="E188">
        <v>2019</v>
      </c>
      <c r="F188" t="s">
        <v>0</v>
      </c>
      <c r="G188">
        <v>104</v>
      </c>
    </row>
    <row r="189" spans="1:7" x14ac:dyDescent="0.2">
      <c r="A189">
        <v>3</v>
      </c>
      <c r="B189" t="s">
        <v>144</v>
      </c>
      <c r="C189" t="s">
        <v>4</v>
      </c>
      <c r="D189" t="s">
        <v>5</v>
      </c>
      <c r="E189">
        <v>2015</v>
      </c>
      <c r="F189" t="s">
        <v>135</v>
      </c>
      <c r="G189">
        <v>112.3</v>
      </c>
    </row>
    <row r="190" spans="1:7" x14ac:dyDescent="0.2">
      <c r="A190">
        <v>3</v>
      </c>
      <c r="B190" t="s">
        <v>145</v>
      </c>
      <c r="C190" t="s">
        <v>4</v>
      </c>
      <c r="D190" t="s">
        <v>5</v>
      </c>
      <c r="E190">
        <v>2017</v>
      </c>
      <c r="F190" t="s">
        <v>135</v>
      </c>
      <c r="G190">
        <v>102.79</v>
      </c>
    </row>
    <row r="191" spans="1:7" x14ac:dyDescent="0.2">
      <c r="A191">
        <v>3</v>
      </c>
      <c r="B191" t="s">
        <v>145</v>
      </c>
      <c r="C191" t="s">
        <v>4</v>
      </c>
      <c r="D191" t="s">
        <v>5</v>
      </c>
      <c r="E191">
        <v>2020</v>
      </c>
      <c r="F191" t="s">
        <v>0</v>
      </c>
      <c r="G191">
        <v>103.4</v>
      </c>
    </row>
    <row r="192" spans="1:7" x14ac:dyDescent="0.2">
      <c r="A192">
        <v>3</v>
      </c>
      <c r="B192" t="s">
        <v>145</v>
      </c>
      <c r="C192" t="s">
        <v>4</v>
      </c>
      <c r="D192" t="s">
        <v>5</v>
      </c>
      <c r="E192">
        <v>2019</v>
      </c>
      <c r="F192" t="s">
        <v>0</v>
      </c>
      <c r="G192">
        <v>103.7</v>
      </c>
    </row>
    <row r="193" spans="1:7" x14ac:dyDescent="0.2">
      <c r="A193">
        <v>3</v>
      </c>
      <c r="B193" t="s">
        <v>145</v>
      </c>
      <c r="C193" t="s">
        <v>4</v>
      </c>
      <c r="D193" t="s">
        <v>5</v>
      </c>
      <c r="E193">
        <v>2021</v>
      </c>
      <c r="F193" t="s">
        <v>0</v>
      </c>
      <c r="G193">
        <v>103.2</v>
      </c>
    </row>
    <row r="194" spans="1:7" x14ac:dyDescent="0.2">
      <c r="A194">
        <v>3</v>
      </c>
      <c r="B194" t="s">
        <v>145</v>
      </c>
      <c r="C194" t="s">
        <v>4</v>
      </c>
      <c r="D194" t="s">
        <v>5</v>
      </c>
      <c r="E194">
        <v>2018</v>
      </c>
      <c r="F194" t="s">
        <v>134</v>
      </c>
      <c r="G194">
        <v>102.79</v>
      </c>
    </row>
    <row r="195" spans="1:7" x14ac:dyDescent="0.2">
      <c r="A195">
        <v>3</v>
      </c>
      <c r="B195" t="s">
        <v>145</v>
      </c>
      <c r="C195" t="s">
        <v>4</v>
      </c>
      <c r="D195" t="s">
        <v>5</v>
      </c>
      <c r="E195">
        <v>2020</v>
      </c>
      <c r="F195" t="s">
        <v>1</v>
      </c>
      <c r="G195">
        <v>103.4</v>
      </c>
    </row>
    <row r="196" spans="1:7" x14ac:dyDescent="0.2">
      <c r="A196">
        <v>3</v>
      </c>
      <c r="B196" t="s">
        <v>145</v>
      </c>
      <c r="C196" t="s">
        <v>4</v>
      </c>
      <c r="D196" t="s">
        <v>5</v>
      </c>
      <c r="E196">
        <v>2019</v>
      </c>
      <c r="F196" t="s">
        <v>1</v>
      </c>
      <c r="G196">
        <v>103.7</v>
      </c>
    </row>
    <row r="197" spans="1:7" x14ac:dyDescent="0.2">
      <c r="A197">
        <v>3</v>
      </c>
      <c r="B197" t="s">
        <v>145</v>
      </c>
      <c r="C197" t="s">
        <v>4</v>
      </c>
      <c r="D197" t="s">
        <v>5</v>
      </c>
      <c r="E197">
        <v>2021</v>
      </c>
      <c r="F197" t="s">
        <v>1</v>
      </c>
      <c r="G197">
        <v>103.2</v>
      </c>
    </row>
    <row r="198" spans="1:7" x14ac:dyDescent="0.2">
      <c r="A198">
        <v>3</v>
      </c>
      <c r="B198" t="s">
        <v>145</v>
      </c>
      <c r="C198" t="s">
        <v>4</v>
      </c>
      <c r="D198" t="s">
        <v>5</v>
      </c>
      <c r="E198">
        <v>2019</v>
      </c>
      <c r="F198" t="s">
        <v>133</v>
      </c>
      <c r="G198">
        <v>103.7</v>
      </c>
    </row>
    <row r="199" spans="1:7" x14ac:dyDescent="0.2">
      <c r="A199">
        <v>3</v>
      </c>
      <c r="B199" t="s">
        <v>145</v>
      </c>
      <c r="C199" t="s">
        <v>4</v>
      </c>
      <c r="D199" t="s">
        <v>5</v>
      </c>
      <c r="E199">
        <v>2021</v>
      </c>
      <c r="F199" t="s">
        <v>133</v>
      </c>
      <c r="G199">
        <v>103.2</v>
      </c>
    </row>
    <row r="200" spans="1:7" x14ac:dyDescent="0.2">
      <c r="A200">
        <v>3</v>
      </c>
      <c r="B200" t="s">
        <v>145</v>
      </c>
      <c r="C200" t="s">
        <v>4</v>
      </c>
      <c r="D200" t="s">
        <v>5</v>
      </c>
      <c r="E200">
        <v>2020</v>
      </c>
      <c r="F200" t="s">
        <v>133</v>
      </c>
      <c r="G200">
        <v>103.4</v>
      </c>
    </row>
    <row r="201" spans="1:7" x14ac:dyDescent="0.2">
      <c r="A201">
        <v>3</v>
      </c>
      <c r="B201" t="s">
        <v>145</v>
      </c>
      <c r="C201" t="s">
        <v>4</v>
      </c>
      <c r="D201" t="s">
        <v>5</v>
      </c>
      <c r="E201">
        <v>2016</v>
      </c>
      <c r="F201" t="s">
        <v>135</v>
      </c>
      <c r="G201">
        <v>104.3</v>
      </c>
    </row>
    <row r="202" spans="1:7" x14ac:dyDescent="0.2">
      <c r="A202">
        <v>3</v>
      </c>
      <c r="B202" t="s">
        <v>146</v>
      </c>
      <c r="C202" t="s">
        <v>4</v>
      </c>
      <c r="D202" t="s">
        <v>5</v>
      </c>
      <c r="E202">
        <v>2017</v>
      </c>
      <c r="F202" t="s">
        <v>135</v>
      </c>
      <c r="G202">
        <v>102.79</v>
      </c>
    </row>
    <row r="203" spans="1:7" x14ac:dyDescent="0.2">
      <c r="A203">
        <v>3</v>
      </c>
      <c r="B203" t="s">
        <v>146</v>
      </c>
      <c r="C203" t="s">
        <v>4</v>
      </c>
      <c r="D203" t="s">
        <v>5</v>
      </c>
      <c r="E203">
        <v>2021</v>
      </c>
      <c r="F203" t="s">
        <v>133</v>
      </c>
      <c r="G203">
        <v>103.7</v>
      </c>
    </row>
    <row r="204" spans="1:7" x14ac:dyDescent="0.2">
      <c r="A204">
        <v>3</v>
      </c>
      <c r="B204" t="s">
        <v>146</v>
      </c>
      <c r="C204" t="s">
        <v>4</v>
      </c>
      <c r="D204" t="s">
        <v>5</v>
      </c>
      <c r="E204">
        <v>2020</v>
      </c>
      <c r="F204" t="s">
        <v>133</v>
      </c>
      <c r="G204">
        <v>104</v>
      </c>
    </row>
    <row r="205" spans="1:7" x14ac:dyDescent="0.2">
      <c r="A205">
        <v>3</v>
      </c>
      <c r="B205" t="s">
        <v>146</v>
      </c>
      <c r="C205" t="s">
        <v>4</v>
      </c>
      <c r="D205" t="s">
        <v>5</v>
      </c>
      <c r="E205">
        <v>2022</v>
      </c>
      <c r="F205" t="s">
        <v>133</v>
      </c>
      <c r="G205">
        <v>103.7</v>
      </c>
    </row>
    <row r="206" spans="1:7" x14ac:dyDescent="0.2">
      <c r="A206">
        <v>3</v>
      </c>
      <c r="B206" t="s">
        <v>146</v>
      </c>
      <c r="C206" t="s">
        <v>4</v>
      </c>
      <c r="D206" t="s">
        <v>5</v>
      </c>
      <c r="E206">
        <v>2018</v>
      </c>
      <c r="F206" t="s">
        <v>135</v>
      </c>
      <c r="G206">
        <v>104.3</v>
      </c>
    </row>
    <row r="207" spans="1:7" x14ac:dyDescent="0.2">
      <c r="A207">
        <v>3</v>
      </c>
      <c r="B207" t="s">
        <v>146</v>
      </c>
      <c r="C207" t="s">
        <v>4</v>
      </c>
      <c r="D207" t="s">
        <v>5</v>
      </c>
      <c r="E207">
        <v>2021</v>
      </c>
      <c r="F207" t="s">
        <v>0</v>
      </c>
      <c r="G207">
        <v>103.7</v>
      </c>
    </row>
    <row r="208" spans="1:7" x14ac:dyDescent="0.2">
      <c r="A208">
        <v>3</v>
      </c>
      <c r="B208" t="s">
        <v>146</v>
      </c>
      <c r="C208" t="s">
        <v>4</v>
      </c>
      <c r="D208" t="s">
        <v>5</v>
      </c>
      <c r="E208">
        <v>2020</v>
      </c>
      <c r="F208" t="s">
        <v>0</v>
      </c>
      <c r="G208">
        <v>104</v>
      </c>
    </row>
    <row r="209" spans="1:7" x14ac:dyDescent="0.2">
      <c r="A209">
        <v>3</v>
      </c>
      <c r="B209" t="s">
        <v>146</v>
      </c>
      <c r="C209" t="s">
        <v>4</v>
      </c>
      <c r="D209" t="s">
        <v>5</v>
      </c>
      <c r="E209">
        <v>2022</v>
      </c>
      <c r="F209" t="s">
        <v>0</v>
      </c>
      <c r="G209">
        <v>103.7</v>
      </c>
    </row>
    <row r="210" spans="1:7" x14ac:dyDescent="0.2">
      <c r="A210">
        <v>3</v>
      </c>
      <c r="B210" t="s">
        <v>146</v>
      </c>
      <c r="C210" t="s">
        <v>4</v>
      </c>
      <c r="D210" t="s">
        <v>5</v>
      </c>
      <c r="E210">
        <v>2019</v>
      </c>
      <c r="F210" t="s">
        <v>134</v>
      </c>
      <c r="G210">
        <v>104</v>
      </c>
    </row>
    <row r="211" spans="1:7" x14ac:dyDescent="0.2">
      <c r="A211">
        <v>3</v>
      </c>
      <c r="B211" t="s">
        <v>146</v>
      </c>
      <c r="C211" t="s">
        <v>4</v>
      </c>
      <c r="D211" t="s">
        <v>5</v>
      </c>
      <c r="E211">
        <v>2021</v>
      </c>
      <c r="F211" t="s">
        <v>1</v>
      </c>
      <c r="G211">
        <v>103.7</v>
      </c>
    </row>
    <row r="212" spans="1:7" x14ac:dyDescent="0.2">
      <c r="A212">
        <v>3</v>
      </c>
      <c r="B212" t="s">
        <v>146</v>
      </c>
      <c r="C212" t="s">
        <v>4</v>
      </c>
      <c r="D212" t="s">
        <v>5</v>
      </c>
      <c r="E212">
        <v>2020</v>
      </c>
      <c r="F212" t="s">
        <v>1</v>
      </c>
      <c r="G212">
        <v>104</v>
      </c>
    </row>
    <row r="213" spans="1:7" x14ac:dyDescent="0.2">
      <c r="A213">
        <v>3</v>
      </c>
      <c r="B213" t="s">
        <v>146</v>
      </c>
      <c r="C213" t="s">
        <v>4</v>
      </c>
      <c r="D213" t="s">
        <v>5</v>
      </c>
      <c r="E213">
        <v>2022</v>
      </c>
      <c r="F213" t="s">
        <v>1</v>
      </c>
      <c r="G213">
        <v>103.7</v>
      </c>
    </row>
    <row r="214" spans="1:7" x14ac:dyDescent="0.2">
      <c r="A214">
        <v>4</v>
      </c>
      <c r="B214" t="s">
        <v>136</v>
      </c>
      <c r="C214" t="s">
        <v>6</v>
      </c>
      <c r="D214" t="s">
        <v>7</v>
      </c>
      <c r="E214">
        <v>2007</v>
      </c>
      <c r="F214" t="s">
        <v>135</v>
      </c>
      <c r="G214">
        <v>110.4</v>
      </c>
    </row>
    <row r="215" spans="1:7" x14ac:dyDescent="0.2">
      <c r="A215">
        <v>4</v>
      </c>
      <c r="B215" t="s">
        <v>136</v>
      </c>
      <c r="C215" t="s">
        <v>6</v>
      </c>
      <c r="D215" t="s">
        <v>7</v>
      </c>
      <c r="E215">
        <v>2008</v>
      </c>
      <c r="F215" t="s">
        <v>135</v>
      </c>
      <c r="G215">
        <v>113.8</v>
      </c>
    </row>
    <row r="216" spans="1:7" x14ac:dyDescent="0.2">
      <c r="A216">
        <v>4</v>
      </c>
      <c r="B216" t="s">
        <v>136</v>
      </c>
      <c r="C216" t="s">
        <v>6</v>
      </c>
      <c r="D216" t="s">
        <v>7</v>
      </c>
      <c r="E216">
        <v>2009</v>
      </c>
      <c r="F216" t="s">
        <v>134</v>
      </c>
      <c r="G216">
        <v>115</v>
      </c>
    </row>
    <row r="217" spans="1:7" x14ac:dyDescent="0.2">
      <c r="A217">
        <v>4</v>
      </c>
      <c r="B217" t="s">
        <v>136</v>
      </c>
      <c r="C217" t="s">
        <v>6</v>
      </c>
      <c r="D217" t="s">
        <v>7</v>
      </c>
      <c r="E217">
        <v>2010</v>
      </c>
      <c r="F217" t="s">
        <v>0</v>
      </c>
      <c r="G217">
        <v>113.5</v>
      </c>
    </row>
    <row r="218" spans="1:7" x14ac:dyDescent="0.2">
      <c r="A218">
        <v>4</v>
      </c>
      <c r="B218" t="s">
        <v>136</v>
      </c>
      <c r="C218" t="s">
        <v>6</v>
      </c>
      <c r="D218" t="s">
        <v>7</v>
      </c>
      <c r="E218">
        <v>2011</v>
      </c>
      <c r="F218" t="s">
        <v>0</v>
      </c>
      <c r="G218">
        <v>111.5</v>
      </c>
    </row>
    <row r="219" spans="1:7" x14ac:dyDescent="0.2">
      <c r="A219">
        <v>4</v>
      </c>
      <c r="B219" t="s">
        <v>136</v>
      </c>
      <c r="C219" t="s">
        <v>6</v>
      </c>
      <c r="D219" t="s">
        <v>7</v>
      </c>
      <c r="E219">
        <v>2011</v>
      </c>
      <c r="F219" t="s">
        <v>1</v>
      </c>
      <c r="G219">
        <v>110</v>
      </c>
    </row>
    <row r="220" spans="1:7" x14ac:dyDescent="0.2">
      <c r="A220">
        <v>4</v>
      </c>
      <c r="B220" t="s">
        <v>136</v>
      </c>
      <c r="C220" t="s">
        <v>6</v>
      </c>
      <c r="D220" t="s">
        <v>7</v>
      </c>
      <c r="E220">
        <v>2012</v>
      </c>
      <c r="F220" t="s">
        <v>0</v>
      </c>
      <c r="G220">
        <v>108.5</v>
      </c>
    </row>
    <row r="221" spans="1:7" x14ac:dyDescent="0.2">
      <c r="A221">
        <v>4</v>
      </c>
      <c r="B221" t="s">
        <v>136</v>
      </c>
      <c r="C221" t="s">
        <v>6</v>
      </c>
      <c r="D221" t="s">
        <v>7</v>
      </c>
      <c r="E221">
        <v>2012</v>
      </c>
      <c r="F221" t="s">
        <v>1</v>
      </c>
      <c r="G221">
        <v>107.5</v>
      </c>
    </row>
    <row r="222" spans="1:7" x14ac:dyDescent="0.2">
      <c r="A222">
        <v>4</v>
      </c>
      <c r="B222" t="s">
        <v>136</v>
      </c>
      <c r="C222" t="s">
        <v>6</v>
      </c>
      <c r="D222" t="s">
        <v>7</v>
      </c>
      <c r="E222">
        <v>2010</v>
      </c>
      <c r="F222" t="s">
        <v>1</v>
      </c>
      <c r="G222">
        <v>112</v>
      </c>
    </row>
    <row r="223" spans="1:7" x14ac:dyDescent="0.2">
      <c r="A223">
        <v>4</v>
      </c>
      <c r="B223" t="s">
        <v>137</v>
      </c>
      <c r="C223" t="s">
        <v>6</v>
      </c>
      <c r="D223" t="s">
        <v>7</v>
      </c>
      <c r="E223">
        <v>2008</v>
      </c>
      <c r="F223" t="s">
        <v>135</v>
      </c>
      <c r="G223">
        <v>113.8</v>
      </c>
    </row>
    <row r="224" spans="1:7" x14ac:dyDescent="0.2">
      <c r="A224">
        <v>4</v>
      </c>
      <c r="B224" t="s">
        <v>137</v>
      </c>
      <c r="C224" t="s">
        <v>6</v>
      </c>
      <c r="D224" t="s">
        <v>7</v>
      </c>
      <c r="E224">
        <v>2012</v>
      </c>
      <c r="F224" t="s">
        <v>1</v>
      </c>
      <c r="G224">
        <v>106</v>
      </c>
    </row>
    <row r="225" spans="1:7" x14ac:dyDescent="0.2">
      <c r="A225">
        <v>4</v>
      </c>
      <c r="B225" t="s">
        <v>137</v>
      </c>
      <c r="C225" t="s">
        <v>6</v>
      </c>
      <c r="D225" t="s">
        <v>7</v>
      </c>
      <c r="E225">
        <v>2011</v>
      </c>
      <c r="F225" t="s">
        <v>0</v>
      </c>
      <c r="G225">
        <v>107</v>
      </c>
    </row>
    <row r="226" spans="1:7" x14ac:dyDescent="0.2">
      <c r="A226">
        <v>4</v>
      </c>
      <c r="B226" t="s">
        <v>137</v>
      </c>
      <c r="C226" t="s">
        <v>6</v>
      </c>
      <c r="D226" t="s">
        <v>7</v>
      </c>
      <c r="E226">
        <v>2009</v>
      </c>
      <c r="F226" t="s">
        <v>135</v>
      </c>
      <c r="G226">
        <v>112.5</v>
      </c>
    </row>
    <row r="227" spans="1:7" x14ac:dyDescent="0.2">
      <c r="A227">
        <v>4</v>
      </c>
      <c r="B227" t="s">
        <v>137</v>
      </c>
      <c r="C227" t="s">
        <v>6</v>
      </c>
      <c r="D227" t="s">
        <v>7</v>
      </c>
      <c r="E227">
        <v>2013</v>
      </c>
      <c r="F227" t="s">
        <v>0</v>
      </c>
      <c r="G227">
        <v>105.5</v>
      </c>
    </row>
    <row r="228" spans="1:7" x14ac:dyDescent="0.2">
      <c r="A228">
        <v>4</v>
      </c>
      <c r="B228" t="s">
        <v>137</v>
      </c>
      <c r="C228" t="s">
        <v>6</v>
      </c>
      <c r="D228" t="s">
        <v>7</v>
      </c>
      <c r="E228">
        <v>2011</v>
      </c>
      <c r="F228" t="s">
        <v>1</v>
      </c>
      <c r="G228">
        <v>107</v>
      </c>
    </row>
    <row r="229" spans="1:7" x14ac:dyDescent="0.2">
      <c r="A229">
        <v>4</v>
      </c>
      <c r="B229" t="s">
        <v>137</v>
      </c>
      <c r="C229" t="s">
        <v>6</v>
      </c>
      <c r="D229" t="s">
        <v>7</v>
      </c>
      <c r="E229">
        <v>2010</v>
      </c>
      <c r="F229" t="s">
        <v>134</v>
      </c>
      <c r="G229">
        <v>108.5</v>
      </c>
    </row>
    <row r="230" spans="1:7" x14ac:dyDescent="0.2">
      <c r="A230">
        <v>4</v>
      </c>
      <c r="B230" t="s">
        <v>137</v>
      </c>
      <c r="C230" t="s">
        <v>6</v>
      </c>
      <c r="D230" t="s">
        <v>7</v>
      </c>
      <c r="E230">
        <v>2013</v>
      </c>
      <c r="F230" t="s">
        <v>1</v>
      </c>
      <c r="G230">
        <v>105.5</v>
      </c>
    </row>
    <row r="231" spans="1:7" x14ac:dyDescent="0.2">
      <c r="A231">
        <v>4</v>
      </c>
      <c r="B231" t="s">
        <v>137</v>
      </c>
      <c r="C231" t="s">
        <v>6</v>
      </c>
      <c r="D231" t="s">
        <v>7</v>
      </c>
      <c r="E231">
        <v>2012</v>
      </c>
      <c r="F231" t="s">
        <v>0</v>
      </c>
      <c r="G231">
        <v>106</v>
      </c>
    </row>
    <row r="232" spans="1:7" x14ac:dyDescent="0.2">
      <c r="A232">
        <v>4</v>
      </c>
      <c r="B232" t="s">
        <v>138</v>
      </c>
      <c r="C232" t="s">
        <v>6</v>
      </c>
      <c r="D232" t="s">
        <v>7</v>
      </c>
      <c r="E232">
        <v>2011</v>
      </c>
      <c r="F232" t="s">
        <v>134</v>
      </c>
      <c r="G232">
        <v>109</v>
      </c>
    </row>
    <row r="233" spans="1:7" x14ac:dyDescent="0.2">
      <c r="A233">
        <v>4</v>
      </c>
      <c r="B233" t="s">
        <v>138</v>
      </c>
      <c r="C233" t="s">
        <v>6</v>
      </c>
      <c r="D233" t="s">
        <v>7</v>
      </c>
      <c r="E233">
        <v>2013</v>
      </c>
      <c r="F233" t="s">
        <v>0</v>
      </c>
      <c r="G233">
        <v>106.5</v>
      </c>
    </row>
    <row r="234" spans="1:7" x14ac:dyDescent="0.2">
      <c r="A234">
        <v>4</v>
      </c>
      <c r="B234" t="s">
        <v>138</v>
      </c>
      <c r="C234" t="s">
        <v>6</v>
      </c>
      <c r="D234" t="s">
        <v>7</v>
      </c>
      <c r="E234">
        <v>2012</v>
      </c>
      <c r="F234" t="s">
        <v>0</v>
      </c>
      <c r="G234">
        <v>107.5</v>
      </c>
    </row>
    <row r="235" spans="1:7" x14ac:dyDescent="0.2">
      <c r="A235">
        <v>4</v>
      </c>
      <c r="B235" t="s">
        <v>138</v>
      </c>
      <c r="C235" t="s">
        <v>6</v>
      </c>
      <c r="D235" t="s">
        <v>7</v>
      </c>
      <c r="E235">
        <v>2013</v>
      </c>
      <c r="F235" t="s">
        <v>1</v>
      </c>
      <c r="G235">
        <v>106.5</v>
      </c>
    </row>
    <row r="236" spans="1:7" x14ac:dyDescent="0.2">
      <c r="A236">
        <v>4</v>
      </c>
      <c r="B236" t="s">
        <v>138</v>
      </c>
      <c r="C236" t="s">
        <v>6</v>
      </c>
      <c r="D236" t="s">
        <v>7</v>
      </c>
      <c r="E236">
        <v>2012</v>
      </c>
      <c r="F236" t="s">
        <v>1</v>
      </c>
      <c r="G236">
        <v>107.5</v>
      </c>
    </row>
    <row r="237" spans="1:7" x14ac:dyDescent="0.2">
      <c r="A237">
        <v>4</v>
      </c>
      <c r="B237" t="s">
        <v>138</v>
      </c>
      <c r="C237" t="s">
        <v>6</v>
      </c>
      <c r="D237" t="s">
        <v>7</v>
      </c>
      <c r="E237">
        <v>2010</v>
      </c>
      <c r="F237" t="s">
        <v>135</v>
      </c>
      <c r="G237">
        <v>107.3</v>
      </c>
    </row>
    <row r="238" spans="1:7" x14ac:dyDescent="0.2">
      <c r="A238">
        <v>4</v>
      </c>
      <c r="B238" t="s">
        <v>138</v>
      </c>
      <c r="C238" t="s">
        <v>6</v>
      </c>
      <c r="D238" t="s">
        <v>7</v>
      </c>
      <c r="E238">
        <v>2014</v>
      </c>
      <c r="F238" t="s">
        <v>0</v>
      </c>
      <c r="G238">
        <v>105.5</v>
      </c>
    </row>
    <row r="239" spans="1:7" x14ac:dyDescent="0.2">
      <c r="A239">
        <v>4</v>
      </c>
      <c r="B239" t="s">
        <v>138</v>
      </c>
      <c r="C239" t="s">
        <v>6</v>
      </c>
      <c r="D239" t="s">
        <v>7</v>
      </c>
      <c r="E239">
        <v>2014</v>
      </c>
      <c r="F239" t="s">
        <v>1</v>
      </c>
      <c r="G239">
        <v>105.5</v>
      </c>
    </row>
    <row r="240" spans="1:7" x14ac:dyDescent="0.2">
      <c r="A240">
        <v>4</v>
      </c>
      <c r="B240" t="s">
        <v>139</v>
      </c>
      <c r="C240" t="s">
        <v>6</v>
      </c>
      <c r="D240" t="s">
        <v>7</v>
      </c>
      <c r="E240">
        <v>2013</v>
      </c>
      <c r="F240" t="s">
        <v>1</v>
      </c>
      <c r="G240">
        <v>107</v>
      </c>
    </row>
    <row r="241" spans="1:7" x14ac:dyDescent="0.2">
      <c r="A241">
        <v>4</v>
      </c>
      <c r="B241" t="s">
        <v>139</v>
      </c>
      <c r="C241" t="s">
        <v>6</v>
      </c>
      <c r="D241" t="s">
        <v>7</v>
      </c>
      <c r="E241">
        <v>2015</v>
      </c>
      <c r="F241" t="s">
        <v>0</v>
      </c>
      <c r="G241">
        <v>105.4</v>
      </c>
    </row>
    <row r="242" spans="1:7" x14ac:dyDescent="0.2">
      <c r="A242">
        <v>4</v>
      </c>
      <c r="B242" t="s">
        <v>139</v>
      </c>
      <c r="C242" t="s">
        <v>6</v>
      </c>
      <c r="D242" t="s">
        <v>7</v>
      </c>
      <c r="E242">
        <v>2011</v>
      </c>
      <c r="F242" t="s">
        <v>135</v>
      </c>
      <c r="G242">
        <v>108.6</v>
      </c>
    </row>
    <row r="243" spans="1:7" x14ac:dyDescent="0.2">
      <c r="A243">
        <v>4</v>
      </c>
      <c r="B243" t="s">
        <v>139</v>
      </c>
      <c r="C243" t="s">
        <v>6</v>
      </c>
      <c r="D243" t="s">
        <v>7</v>
      </c>
      <c r="E243">
        <v>2014</v>
      </c>
      <c r="F243" t="s">
        <v>0</v>
      </c>
      <c r="G243">
        <v>105.8</v>
      </c>
    </row>
    <row r="244" spans="1:7" x14ac:dyDescent="0.2">
      <c r="A244">
        <v>4</v>
      </c>
      <c r="B244" t="s">
        <v>139</v>
      </c>
      <c r="C244" t="s">
        <v>6</v>
      </c>
      <c r="D244" t="s">
        <v>7</v>
      </c>
      <c r="E244">
        <v>2015</v>
      </c>
      <c r="F244" t="s">
        <v>1</v>
      </c>
      <c r="G244">
        <v>105.4</v>
      </c>
    </row>
    <row r="245" spans="1:7" x14ac:dyDescent="0.2">
      <c r="A245">
        <v>4</v>
      </c>
      <c r="B245" t="s">
        <v>139</v>
      </c>
      <c r="C245" t="s">
        <v>6</v>
      </c>
      <c r="D245" t="s">
        <v>7</v>
      </c>
      <c r="E245">
        <v>2012</v>
      </c>
      <c r="F245" t="s">
        <v>134</v>
      </c>
      <c r="G245">
        <v>105.7</v>
      </c>
    </row>
    <row r="246" spans="1:7" x14ac:dyDescent="0.2">
      <c r="A246">
        <v>4</v>
      </c>
      <c r="B246" t="s">
        <v>139</v>
      </c>
      <c r="C246" t="s">
        <v>6</v>
      </c>
      <c r="D246" t="s">
        <v>7</v>
      </c>
      <c r="E246">
        <v>2014</v>
      </c>
      <c r="F246" t="s">
        <v>1</v>
      </c>
      <c r="G246">
        <v>105.8</v>
      </c>
    </row>
    <row r="247" spans="1:7" x14ac:dyDescent="0.2">
      <c r="A247">
        <v>4</v>
      </c>
      <c r="B247" t="s">
        <v>139</v>
      </c>
      <c r="C247" t="s">
        <v>6</v>
      </c>
      <c r="D247" t="s">
        <v>7</v>
      </c>
      <c r="E247">
        <v>2013</v>
      </c>
      <c r="F247" t="s">
        <v>0</v>
      </c>
      <c r="G247">
        <v>107</v>
      </c>
    </row>
    <row r="248" spans="1:7" x14ac:dyDescent="0.2">
      <c r="A248">
        <v>4</v>
      </c>
      <c r="B248" t="s">
        <v>140</v>
      </c>
      <c r="C248" t="s">
        <v>6</v>
      </c>
      <c r="D248" t="s">
        <v>7</v>
      </c>
      <c r="E248">
        <v>2011</v>
      </c>
      <c r="F248" t="s">
        <v>135</v>
      </c>
      <c r="G248">
        <v>108.6</v>
      </c>
    </row>
    <row r="249" spans="1:7" x14ac:dyDescent="0.2">
      <c r="A249">
        <v>4</v>
      </c>
      <c r="B249" t="s">
        <v>140</v>
      </c>
      <c r="C249" t="s">
        <v>6</v>
      </c>
      <c r="D249" t="s">
        <v>7</v>
      </c>
      <c r="E249">
        <v>2015</v>
      </c>
      <c r="F249" t="s">
        <v>1</v>
      </c>
      <c r="G249">
        <v>105.3</v>
      </c>
    </row>
    <row r="250" spans="1:7" x14ac:dyDescent="0.2">
      <c r="A250">
        <v>4</v>
      </c>
      <c r="B250" t="s">
        <v>140</v>
      </c>
      <c r="C250" t="s">
        <v>6</v>
      </c>
      <c r="D250" t="s">
        <v>7</v>
      </c>
      <c r="E250">
        <v>2014</v>
      </c>
      <c r="F250" t="s">
        <v>0</v>
      </c>
      <c r="G250">
        <v>105.9</v>
      </c>
    </row>
    <row r="251" spans="1:7" x14ac:dyDescent="0.2">
      <c r="A251">
        <v>4</v>
      </c>
      <c r="B251" t="s">
        <v>140</v>
      </c>
      <c r="C251" t="s">
        <v>6</v>
      </c>
      <c r="D251" t="s">
        <v>7</v>
      </c>
      <c r="E251">
        <v>2012</v>
      </c>
      <c r="F251" t="s">
        <v>135</v>
      </c>
      <c r="G251">
        <v>104.6</v>
      </c>
    </row>
    <row r="252" spans="1:7" x14ac:dyDescent="0.2">
      <c r="A252">
        <v>4</v>
      </c>
      <c r="B252" t="s">
        <v>140</v>
      </c>
      <c r="C252" t="s">
        <v>6</v>
      </c>
      <c r="D252" t="s">
        <v>7</v>
      </c>
      <c r="E252">
        <v>2016</v>
      </c>
      <c r="F252" t="s">
        <v>0</v>
      </c>
      <c r="G252">
        <v>104.9</v>
      </c>
    </row>
    <row r="253" spans="1:7" x14ac:dyDescent="0.2">
      <c r="A253">
        <v>4</v>
      </c>
      <c r="B253" t="s">
        <v>140</v>
      </c>
      <c r="C253" t="s">
        <v>6</v>
      </c>
      <c r="D253" t="s">
        <v>7</v>
      </c>
      <c r="E253">
        <v>2014</v>
      </c>
      <c r="F253" t="s">
        <v>1</v>
      </c>
      <c r="G253">
        <v>105.9</v>
      </c>
    </row>
    <row r="254" spans="1:7" x14ac:dyDescent="0.2">
      <c r="A254">
        <v>4</v>
      </c>
      <c r="B254" t="s">
        <v>140</v>
      </c>
      <c r="C254" t="s">
        <v>6</v>
      </c>
      <c r="D254" t="s">
        <v>7</v>
      </c>
      <c r="E254">
        <v>2013</v>
      </c>
      <c r="F254" t="s">
        <v>134</v>
      </c>
      <c r="G254">
        <v>108</v>
      </c>
    </row>
    <row r="255" spans="1:7" x14ac:dyDescent="0.2">
      <c r="A255">
        <v>4</v>
      </c>
      <c r="B255" t="s">
        <v>140</v>
      </c>
      <c r="C255" t="s">
        <v>6</v>
      </c>
      <c r="D255" t="s">
        <v>7</v>
      </c>
      <c r="E255">
        <v>2016</v>
      </c>
      <c r="F255" t="s">
        <v>1</v>
      </c>
      <c r="G255">
        <v>104.9</v>
      </c>
    </row>
    <row r="256" spans="1:7" x14ac:dyDescent="0.2">
      <c r="A256">
        <v>4</v>
      </c>
      <c r="B256" t="s">
        <v>140</v>
      </c>
      <c r="C256" t="s">
        <v>6</v>
      </c>
      <c r="D256" t="s">
        <v>7</v>
      </c>
      <c r="E256">
        <v>2015</v>
      </c>
      <c r="F256" t="s">
        <v>0</v>
      </c>
      <c r="G256">
        <v>105.3</v>
      </c>
    </row>
    <row r="257" spans="1:7" x14ac:dyDescent="0.2">
      <c r="A257">
        <v>4</v>
      </c>
      <c r="B257" t="s">
        <v>141</v>
      </c>
      <c r="C257" t="s">
        <v>6</v>
      </c>
      <c r="D257" t="s">
        <v>7</v>
      </c>
      <c r="E257">
        <v>2014</v>
      </c>
      <c r="F257" t="s">
        <v>134</v>
      </c>
      <c r="G257">
        <v>107</v>
      </c>
    </row>
    <row r="258" spans="1:7" x14ac:dyDescent="0.2">
      <c r="A258">
        <v>4</v>
      </c>
      <c r="B258" t="s">
        <v>141</v>
      </c>
      <c r="C258" t="s">
        <v>6</v>
      </c>
      <c r="D258" t="s">
        <v>7</v>
      </c>
      <c r="E258">
        <v>2016</v>
      </c>
      <c r="F258" t="s">
        <v>0</v>
      </c>
      <c r="G258">
        <v>106</v>
      </c>
    </row>
    <row r="259" spans="1:7" x14ac:dyDescent="0.2">
      <c r="A259">
        <v>4</v>
      </c>
      <c r="B259" t="s">
        <v>141</v>
      </c>
      <c r="C259" t="s">
        <v>6</v>
      </c>
      <c r="D259" t="s">
        <v>7</v>
      </c>
      <c r="E259">
        <v>2015</v>
      </c>
      <c r="F259" t="s">
        <v>0</v>
      </c>
      <c r="G259">
        <v>106.5</v>
      </c>
    </row>
    <row r="260" spans="1:7" x14ac:dyDescent="0.2">
      <c r="A260">
        <v>4</v>
      </c>
      <c r="B260" t="s">
        <v>141</v>
      </c>
      <c r="C260" t="s">
        <v>6</v>
      </c>
      <c r="D260" t="s">
        <v>7</v>
      </c>
      <c r="E260">
        <v>2012</v>
      </c>
      <c r="F260" t="s">
        <v>135</v>
      </c>
      <c r="G260">
        <v>104.6</v>
      </c>
    </row>
    <row r="261" spans="1:7" x14ac:dyDescent="0.2">
      <c r="A261">
        <v>4</v>
      </c>
      <c r="B261" t="s">
        <v>141</v>
      </c>
      <c r="C261" t="s">
        <v>6</v>
      </c>
      <c r="D261" t="s">
        <v>7</v>
      </c>
      <c r="E261">
        <v>2016</v>
      </c>
      <c r="F261" t="s">
        <v>1</v>
      </c>
      <c r="G261">
        <v>106</v>
      </c>
    </row>
    <row r="262" spans="1:7" x14ac:dyDescent="0.2">
      <c r="A262">
        <v>4</v>
      </c>
      <c r="B262" t="s">
        <v>141</v>
      </c>
      <c r="C262" t="s">
        <v>6</v>
      </c>
      <c r="D262" t="s">
        <v>7</v>
      </c>
      <c r="E262">
        <v>2015</v>
      </c>
      <c r="F262" t="s">
        <v>1</v>
      </c>
      <c r="G262">
        <v>106.5</v>
      </c>
    </row>
    <row r="263" spans="1:7" x14ac:dyDescent="0.2">
      <c r="A263">
        <v>4</v>
      </c>
      <c r="B263" t="s">
        <v>141</v>
      </c>
      <c r="C263" t="s">
        <v>6</v>
      </c>
      <c r="D263" t="s">
        <v>7</v>
      </c>
      <c r="E263">
        <v>2013</v>
      </c>
      <c r="F263" t="s">
        <v>135</v>
      </c>
      <c r="G263">
        <v>106.7</v>
      </c>
    </row>
    <row r="264" spans="1:7" x14ac:dyDescent="0.2">
      <c r="A264">
        <v>4</v>
      </c>
      <c r="B264" t="s">
        <v>141</v>
      </c>
      <c r="C264" t="s">
        <v>6</v>
      </c>
      <c r="D264" t="s">
        <v>7</v>
      </c>
      <c r="E264">
        <v>2017</v>
      </c>
      <c r="F264" t="s">
        <v>0</v>
      </c>
      <c r="G264">
        <v>105.5</v>
      </c>
    </row>
    <row r="265" spans="1:7" x14ac:dyDescent="0.2">
      <c r="A265">
        <v>4</v>
      </c>
      <c r="B265" t="s">
        <v>141</v>
      </c>
      <c r="C265" t="s">
        <v>6</v>
      </c>
      <c r="D265" t="s">
        <v>7</v>
      </c>
      <c r="E265">
        <v>2017</v>
      </c>
      <c r="F265" t="s">
        <v>1</v>
      </c>
      <c r="G265">
        <v>105.5</v>
      </c>
    </row>
    <row r="266" spans="1:7" x14ac:dyDescent="0.2">
      <c r="A266">
        <v>4</v>
      </c>
      <c r="B266" t="s">
        <v>142</v>
      </c>
      <c r="C266" t="s">
        <v>6</v>
      </c>
      <c r="D266" t="s">
        <v>7</v>
      </c>
      <c r="E266">
        <v>2017</v>
      </c>
      <c r="F266" t="s">
        <v>0</v>
      </c>
      <c r="G266">
        <v>106.4</v>
      </c>
    </row>
    <row r="267" spans="1:7" x14ac:dyDescent="0.2">
      <c r="A267">
        <v>4</v>
      </c>
      <c r="B267" t="s">
        <v>142</v>
      </c>
      <c r="C267" t="s">
        <v>6</v>
      </c>
      <c r="D267" t="s">
        <v>7</v>
      </c>
      <c r="E267">
        <v>2018</v>
      </c>
      <c r="F267" t="s">
        <v>1</v>
      </c>
      <c r="G267">
        <v>105.8</v>
      </c>
    </row>
    <row r="268" spans="1:7" x14ac:dyDescent="0.2">
      <c r="A268">
        <v>4</v>
      </c>
      <c r="B268" t="s">
        <v>142</v>
      </c>
      <c r="C268" t="s">
        <v>6</v>
      </c>
      <c r="D268" t="s">
        <v>7</v>
      </c>
      <c r="E268">
        <v>2015</v>
      </c>
      <c r="F268" t="s">
        <v>134</v>
      </c>
      <c r="G268">
        <v>114.9</v>
      </c>
    </row>
    <row r="269" spans="1:7" x14ac:dyDescent="0.2">
      <c r="A269">
        <v>4</v>
      </c>
      <c r="B269" t="s">
        <v>142</v>
      </c>
      <c r="C269" t="s">
        <v>6</v>
      </c>
      <c r="D269" t="s">
        <v>7</v>
      </c>
      <c r="E269">
        <v>2017</v>
      </c>
      <c r="F269" t="s">
        <v>1</v>
      </c>
      <c r="G269">
        <v>106.4</v>
      </c>
    </row>
    <row r="270" spans="1:7" x14ac:dyDescent="0.2">
      <c r="A270">
        <v>4</v>
      </c>
      <c r="B270" t="s">
        <v>142</v>
      </c>
      <c r="C270" t="s">
        <v>6</v>
      </c>
      <c r="D270" t="s">
        <v>7</v>
      </c>
      <c r="E270">
        <v>2013</v>
      </c>
      <c r="F270" t="s">
        <v>135</v>
      </c>
      <c r="G270">
        <v>106.7</v>
      </c>
    </row>
    <row r="271" spans="1:7" x14ac:dyDescent="0.2">
      <c r="A271">
        <v>4</v>
      </c>
      <c r="B271" t="s">
        <v>142</v>
      </c>
      <c r="C271" t="s">
        <v>6</v>
      </c>
      <c r="D271" t="s">
        <v>7</v>
      </c>
      <c r="E271">
        <v>2016</v>
      </c>
      <c r="F271" t="s">
        <v>0</v>
      </c>
      <c r="G271">
        <v>106.9</v>
      </c>
    </row>
    <row r="272" spans="1:7" x14ac:dyDescent="0.2">
      <c r="A272">
        <v>4</v>
      </c>
      <c r="B272" t="s">
        <v>142</v>
      </c>
      <c r="C272" t="s">
        <v>6</v>
      </c>
      <c r="D272" t="s">
        <v>7</v>
      </c>
      <c r="E272">
        <v>2018</v>
      </c>
      <c r="F272" t="s">
        <v>0</v>
      </c>
      <c r="G272">
        <v>105.8</v>
      </c>
    </row>
    <row r="273" spans="1:7" x14ac:dyDescent="0.2">
      <c r="A273">
        <v>4</v>
      </c>
      <c r="B273" t="s">
        <v>142</v>
      </c>
      <c r="C273" t="s">
        <v>6</v>
      </c>
      <c r="D273" t="s">
        <v>7</v>
      </c>
      <c r="E273">
        <v>2014</v>
      </c>
      <c r="F273" t="s">
        <v>135</v>
      </c>
      <c r="G273">
        <v>107.5</v>
      </c>
    </row>
    <row r="274" spans="1:7" x14ac:dyDescent="0.2">
      <c r="A274">
        <v>4</v>
      </c>
      <c r="B274" t="s">
        <v>142</v>
      </c>
      <c r="C274" t="s">
        <v>6</v>
      </c>
      <c r="D274" t="s">
        <v>7</v>
      </c>
      <c r="E274">
        <v>2016</v>
      </c>
      <c r="F274" t="s">
        <v>1</v>
      </c>
      <c r="G274">
        <v>106.9</v>
      </c>
    </row>
    <row r="275" spans="1:7" x14ac:dyDescent="0.2">
      <c r="A275">
        <v>4</v>
      </c>
      <c r="B275" t="s">
        <v>143</v>
      </c>
      <c r="C275" t="s">
        <v>6</v>
      </c>
      <c r="D275" t="s">
        <v>7</v>
      </c>
      <c r="E275">
        <v>2016</v>
      </c>
      <c r="F275" t="s">
        <v>134</v>
      </c>
      <c r="G275">
        <v>107.9</v>
      </c>
    </row>
    <row r="276" spans="1:7" x14ac:dyDescent="0.2">
      <c r="A276">
        <v>4</v>
      </c>
      <c r="B276" t="s">
        <v>143</v>
      </c>
      <c r="C276" t="s">
        <v>6</v>
      </c>
      <c r="D276" t="s">
        <v>7</v>
      </c>
      <c r="E276">
        <v>2019</v>
      </c>
      <c r="F276" t="s">
        <v>1</v>
      </c>
      <c r="G276">
        <v>105.2</v>
      </c>
    </row>
    <row r="277" spans="1:7" x14ac:dyDescent="0.2">
      <c r="A277">
        <v>4</v>
      </c>
      <c r="B277" t="s">
        <v>143</v>
      </c>
      <c r="C277" t="s">
        <v>6</v>
      </c>
      <c r="D277" t="s">
        <v>7</v>
      </c>
      <c r="E277">
        <v>2018</v>
      </c>
      <c r="F277" t="s">
        <v>0</v>
      </c>
      <c r="G277">
        <v>105.7</v>
      </c>
    </row>
    <row r="278" spans="1:7" x14ac:dyDescent="0.2">
      <c r="A278">
        <v>4</v>
      </c>
      <c r="B278" t="s">
        <v>143</v>
      </c>
      <c r="C278" t="s">
        <v>6</v>
      </c>
      <c r="D278" t="s">
        <v>7</v>
      </c>
      <c r="E278">
        <v>2017</v>
      </c>
      <c r="F278" t="s">
        <v>0</v>
      </c>
      <c r="G278">
        <v>106.7</v>
      </c>
    </row>
    <row r="279" spans="1:7" x14ac:dyDescent="0.2">
      <c r="A279">
        <v>4</v>
      </c>
      <c r="B279" t="s">
        <v>143</v>
      </c>
      <c r="C279" t="s">
        <v>6</v>
      </c>
      <c r="D279" t="s">
        <v>7</v>
      </c>
      <c r="E279">
        <v>2018</v>
      </c>
      <c r="F279" t="s">
        <v>1</v>
      </c>
      <c r="G279">
        <v>105.7</v>
      </c>
    </row>
    <row r="280" spans="1:7" x14ac:dyDescent="0.2">
      <c r="A280">
        <v>4</v>
      </c>
      <c r="B280" t="s">
        <v>143</v>
      </c>
      <c r="C280" t="s">
        <v>6</v>
      </c>
      <c r="D280" t="s">
        <v>7</v>
      </c>
      <c r="E280">
        <v>2017</v>
      </c>
      <c r="F280" t="s">
        <v>1</v>
      </c>
      <c r="G280">
        <v>106.7</v>
      </c>
    </row>
    <row r="281" spans="1:7" x14ac:dyDescent="0.2">
      <c r="A281">
        <v>4</v>
      </c>
      <c r="B281" t="s">
        <v>143</v>
      </c>
      <c r="C281" t="s">
        <v>6</v>
      </c>
      <c r="D281" t="s">
        <v>7</v>
      </c>
      <c r="E281">
        <v>2019</v>
      </c>
      <c r="F281" t="s">
        <v>0</v>
      </c>
      <c r="G281">
        <v>105.2</v>
      </c>
    </row>
    <row r="282" spans="1:7" x14ac:dyDescent="0.2">
      <c r="A282">
        <v>4</v>
      </c>
      <c r="B282" t="s">
        <v>143</v>
      </c>
      <c r="C282" t="s">
        <v>6</v>
      </c>
      <c r="D282" t="s">
        <v>7</v>
      </c>
      <c r="E282">
        <v>2014</v>
      </c>
      <c r="F282" t="s">
        <v>135</v>
      </c>
      <c r="G282">
        <v>107.5</v>
      </c>
    </row>
    <row r="283" spans="1:7" x14ac:dyDescent="0.2">
      <c r="A283">
        <v>4</v>
      </c>
      <c r="B283" t="s">
        <v>143</v>
      </c>
      <c r="C283" t="s">
        <v>6</v>
      </c>
      <c r="D283" t="s">
        <v>7</v>
      </c>
      <c r="E283">
        <v>2015</v>
      </c>
      <c r="F283" t="s">
        <v>135</v>
      </c>
      <c r="G283">
        <v>114.4</v>
      </c>
    </row>
    <row r="284" spans="1:7" x14ac:dyDescent="0.2">
      <c r="A284">
        <v>4</v>
      </c>
      <c r="B284" t="s">
        <v>144</v>
      </c>
      <c r="C284" t="s">
        <v>6</v>
      </c>
      <c r="D284" t="s">
        <v>7</v>
      </c>
      <c r="E284">
        <v>2016</v>
      </c>
      <c r="F284" t="s">
        <v>135</v>
      </c>
      <c r="G284">
        <v>106.5</v>
      </c>
    </row>
    <row r="285" spans="1:7" x14ac:dyDescent="0.2">
      <c r="A285">
        <v>4</v>
      </c>
      <c r="B285" t="s">
        <v>144</v>
      </c>
      <c r="C285" t="s">
        <v>6</v>
      </c>
      <c r="D285" t="s">
        <v>7</v>
      </c>
      <c r="E285">
        <v>2019</v>
      </c>
      <c r="F285" t="s">
        <v>133</v>
      </c>
      <c r="G285">
        <v>104</v>
      </c>
    </row>
    <row r="286" spans="1:7" x14ac:dyDescent="0.2">
      <c r="A286">
        <v>4</v>
      </c>
      <c r="B286" t="s">
        <v>144</v>
      </c>
      <c r="C286" t="s">
        <v>6</v>
      </c>
      <c r="D286" t="s">
        <v>7</v>
      </c>
      <c r="E286">
        <v>2018</v>
      </c>
      <c r="F286" t="s">
        <v>133</v>
      </c>
      <c r="G286">
        <v>103.9</v>
      </c>
    </row>
    <row r="287" spans="1:7" x14ac:dyDescent="0.2">
      <c r="A287">
        <v>4</v>
      </c>
      <c r="B287" t="s">
        <v>144</v>
      </c>
      <c r="C287" t="s">
        <v>6</v>
      </c>
      <c r="D287" t="s">
        <v>7</v>
      </c>
      <c r="E287">
        <v>2020</v>
      </c>
      <c r="F287" t="s">
        <v>133</v>
      </c>
      <c r="G287">
        <v>104</v>
      </c>
    </row>
    <row r="288" spans="1:7" x14ac:dyDescent="0.2">
      <c r="A288">
        <v>4</v>
      </c>
      <c r="B288" t="s">
        <v>144</v>
      </c>
      <c r="C288" t="s">
        <v>6</v>
      </c>
      <c r="D288" t="s">
        <v>7</v>
      </c>
      <c r="E288">
        <v>2017</v>
      </c>
      <c r="F288" t="s">
        <v>134</v>
      </c>
      <c r="G288">
        <v>103.6</v>
      </c>
    </row>
    <row r="289" spans="1:7" x14ac:dyDescent="0.2">
      <c r="A289">
        <v>4</v>
      </c>
      <c r="B289" t="s">
        <v>144</v>
      </c>
      <c r="C289" t="s">
        <v>6</v>
      </c>
      <c r="D289" t="s">
        <v>7</v>
      </c>
      <c r="E289">
        <v>2019</v>
      </c>
      <c r="F289" t="s">
        <v>1</v>
      </c>
      <c r="G289">
        <v>104</v>
      </c>
    </row>
    <row r="290" spans="1:7" x14ac:dyDescent="0.2">
      <c r="A290">
        <v>4</v>
      </c>
      <c r="B290" t="s">
        <v>144</v>
      </c>
      <c r="C290" t="s">
        <v>6</v>
      </c>
      <c r="D290" t="s">
        <v>7</v>
      </c>
      <c r="E290">
        <v>2018</v>
      </c>
      <c r="F290" t="s">
        <v>1</v>
      </c>
      <c r="G290">
        <v>103.9</v>
      </c>
    </row>
    <row r="291" spans="1:7" x14ac:dyDescent="0.2">
      <c r="A291">
        <v>4</v>
      </c>
      <c r="B291" t="s">
        <v>144</v>
      </c>
      <c r="C291" t="s">
        <v>6</v>
      </c>
      <c r="D291" t="s">
        <v>7</v>
      </c>
      <c r="E291">
        <v>2020</v>
      </c>
      <c r="F291" t="s">
        <v>1</v>
      </c>
      <c r="G291">
        <v>104</v>
      </c>
    </row>
    <row r="292" spans="1:7" x14ac:dyDescent="0.2">
      <c r="A292">
        <v>4</v>
      </c>
      <c r="B292" t="s">
        <v>144</v>
      </c>
      <c r="C292" t="s">
        <v>6</v>
      </c>
      <c r="D292" t="s">
        <v>7</v>
      </c>
      <c r="E292">
        <v>2018</v>
      </c>
      <c r="F292" t="s">
        <v>0</v>
      </c>
      <c r="G292">
        <v>103.9</v>
      </c>
    </row>
    <row r="293" spans="1:7" x14ac:dyDescent="0.2">
      <c r="A293">
        <v>4</v>
      </c>
      <c r="B293" t="s">
        <v>144</v>
      </c>
      <c r="C293" t="s">
        <v>6</v>
      </c>
      <c r="D293" t="s">
        <v>7</v>
      </c>
      <c r="E293">
        <v>2020</v>
      </c>
      <c r="F293" t="s">
        <v>0</v>
      </c>
      <c r="G293">
        <v>104</v>
      </c>
    </row>
    <row r="294" spans="1:7" x14ac:dyDescent="0.2">
      <c r="A294">
        <v>4</v>
      </c>
      <c r="B294" t="s">
        <v>144</v>
      </c>
      <c r="C294" t="s">
        <v>6</v>
      </c>
      <c r="D294" t="s">
        <v>7</v>
      </c>
      <c r="E294">
        <v>2019</v>
      </c>
      <c r="F294" t="s">
        <v>0</v>
      </c>
      <c r="G294">
        <v>104</v>
      </c>
    </row>
    <row r="295" spans="1:7" x14ac:dyDescent="0.2">
      <c r="A295">
        <v>4</v>
      </c>
      <c r="B295" t="s">
        <v>144</v>
      </c>
      <c r="C295" t="s">
        <v>6</v>
      </c>
      <c r="D295" t="s">
        <v>7</v>
      </c>
      <c r="E295">
        <v>2015</v>
      </c>
      <c r="F295" t="s">
        <v>135</v>
      </c>
      <c r="G295">
        <v>114.4</v>
      </c>
    </row>
    <row r="296" spans="1:7" x14ac:dyDescent="0.2">
      <c r="A296">
        <v>4</v>
      </c>
      <c r="B296" t="s">
        <v>145</v>
      </c>
      <c r="C296" t="s">
        <v>6</v>
      </c>
      <c r="D296" t="s">
        <v>7</v>
      </c>
      <c r="E296">
        <v>2017</v>
      </c>
      <c r="F296" t="s">
        <v>135</v>
      </c>
      <c r="G296">
        <v>103.4</v>
      </c>
    </row>
    <row r="297" spans="1:7" x14ac:dyDescent="0.2">
      <c r="A297">
        <v>4</v>
      </c>
      <c r="B297" t="s">
        <v>145</v>
      </c>
      <c r="C297" t="s">
        <v>6</v>
      </c>
      <c r="D297" t="s">
        <v>7</v>
      </c>
      <c r="E297">
        <v>2020</v>
      </c>
      <c r="F297" t="s">
        <v>0</v>
      </c>
      <c r="G297">
        <v>103.6</v>
      </c>
    </row>
    <row r="298" spans="1:7" x14ac:dyDescent="0.2">
      <c r="A298">
        <v>4</v>
      </c>
      <c r="B298" t="s">
        <v>145</v>
      </c>
      <c r="C298" t="s">
        <v>6</v>
      </c>
      <c r="D298" t="s">
        <v>7</v>
      </c>
      <c r="E298">
        <v>2019</v>
      </c>
      <c r="F298" t="s">
        <v>0</v>
      </c>
      <c r="G298">
        <v>103.9</v>
      </c>
    </row>
    <row r="299" spans="1:7" x14ac:dyDescent="0.2">
      <c r="A299">
        <v>4</v>
      </c>
      <c r="B299" t="s">
        <v>145</v>
      </c>
      <c r="C299" t="s">
        <v>6</v>
      </c>
      <c r="D299" t="s">
        <v>7</v>
      </c>
      <c r="E299">
        <v>2021</v>
      </c>
      <c r="F299" t="s">
        <v>0</v>
      </c>
      <c r="G299">
        <v>103.4</v>
      </c>
    </row>
    <row r="300" spans="1:7" x14ac:dyDescent="0.2">
      <c r="A300">
        <v>4</v>
      </c>
      <c r="B300" t="s">
        <v>145</v>
      </c>
      <c r="C300" t="s">
        <v>6</v>
      </c>
      <c r="D300" t="s">
        <v>7</v>
      </c>
      <c r="E300">
        <v>2018</v>
      </c>
      <c r="F300" t="s">
        <v>134</v>
      </c>
      <c r="G300">
        <v>103</v>
      </c>
    </row>
    <row r="301" spans="1:7" x14ac:dyDescent="0.2">
      <c r="A301">
        <v>4</v>
      </c>
      <c r="B301" t="s">
        <v>145</v>
      </c>
      <c r="C301" t="s">
        <v>6</v>
      </c>
      <c r="D301" t="s">
        <v>7</v>
      </c>
      <c r="E301">
        <v>2020</v>
      </c>
      <c r="F301" t="s">
        <v>1</v>
      </c>
      <c r="G301">
        <v>103.6</v>
      </c>
    </row>
    <row r="302" spans="1:7" x14ac:dyDescent="0.2">
      <c r="A302">
        <v>4</v>
      </c>
      <c r="B302" t="s">
        <v>145</v>
      </c>
      <c r="C302" t="s">
        <v>6</v>
      </c>
      <c r="D302" t="s">
        <v>7</v>
      </c>
      <c r="E302">
        <v>2019</v>
      </c>
      <c r="F302" t="s">
        <v>1</v>
      </c>
      <c r="G302">
        <v>103.9</v>
      </c>
    </row>
    <row r="303" spans="1:7" x14ac:dyDescent="0.2">
      <c r="A303">
        <v>4</v>
      </c>
      <c r="B303" t="s">
        <v>145</v>
      </c>
      <c r="C303" t="s">
        <v>6</v>
      </c>
      <c r="D303" t="s">
        <v>7</v>
      </c>
      <c r="E303">
        <v>2021</v>
      </c>
      <c r="F303" t="s">
        <v>1</v>
      </c>
      <c r="G303">
        <v>103.4</v>
      </c>
    </row>
    <row r="304" spans="1:7" x14ac:dyDescent="0.2">
      <c r="A304">
        <v>4</v>
      </c>
      <c r="B304" t="s">
        <v>145</v>
      </c>
      <c r="C304" t="s">
        <v>6</v>
      </c>
      <c r="D304" t="s">
        <v>7</v>
      </c>
      <c r="E304">
        <v>2019</v>
      </c>
      <c r="F304" t="s">
        <v>133</v>
      </c>
      <c r="G304">
        <v>103.9</v>
      </c>
    </row>
    <row r="305" spans="1:7" x14ac:dyDescent="0.2">
      <c r="A305">
        <v>4</v>
      </c>
      <c r="B305" t="s">
        <v>145</v>
      </c>
      <c r="C305" t="s">
        <v>6</v>
      </c>
      <c r="D305" t="s">
        <v>7</v>
      </c>
      <c r="E305">
        <v>2021</v>
      </c>
      <c r="F305" t="s">
        <v>133</v>
      </c>
      <c r="G305">
        <v>103.4</v>
      </c>
    </row>
    <row r="306" spans="1:7" x14ac:dyDescent="0.2">
      <c r="A306">
        <v>4</v>
      </c>
      <c r="B306" t="s">
        <v>145</v>
      </c>
      <c r="C306" t="s">
        <v>6</v>
      </c>
      <c r="D306" t="s">
        <v>7</v>
      </c>
      <c r="E306">
        <v>2020</v>
      </c>
      <c r="F306" t="s">
        <v>133</v>
      </c>
      <c r="G306">
        <v>103.6</v>
      </c>
    </row>
    <row r="307" spans="1:7" x14ac:dyDescent="0.2">
      <c r="A307">
        <v>4</v>
      </c>
      <c r="B307" t="s">
        <v>145</v>
      </c>
      <c r="C307" t="s">
        <v>6</v>
      </c>
      <c r="D307" t="s">
        <v>7</v>
      </c>
      <c r="E307">
        <v>2016</v>
      </c>
      <c r="F307" t="s">
        <v>135</v>
      </c>
      <c r="G307">
        <v>106.5</v>
      </c>
    </row>
    <row r="308" spans="1:7" x14ac:dyDescent="0.2">
      <c r="A308">
        <v>4</v>
      </c>
      <c r="B308" t="s">
        <v>146</v>
      </c>
      <c r="C308" t="s">
        <v>6</v>
      </c>
      <c r="D308" t="s">
        <v>7</v>
      </c>
      <c r="E308">
        <v>2017</v>
      </c>
      <c r="F308" t="s">
        <v>135</v>
      </c>
      <c r="G308">
        <v>103.4</v>
      </c>
    </row>
    <row r="309" spans="1:7" x14ac:dyDescent="0.2">
      <c r="A309">
        <v>4</v>
      </c>
      <c r="B309" t="s">
        <v>146</v>
      </c>
      <c r="C309" t="s">
        <v>6</v>
      </c>
      <c r="D309" t="s">
        <v>7</v>
      </c>
      <c r="E309">
        <v>2021</v>
      </c>
      <c r="F309" t="s">
        <v>133</v>
      </c>
      <c r="G309">
        <v>103.4</v>
      </c>
    </row>
    <row r="310" spans="1:7" x14ac:dyDescent="0.2">
      <c r="A310">
        <v>4</v>
      </c>
      <c r="B310" t="s">
        <v>146</v>
      </c>
      <c r="C310" t="s">
        <v>6</v>
      </c>
      <c r="D310" t="s">
        <v>7</v>
      </c>
      <c r="E310">
        <v>2020</v>
      </c>
      <c r="F310" t="s">
        <v>133</v>
      </c>
      <c r="G310">
        <v>103.9</v>
      </c>
    </row>
    <row r="311" spans="1:7" x14ac:dyDescent="0.2">
      <c r="A311">
        <v>4</v>
      </c>
      <c r="B311" t="s">
        <v>146</v>
      </c>
      <c r="C311" t="s">
        <v>6</v>
      </c>
      <c r="D311" t="s">
        <v>7</v>
      </c>
      <c r="E311">
        <v>2022</v>
      </c>
      <c r="F311" t="s">
        <v>133</v>
      </c>
      <c r="G311">
        <v>103.2</v>
      </c>
    </row>
    <row r="312" spans="1:7" x14ac:dyDescent="0.2">
      <c r="A312">
        <v>4</v>
      </c>
      <c r="B312" t="s">
        <v>146</v>
      </c>
      <c r="C312" t="s">
        <v>6</v>
      </c>
      <c r="D312" t="s">
        <v>7</v>
      </c>
      <c r="E312">
        <v>2018</v>
      </c>
      <c r="F312" t="s">
        <v>135</v>
      </c>
      <c r="G312">
        <v>103</v>
      </c>
    </row>
    <row r="313" spans="1:7" x14ac:dyDescent="0.2">
      <c r="A313">
        <v>4</v>
      </c>
      <c r="B313" t="s">
        <v>146</v>
      </c>
      <c r="C313" t="s">
        <v>6</v>
      </c>
      <c r="D313" t="s">
        <v>7</v>
      </c>
      <c r="E313">
        <v>2021</v>
      </c>
      <c r="F313" t="s">
        <v>0</v>
      </c>
      <c r="G313">
        <v>103.4</v>
      </c>
    </row>
    <row r="314" spans="1:7" x14ac:dyDescent="0.2">
      <c r="A314">
        <v>4</v>
      </c>
      <c r="B314" t="s">
        <v>146</v>
      </c>
      <c r="C314" t="s">
        <v>6</v>
      </c>
      <c r="D314" t="s">
        <v>7</v>
      </c>
      <c r="E314">
        <v>2020</v>
      </c>
      <c r="F314" t="s">
        <v>0</v>
      </c>
      <c r="G314">
        <v>103.9</v>
      </c>
    </row>
    <row r="315" spans="1:7" x14ac:dyDescent="0.2">
      <c r="A315">
        <v>4</v>
      </c>
      <c r="B315" t="s">
        <v>146</v>
      </c>
      <c r="C315" t="s">
        <v>6</v>
      </c>
      <c r="D315" t="s">
        <v>7</v>
      </c>
      <c r="E315">
        <v>2022</v>
      </c>
      <c r="F315" t="s">
        <v>0</v>
      </c>
      <c r="G315">
        <v>103.2</v>
      </c>
    </row>
    <row r="316" spans="1:7" x14ac:dyDescent="0.2">
      <c r="A316">
        <v>4</v>
      </c>
      <c r="B316" t="s">
        <v>146</v>
      </c>
      <c r="C316" t="s">
        <v>6</v>
      </c>
      <c r="D316" t="s">
        <v>7</v>
      </c>
      <c r="E316">
        <v>2019</v>
      </c>
      <c r="F316" t="s">
        <v>134</v>
      </c>
      <c r="G316">
        <v>104.7</v>
      </c>
    </row>
    <row r="317" spans="1:7" x14ac:dyDescent="0.2">
      <c r="A317">
        <v>4</v>
      </c>
      <c r="B317" t="s">
        <v>146</v>
      </c>
      <c r="C317" t="s">
        <v>6</v>
      </c>
      <c r="D317" t="s">
        <v>7</v>
      </c>
      <c r="E317">
        <v>2021</v>
      </c>
      <c r="F317" t="s">
        <v>1</v>
      </c>
      <c r="G317">
        <v>103.4</v>
      </c>
    </row>
    <row r="318" spans="1:7" x14ac:dyDescent="0.2">
      <c r="A318">
        <v>4</v>
      </c>
      <c r="B318" t="s">
        <v>146</v>
      </c>
      <c r="C318" t="s">
        <v>6</v>
      </c>
      <c r="D318" t="s">
        <v>7</v>
      </c>
      <c r="E318">
        <v>2020</v>
      </c>
      <c r="F318" t="s">
        <v>1</v>
      </c>
      <c r="G318">
        <v>103.9</v>
      </c>
    </row>
    <row r="319" spans="1:7" x14ac:dyDescent="0.2">
      <c r="A319">
        <v>4</v>
      </c>
      <c r="B319" t="s">
        <v>146</v>
      </c>
      <c r="C319" t="s">
        <v>6</v>
      </c>
      <c r="D319" t="s">
        <v>7</v>
      </c>
      <c r="E319">
        <v>2022</v>
      </c>
      <c r="F319" t="s">
        <v>1</v>
      </c>
      <c r="G319">
        <v>103.2</v>
      </c>
    </row>
    <row r="320" spans="1:7" x14ac:dyDescent="0.2">
      <c r="A320">
        <v>6</v>
      </c>
      <c r="B320" t="s">
        <v>136</v>
      </c>
      <c r="C320" t="s">
        <v>8</v>
      </c>
      <c r="D320" t="s">
        <v>9</v>
      </c>
      <c r="E320">
        <v>2007</v>
      </c>
      <c r="F320" t="s">
        <v>135</v>
      </c>
      <c r="G320">
        <v>104622.9</v>
      </c>
    </row>
    <row r="321" spans="1:7" x14ac:dyDescent="0.2">
      <c r="A321">
        <v>6</v>
      </c>
      <c r="B321" t="s">
        <v>136</v>
      </c>
      <c r="C321" t="s">
        <v>8</v>
      </c>
      <c r="D321" t="s">
        <v>9</v>
      </c>
      <c r="E321">
        <v>2008</v>
      </c>
      <c r="F321" t="s">
        <v>135</v>
      </c>
      <c r="G321">
        <v>118500</v>
      </c>
    </row>
    <row r="322" spans="1:7" x14ac:dyDescent="0.2">
      <c r="A322">
        <v>6</v>
      </c>
      <c r="B322" t="s">
        <v>136</v>
      </c>
      <c r="C322" t="s">
        <v>8</v>
      </c>
      <c r="D322" t="s">
        <v>9</v>
      </c>
      <c r="E322">
        <v>2009</v>
      </c>
      <c r="F322" t="s">
        <v>134</v>
      </c>
      <c r="G322">
        <v>117750</v>
      </c>
    </row>
    <row r="323" spans="1:7" x14ac:dyDescent="0.2">
      <c r="A323">
        <v>6</v>
      </c>
      <c r="B323" t="s">
        <v>136</v>
      </c>
      <c r="C323" t="s">
        <v>8</v>
      </c>
      <c r="D323" t="s">
        <v>9</v>
      </c>
      <c r="E323">
        <v>2010</v>
      </c>
      <c r="F323" t="s">
        <v>0</v>
      </c>
      <c r="G323">
        <v>125000</v>
      </c>
    </row>
    <row r="324" spans="1:7" x14ac:dyDescent="0.2">
      <c r="A324">
        <v>6</v>
      </c>
      <c r="B324" t="s">
        <v>136</v>
      </c>
      <c r="C324" t="s">
        <v>8</v>
      </c>
      <c r="D324" t="s">
        <v>9</v>
      </c>
      <c r="E324">
        <v>2011</v>
      </c>
      <c r="F324" t="s">
        <v>0</v>
      </c>
      <c r="G324">
        <v>135000</v>
      </c>
    </row>
    <row r="325" spans="1:7" x14ac:dyDescent="0.2">
      <c r="A325">
        <v>6</v>
      </c>
      <c r="B325" t="s">
        <v>136</v>
      </c>
      <c r="C325" t="s">
        <v>8</v>
      </c>
      <c r="D325" t="s">
        <v>9</v>
      </c>
      <c r="E325">
        <v>2011</v>
      </c>
      <c r="F325" t="s">
        <v>1</v>
      </c>
      <c r="G325">
        <v>148220</v>
      </c>
    </row>
    <row r="326" spans="1:7" x14ac:dyDescent="0.2">
      <c r="A326">
        <v>6</v>
      </c>
      <c r="B326" t="s">
        <v>136</v>
      </c>
      <c r="C326" t="s">
        <v>8</v>
      </c>
      <c r="D326" t="s">
        <v>9</v>
      </c>
      <c r="E326">
        <v>2012</v>
      </c>
      <c r="F326" t="s">
        <v>0</v>
      </c>
      <c r="G326">
        <v>146000</v>
      </c>
    </row>
    <row r="327" spans="1:7" x14ac:dyDescent="0.2">
      <c r="A327">
        <v>6</v>
      </c>
      <c r="B327" t="s">
        <v>136</v>
      </c>
      <c r="C327" t="s">
        <v>8</v>
      </c>
      <c r="D327" t="s">
        <v>9</v>
      </c>
      <c r="E327">
        <v>2012</v>
      </c>
      <c r="F327" t="s">
        <v>1</v>
      </c>
      <c r="G327">
        <v>168000</v>
      </c>
    </row>
    <row r="328" spans="1:7" x14ac:dyDescent="0.2">
      <c r="A328">
        <v>6</v>
      </c>
      <c r="B328" t="s">
        <v>136</v>
      </c>
      <c r="C328" t="s">
        <v>8</v>
      </c>
      <c r="D328" t="s">
        <v>9</v>
      </c>
      <c r="E328">
        <v>2010</v>
      </c>
      <c r="F328" t="s">
        <v>1</v>
      </c>
      <c r="G328">
        <v>130820</v>
      </c>
    </row>
    <row r="329" spans="1:7" x14ac:dyDescent="0.2">
      <c r="A329">
        <v>6</v>
      </c>
      <c r="B329" t="s">
        <v>137</v>
      </c>
      <c r="C329" t="s">
        <v>8</v>
      </c>
      <c r="D329" t="s">
        <v>9</v>
      </c>
      <c r="E329">
        <v>2008</v>
      </c>
      <c r="F329" t="s">
        <v>135</v>
      </c>
      <c r="G329">
        <v>117216.7</v>
      </c>
    </row>
    <row r="330" spans="1:7" x14ac:dyDescent="0.2">
      <c r="A330">
        <v>6</v>
      </c>
      <c r="B330" t="s">
        <v>137</v>
      </c>
      <c r="C330" t="s">
        <v>8</v>
      </c>
      <c r="D330" t="s">
        <v>9</v>
      </c>
      <c r="E330">
        <v>2012</v>
      </c>
      <c r="F330" t="s">
        <v>1</v>
      </c>
      <c r="G330">
        <v>136000</v>
      </c>
    </row>
    <row r="331" spans="1:7" x14ac:dyDescent="0.2">
      <c r="A331">
        <v>6</v>
      </c>
      <c r="B331" t="s">
        <v>137</v>
      </c>
      <c r="C331" t="s">
        <v>8</v>
      </c>
      <c r="D331" t="s">
        <v>9</v>
      </c>
      <c r="E331">
        <v>2011</v>
      </c>
      <c r="F331" t="s">
        <v>0</v>
      </c>
      <c r="G331">
        <v>118500</v>
      </c>
    </row>
    <row r="332" spans="1:7" x14ac:dyDescent="0.2">
      <c r="A332">
        <v>6</v>
      </c>
      <c r="B332" t="s">
        <v>137</v>
      </c>
      <c r="C332" t="s">
        <v>8</v>
      </c>
      <c r="D332" t="s">
        <v>9</v>
      </c>
      <c r="E332">
        <v>2009</v>
      </c>
      <c r="F332" t="s">
        <v>135</v>
      </c>
      <c r="G332" s="3">
        <v>100700</v>
      </c>
    </row>
    <row r="333" spans="1:7" x14ac:dyDescent="0.2">
      <c r="A333">
        <v>6</v>
      </c>
      <c r="B333" t="s">
        <v>137</v>
      </c>
      <c r="C333" t="s">
        <v>8</v>
      </c>
      <c r="D333" t="s">
        <v>9</v>
      </c>
      <c r="E333">
        <v>2013</v>
      </c>
      <c r="F333" t="s">
        <v>0</v>
      </c>
      <c r="G333">
        <v>136200</v>
      </c>
    </row>
    <row r="334" spans="1:7" x14ac:dyDescent="0.2">
      <c r="A334">
        <v>6</v>
      </c>
      <c r="B334" t="s">
        <v>137</v>
      </c>
      <c r="C334" t="s">
        <v>8</v>
      </c>
      <c r="D334" t="s">
        <v>9</v>
      </c>
      <c r="E334">
        <v>2011</v>
      </c>
      <c r="F334" t="s">
        <v>1</v>
      </c>
      <c r="G334">
        <v>123400</v>
      </c>
    </row>
    <row r="335" spans="1:7" x14ac:dyDescent="0.2">
      <c r="A335">
        <v>6</v>
      </c>
      <c r="B335" t="s">
        <v>137</v>
      </c>
      <c r="C335" t="s">
        <v>8</v>
      </c>
      <c r="D335" t="s">
        <v>9</v>
      </c>
      <c r="E335">
        <v>2010</v>
      </c>
      <c r="F335" t="s">
        <v>134</v>
      </c>
      <c r="G335">
        <v>112000</v>
      </c>
    </row>
    <row r="336" spans="1:7" x14ac:dyDescent="0.2">
      <c r="A336">
        <v>6</v>
      </c>
      <c r="B336" t="s">
        <v>137</v>
      </c>
      <c r="C336" t="s">
        <v>8</v>
      </c>
      <c r="D336" t="s">
        <v>9</v>
      </c>
      <c r="E336">
        <v>2013</v>
      </c>
      <c r="F336" t="s">
        <v>1</v>
      </c>
      <c r="G336">
        <v>149000</v>
      </c>
    </row>
    <row r="337" spans="1:7" x14ac:dyDescent="0.2">
      <c r="A337">
        <v>6</v>
      </c>
      <c r="B337" t="s">
        <v>137</v>
      </c>
      <c r="C337" t="s">
        <v>8</v>
      </c>
      <c r="D337" t="s">
        <v>9</v>
      </c>
      <c r="E337">
        <v>2012</v>
      </c>
      <c r="F337" t="s">
        <v>0</v>
      </c>
      <c r="G337">
        <v>127000</v>
      </c>
    </row>
    <row r="338" spans="1:7" x14ac:dyDescent="0.2">
      <c r="A338">
        <v>6</v>
      </c>
      <c r="B338" t="s">
        <v>138</v>
      </c>
      <c r="C338" t="s">
        <v>8</v>
      </c>
      <c r="D338" t="s">
        <v>93</v>
      </c>
      <c r="E338">
        <v>2011</v>
      </c>
      <c r="F338" t="s">
        <v>134</v>
      </c>
      <c r="G338">
        <v>146000</v>
      </c>
    </row>
    <row r="339" spans="1:7" x14ac:dyDescent="0.2">
      <c r="A339">
        <v>6</v>
      </c>
      <c r="B339" t="s">
        <v>138</v>
      </c>
      <c r="C339" t="s">
        <v>8</v>
      </c>
      <c r="D339" t="s">
        <v>93</v>
      </c>
      <c r="E339">
        <v>2013</v>
      </c>
      <c r="F339" t="s">
        <v>0</v>
      </c>
      <c r="G339">
        <v>173500</v>
      </c>
    </row>
    <row r="340" spans="1:7" x14ac:dyDescent="0.2">
      <c r="A340">
        <v>6</v>
      </c>
      <c r="B340" t="s">
        <v>138</v>
      </c>
      <c r="C340" t="s">
        <v>8</v>
      </c>
      <c r="D340" t="s">
        <v>93</v>
      </c>
      <c r="E340">
        <v>2012</v>
      </c>
      <c r="F340" t="s">
        <v>0</v>
      </c>
      <c r="G340">
        <v>159000</v>
      </c>
    </row>
    <row r="341" spans="1:7" x14ac:dyDescent="0.2">
      <c r="A341">
        <v>6</v>
      </c>
      <c r="B341" t="s">
        <v>138</v>
      </c>
      <c r="C341" t="s">
        <v>8</v>
      </c>
      <c r="D341" t="s">
        <v>93</v>
      </c>
      <c r="E341">
        <v>2013</v>
      </c>
      <c r="F341" t="s">
        <v>1</v>
      </c>
      <c r="G341">
        <v>183500</v>
      </c>
    </row>
    <row r="342" spans="1:7" x14ac:dyDescent="0.2">
      <c r="A342">
        <v>6</v>
      </c>
      <c r="B342" t="s">
        <v>138</v>
      </c>
      <c r="C342" t="s">
        <v>8</v>
      </c>
      <c r="D342" t="s">
        <v>93</v>
      </c>
      <c r="E342">
        <v>2012</v>
      </c>
      <c r="F342" t="s">
        <v>1</v>
      </c>
      <c r="G342">
        <v>164500</v>
      </c>
    </row>
    <row r="343" spans="1:7" x14ac:dyDescent="0.2">
      <c r="A343">
        <v>6</v>
      </c>
      <c r="B343" t="s">
        <v>138</v>
      </c>
      <c r="C343" t="s">
        <v>8</v>
      </c>
      <c r="D343" t="s">
        <v>93</v>
      </c>
      <c r="E343">
        <v>2010</v>
      </c>
      <c r="F343" t="s">
        <v>135</v>
      </c>
      <c r="G343">
        <v>130000</v>
      </c>
    </row>
    <row r="344" spans="1:7" x14ac:dyDescent="0.2">
      <c r="A344">
        <v>6</v>
      </c>
      <c r="B344" t="s">
        <v>138</v>
      </c>
      <c r="C344" t="s">
        <v>8</v>
      </c>
      <c r="D344" t="s">
        <v>93</v>
      </c>
      <c r="E344">
        <v>2014</v>
      </c>
      <c r="F344" t="s">
        <v>0</v>
      </c>
      <c r="G344">
        <v>190000</v>
      </c>
    </row>
    <row r="345" spans="1:7" x14ac:dyDescent="0.2">
      <c r="A345">
        <v>6</v>
      </c>
      <c r="B345" t="s">
        <v>138</v>
      </c>
      <c r="C345" t="s">
        <v>8</v>
      </c>
      <c r="D345" t="s">
        <v>93</v>
      </c>
      <c r="E345">
        <v>2014</v>
      </c>
      <c r="F345" t="s">
        <v>1</v>
      </c>
      <c r="G345">
        <v>204700</v>
      </c>
    </row>
    <row r="346" spans="1:7" x14ac:dyDescent="0.2">
      <c r="A346">
        <v>6</v>
      </c>
      <c r="B346" t="s">
        <v>139</v>
      </c>
      <c r="C346" t="s">
        <v>8</v>
      </c>
      <c r="D346" t="s">
        <v>93</v>
      </c>
      <c r="E346">
        <v>2013</v>
      </c>
      <c r="F346" t="s">
        <v>1</v>
      </c>
      <c r="G346">
        <v>164600</v>
      </c>
    </row>
    <row r="347" spans="1:7" x14ac:dyDescent="0.2">
      <c r="A347">
        <v>6</v>
      </c>
      <c r="B347" t="s">
        <v>139</v>
      </c>
      <c r="C347" t="s">
        <v>8</v>
      </c>
      <c r="D347" t="s">
        <v>93</v>
      </c>
      <c r="E347">
        <v>2015</v>
      </c>
      <c r="F347" t="s">
        <v>0</v>
      </c>
      <c r="G347">
        <v>189800</v>
      </c>
    </row>
    <row r="348" spans="1:7" x14ac:dyDescent="0.2">
      <c r="A348">
        <v>6</v>
      </c>
      <c r="B348" t="s">
        <v>139</v>
      </c>
      <c r="C348" t="s">
        <v>8</v>
      </c>
      <c r="D348" t="s">
        <v>93</v>
      </c>
      <c r="E348">
        <v>2011</v>
      </c>
      <c r="F348" t="s">
        <v>135</v>
      </c>
      <c r="G348">
        <v>139200</v>
      </c>
    </row>
    <row r="349" spans="1:7" x14ac:dyDescent="0.2">
      <c r="A349">
        <v>6</v>
      </c>
      <c r="B349" t="s">
        <v>139</v>
      </c>
      <c r="C349" t="s">
        <v>8</v>
      </c>
      <c r="D349" t="s">
        <v>93</v>
      </c>
      <c r="E349">
        <v>2014</v>
      </c>
      <c r="F349" t="s">
        <v>0</v>
      </c>
      <c r="G349">
        <v>175000</v>
      </c>
    </row>
    <row r="350" spans="1:7" x14ac:dyDescent="0.2">
      <c r="A350">
        <v>6</v>
      </c>
      <c r="B350" t="s">
        <v>139</v>
      </c>
      <c r="C350" t="s">
        <v>8</v>
      </c>
      <c r="D350" t="s">
        <v>93</v>
      </c>
      <c r="E350">
        <v>2015</v>
      </c>
      <c r="F350" t="s">
        <v>1</v>
      </c>
      <c r="G350">
        <v>199100</v>
      </c>
    </row>
    <row r="351" spans="1:7" x14ac:dyDescent="0.2">
      <c r="A351">
        <v>6</v>
      </c>
      <c r="B351" t="s">
        <v>139</v>
      </c>
      <c r="C351" t="s">
        <v>8</v>
      </c>
      <c r="D351" t="s">
        <v>93</v>
      </c>
      <c r="E351">
        <v>2012</v>
      </c>
      <c r="F351" t="s">
        <v>134</v>
      </c>
      <c r="G351">
        <v>151500</v>
      </c>
    </row>
    <row r="352" spans="1:7" x14ac:dyDescent="0.2">
      <c r="A352">
        <v>6</v>
      </c>
      <c r="B352" t="s">
        <v>139</v>
      </c>
      <c r="C352" t="s">
        <v>8</v>
      </c>
      <c r="D352" t="s">
        <v>93</v>
      </c>
      <c r="E352">
        <v>2014</v>
      </c>
      <c r="F352" t="s">
        <v>1</v>
      </c>
      <c r="G352">
        <v>181500</v>
      </c>
    </row>
    <row r="353" spans="1:7" x14ac:dyDescent="0.2">
      <c r="A353">
        <v>6</v>
      </c>
      <c r="B353" t="s">
        <v>139</v>
      </c>
      <c r="C353" t="s">
        <v>8</v>
      </c>
      <c r="D353" t="s">
        <v>93</v>
      </c>
      <c r="E353">
        <v>2013</v>
      </c>
      <c r="F353" t="s">
        <v>0</v>
      </c>
      <c r="G353">
        <v>163000</v>
      </c>
    </row>
    <row r="354" spans="1:7" x14ac:dyDescent="0.2">
      <c r="A354">
        <v>6</v>
      </c>
      <c r="B354" t="s">
        <v>140</v>
      </c>
      <c r="C354" t="s">
        <v>8</v>
      </c>
      <c r="D354" t="s">
        <v>93</v>
      </c>
      <c r="E354">
        <v>2011</v>
      </c>
      <c r="F354" t="s">
        <v>135</v>
      </c>
      <c r="G354">
        <v>142900</v>
      </c>
    </row>
    <row r="355" spans="1:7" x14ac:dyDescent="0.2">
      <c r="A355">
        <v>6</v>
      </c>
      <c r="B355" t="s">
        <v>140</v>
      </c>
      <c r="C355" t="s">
        <v>8</v>
      </c>
      <c r="D355" t="s">
        <v>93</v>
      </c>
      <c r="E355">
        <v>2015</v>
      </c>
      <c r="F355" t="s">
        <v>1</v>
      </c>
      <c r="G355">
        <v>172700</v>
      </c>
    </row>
    <row r="356" spans="1:7" x14ac:dyDescent="0.2">
      <c r="A356">
        <v>6</v>
      </c>
      <c r="B356" t="s">
        <v>140</v>
      </c>
      <c r="C356" t="s">
        <v>8</v>
      </c>
      <c r="D356" t="s">
        <v>93</v>
      </c>
      <c r="E356">
        <v>2014</v>
      </c>
      <c r="F356" t="s">
        <v>0</v>
      </c>
      <c r="G356">
        <v>154300</v>
      </c>
    </row>
    <row r="357" spans="1:7" x14ac:dyDescent="0.2">
      <c r="A357">
        <v>6</v>
      </c>
      <c r="B357" t="s">
        <v>140</v>
      </c>
      <c r="C357" t="s">
        <v>8</v>
      </c>
      <c r="D357" t="s">
        <v>93</v>
      </c>
      <c r="E357">
        <v>2012</v>
      </c>
      <c r="F357" t="s">
        <v>135</v>
      </c>
      <c r="G357">
        <v>145000</v>
      </c>
    </row>
    <row r="358" spans="1:7" x14ac:dyDescent="0.2">
      <c r="A358">
        <v>6</v>
      </c>
      <c r="B358" t="s">
        <v>140</v>
      </c>
      <c r="C358" t="s">
        <v>8</v>
      </c>
      <c r="D358" t="s">
        <v>93</v>
      </c>
      <c r="E358">
        <v>2016</v>
      </c>
      <c r="F358" t="s">
        <v>0</v>
      </c>
      <c r="G358">
        <v>175600</v>
      </c>
    </row>
    <row r="359" spans="1:7" x14ac:dyDescent="0.2">
      <c r="A359">
        <v>6</v>
      </c>
      <c r="B359" t="s">
        <v>140</v>
      </c>
      <c r="C359" t="s">
        <v>8</v>
      </c>
      <c r="D359" t="s">
        <v>93</v>
      </c>
      <c r="E359">
        <v>2014</v>
      </c>
      <c r="F359" t="s">
        <v>1</v>
      </c>
      <c r="G359">
        <v>159700</v>
      </c>
    </row>
    <row r="360" spans="1:7" x14ac:dyDescent="0.2">
      <c r="A360">
        <v>6</v>
      </c>
      <c r="B360" t="s">
        <v>140</v>
      </c>
      <c r="C360" t="s">
        <v>8</v>
      </c>
      <c r="D360" t="s">
        <v>93</v>
      </c>
      <c r="E360">
        <v>2013</v>
      </c>
      <c r="F360" t="s">
        <v>134</v>
      </c>
      <c r="G360">
        <v>147000</v>
      </c>
    </row>
    <row r="361" spans="1:7" x14ac:dyDescent="0.2">
      <c r="A361">
        <v>6</v>
      </c>
      <c r="B361" t="s">
        <v>140</v>
      </c>
      <c r="C361" t="s">
        <v>8</v>
      </c>
      <c r="D361" t="s">
        <v>93</v>
      </c>
      <c r="E361">
        <v>2016</v>
      </c>
      <c r="F361" t="s">
        <v>1</v>
      </c>
      <c r="G361">
        <v>187700</v>
      </c>
    </row>
    <row r="362" spans="1:7" x14ac:dyDescent="0.2">
      <c r="A362">
        <v>6</v>
      </c>
      <c r="B362" t="s">
        <v>140</v>
      </c>
      <c r="C362" t="s">
        <v>8</v>
      </c>
      <c r="D362" t="s">
        <v>93</v>
      </c>
      <c r="E362">
        <v>2015</v>
      </c>
      <c r="F362" t="s">
        <v>0</v>
      </c>
      <c r="G362">
        <v>164300</v>
      </c>
    </row>
    <row r="363" spans="1:7" x14ac:dyDescent="0.2">
      <c r="A363">
        <v>6</v>
      </c>
      <c r="B363" t="s">
        <v>141</v>
      </c>
      <c r="C363" t="s">
        <v>8</v>
      </c>
      <c r="D363" t="s">
        <v>93</v>
      </c>
      <c r="E363">
        <v>2014</v>
      </c>
      <c r="F363" t="s">
        <v>134</v>
      </c>
      <c r="G363">
        <v>181100</v>
      </c>
    </row>
    <row r="364" spans="1:7" x14ac:dyDescent="0.2">
      <c r="A364">
        <v>6</v>
      </c>
      <c r="B364" t="s">
        <v>141</v>
      </c>
      <c r="C364" t="s">
        <v>8</v>
      </c>
      <c r="D364" t="s">
        <v>93</v>
      </c>
      <c r="E364">
        <v>2016</v>
      </c>
      <c r="F364" t="s">
        <v>0</v>
      </c>
      <c r="G364">
        <v>205000</v>
      </c>
    </row>
    <row r="365" spans="1:7" x14ac:dyDescent="0.2">
      <c r="A365">
        <v>6</v>
      </c>
      <c r="B365" t="s">
        <v>141</v>
      </c>
      <c r="C365" t="s">
        <v>8</v>
      </c>
      <c r="D365" t="s">
        <v>93</v>
      </c>
      <c r="E365">
        <v>2015</v>
      </c>
      <c r="F365" t="s">
        <v>0</v>
      </c>
      <c r="G365">
        <v>192000</v>
      </c>
    </row>
    <row r="366" spans="1:7" x14ac:dyDescent="0.2">
      <c r="A366">
        <v>6</v>
      </c>
      <c r="B366" t="s">
        <v>141</v>
      </c>
      <c r="C366" t="s">
        <v>8</v>
      </c>
      <c r="D366" t="s">
        <v>93</v>
      </c>
      <c r="E366">
        <v>2012</v>
      </c>
      <c r="F366" t="s">
        <v>135</v>
      </c>
      <c r="G366">
        <v>162002.80000000002</v>
      </c>
    </row>
    <row r="367" spans="1:7" x14ac:dyDescent="0.2">
      <c r="A367">
        <v>6</v>
      </c>
      <c r="B367" t="s">
        <v>141</v>
      </c>
      <c r="C367" t="s">
        <v>8</v>
      </c>
      <c r="D367" t="s">
        <v>93</v>
      </c>
      <c r="E367">
        <v>2016</v>
      </c>
      <c r="F367" t="s">
        <v>1</v>
      </c>
      <c r="G367">
        <v>212800</v>
      </c>
    </row>
    <row r="368" spans="1:7" x14ac:dyDescent="0.2">
      <c r="A368">
        <v>6</v>
      </c>
      <c r="B368" t="s">
        <v>141</v>
      </c>
      <c r="C368" t="s">
        <v>8</v>
      </c>
      <c r="D368" t="s">
        <v>93</v>
      </c>
      <c r="E368">
        <v>2015</v>
      </c>
      <c r="F368" t="s">
        <v>1</v>
      </c>
      <c r="G368">
        <v>195800</v>
      </c>
    </row>
    <row r="369" spans="1:7" x14ac:dyDescent="0.2">
      <c r="A369">
        <v>6</v>
      </c>
      <c r="B369" t="s">
        <v>141</v>
      </c>
      <c r="C369" t="s">
        <v>8</v>
      </c>
      <c r="D369" t="s">
        <v>93</v>
      </c>
      <c r="E369">
        <v>2013</v>
      </c>
      <c r="F369" t="s">
        <v>135</v>
      </c>
      <c r="G369">
        <v>167500</v>
      </c>
    </row>
    <row r="370" spans="1:7" x14ac:dyDescent="0.2">
      <c r="A370">
        <v>6</v>
      </c>
      <c r="B370" t="s">
        <v>141</v>
      </c>
      <c r="C370" t="s">
        <v>8</v>
      </c>
      <c r="D370" t="s">
        <v>93</v>
      </c>
      <c r="E370">
        <v>2017</v>
      </c>
      <c r="F370" t="s">
        <v>0</v>
      </c>
      <c r="G370">
        <v>217400</v>
      </c>
    </row>
    <row r="371" spans="1:7" x14ac:dyDescent="0.2">
      <c r="A371">
        <v>6</v>
      </c>
      <c r="B371" t="s">
        <v>141</v>
      </c>
      <c r="C371" t="s">
        <v>8</v>
      </c>
      <c r="D371" t="s">
        <v>93</v>
      </c>
      <c r="E371">
        <v>2017</v>
      </c>
      <c r="F371" t="s">
        <v>1</v>
      </c>
      <c r="G371">
        <v>230000</v>
      </c>
    </row>
    <row r="372" spans="1:7" x14ac:dyDescent="0.2">
      <c r="A372">
        <v>6</v>
      </c>
      <c r="B372" t="s">
        <v>142</v>
      </c>
      <c r="C372" t="s">
        <v>8</v>
      </c>
      <c r="D372" t="s">
        <v>9</v>
      </c>
      <c r="E372">
        <v>2017</v>
      </c>
      <c r="F372" t="s">
        <v>0</v>
      </c>
      <c r="G372">
        <v>215300</v>
      </c>
    </row>
    <row r="373" spans="1:7" x14ac:dyDescent="0.2">
      <c r="A373">
        <v>6</v>
      </c>
      <c r="B373" t="s">
        <v>142</v>
      </c>
      <c r="C373" t="s">
        <v>8</v>
      </c>
      <c r="D373" t="s">
        <v>9</v>
      </c>
      <c r="E373">
        <v>2018</v>
      </c>
      <c r="F373" t="s">
        <v>1</v>
      </c>
      <c r="G373">
        <v>244200</v>
      </c>
    </row>
    <row r="374" spans="1:7" x14ac:dyDescent="0.2">
      <c r="A374">
        <v>6</v>
      </c>
      <c r="B374" t="s">
        <v>142</v>
      </c>
      <c r="C374" t="s">
        <v>8</v>
      </c>
      <c r="D374" t="s">
        <v>9</v>
      </c>
      <c r="E374">
        <v>2015</v>
      </c>
      <c r="F374" t="s">
        <v>134</v>
      </c>
      <c r="G374">
        <v>198200</v>
      </c>
    </row>
    <row r="375" spans="1:7" x14ac:dyDescent="0.2">
      <c r="A375">
        <v>6</v>
      </c>
      <c r="B375" t="s">
        <v>142</v>
      </c>
      <c r="C375" t="s">
        <v>8</v>
      </c>
      <c r="D375" t="s">
        <v>9</v>
      </c>
      <c r="E375">
        <v>2017</v>
      </c>
      <c r="F375" t="s">
        <v>1</v>
      </c>
      <c r="G375">
        <v>226200</v>
      </c>
    </row>
    <row r="376" spans="1:7" x14ac:dyDescent="0.2">
      <c r="A376">
        <v>6</v>
      </c>
      <c r="B376" t="s">
        <v>142</v>
      </c>
      <c r="C376" t="s">
        <v>8</v>
      </c>
      <c r="D376" t="s">
        <v>9</v>
      </c>
      <c r="E376">
        <v>2013</v>
      </c>
      <c r="F376" t="s">
        <v>135</v>
      </c>
      <c r="G376">
        <v>175975</v>
      </c>
    </row>
    <row r="377" spans="1:7" x14ac:dyDescent="0.2">
      <c r="A377">
        <v>6</v>
      </c>
      <c r="B377" t="s">
        <v>142</v>
      </c>
      <c r="C377" t="s">
        <v>8</v>
      </c>
      <c r="D377" t="s">
        <v>9</v>
      </c>
      <c r="E377">
        <v>2016</v>
      </c>
      <c r="F377" t="s">
        <v>0</v>
      </c>
      <c r="G377">
        <v>207100</v>
      </c>
    </row>
    <row r="378" spans="1:7" x14ac:dyDescent="0.2">
      <c r="A378">
        <v>6</v>
      </c>
      <c r="B378" t="s">
        <v>142</v>
      </c>
      <c r="C378" t="s">
        <v>8</v>
      </c>
      <c r="D378" t="s">
        <v>9</v>
      </c>
      <c r="E378">
        <v>2018</v>
      </c>
      <c r="F378" t="s">
        <v>0</v>
      </c>
      <c r="G378">
        <v>225700</v>
      </c>
    </row>
    <row r="379" spans="1:7" x14ac:dyDescent="0.2">
      <c r="A379">
        <v>6</v>
      </c>
      <c r="B379" t="s">
        <v>142</v>
      </c>
      <c r="C379" t="s">
        <v>8</v>
      </c>
      <c r="D379" t="s">
        <v>9</v>
      </c>
      <c r="E379">
        <v>2014</v>
      </c>
      <c r="F379" t="s">
        <v>135</v>
      </c>
      <c r="G379">
        <v>189200</v>
      </c>
    </row>
    <row r="380" spans="1:7" x14ac:dyDescent="0.2">
      <c r="A380">
        <v>6</v>
      </c>
      <c r="B380" t="s">
        <v>142</v>
      </c>
      <c r="C380" t="s">
        <v>8</v>
      </c>
      <c r="D380" t="s">
        <v>9</v>
      </c>
      <c r="E380">
        <v>2016</v>
      </c>
      <c r="F380" t="s">
        <v>1</v>
      </c>
      <c r="G380">
        <v>211200</v>
      </c>
    </row>
    <row r="381" spans="1:7" x14ac:dyDescent="0.2">
      <c r="A381">
        <v>6</v>
      </c>
      <c r="B381" t="s">
        <v>143</v>
      </c>
      <c r="C381" t="s">
        <v>8</v>
      </c>
      <c r="D381" t="s">
        <v>9</v>
      </c>
      <c r="E381">
        <v>2016</v>
      </c>
      <c r="F381" t="s">
        <v>134</v>
      </c>
      <c r="G381">
        <v>207300</v>
      </c>
    </row>
    <row r="382" spans="1:7" x14ac:dyDescent="0.2">
      <c r="A382">
        <v>6</v>
      </c>
      <c r="B382" t="s">
        <v>143</v>
      </c>
      <c r="C382" t="s">
        <v>8</v>
      </c>
      <c r="D382" t="s">
        <v>9</v>
      </c>
      <c r="E382">
        <v>2019</v>
      </c>
      <c r="F382" t="s">
        <v>1</v>
      </c>
      <c r="G382">
        <v>253500</v>
      </c>
    </row>
    <row r="383" spans="1:7" x14ac:dyDescent="0.2">
      <c r="A383">
        <v>6</v>
      </c>
      <c r="B383" t="s">
        <v>143</v>
      </c>
      <c r="C383" t="s">
        <v>8</v>
      </c>
      <c r="D383" t="s">
        <v>9</v>
      </c>
      <c r="E383">
        <v>2018</v>
      </c>
      <c r="F383" t="s">
        <v>0</v>
      </c>
      <c r="G383">
        <v>235200</v>
      </c>
    </row>
    <row r="384" spans="1:7" x14ac:dyDescent="0.2">
      <c r="A384">
        <v>6</v>
      </c>
      <c r="B384" t="s">
        <v>143</v>
      </c>
      <c r="C384" t="s">
        <v>8</v>
      </c>
      <c r="D384" t="s">
        <v>9</v>
      </c>
      <c r="E384">
        <v>2017</v>
      </c>
      <c r="F384" t="s">
        <v>0</v>
      </c>
      <c r="G384">
        <v>220700</v>
      </c>
    </row>
    <row r="385" spans="1:7" x14ac:dyDescent="0.2">
      <c r="A385">
        <v>6</v>
      </c>
      <c r="B385" t="s">
        <v>143</v>
      </c>
      <c r="C385" t="s">
        <v>8</v>
      </c>
      <c r="D385" t="s">
        <v>9</v>
      </c>
      <c r="E385">
        <v>2018</v>
      </c>
      <c r="F385" t="s">
        <v>1</v>
      </c>
      <c r="G385">
        <v>236500</v>
      </c>
    </row>
    <row r="386" spans="1:7" x14ac:dyDescent="0.2">
      <c r="A386">
        <v>6</v>
      </c>
      <c r="B386" t="s">
        <v>143</v>
      </c>
      <c r="C386" t="s">
        <v>8</v>
      </c>
      <c r="D386" t="s">
        <v>9</v>
      </c>
      <c r="E386">
        <v>2017</v>
      </c>
      <c r="F386" t="s">
        <v>1</v>
      </c>
      <c r="G386">
        <v>220900</v>
      </c>
    </row>
    <row r="387" spans="1:7" x14ac:dyDescent="0.2">
      <c r="A387">
        <v>6</v>
      </c>
      <c r="B387" t="s">
        <v>143</v>
      </c>
      <c r="C387" t="s">
        <v>8</v>
      </c>
      <c r="D387" t="s">
        <v>9</v>
      </c>
      <c r="E387">
        <v>2019</v>
      </c>
      <c r="F387" t="s">
        <v>0</v>
      </c>
      <c r="G387">
        <v>250700</v>
      </c>
    </row>
    <row r="388" spans="1:7" x14ac:dyDescent="0.2">
      <c r="A388">
        <v>6</v>
      </c>
      <c r="B388" t="s">
        <v>143</v>
      </c>
      <c r="C388" t="s">
        <v>8</v>
      </c>
      <c r="D388" t="s">
        <v>9</v>
      </c>
      <c r="E388">
        <v>2014</v>
      </c>
      <c r="F388" t="s">
        <v>135</v>
      </c>
      <c r="G388">
        <v>185640.4</v>
      </c>
    </row>
    <row r="389" spans="1:7" x14ac:dyDescent="0.2">
      <c r="A389">
        <v>6</v>
      </c>
      <c r="B389" t="s">
        <v>143</v>
      </c>
      <c r="C389" t="s">
        <v>8</v>
      </c>
      <c r="D389" t="s">
        <v>9</v>
      </c>
      <c r="E389">
        <v>2015</v>
      </c>
      <c r="F389" t="s">
        <v>135</v>
      </c>
      <c r="G389" s="3">
        <v>194500</v>
      </c>
    </row>
    <row r="390" spans="1:7" x14ac:dyDescent="0.2">
      <c r="A390">
        <v>6</v>
      </c>
      <c r="B390" t="s">
        <v>144</v>
      </c>
      <c r="C390" t="s">
        <v>8</v>
      </c>
      <c r="D390" t="s">
        <v>9</v>
      </c>
      <c r="E390">
        <v>2016</v>
      </c>
      <c r="F390" t="s">
        <v>135</v>
      </c>
      <c r="G390">
        <v>225000</v>
      </c>
    </row>
    <row r="391" spans="1:7" x14ac:dyDescent="0.2">
      <c r="A391">
        <v>6</v>
      </c>
      <c r="B391" t="s">
        <v>144</v>
      </c>
      <c r="C391" t="s">
        <v>8</v>
      </c>
      <c r="D391" t="s">
        <v>9</v>
      </c>
      <c r="E391">
        <v>2019</v>
      </c>
      <c r="F391" t="s">
        <v>133</v>
      </c>
      <c r="G391">
        <v>253500</v>
      </c>
    </row>
    <row r="392" spans="1:7" x14ac:dyDescent="0.2">
      <c r="A392">
        <v>6</v>
      </c>
      <c r="B392" t="s">
        <v>144</v>
      </c>
      <c r="C392" t="s">
        <v>8</v>
      </c>
      <c r="D392" t="s">
        <v>9</v>
      </c>
      <c r="E392">
        <v>2018</v>
      </c>
      <c r="F392" t="s">
        <v>133</v>
      </c>
      <c r="G392">
        <v>245000</v>
      </c>
    </row>
    <row r="393" spans="1:7" x14ac:dyDescent="0.2">
      <c r="A393">
        <v>6</v>
      </c>
      <c r="B393" t="s">
        <v>144</v>
      </c>
      <c r="C393" t="s">
        <v>8</v>
      </c>
      <c r="D393" t="s">
        <v>9</v>
      </c>
      <c r="E393">
        <v>2020</v>
      </c>
      <c r="F393" t="s">
        <v>133</v>
      </c>
      <c r="G393">
        <v>262600</v>
      </c>
    </row>
    <row r="394" spans="1:7" x14ac:dyDescent="0.2">
      <c r="A394">
        <v>6</v>
      </c>
      <c r="B394" t="s">
        <v>144</v>
      </c>
      <c r="C394" t="s">
        <v>8</v>
      </c>
      <c r="D394" t="s">
        <v>9</v>
      </c>
      <c r="E394">
        <v>2017</v>
      </c>
      <c r="F394" t="s">
        <v>134</v>
      </c>
      <c r="G394">
        <v>240000</v>
      </c>
    </row>
    <row r="395" spans="1:7" x14ac:dyDescent="0.2">
      <c r="A395">
        <v>6</v>
      </c>
      <c r="B395" t="s">
        <v>144</v>
      </c>
      <c r="C395" t="s">
        <v>8</v>
      </c>
      <c r="D395" t="s">
        <v>9</v>
      </c>
      <c r="E395">
        <v>2019</v>
      </c>
      <c r="F395" t="s">
        <v>1</v>
      </c>
      <c r="G395">
        <v>268500</v>
      </c>
    </row>
    <row r="396" spans="1:7" x14ac:dyDescent="0.2">
      <c r="A396">
        <v>6</v>
      </c>
      <c r="B396" t="s">
        <v>144</v>
      </c>
      <c r="C396" t="s">
        <v>8</v>
      </c>
      <c r="D396" t="s">
        <v>9</v>
      </c>
      <c r="E396">
        <v>2018</v>
      </c>
      <c r="F396" t="s">
        <v>1</v>
      </c>
      <c r="G396">
        <v>253500</v>
      </c>
    </row>
    <row r="397" spans="1:7" x14ac:dyDescent="0.2">
      <c r="A397">
        <v>6</v>
      </c>
      <c r="B397" t="s">
        <v>144</v>
      </c>
      <c r="C397" t="s">
        <v>8</v>
      </c>
      <c r="D397" t="s">
        <v>9</v>
      </c>
      <c r="E397">
        <v>2020</v>
      </c>
      <c r="F397" t="s">
        <v>1</v>
      </c>
      <c r="G397">
        <v>286200</v>
      </c>
    </row>
    <row r="398" spans="1:7" x14ac:dyDescent="0.2">
      <c r="A398">
        <v>6</v>
      </c>
      <c r="B398" t="s">
        <v>144</v>
      </c>
      <c r="C398" t="s">
        <v>8</v>
      </c>
      <c r="D398" t="s">
        <v>9</v>
      </c>
      <c r="E398">
        <v>2018</v>
      </c>
      <c r="F398" t="s">
        <v>0</v>
      </c>
      <c r="G398">
        <v>249900</v>
      </c>
    </row>
    <row r="399" spans="1:7" x14ac:dyDescent="0.2">
      <c r="A399">
        <v>6</v>
      </c>
      <c r="B399" t="s">
        <v>144</v>
      </c>
      <c r="C399" t="s">
        <v>8</v>
      </c>
      <c r="D399" t="s">
        <v>9</v>
      </c>
      <c r="E399">
        <v>2020</v>
      </c>
      <c r="F399" t="s">
        <v>0</v>
      </c>
      <c r="G399">
        <v>276500</v>
      </c>
    </row>
    <row r="400" spans="1:7" x14ac:dyDescent="0.2">
      <c r="A400">
        <v>6</v>
      </c>
      <c r="B400" t="s">
        <v>144</v>
      </c>
      <c r="C400" t="s">
        <v>8</v>
      </c>
      <c r="D400" t="s">
        <v>9</v>
      </c>
      <c r="E400">
        <v>2019</v>
      </c>
      <c r="F400" t="s">
        <v>0</v>
      </c>
      <c r="G400">
        <v>262000</v>
      </c>
    </row>
    <row r="401" spans="1:7" x14ac:dyDescent="0.2">
      <c r="A401">
        <v>6</v>
      </c>
      <c r="B401" t="s">
        <v>144</v>
      </c>
      <c r="C401" t="s">
        <v>8</v>
      </c>
      <c r="D401" t="s">
        <v>9</v>
      </c>
      <c r="E401">
        <v>2015</v>
      </c>
      <c r="F401" t="s">
        <v>135</v>
      </c>
      <c r="G401">
        <v>211133.6</v>
      </c>
    </row>
    <row r="402" spans="1:7" x14ac:dyDescent="0.2">
      <c r="A402">
        <v>6</v>
      </c>
      <c r="B402" t="s">
        <v>145</v>
      </c>
      <c r="C402" t="s">
        <v>8</v>
      </c>
      <c r="D402" t="s">
        <v>9</v>
      </c>
      <c r="E402">
        <v>2017</v>
      </c>
      <c r="F402" t="s">
        <v>135</v>
      </c>
      <c r="G402" s="3">
        <v>255000</v>
      </c>
    </row>
    <row r="403" spans="1:7" x14ac:dyDescent="0.2">
      <c r="A403">
        <v>6</v>
      </c>
      <c r="B403" t="s">
        <v>145</v>
      </c>
      <c r="C403" t="s">
        <v>8</v>
      </c>
      <c r="D403" t="s">
        <v>9</v>
      </c>
      <c r="E403">
        <v>2020</v>
      </c>
      <c r="F403" t="s">
        <v>0</v>
      </c>
      <c r="G403">
        <v>302000</v>
      </c>
    </row>
    <row r="404" spans="1:7" x14ac:dyDescent="0.2">
      <c r="A404">
        <v>6</v>
      </c>
      <c r="B404" t="s">
        <v>145</v>
      </c>
      <c r="C404" t="s">
        <v>8</v>
      </c>
      <c r="D404" t="s">
        <v>9</v>
      </c>
      <c r="E404">
        <v>2019</v>
      </c>
      <c r="F404" t="s">
        <v>0</v>
      </c>
      <c r="G404">
        <v>285000</v>
      </c>
    </row>
    <row r="405" spans="1:7" x14ac:dyDescent="0.2">
      <c r="A405">
        <v>6</v>
      </c>
      <c r="B405" t="s">
        <v>145</v>
      </c>
      <c r="C405" t="s">
        <v>8</v>
      </c>
      <c r="D405" t="s">
        <v>9</v>
      </c>
      <c r="E405">
        <v>2021</v>
      </c>
      <c r="F405" t="s">
        <v>0</v>
      </c>
      <c r="G405">
        <v>320000</v>
      </c>
    </row>
    <row r="406" spans="1:7" x14ac:dyDescent="0.2">
      <c r="A406">
        <v>6</v>
      </c>
      <c r="B406" t="s">
        <v>145</v>
      </c>
      <c r="C406" t="s">
        <v>8</v>
      </c>
      <c r="D406" t="s">
        <v>9</v>
      </c>
      <c r="E406">
        <v>2018</v>
      </c>
      <c r="F406" t="s">
        <v>134</v>
      </c>
      <c r="G406">
        <v>270000</v>
      </c>
    </row>
    <row r="407" spans="1:7" x14ac:dyDescent="0.2">
      <c r="A407">
        <v>6</v>
      </c>
      <c r="B407" t="s">
        <v>145</v>
      </c>
      <c r="C407" t="s">
        <v>8</v>
      </c>
      <c r="D407" t="s">
        <v>9</v>
      </c>
      <c r="E407">
        <v>2020</v>
      </c>
      <c r="F407" t="s">
        <v>1</v>
      </c>
      <c r="G407">
        <v>306000</v>
      </c>
    </row>
    <row r="408" spans="1:7" x14ac:dyDescent="0.2">
      <c r="A408">
        <v>6</v>
      </c>
      <c r="B408" t="s">
        <v>145</v>
      </c>
      <c r="C408" t="s">
        <v>8</v>
      </c>
      <c r="D408" t="s">
        <v>9</v>
      </c>
      <c r="E408">
        <v>2019</v>
      </c>
      <c r="F408" t="s">
        <v>1</v>
      </c>
      <c r="G408">
        <v>286500</v>
      </c>
    </row>
    <row r="409" spans="1:7" x14ac:dyDescent="0.2">
      <c r="A409">
        <v>6</v>
      </c>
      <c r="B409" t="s">
        <v>145</v>
      </c>
      <c r="C409" t="s">
        <v>8</v>
      </c>
      <c r="D409" t="s">
        <v>9</v>
      </c>
      <c r="E409">
        <v>2021</v>
      </c>
      <c r="F409" t="s">
        <v>1</v>
      </c>
      <c r="G409">
        <v>327700</v>
      </c>
    </row>
    <row r="410" spans="1:7" x14ac:dyDescent="0.2">
      <c r="A410">
        <v>6</v>
      </c>
      <c r="B410" t="s">
        <v>145</v>
      </c>
      <c r="C410" t="s">
        <v>8</v>
      </c>
      <c r="D410" t="s">
        <v>9</v>
      </c>
      <c r="E410">
        <v>2019</v>
      </c>
      <c r="F410" t="s">
        <v>133</v>
      </c>
      <c r="G410">
        <v>280000</v>
      </c>
    </row>
    <row r="411" spans="1:7" x14ac:dyDescent="0.2">
      <c r="A411">
        <v>6</v>
      </c>
      <c r="B411" t="s">
        <v>145</v>
      </c>
      <c r="C411" t="s">
        <v>8</v>
      </c>
      <c r="D411" t="s">
        <v>9</v>
      </c>
      <c r="E411">
        <v>2021</v>
      </c>
      <c r="F411" t="s">
        <v>133</v>
      </c>
      <c r="G411">
        <v>304000</v>
      </c>
    </row>
    <row r="412" spans="1:7" x14ac:dyDescent="0.2">
      <c r="A412">
        <v>6</v>
      </c>
      <c r="B412" t="s">
        <v>145</v>
      </c>
      <c r="C412" t="s">
        <v>8</v>
      </c>
      <c r="D412" t="s">
        <v>9</v>
      </c>
      <c r="E412">
        <v>2020</v>
      </c>
      <c r="F412" t="s">
        <v>133</v>
      </c>
      <c r="G412">
        <v>292500</v>
      </c>
    </row>
    <row r="413" spans="1:7" x14ac:dyDescent="0.2">
      <c r="A413">
        <v>6</v>
      </c>
      <c r="B413" t="s">
        <v>145</v>
      </c>
      <c r="C413" t="s">
        <v>8</v>
      </c>
      <c r="D413" t="s">
        <v>9</v>
      </c>
      <c r="E413">
        <v>2016</v>
      </c>
      <c r="F413" t="s">
        <v>135</v>
      </c>
      <c r="G413">
        <v>233449.8</v>
      </c>
    </row>
    <row r="414" spans="1:7" x14ac:dyDescent="0.2">
      <c r="A414">
        <v>6</v>
      </c>
      <c r="B414" t="s">
        <v>146</v>
      </c>
      <c r="C414" t="s">
        <v>8</v>
      </c>
      <c r="D414" t="s">
        <v>9</v>
      </c>
      <c r="E414">
        <v>2017</v>
      </c>
      <c r="F414" t="s">
        <v>135</v>
      </c>
      <c r="G414">
        <v>252717.4</v>
      </c>
    </row>
    <row r="415" spans="1:7" x14ac:dyDescent="0.2">
      <c r="A415">
        <v>6</v>
      </c>
      <c r="B415" t="s">
        <v>146</v>
      </c>
      <c r="C415" t="s">
        <v>8</v>
      </c>
      <c r="D415" t="s">
        <v>9</v>
      </c>
      <c r="E415">
        <v>2021</v>
      </c>
      <c r="F415" t="s">
        <v>133</v>
      </c>
      <c r="G415">
        <v>309200</v>
      </c>
    </row>
    <row r="416" spans="1:7" x14ac:dyDescent="0.2">
      <c r="A416">
        <v>6</v>
      </c>
      <c r="B416" t="s">
        <v>146</v>
      </c>
      <c r="C416" t="s">
        <v>8</v>
      </c>
      <c r="D416" t="s">
        <v>9</v>
      </c>
      <c r="E416">
        <v>2020</v>
      </c>
      <c r="F416" t="s">
        <v>133</v>
      </c>
      <c r="G416">
        <v>296400</v>
      </c>
    </row>
    <row r="417" spans="1:7" x14ac:dyDescent="0.2">
      <c r="A417">
        <v>6</v>
      </c>
      <c r="B417" t="s">
        <v>146</v>
      </c>
      <c r="C417" t="s">
        <v>8</v>
      </c>
      <c r="D417" t="s">
        <v>9</v>
      </c>
      <c r="E417">
        <v>2022</v>
      </c>
      <c r="F417" t="s">
        <v>133</v>
      </c>
      <c r="G417">
        <v>316800</v>
      </c>
    </row>
    <row r="418" spans="1:7" x14ac:dyDescent="0.2">
      <c r="A418">
        <v>6</v>
      </c>
      <c r="B418" t="s">
        <v>146</v>
      </c>
      <c r="C418" t="s">
        <v>8</v>
      </c>
      <c r="D418" t="s">
        <v>9</v>
      </c>
      <c r="E418">
        <v>2018</v>
      </c>
      <c r="F418" t="s">
        <v>135</v>
      </c>
      <c r="G418">
        <v>270000</v>
      </c>
    </row>
    <row r="419" spans="1:7" x14ac:dyDescent="0.2">
      <c r="A419">
        <v>6</v>
      </c>
      <c r="B419" t="s">
        <v>146</v>
      </c>
      <c r="C419" t="s">
        <v>8</v>
      </c>
      <c r="D419" t="s">
        <v>9</v>
      </c>
      <c r="E419">
        <v>2021</v>
      </c>
      <c r="F419" t="s">
        <v>0</v>
      </c>
      <c r="G419">
        <v>315000</v>
      </c>
    </row>
    <row r="420" spans="1:7" x14ac:dyDescent="0.2">
      <c r="A420">
        <v>6</v>
      </c>
      <c r="B420" t="s">
        <v>146</v>
      </c>
      <c r="C420" t="s">
        <v>8</v>
      </c>
      <c r="D420" t="s">
        <v>9</v>
      </c>
      <c r="E420">
        <v>2020</v>
      </c>
      <c r="F420" t="s">
        <v>0</v>
      </c>
      <c r="G420">
        <v>299400</v>
      </c>
    </row>
    <row r="421" spans="1:7" x14ac:dyDescent="0.2">
      <c r="A421">
        <v>6</v>
      </c>
      <c r="B421" t="s">
        <v>146</v>
      </c>
      <c r="C421" t="s">
        <v>8</v>
      </c>
      <c r="D421" t="s">
        <v>9</v>
      </c>
      <c r="E421">
        <v>2022</v>
      </c>
      <c r="F421" t="s">
        <v>0</v>
      </c>
      <c r="G421">
        <v>332500</v>
      </c>
    </row>
    <row r="422" spans="1:7" x14ac:dyDescent="0.2">
      <c r="A422">
        <v>6</v>
      </c>
      <c r="B422" t="s">
        <v>146</v>
      </c>
      <c r="C422" t="s">
        <v>8</v>
      </c>
      <c r="D422" t="s">
        <v>9</v>
      </c>
      <c r="E422">
        <v>2019</v>
      </c>
      <c r="F422" t="s">
        <v>134</v>
      </c>
      <c r="G422">
        <v>285000</v>
      </c>
    </row>
    <row r="423" spans="1:7" x14ac:dyDescent="0.2">
      <c r="A423">
        <v>6</v>
      </c>
      <c r="B423" t="s">
        <v>146</v>
      </c>
      <c r="C423" t="s">
        <v>8</v>
      </c>
      <c r="D423" t="s">
        <v>9</v>
      </c>
      <c r="E423">
        <v>2021</v>
      </c>
      <c r="F423" t="s">
        <v>1</v>
      </c>
      <c r="G423">
        <v>322300</v>
      </c>
    </row>
    <row r="424" spans="1:7" x14ac:dyDescent="0.2">
      <c r="A424">
        <v>6</v>
      </c>
      <c r="B424" t="s">
        <v>146</v>
      </c>
      <c r="C424" t="s">
        <v>8</v>
      </c>
      <c r="D424" t="s">
        <v>9</v>
      </c>
      <c r="E424">
        <v>2020</v>
      </c>
      <c r="F424" t="s">
        <v>1</v>
      </c>
      <c r="G424">
        <v>302300</v>
      </c>
    </row>
    <row r="425" spans="1:7" x14ac:dyDescent="0.2">
      <c r="A425">
        <v>6</v>
      </c>
      <c r="B425" t="s">
        <v>146</v>
      </c>
      <c r="C425" t="s">
        <v>8</v>
      </c>
      <c r="D425" t="s">
        <v>9</v>
      </c>
      <c r="E425">
        <v>2022</v>
      </c>
      <c r="F425" t="s">
        <v>1</v>
      </c>
      <c r="G425">
        <v>345200</v>
      </c>
    </row>
    <row r="426" spans="1:7" x14ac:dyDescent="0.2">
      <c r="A426">
        <v>7</v>
      </c>
      <c r="B426" t="s">
        <v>136</v>
      </c>
      <c r="C426" t="s">
        <v>10</v>
      </c>
      <c r="D426" t="s">
        <v>7</v>
      </c>
      <c r="E426">
        <v>2007</v>
      </c>
      <c r="F426" t="s">
        <v>135</v>
      </c>
      <c r="G426">
        <v>108.5</v>
      </c>
    </row>
    <row r="427" spans="1:7" x14ac:dyDescent="0.2">
      <c r="A427">
        <v>7</v>
      </c>
      <c r="B427" t="s">
        <v>136</v>
      </c>
      <c r="C427" t="s">
        <v>10</v>
      </c>
      <c r="D427" t="s">
        <v>7</v>
      </c>
      <c r="E427">
        <v>2008</v>
      </c>
      <c r="F427" t="s">
        <v>135</v>
      </c>
      <c r="G427">
        <v>101</v>
      </c>
    </row>
    <row r="428" spans="1:7" x14ac:dyDescent="0.2">
      <c r="A428">
        <v>7</v>
      </c>
      <c r="B428" t="s">
        <v>136</v>
      </c>
      <c r="C428" t="s">
        <v>10</v>
      </c>
      <c r="D428" t="s">
        <v>7</v>
      </c>
      <c r="E428">
        <v>2009</v>
      </c>
      <c r="F428" t="s">
        <v>134</v>
      </c>
      <c r="G428">
        <v>92</v>
      </c>
    </row>
    <row r="429" spans="1:7" x14ac:dyDescent="0.2">
      <c r="A429">
        <v>7</v>
      </c>
      <c r="B429" t="s">
        <v>136</v>
      </c>
      <c r="C429" t="s">
        <v>10</v>
      </c>
      <c r="D429" t="s">
        <v>7</v>
      </c>
      <c r="E429">
        <v>2010</v>
      </c>
      <c r="F429" t="s">
        <v>0</v>
      </c>
      <c r="G429">
        <v>98</v>
      </c>
    </row>
    <row r="430" spans="1:7" x14ac:dyDescent="0.2">
      <c r="A430">
        <v>7</v>
      </c>
      <c r="B430" t="s">
        <v>136</v>
      </c>
      <c r="C430" t="s">
        <v>10</v>
      </c>
      <c r="D430" t="s">
        <v>7</v>
      </c>
      <c r="E430">
        <v>2011</v>
      </c>
      <c r="F430" t="s">
        <v>0</v>
      </c>
      <c r="G430">
        <v>100</v>
      </c>
    </row>
    <row r="431" spans="1:7" x14ac:dyDescent="0.2">
      <c r="A431">
        <v>7</v>
      </c>
      <c r="B431" t="s">
        <v>136</v>
      </c>
      <c r="C431" t="s">
        <v>10</v>
      </c>
      <c r="D431" t="s">
        <v>7</v>
      </c>
      <c r="E431">
        <v>2011</v>
      </c>
      <c r="F431" t="s">
        <v>1</v>
      </c>
      <c r="G431">
        <v>102.5</v>
      </c>
    </row>
    <row r="432" spans="1:7" x14ac:dyDescent="0.2">
      <c r="A432">
        <v>7</v>
      </c>
      <c r="B432" t="s">
        <v>136</v>
      </c>
      <c r="C432" t="s">
        <v>10</v>
      </c>
      <c r="D432" t="s">
        <v>7</v>
      </c>
      <c r="E432">
        <v>2012</v>
      </c>
      <c r="F432" t="s">
        <v>0</v>
      </c>
      <c r="G432">
        <v>101</v>
      </c>
    </row>
    <row r="433" spans="1:7" x14ac:dyDescent="0.2">
      <c r="A433">
        <v>7</v>
      </c>
      <c r="B433" t="s">
        <v>136</v>
      </c>
      <c r="C433" t="s">
        <v>10</v>
      </c>
      <c r="D433" t="s">
        <v>7</v>
      </c>
      <c r="E433">
        <v>2012</v>
      </c>
      <c r="F433" t="s">
        <v>1</v>
      </c>
      <c r="G433">
        <v>103</v>
      </c>
    </row>
    <row r="434" spans="1:7" x14ac:dyDescent="0.2">
      <c r="A434">
        <v>7</v>
      </c>
      <c r="B434" t="s">
        <v>136</v>
      </c>
      <c r="C434" t="s">
        <v>10</v>
      </c>
      <c r="D434" t="s">
        <v>7</v>
      </c>
      <c r="E434">
        <v>2010</v>
      </c>
      <c r="F434" t="s">
        <v>1</v>
      </c>
      <c r="G434">
        <v>100</v>
      </c>
    </row>
    <row r="435" spans="1:7" x14ac:dyDescent="0.2">
      <c r="A435">
        <v>7</v>
      </c>
      <c r="B435" t="s">
        <v>137</v>
      </c>
      <c r="C435" t="s">
        <v>10</v>
      </c>
      <c r="D435" t="s">
        <v>7</v>
      </c>
      <c r="E435">
        <v>2008</v>
      </c>
      <c r="F435" t="s">
        <v>135</v>
      </c>
      <c r="G435">
        <v>95.4</v>
      </c>
    </row>
    <row r="436" spans="1:7" x14ac:dyDescent="0.2">
      <c r="A436">
        <v>7</v>
      </c>
      <c r="B436" t="s">
        <v>137</v>
      </c>
      <c r="C436" t="s">
        <v>10</v>
      </c>
      <c r="D436" t="s">
        <v>7</v>
      </c>
      <c r="E436">
        <v>2012</v>
      </c>
      <c r="F436" t="s">
        <v>1</v>
      </c>
      <c r="G436">
        <v>104</v>
      </c>
    </row>
    <row r="437" spans="1:7" x14ac:dyDescent="0.2">
      <c r="A437">
        <v>7</v>
      </c>
      <c r="B437" t="s">
        <v>137</v>
      </c>
      <c r="C437" t="s">
        <v>10</v>
      </c>
      <c r="D437" t="s">
        <v>7</v>
      </c>
      <c r="E437">
        <v>2011</v>
      </c>
      <c r="F437" t="s">
        <v>0</v>
      </c>
      <c r="G437">
        <v>100</v>
      </c>
    </row>
    <row r="438" spans="1:7" x14ac:dyDescent="0.2">
      <c r="A438">
        <v>7</v>
      </c>
      <c r="B438" t="s">
        <v>137</v>
      </c>
      <c r="C438" t="s">
        <v>10</v>
      </c>
      <c r="D438" t="s">
        <v>7</v>
      </c>
      <c r="E438">
        <v>2009</v>
      </c>
      <c r="F438" t="s">
        <v>135</v>
      </c>
      <c r="G438">
        <v>90</v>
      </c>
    </row>
    <row r="439" spans="1:7" x14ac:dyDescent="0.2">
      <c r="A439">
        <v>7</v>
      </c>
      <c r="B439" t="s">
        <v>137</v>
      </c>
      <c r="C439" t="s">
        <v>10</v>
      </c>
      <c r="D439" t="s">
        <v>7</v>
      </c>
      <c r="E439">
        <v>2013</v>
      </c>
      <c r="F439" t="s">
        <v>0</v>
      </c>
      <c r="G439">
        <v>102</v>
      </c>
    </row>
    <row r="440" spans="1:7" x14ac:dyDescent="0.2">
      <c r="A440">
        <v>7</v>
      </c>
      <c r="B440" t="s">
        <v>137</v>
      </c>
      <c r="C440" t="s">
        <v>10</v>
      </c>
      <c r="D440" t="s">
        <v>7</v>
      </c>
      <c r="E440">
        <v>2011</v>
      </c>
      <c r="F440" t="s">
        <v>1</v>
      </c>
      <c r="G440">
        <v>103.5</v>
      </c>
    </row>
    <row r="441" spans="1:7" x14ac:dyDescent="0.2">
      <c r="A441">
        <v>7</v>
      </c>
      <c r="B441" t="s">
        <v>137</v>
      </c>
      <c r="C441" t="s">
        <v>10</v>
      </c>
      <c r="D441" t="s">
        <v>7</v>
      </c>
      <c r="E441">
        <v>2010</v>
      </c>
      <c r="F441" t="s">
        <v>134</v>
      </c>
      <c r="G441">
        <v>103.5</v>
      </c>
    </row>
    <row r="442" spans="1:7" x14ac:dyDescent="0.2">
      <c r="A442">
        <v>7</v>
      </c>
      <c r="B442" t="s">
        <v>137</v>
      </c>
      <c r="C442" t="s">
        <v>10</v>
      </c>
      <c r="D442" t="s">
        <v>7</v>
      </c>
      <c r="E442">
        <v>2013</v>
      </c>
      <c r="F442" t="s">
        <v>1</v>
      </c>
      <c r="G442">
        <v>104.5</v>
      </c>
    </row>
    <row r="443" spans="1:7" x14ac:dyDescent="0.2">
      <c r="A443">
        <v>7</v>
      </c>
      <c r="B443" t="s">
        <v>137</v>
      </c>
      <c r="C443" t="s">
        <v>10</v>
      </c>
      <c r="D443" t="s">
        <v>7</v>
      </c>
      <c r="E443">
        <v>2012</v>
      </c>
      <c r="F443" t="s">
        <v>0</v>
      </c>
      <c r="G443">
        <v>101.5</v>
      </c>
    </row>
    <row r="444" spans="1:7" x14ac:dyDescent="0.2">
      <c r="A444">
        <v>7</v>
      </c>
      <c r="B444" t="s">
        <v>138</v>
      </c>
      <c r="C444" t="s">
        <v>10</v>
      </c>
      <c r="D444" t="s">
        <v>7</v>
      </c>
      <c r="E444">
        <v>2011</v>
      </c>
      <c r="F444" t="s">
        <v>134</v>
      </c>
      <c r="G444">
        <v>103</v>
      </c>
    </row>
    <row r="445" spans="1:7" x14ac:dyDescent="0.2">
      <c r="A445">
        <v>7</v>
      </c>
      <c r="B445" t="s">
        <v>138</v>
      </c>
      <c r="C445" t="s">
        <v>10</v>
      </c>
      <c r="D445" t="s">
        <v>7</v>
      </c>
      <c r="E445">
        <v>2013</v>
      </c>
      <c r="F445" t="s">
        <v>0</v>
      </c>
      <c r="G445">
        <v>102.5</v>
      </c>
    </row>
    <row r="446" spans="1:7" x14ac:dyDescent="0.2">
      <c r="A446">
        <v>7</v>
      </c>
      <c r="B446" t="s">
        <v>138</v>
      </c>
      <c r="C446" t="s">
        <v>10</v>
      </c>
      <c r="D446" t="s">
        <v>7</v>
      </c>
      <c r="E446">
        <v>2012</v>
      </c>
      <c r="F446" t="s">
        <v>0</v>
      </c>
      <c r="G446">
        <v>102</v>
      </c>
    </row>
    <row r="447" spans="1:7" x14ac:dyDescent="0.2">
      <c r="A447">
        <v>7</v>
      </c>
      <c r="B447" t="s">
        <v>138</v>
      </c>
      <c r="C447" t="s">
        <v>10</v>
      </c>
      <c r="D447" t="s">
        <v>7</v>
      </c>
      <c r="E447">
        <v>2013</v>
      </c>
      <c r="F447" t="s">
        <v>1</v>
      </c>
      <c r="G447">
        <v>104.5</v>
      </c>
    </row>
    <row r="448" spans="1:7" x14ac:dyDescent="0.2">
      <c r="A448">
        <v>7</v>
      </c>
      <c r="B448" t="s">
        <v>138</v>
      </c>
      <c r="C448" t="s">
        <v>10</v>
      </c>
      <c r="D448" t="s">
        <v>7</v>
      </c>
      <c r="E448">
        <v>2012</v>
      </c>
      <c r="F448" t="s">
        <v>1</v>
      </c>
      <c r="G448">
        <v>104.5</v>
      </c>
    </row>
    <row r="449" spans="1:7" x14ac:dyDescent="0.2">
      <c r="A449">
        <v>7</v>
      </c>
      <c r="B449" t="s">
        <v>138</v>
      </c>
      <c r="C449" t="s">
        <v>10</v>
      </c>
      <c r="D449" t="s">
        <v>7</v>
      </c>
      <c r="E449">
        <v>2010</v>
      </c>
      <c r="F449" t="s">
        <v>135</v>
      </c>
      <c r="G449">
        <v>108.5</v>
      </c>
    </row>
    <row r="450" spans="1:7" x14ac:dyDescent="0.2">
      <c r="A450">
        <v>7</v>
      </c>
      <c r="B450" t="s">
        <v>138</v>
      </c>
      <c r="C450" t="s">
        <v>10</v>
      </c>
      <c r="D450" t="s">
        <v>7</v>
      </c>
      <c r="E450">
        <v>2014</v>
      </c>
      <c r="F450" t="s">
        <v>0</v>
      </c>
      <c r="G450">
        <v>104</v>
      </c>
    </row>
    <row r="451" spans="1:7" x14ac:dyDescent="0.2">
      <c r="A451">
        <v>7</v>
      </c>
      <c r="B451" t="s">
        <v>138</v>
      </c>
      <c r="C451" t="s">
        <v>10</v>
      </c>
      <c r="D451" t="s">
        <v>7</v>
      </c>
      <c r="E451">
        <v>2014</v>
      </c>
      <c r="F451" t="s">
        <v>1</v>
      </c>
      <c r="G451">
        <v>105.5</v>
      </c>
    </row>
    <row r="452" spans="1:7" x14ac:dyDescent="0.2">
      <c r="A452">
        <v>7</v>
      </c>
      <c r="B452" t="s">
        <v>139</v>
      </c>
      <c r="C452" t="s">
        <v>10</v>
      </c>
      <c r="D452" t="s">
        <v>7</v>
      </c>
      <c r="E452">
        <v>2013</v>
      </c>
      <c r="F452" t="s">
        <v>1</v>
      </c>
      <c r="G452">
        <v>103.5</v>
      </c>
    </row>
    <row r="453" spans="1:7" x14ac:dyDescent="0.2">
      <c r="A453">
        <v>7</v>
      </c>
      <c r="B453" t="s">
        <v>139</v>
      </c>
      <c r="C453" t="s">
        <v>10</v>
      </c>
      <c r="D453" t="s">
        <v>7</v>
      </c>
      <c r="E453">
        <v>2015</v>
      </c>
      <c r="F453" t="s">
        <v>0</v>
      </c>
      <c r="G453">
        <v>103</v>
      </c>
    </row>
    <row r="454" spans="1:7" x14ac:dyDescent="0.2">
      <c r="A454">
        <v>7</v>
      </c>
      <c r="B454" t="s">
        <v>139</v>
      </c>
      <c r="C454" t="s">
        <v>10</v>
      </c>
      <c r="D454" t="s">
        <v>7</v>
      </c>
      <c r="E454">
        <v>2011</v>
      </c>
      <c r="F454" t="s">
        <v>135</v>
      </c>
      <c r="G454">
        <v>100</v>
      </c>
    </row>
    <row r="455" spans="1:7" x14ac:dyDescent="0.2">
      <c r="A455">
        <v>7</v>
      </c>
      <c r="B455" t="s">
        <v>139</v>
      </c>
      <c r="C455" t="s">
        <v>10</v>
      </c>
      <c r="D455" t="s">
        <v>7</v>
      </c>
      <c r="E455">
        <v>2014</v>
      </c>
      <c r="F455" t="s">
        <v>0</v>
      </c>
      <c r="G455">
        <v>102.5</v>
      </c>
    </row>
    <row r="456" spans="1:7" x14ac:dyDescent="0.2">
      <c r="A456">
        <v>7</v>
      </c>
      <c r="B456" t="s">
        <v>139</v>
      </c>
      <c r="C456" t="s">
        <v>10</v>
      </c>
      <c r="D456" t="s">
        <v>7</v>
      </c>
      <c r="E456">
        <v>2015</v>
      </c>
      <c r="F456" t="s">
        <v>1</v>
      </c>
      <c r="G456">
        <v>104.5</v>
      </c>
    </row>
    <row r="457" spans="1:7" x14ac:dyDescent="0.2">
      <c r="A457">
        <v>7</v>
      </c>
      <c r="B457" t="s">
        <v>139</v>
      </c>
      <c r="C457" t="s">
        <v>10</v>
      </c>
      <c r="D457" t="s">
        <v>7</v>
      </c>
      <c r="E457">
        <v>2012</v>
      </c>
      <c r="F457" t="s">
        <v>134</v>
      </c>
      <c r="G457">
        <v>103</v>
      </c>
    </row>
    <row r="458" spans="1:7" x14ac:dyDescent="0.2">
      <c r="A458">
        <v>7</v>
      </c>
      <c r="B458" t="s">
        <v>139</v>
      </c>
      <c r="C458" t="s">
        <v>10</v>
      </c>
      <c r="D458" t="s">
        <v>7</v>
      </c>
      <c r="E458">
        <v>2014</v>
      </c>
      <c r="F458" t="s">
        <v>1</v>
      </c>
      <c r="G458">
        <v>104</v>
      </c>
    </row>
    <row r="459" spans="1:7" x14ac:dyDescent="0.2">
      <c r="A459">
        <v>7</v>
      </c>
      <c r="B459" t="s">
        <v>139</v>
      </c>
      <c r="C459" t="s">
        <v>10</v>
      </c>
      <c r="D459" t="s">
        <v>7</v>
      </c>
      <c r="E459">
        <v>2013</v>
      </c>
      <c r="F459" t="s">
        <v>0</v>
      </c>
      <c r="G459">
        <v>102.5</v>
      </c>
    </row>
    <row r="460" spans="1:7" x14ac:dyDescent="0.2">
      <c r="A460">
        <v>7</v>
      </c>
      <c r="B460" t="s">
        <v>140</v>
      </c>
      <c r="C460" t="s">
        <v>10</v>
      </c>
      <c r="D460" t="s">
        <v>7</v>
      </c>
      <c r="E460">
        <v>2011</v>
      </c>
      <c r="F460" t="s">
        <v>135</v>
      </c>
      <c r="G460">
        <v>102.2</v>
      </c>
    </row>
    <row r="461" spans="1:7" x14ac:dyDescent="0.2">
      <c r="A461">
        <v>7</v>
      </c>
      <c r="B461" t="s">
        <v>140</v>
      </c>
      <c r="C461" t="s">
        <v>10</v>
      </c>
      <c r="D461" t="s">
        <v>7</v>
      </c>
      <c r="E461">
        <v>2015</v>
      </c>
      <c r="F461" t="s">
        <v>1</v>
      </c>
      <c r="G461">
        <v>103.2</v>
      </c>
    </row>
    <row r="462" spans="1:7" x14ac:dyDescent="0.2">
      <c r="A462">
        <v>7</v>
      </c>
      <c r="B462" t="s">
        <v>140</v>
      </c>
      <c r="C462" t="s">
        <v>10</v>
      </c>
      <c r="D462" t="s">
        <v>7</v>
      </c>
      <c r="E462">
        <v>2014</v>
      </c>
      <c r="F462" t="s">
        <v>0</v>
      </c>
      <c r="G462">
        <v>100</v>
      </c>
    </row>
    <row r="463" spans="1:7" x14ac:dyDescent="0.2">
      <c r="A463">
        <v>7</v>
      </c>
      <c r="B463" t="s">
        <v>140</v>
      </c>
      <c r="C463" t="s">
        <v>10</v>
      </c>
      <c r="D463" t="s">
        <v>7</v>
      </c>
      <c r="E463">
        <v>2012</v>
      </c>
      <c r="F463" t="s">
        <v>135</v>
      </c>
      <c r="G463">
        <v>100</v>
      </c>
    </row>
    <row r="464" spans="1:7" x14ac:dyDescent="0.2">
      <c r="A464">
        <v>7</v>
      </c>
      <c r="B464" t="s">
        <v>140</v>
      </c>
      <c r="C464" t="s">
        <v>10</v>
      </c>
      <c r="D464" t="s">
        <v>7</v>
      </c>
      <c r="E464">
        <v>2016</v>
      </c>
      <c r="F464" t="s">
        <v>0</v>
      </c>
      <c r="G464">
        <v>102</v>
      </c>
    </row>
    <row r="465" spans="1:7" x14ac:dyDescent="0.2">
      <c r="A465">
        <v>7</v>
      </c>
      <c r="B465" t="s">
        <v>140</v>
      </c>
      <c r="C465" t="s">
        <v>10</v>
      </c>
      <c r="D465" t="s">
        <v>7</v>
      </c>
      <c r="E465">
        <v>2014</v>
      </c>
      <c r="F465" t="s">
        <v>1</v>
      </c>
      <c r="G465">
        <v>103</v>
      </c>
    </row>
    <row r="466" spans="1:7" x14ac:dyDescent="0.2">
      <c r="A466">
        <v>7</v>
      </c>
      <c r="B466" t="s">
        <v>140</v>
      </c>
      <c r="C466" t="s">
        <v>10</v>
      </c>
      <c r="D466" t="s">
        <v>7</v>
      </c>
      <c r="E466">
        <v>2013</v>
      </c>
      <c r="F466" t="s">
        <v>134</v>
      </c>
      <c r="G466">
        <v>99</v>
      </c>
    </row>
    <row r="467" spans="1:7" x14ac:dyDescent="0.2">
      <c r="A467">
        <v>7</v>
      </c>
      <c r="B467" t="s">
        <v>140</v>
      </c>
      <c r="C467" t="s">
        <v>10</v>
      </c>
      <c r="D467" t="s">
        <v>7</v>
      </c>
      <c r="E467">
        <v>2016</v>
      </c>
      <c r="F467" t="s">
        <v>1</v>
      </c>
      <c r="G467">
        <v>104</v>
      </c>
    </row>
    <row r="468" spans="1:7" x14ac:dyDescent="0.2">
      <c r="A468">
        <v>7</v>
      </c>
      <c r="B468" t="s">
        <v>140</v>
      </c>
      <c r="C468" t="s">
        <v>10</v>
      </c>
      <c r="D468" t="s">
        <v>7</v>
      </c>
      <c r="E468">
        <v>2015</v>
      </c>
      <c r="F468" t="s">
        <v>0</v>
      </c>
      <c r="G468">
        <v>101.5</v>
      </c>
    </row>
    <row r="469" spans="1:7" x14ac:dyDescent="0.2">
      <c r="A469">
        <v>7</v>
      </c>
      <c r="B469" t="s">
        <v>141</v>
      </c>
      <c r="C469" t="s">
        <v>10</v>
      </c>
      <c r="D469" t="s">
        <v>7</v>
      </c>
      <c r="E469">
        <v>2014</v>
      </c>
      <c r="F469" t="s">
        <v>134</v>
      </c>
      <c r="G469">
        <v>101.5</v>
      </c>
    </row>
    <row r="470" spans="1:7" x14ac:dyDescent="0.2">
      <c r="A470">
        <v>7</v>
      </c>
      <c r="B470" t="s">
        <v>141</v>
      </c>
      <c r="C470" t="s">
        <v>10</v>
      </c>
      <c r="D470" t="s">
        <v>7</v>
      </c>
      <c r="E470">
        <v>2016</v>
      </c>
      <c r="F470" t="s">
        <v>0</v>
      </c>
      <c r="G470">
        <v>101</v>
      </c>
    </row>
    <row r="471" spans="1:7" x14ac:dyDescent="0.2">
      <c r="A471">
        <v>7</v>
      </c>
      <c r="B471" t="s">
        <v>141</v>
      </c>
      <c r="C471" t="s">
        <v>10</v>
      </c>
      <c r="D471" t="s">
        <v>7</v>
      </c>
      <c r="E471">
        <v>2015</v>
      </c>
      <c r="F471" t="s">
        <v>0</v>
      </c>
      <c r="G471">
        <v>100.5</v>
      </c>
    </row>
    <row r="472" spans="1:7" x14ac:dyDescent="0.2">
      <c r="A472">
        <v>7</v>
      </c>
      <c r="B472" t="s">
        <v>141</v>
      </c>
      <c r="C472" t="s">
        <v>10</v>
      </c>
      <c r="D472" t="s">
        <v>7</v>
      </c>
      <c r="E472">
        <v>2012</v>
      </c>
      <c r="F472" t="s">
        <v>135</v>
      </c>
      <c r="G472">
        <v>101.5</v>
      </c>
    </row>
    <row r="473" spans="1:7" x14ac:dyDescent="0.2">
      <c r="A473">
        <v>7</v>
      </c>
      <c r="B473" t="s">
        <v>141</v>
      </c>
      <c r="C473" t="s">
        <v>10</v>
      </c>
      <c r="D473" t="s">
        <v>7</v>
      </c>
      <c r="E473">
        <v>2016</v>
      </c>
      <c r="F473" t="s">
        <v>1</v>
      </c>
      <c r="G473">
        <v>102.5</v>
      </c>
    </row>
    <row r="474" spans="1:7" x14ac:dyDescent="0.2">
      <c r="A474">
        <v>7</v>
      </c>
      <c r="B474" t="s">
        <v>141</v>
      </c>
      <c r="C474" t="s">
        <v>10</v>
      </c>
      <c r="D474" t="s">
        <v>7</v>
      </c>
      <c r="E474">
        <v>2015</v>
      </c>
      <c r="F474" t="s">
        <v>1</v>
      </c>
      <c r="G474">
        <v>102.5</v>
      </c>
    </row>
    <row r="475" spans="1:7" x14ac:dyDescent="0.2">
      <c r="A475">
        <v>7</v>
      </c>
      <c r="B475" t="s">
        <v>141</v>
      </c>
      <c r="C475" t="s">
        <v>10</v>
      </c>
      <c r="D475" t="s">
        <v>7</v>
      </c>
      <c r="E475">
        <v>2013</v>
      </c>
      <c r="F475" t="s">
        <v>135</v>
      </c>
      <c r="G475">
        <v>99</v>
      </c>
    </row>
    <row r="476" spans="1:7" x14ac:dyDescent="0.2">
      <c r="A476">
        <v>7</v>
      </c>
      <c r="B476" t="s">
        <v>141</v>
      </c>
      <c r="C476" t="s">
        <v>10</v>
      </c>
      <c r="D476" t="s">
        <v>7</v>
      </c>
      <c r="E476">
        <v>2017</v>
      </c>
      <c r="F476" t="s">
        <v>0</v>
      </c>
      <c r="G476">
        <v>101.5</v>
      </c>
    </row>
    <row r="477" spans="1:7" x14ac:dyDescent="0.2">
      <c r="A477">
        <v>7</v>
      </c>
      <c r="B477" t="s">
        <v>141</v>
      </c>
      <c r="C477" t="s">
        <v>10</v>
      </c>
      <c r="D477" t="s">
        <v>7</v>
      </c>
      <c r="E477">
        <v>2017</v>
      </c>
      <c r="F477" t="s">
        <v>1</v>
      </c>
      <c r="G477">
        <v>103</v>
      </c>
    </row>
    <row r="478" spans="1:7" x14ac:dyDescent="0.2">
      <c r="A478">
        <v>7</v>
      </c>
      <c r="B478" t="s">
        <v>142</v>
      </c>
      <c r="C478" t="s">
        <v>10</v>
      </c>
      <c r="D478" t="s">
        <v>7</v>
      </c>
      <c r="E478">
        <v>2017</v>
      </c>
      <c r="F478" t="s">
        <v>0</v>
      </c>
      <c r="G478">
        <v>100</v>
      </c>
    </row>
    <row r="479" spans="1:7" x14ac:dyDescent="0.2">
      <c r="A479">
        <v>7</v>
      </c>
      <c r="B479" t="s">
        <v>142</v>
      </c>
      <c r="C479" t="s">
        <v>10</v>
      </c>
      <c r="D479" t="s">
        <v>7</v>
      </c>
      <c r="E479">
        <v>2018</v>
      </c>
      <c r="F479" t="s">
        <v>1</v>
      </c>
      <c r="G479">
        <v>103</v>
      </c>
    </row>
    <row r="480" spans="1:7" x14ac:dyDescent="0.2">
      <c r="A480">
        <v>7</v>
      </c>
      <c r="B480" t="s">
        <v>142</v>
      </c>
      <c r="C480" t="s">
        <v>10</v>
      </c>
      <c r="D480" t="s">
        <v>7</v>
      </c>
      <c r="E480">
        <v>2015</v>
      </c>
      <c r="F480" t="s">
        <v>134</v>
      </c>
      <c r="G480">
        <v>100.5</v>
      </c>
    </row>
    <row r="481" spans="1:7" x14ac:dyDescent="0.2">
      <c r="A481">
        <v>7</v>
      </c>
      <c r="B481" t="s">
        <v>142</v>
      </c>
      <c r="C481" t="s">
        <v>10</v>
      </c>
      <c r="D481" t="s">
        <v>7</v>
      </c>
      <c r="E481">
        <v>2017</v>
      </c>
      <c r="F481" t="s">
        <v>1</v>
      </c>
      <c r="G481">
        <v>101.5</v>
      </c>
    </row>
    <row r="482" spans="1:7" x14ac:dyDescent="0.2">
      <c r="A482">
        <v>7</v>
      </c>
      <c r="B482" t="s">
        <v>142</v>
      </c>
      <c r="C482" t="s">
        <v>10</v>
      </c>
      <c r="D482" t="s">
        <v>7</v>
      </c>
      <c r="E482">
        <v>2013</v>
      </c>
      <c r="F482" t="s">
        <v>135</v>
      </c>
      <c r="G482">
        <v>100.7</v>
      </c>
    </row>
    <row r="483" spans="1:7" x14ac:dyDescent="0.2">
      <c r="A483">
        <v>7</v>
      </c>
      <c r="B483" t="s">
        <v>142</v>
      </c>
      <c r="C483" t="s">
        <v>10</v>
      </c>
      <c r="D483" t="s">
        <v>7</v>
      </c>
      <c r="E483">
        <v>2016</v>
      </c>
      <c r="F483" t="s">
        <v>0</v>
      </c>
      <c r="G483">
        <v>100.3</v>
      </c>
    </row>
    <row r="484" spans="1:7" x14ac:dyDescent="0.2">
      <c r="A484">
        <v>7</v>
      </c>
      <c r="B484" t="s">
        <v>142</v>
      </c>
      <c r="C484" t="s">
        <v>10</v>
      </c>
      <c r="D484" t="s">
        <v>7</v>
      </c>
      <c r="E484">
        <v>2018</v>
      </c>
      <c r="F484" t="s">
        <v>0</v>
      </c>
      <c r="G484">
        <v>101</v>
      </c>
    </row>
    <row r="485" spans="1:7" x14ac:dyDescent="0.2">
      <c r="A485">
        <v>7</v>
      </c>
      <c r="B485" t="s">
        <v>142</v>
      </c>
      <c r="C485" t="s">
        <v>10</v>
      </c>
      <c r="D485" t="s">
        <v>7</v>
      </c>
      <c r="E485">
        <v>2014</v>
      </c>
      <c r="F485" t="s">
        <v>135</v>
      </c>
      <c r="G485">
        <v>100</v>
      </c>
    </row>
    <row r="486" spans="1:7" x14ac:dyDescent="0.2">
      <c r="A486">
        <v>7</v>
      </c>
      <c r="B486" t="s">
        <v>142</v>
      </c>
      <c r="C486" t="s">
        <v>10</v>
      </c>
      <c r="D486" t="s">
        <v>7</v>
      </c>
      <c r="E486">
        <v>2016</v>
      </c>
      <c r="F486" t="s">
        <v>1</v>
      </c>
      <c r="G486">
        <v>101.5</v>
      </c>
    </row>
    <row r="487" spans="1:7" x14ac:dyDescent="0.2">
      <c r="A487">
        <v>7</v>
      </c>
      <c r="B487" t="s">
        <v>143</v>
      </c>
      <c r="C487" t="s">
        <v>10</v>
      </c>
      <c r="D487" t="s">
        <v>7</v>
      </c>
      <c r="E487">
        <v>2016</v>
      </c>
      <c r="F487" t="s">
        <v>134</v>
      </c>
      <c r="G487">
        <v>101.5</v>
      </c>
    </row>
    <row r="488" spans="1:7" x14ac:dyDescent="0.2">
      <c r="A488">
        <v>7</v>
      </c>
      <c r="B488" t="s">
        <v>143</v>
      </c>
      <c r="C488" t="s">
        <v>10</v>
      </c>
      <c r="D488" t="s">
        <v>7</v>
      </c>
      <c r="E488">
        <v>2019</v>
      </c>
      <c r="F488" t="s">
        <v>1</v>
      </c>
      <c r="G488">
        <v>104</v>
      </c>
    </row>
    <row r="489" spans="1:7" x14ac:dyDescent="0.2">
      <c r="A489">
        <v>7</v>
      </c>
      <c r="B489" t="s">
        <v>143</v>
      </c>
      <c r="C489" t="s">
        <v>10</v>
      </c>
      <c r="D489" t="s">
        <v>7</v>
      </c>
      <c r="E489">
        <v>2018</v>
      </c>
      <c r="F489" t="s">
        <v>0</v>
      </c>
      <c r="G489">
        <v>102</v>
      </c>
    </row>
    <row r="490" spans="1:7" x14ac:dyDescent="0.2">
      <c r="A490">
        <v>7</v>
      </c>
      <c r="B490" t="s">
        <v>143</v>
      </c>
      <c r="C490" t="s">
        <v>10</v>
      </c>
      <c r="D490" t="s">
        <v>7</v>
      </c>
      <c r="E490">
        <v>2017</v>
      </c>
      <c r="F490" t="s">
        <v>0</v>
      </c>
      <c r="G490">
        <v>101.5</v>
      </c>
    </row>
    <row r="491" spans="1:7" x14ac:dyDescent="0.2">
      <c r="A491">
        <v>7</v>
      </c>
      <c r="B491" t="s">
        <v>143</v>
      </c>
      <c r="C491" t="s">
        <v>10</v>
      </c>
      <c r="D491" t="s">
        <v>7</v>
      </c>
      <c r="E491">
        <v>2018</v>
      </c>
      <c r="F491" t="s">
        <v>1</v>
      </c>
      <c r="G491">
        <v>103</v>
      </c>
    </row>
    <row r="492" spans="1:7" x14ac:dyDescent="0.2">
      <c r="A492">
        <v>7</v>
      </c>
      <c r="B492" t="s">
        <v>143</v>
      </c>
      <c r="C492" t="s">
        <v>10</v>
      </c>
      <c r="D492" t="s">
        <v>7</v>
      </c>
      <c r="E492">
        <v>2017</v>
      </c>
      <c r="F492" t="s">
        <v>1</v>
      </c>
      <c r="G492">
        <v>102</v>
      </c>
    </row>
    <row r="493" spans="1:7" x14ac:dyDescent="0.2">
      <c r="A493">
        <v>7</v>
      </c>
      <c r="B493" t="s">
        <v>143</v>
      </c>
      <c r="C493" t="s">
        <v>10</v>
      </c>
      <c r="D493" t="s">
        <v>7</v>
      </c>
      <c r="E493">
        <v>2019</v>
      </c>
      <c r="F493" t="s">
        <v>0</v>
      </c>
      <c r="G493">
        <v>102.5</v>
      </c>
    </row>
    <row r="494" spans="1:7" x14ac:dyDescent="0.2">
      <c r="A494">
        <v>7</v>
      </c>
      <c r="B494" t="s">
        <v>143</v>
      </c>
      <c r="C494" t="s">
        <v>10</v>
      </c>
      <c r="D494" t="s">
        <v>7</v>
      </c>
      <c r="E494">
        <v>2014</v>
      </c>
      <c r="F494" t="s">
        <v>135</v>
      </c>
      <c r="G494">
        <v>100.1</v>
      </c>
    </row>
    <row r="495" spans="1:7" x14ac:dyDescent="0.2">
      <c r="A495">
        <v>7</v>
      </c>
      <c r="B495" t="s">
        <v>143</v>
      </c>
      <c r="C495" t="s">
        <v>10</v>
      </c>
      <c r="D495" t="s">
        <v>7</v>
      </c>
      <c r="E495">
        <v>2015</v>
      </c>
      <c r="F495" t="s">
        <v>135</v>
      </c>
      <c r="G495">
        <v>97</v>
      </c>
    </row>
    <row r="496" spans="1:7" x14ac:dyDescent="0.2">
      <c r="A496">
        <v>7</v>
      </c>
      <c r="B496" t="s">
        <v>144</v>
      </c>
      <c r="C496" t="s">
        <v>10</v>
      </c>
      <c r="D496" t="s">
        <v>7</v>
      </c>
      <c r="E496">
        <v>2016</v>
      </c>
      <c r="F496" t="s">
        <v>135</v>
      </c>
      <c r="G496">
        <v>101</v>
      </c>
    </row>
    <row r="497" spans="1:7" x14ac:dyDescent="0.2">
      <c r="A497">
        <v>7</v>
      </c>
      <c r="B497" t="s">
        <v>144</v>
      </c>
      <c r="C497" t="s">
        <v>10</v>
      </c>
      <c r="D497" t="s">
        <v>7</v>
      </c>
      <c r="E497">
        <v>2019</v>
      </c>
      <c r="F497" t="s">
        <v>133</v>
      </c>
      <c r="G497">
        <v>100.5</v>
      </c>
    </row>
    <row r="498" spans="1:7" x14ac:dyDescent="0.2">
      <c r="A498">
        <v>7</v>
      </c>
      <c r="B498" t="s">
        <v>144</v>
      </c>
      <c r="C498" t="s">
        <v>10</v>
      </c>
      <c r="D498" t="s">
        <v>7</v>
      </c>
      <c r="E498">
        <v>2018</v>
      </c>
      <c r="F498" t="s">
        <v>133</v>
      </c>
      <c r="G498">
        <v>100.5</v>
      </c>
    </row>
    <row r="499" spans="1:7" x14ac:dyDescent="0.2">
      <c r="A499">
        <v>7</v>
      </c>
      <c r="B499" t="s">
        <v>144</v>
      </c>
      <c r="C499" t="s">
        <v>10</v>
      </c>
      <c r="D499" t="s">
        <v>7</v>
      </c>
      <c r="E499">
        <v>2020</v>
      </c>
      <c r="F499" t="s">
        <v>133</v>
      </c>
      <c r="G499">
        <v>101.4</v>
      </c>
    </row>
    <row r="500" spans="1:7" x14ac:dyDescent="0.2">
      <c r="A500">
        <v>7</v>
      </c>
      <c r="B500" t="s">
        <v>144</v>
      </c>
      <c r="C500" t="s">
        <v>10</v>
      </c>
      <c r="D500" t="s">
        <v>7</v>
      </c>
      <c r="E500">
        <v>2017</v>
      </c>
      <c r="F500" t="s">
        <v>134</v>
      </c>
      <c r="G500">
        <v>100.5</v>
      </c>
    </row>
    <row r="501" spans="1:7" x14ac:dyDescent="0.2">
      <c r="A501">
        <v>7</v>
      </c>
      <c r="B501" t="s">
        <v>144</v>
      </c>
      <c r="C501" t="s">
        <v>10</v>
      </c>
      <c r="D501" t="s">
        <v>7</v>
      </c>
      <c r="E501">
        <v>2019</v>
      </c>
      <c r="F501" t="s">
        <v>1</v>
      </c>
      <c r="G501">
        <v>102.5</v>
      </c>
    </row>
    <row r="502" spans="1:7" x14ac:dyDescent="0.2">
      <c r="A502">
        <v>7</v>
      </c>
      <c r="B502" t="s">
        <v>144</v>
      </c>
      <c r="C502" t="s">
        <v>10</v>
      </c>
      <c r="D502" t="s">
        <v>7</v>
      </c>
      <c r="E502">
        <v>2018</v>
      </c>
      <c r="F502" t="s">
        <v>1</v>
      </c>
      <c r="G502">
        <v>102</v>
      </c>
    </row>
    <row r="503" spans="1:7" x14ac:dyDescent="0.2">
      <c r="A503">
        <v>7</v>
      </c>
      <c r="B503" t="s">
        <v>144</v>
      </c>
      <c r="C503" t="s">
        <v>10</v>
      </c>
      <c r="D503" t="s">
        <v>7</v>
      </c>
      <c r="E503">
        <v>2020</v>
      </c>
      <c r="F503" t="s">
        <v>1</v>
      </c>
      <c r="G503">
        <v>103</v>
      </c>
    </row>
    <row r="504" spans="1:7" x14ac:dyDescent="0.2">
      <c r="A504">
        <v>7</v>
      </c>
      <c r="B504" t="s">
        <v>144</v>
      </c>
      <c r="C504" t="s">
        <v>10</v>
      </c>
      <c r="D504" t="s">
        <v>7</v>
      </c>
      <c r="E504">
        <v>2018</v>
      </c>
      <c r="F504" t="s">
        <v>0</v>
      </c>
      <c r="G504">
        <v>101.5</v>
      </c>
    </row>
    <row r="505" spans="1:7" x14ac:dyDescent="0.2">
      <c r="A505">
        <v>7</v>
      </c>
      <c r="B505" t="s">
        <v>144</v>
      </c>
      <c r="C505" t="s">
        <v>10</v>
      </c>
      <c r="D505" t="s">
        <v>7</v>
      </c>
      <c r="E505">
        <v>2020</v>
      </c>
      <c r="F505" t="s">
        <v>0</v>
      </c>
      <c r="G505">
        <v>102</v>
      </c>
    </row>
    <row r="506" spans="1:7" x14ac:dyDescent="0.2">
      <c r="A506">
        <v>7</v>
      </c>
      <c r="B506" t="s">
        <v>144</v>
      </c>
      <c r="C506" t="s">
        <v>10</v>
      </c>
      <c r="D506" t="s">
        <v>7</v>
      </c>
      <c r="E506">
        <v>2019</v>
      </c>
      <c r="F506" t="s">
        <v>0</v>
      </c>
      <c r="G506">
        <v>101.7</v>
      </c>
    </row>
    <row r="507" spans="1:7" x14ac:dyDescent="0.2">
      <c r="A507">
        <v>7</v>
      </c>
      <c r="B507" t="s">
        <v>144</v>
      </c>
      <c r="C507" t="s">
        <v>10</v>
      </c>
      <c r="D507" t="s">
        <v>7</v>
      </c>
      <c r="E507">
        <v>2015</v>
      </c>
      <c r="F507" t="s">
        <v>135</v>
      </c>
      <c r="G507">
        <v>100.4</v>
      </c>
    </row>
    <row r="508" spans="1:7" x14ac:dyDescent="0.2">
      <c r="A508">
        <v>7</v>
      </c>
      <c r="B508" t="s">
        <v>145</v>
      </c>
      <c r="C508" t="s">
        <v>10</v>
      </c>
      <c r="D508" t="s">
        <v>7</v>
      </c>
      <c r="E508">
        <v>2017</v>
      </c>
      <c r="F508" t="s">
        <v>135</v>
      </c>
      <c r="G508">
        <v>100.5</v>
      </c>
    </row>
    <row r="509" spans="1:7" x14ac:dyDescent="0.2">
      <c r="A509">
        <v>7</v>
      </c>
      <c r="B509" t="s">
        <v>145</v>
      </c>
      <c r="C509" t="s">
        <v>10</v>
      </c>
      <c r="D509" t="s">
        <v>7</v>
      </c>
      <c r="E509">
        <v>2020</v>
      </c>
      <c r="F509" t="s">
        <v>0</v>
      </c>
      <c r="G509">
        <v>102</v>
      </c>
    </row>
    <row r="510" spans="1:7" x14ac:dyDescent="0.2">
      <c r="A510">
        <v>7</v>
      </c>
      <c r="B510" t="s">
        <v>145</v>
      </c>
      <c r="C510" t="s">
        <v>10</v>
      </c>
      <c r="D510" t="s">
        <v>7</v>
      </c>
      <c r="E510">
        <v>2019</v>
      </c>
      <c r="F510" t="s">
        <v>0</v>
      </c>
      <c r="G510">
        <v>101.5</v>
      </c>
    </row>
    <row r="511" spans="1:7" x14ac:dyDescent="0.2">
      <c r="A511">
        <v>7</v>
      </c>
      <c r="B511" t="s">
        <v>145</v>
      </c>
      <c r="C511" t="s">
        <v>10</v>
      </c>
      <c r="D511" t="s">
        <v>7</v>
      </c>
      <c r="E511">
        <v>2021</v>
      </c>
      <c r="F511" t="s">
        <v>0</v>
      </c>
      <c r="G511">
        <v>102.5</v>
      </c>
    </row>
    <row r="512" spans="1:7" x14ac:dyDescent="0.2">
      <c r="A512">
        <v>7</v>
      </c>
      <c r="B512" t="s">
        <v>145</v>
      </c>
      <c r="C512" t="s">
        <v>10</v>
      </c>
      <c r="D512" t="s">
        <v>7</v>
      </c>
      <c r="E512">
        <v>2018</v>
      </c>
      <c r="F512" t="s">
        <v>134</v>
      </c>
      <c r="G512">
        <v>101</v>
      </c>
    </row>
    <row r="513" spans="1:7" x14ac:dyDescent="0.2">
      <c r="A513">
        <v>7</v>
      </c>
      <c r="B513" t="s">
        <v>145</v>
      </c>
      <c r="C513" t="s">
        <v>10</v>
      </c>
      <c r="D513" t="s">
        <v>7</v>
      </c>
      <c r="E513">
        <v>2020</v>
      </c>
      <c r="F513" t="s">
        <v>1</v>
      </c>
      <c r="G513">
        <v>102.5</v>
      </c>
    </row>
    <row r="514" spans="1:7" x14ac:dyDescent="0.2">
      <c r="A514">
        <v>7</v>
      </c>
      <c r="B514" t="s">
        <v>145</v>
      </c>
      <c r="C514" t="s">
        <v>10</v>
      </c>
      <c r="D514" t="s">
        <v>7</v>
      </c>
      <c r="E514">
        <v>2019</v>
      </c>
      <c r="F514" t="s">
        <v>1</v>
      </c>
      <c r="G514">
        <v>102</v>
      </c>
    </row>
    <row r="515" spans="1:7" x14ac:dyDescent="0.2">
      <c r="A515">
        <v>7</v>
      </c>
      <c r="B515" t="s">
        <v>145</v>
      </c>
      <c r="C515" t="s">
        <v>10</v>
      </c>
      <c r="D515" t="s">
        <v>7</v>
      </c>
      <c r="E515">
        <v>2021</v>
      </c>
      <c r="F515" t="s">
        <v>1</v>
      </c>
      <c r="G515">
        <v>103</v>
      </c>
    </row>
    <row r="516" spans="1:7" x14ac:dyDescent="0.2">
      <c r="A516">
        <v>7</v>
      </c>
      <c r="B516" t="s">
        <v>145</v>
      </c>
      <c r="C516" t="s">
        <v>10</v>
      </c>
      <c r="D516" t="s">
        <v>7</v>
      </c>
      <c r="E516">
        <v>2019</v>
      </c>
      <c r="F516" t="s">
        <v>133</v>
      </c>
      <c r="G516">
        <v>100</v>
      </c>
    </row>
    <row r="517" spans="1:7" x14ac:dyDescent="0.2">
      <c r="A517">
        <v>7</v>
      </c>
      <c r="B517" t="s">
        <v>145</v>
      </c>
      <c r="C517" t="s">
        <v>10</v>
      </c>
      <c r="D517" t="s">
        <v>7</v>
      </c>
      <c r="E517">
        <v>2021</v>
      </c>
      <c r="F517" t="s">
        <v>133</v>
      </c>
      <c r="G517">
        <v>101</v>
      </c>
    </row>
    <row r="518" spans="1:7" x14ac:dyDescent="0.2">
      <c r="A518">
        <v>7</v>
      </c>
      <c r="B518" t="s">
        <v>145</v>
      </c>
      <c r="C518" t="s">
        <v>10</v>
      </c>
      <c r="D518" t="s">
        <v>7</v>
      </c>
      <c r="E518">
        <v>2020</v>
      </c>
      <c r="F518" t="s">
        <v>133</v>
      </c>
      <c r="G518">
        <v>100.5</v>
      </c>
    </row>
    <row r="519" spans="1:7" x14ac:dyDescent="0.2">
      <c r="A519">
        <v>7</v>
      </c>
      <c r="B519" t="s">
        <v>145</v>
      </c>
      <c r="C519" t="s">
        <v>10</v>
      </c>
      <c r="D519" t="s">
        <v>7</v>
      </c>
      <c r="E519">
        <v>2016</v>
      </c>
      <c r="F519" t="s">
        <v>135</v>
      </c>
      <c r="G519">
        <v>100.1</v>
      </c>
    </row>
    <row r="520" spans="1:7" x14ac:dyDescent="0.2">
      <c r="A520">
        <v>7</v>
      </c>
      <c r="B520" t="s">
        <v>146</v>
      </c>
      <c r="C520" t="s">
        <v>10</v>
      </c>
      <c r="D520" t="s">
        <v>7</v>
      </c>
      <c r="E520">
        <v>2017</v>
      </c>
      <c r="F520" t="s">
        <v>135</v>
      </c>
      <c r="G520">
        <v>100.6</v>
      </c>
    </row>
    <row r="521" spans="1:7" x14ac:dyDescent="0.2">
      <c r="A521">
        <v>7</v>
      </c>
      <c r="B521" t="s">
        <v>146</v>
      </c>
      <c r="C521" t="s">
        <v>10</v>
      </c>
      <c r="D521" t="s">
        <v>7</v>
      </c>
      <c r="E521">
        <v>2021</v>
      </c>
      <c r="F521" t="s">
        <v>133</v>
      </c>
      <c r="G521">
        <v>100.5</v>
      </c>
    </row>
    <row r="522" spans="1:7" x14ac:dyDescent="0.2">
      <c r="A522">
        <v>7</v>
      </c>
      <c r="B522" t="s">
        <v>146</v>
      </c>
      <c r="C522" t="s">
        <v>10</v>
      </c>
      <c r="D522" t="s">
        <v>7</v>
      </c>
      <c r="E522">
        <v>2020</v>
      </c>
      <c r="F522" t="s">
        <v>133</v>
      </c>
      <c r="G522">
        <v>100</v>
      </c>
    </row>
    <row r="523" spans="1:7" x14ac:dyDescent="0.2">
      <c r="A523">
        <v>7</v>
      </c>
      <c r="B523" t="s">
        <v>146</v>
      </c>
      <c r="C523" t="s">
        <v>10</v>
      </c>
      <c r="D523" t="s">
        <v>7</v>
      </c>
      <c r="E523">
        <v>2022</v>
      </c>
      <c r="F523" t="s">
        <v>133</v>
      </c>
      <c r="G523">
        <v>99</v>
      </c>
    </row>
    <row r="524" spans="1:7" x14ac:dyDescent="0.2">
      <c r="A524">
        <v>7</v>
      </c>
      <c r="B524" t="s">
        <v>146</v>
      </c>
      <c r="C524" t="s">
        <v>10</v>
      </c>
      <c r="D524" t="s">
        <v>7</v>
      </c>
      <c r="E524">
        <v>2018</v>
      </c>
      <c r="F524" t="s">
        <v>135</v>
      </c>
      <c r="G524">
        <v>101</v>
      </c>
    </row>
    <row r="525" spans="1:7" x14ac:dyDescent="0.2">
      <c r="A525">
        <v>7</v>
      </c>
      <c r="B525" t="s">
        <v>146</v>
      </c>
      <c r="C525" t="s">
        <v>10</v>
      </c>
      <c r="D525" t="s">
        <v>7</v>
      </c>
      <c r="E525">
        <v>2021</v>
      </c>
      <c r="F525" t="s">
        <v>0</v>
      </c>
      <c r="G525">
        <v>101.5</v>
      </c>
    </row>
    <row r="526" spans="1:7" x14ac:dyDescent="0.2">
      <c r="A526">
        <v>7</v>
      </c>
      <c r="B526" t="s">
        <v>146</v>
      </c>
      <c r="C526" t="s">
        <v>10</v>
      </c>
      <c r="D526" t="s">
        <v>7</v>
      </c>
      <c r="E526">
        <v>2020</v>
      </c>
      <c r="F526" t="s">
        <v>0</v>
      </c>
      <c r="G526">
        <v>101</v>
      </c>
    </row>
    <row r="527" spans="1:7" x14ac:dyDescent="0.2">
      <c r="A527">
        <v>7</v>
      </c>
      <c r="B527" t="s">
        <v>146</v>
      </c>
      <c r="C527" t="s">
        <v>10</v>
      </c>
      <c r="D527" t="s">
        <v>7</v>
      </c>
      <c r="E527">
        <v>2022</v>
      </c>
      <c r="F527" t="s">
        <v>0</v>
      </c>
      <c r="G527">
        <v>102</v>
      </c>
    </row>
    <row r="528" spans="1:7" x14ac:dyDescent="0.2">
      <c r="A528">
        <v>7</v>
      </c>
      <c r="B528" t="s">
        <v>146</v>
      </c>
      <c r="C528" t="s">
        <v>10</v>
      </c>
      <c r="D528" t="s">
        <v>7</v>
      </c>
      <c r="E528">
        <v>2019</v>
      </c>
      <c r="F528" t="s">
        <v>134</v>
      </c>
      <c r="G528">
        <v>100.5</v>
      </c>
    </row>
    <row r="529" spans="1:7" x14ac:dyDescent="0.2">
      <c r="A529">
        <v>7</v>
      </c>
      <c r="B529" t="s">
        <v>146</v>
      </c>
      <c r="C529" t="s">
        <v>10</v>
      </c>
      <c r="D529" t="s">
        <v>7</v>
      </c>
      <c r="E529">
        <v>2021</v>
      </c>
      <c r="F529" t="s">
        <v>1</v>
      </c>
      <c r="G529">
        <v>102.5</v>
      </c>
    </row>
    <row r="530" spans="1:7" x14ac:dyDescent="0.2">
      <c r="A530">
        <v>7</v>
      </c>
      <c r="B530" t="s">
        <v>146</v>
      </c>
      <c r="C530" t="s">
        <v>10</v>
      </c>
      <c r="D530" t="s">
        <v>7</v>
      </c>
      <c r="E530">
        <v>2020</v>
      </c>
      <c r="F530" t="s">
        <v>1</v>
      </c>
      <c r="G530">
        <v>102</v>
      </c>
    </row>
    <row r="531" spans="1:7" x14ac:dyDescent="0.2">
      <c r="A531">
        <v>7</v>
      </c>
      <c r="B531" t="s">
        <v>146</v>
      </c>
      <c r="C531" t="s">
        <v>10</v>
      </c>
      <c r="D531" t="s">
        <v>7</v>
      </c>
      <c r="E531">
        <v>2022</v>
      </c>
      <c r="F531" t="s">
        <v>1</v>
      </c>
      <c r="G531">
        <v>103</v>
      </c>
    </row>
    <row r="532" spans="1:7" x14ac:dyDescent="0.2">
      <c r="A532">
        <v>10</v>
      </c>
      <c r="B532" t="s">
        <v>136</v>
      </c>
      <c r="C532" t="s">
        <v>85</v>
      </c>
      <c r="D532" t="s">
        <v>7</v>
      </c>
      <c r="E532">
        <v>2007</v>
      </c>
      <c r="F532" t="s">
        <v>135</v>
      </c>
      <c r="G532">
        <v>116.8</v>
      </c>
    </row>
    <row r="533" spans="1:7" x14ac:dyDescent="0.2">
      <c r="A533">
        <v>10</v>
      </c>
      <c r="B533" t="s">
        <v>136</v>
      </c>
      <c r="C533" t="s">
        <v>85</v>
      </c>
      <c r="D533" t="s">
        <v>7</v>
      </c>
      <c r="E533">
        <v>2008</v>
      </c>
      <c r="F533" t="s">
        <v>135</v>
      </c>
      <c r="G533">
        <v>100</v>
      </c>
    </row>
    <row r="534" spans="1:7" x14ac:dyDescent="0.2">
      <c r="A534">
        <v>10</v>
      </c>
      <c r="B534" t="s">
        <v>136</v>
      </c>
      <c r="C534" t="s">
        <v>85</v>
      </c>
      <c r="D534" t="s">
        <v>7</v>
      </c>
      <c r="E534">
        <v>2009</v>
      </c>
      <c r="F534" t="s">
        <v>134</v>
      </c>
      <c r="G534">
        <v>89</v>
      </c>
    </row>
    <row r="535" spans="1:7" x14ac:dyDescent="0.2">
      <c r="A535">
        <v>10</v>
      </c>
      <c r="B535" t="s">
        <v>136</v>
      </c>
      <c r="C535" t="s">
        <v>85</v>
      </c>
      <c r="D535" t="s">
        <v>7</v>
      </c>
      <c r="E535">
        <v>2010</v>
      </c>
      <c r="F535" t="s">
        <v>0</v>
      </c>
      <c r="G535">
        <v>98</v>
      </c>
    </row>
    <row r="536" spans="1:7" x14ac:dyDescent="0.2">
      <c r="A536">
        <v>10</v>
      </c>
      <c r="B536" t="s">
        <v>136</v>
      </c>
      <c r="C536" t="s">
        <v>85</v>
      </c>
      <c r="D536" t="s">
        <v>7</v>
      </c>
      <c r="E536">
        <v>2011</v>
      </c>
      <c r="F536" t="s">
        <v>0</v>
      </c>
      <c r="G536">
        <v>100</v>
      </c>
    </row>
    <row r="537" spans="1:7" x14ac:dyDescent="0.2">
      <c r="A537">
        <v>10</v>
      </c>
      <c r="B537" t="s">
        <v>136</v>
      </c>
      <c r="C537" t="s">
        <v>85</v>
      </c>
      <c r="D537" t="s">
        <v>7</v>
      </c>
      <c r="E537">
        <v>2011</v>
      </c>
      <c r="F537" t="s">
        <v>1</v>
      </c>
      <c r="G537">
        <v>102.5</v>
      </c>
    </row>
    <row r="538" spans="1:7" x14ac:dyDescent="0.2">
      <c r="A538">
        <v>10</v>
      </c>
      <c r="B538" t="s">
        <v>136</v>
      </c>
      <c r="C538" t="s">
        <v>85</v>
      </c>
      <c r="D538" t="s">
        <v>7</v>
      </c>
      <c r="E538">
        <v>2012</v>
      </c>
      <c r="F538" t="s">
        <v>0</v>
      </c>
      <c r="G538">
        <v>101.5</v>
      </c>
    </row>
    <row r="539" spans="1:7" x14ac:dyDescent="0.2">
      <c r="A539">
        <v>10</v>
      </c>
      <c r="B539" t="s">
        <v>136</v>
      </c>
      <c r="C539" t="s">
        <v>85</v>
      </c>
      <c r="D539" t="s">
        <v>7</v>
      </c>
      <c r="E539">
        <v>2012</v>
      </c>
      <c r="F539" t="s">
        <v>1</v>
      </c>
      <c r="G539">
        <v>104.5</v>
      </c>
    </row>
    <row r="540" spans="1:7" x14ac:dyDescent="0.2">
      <c r="A540">
        <v>10</v>
      </c>
      <c r="B540" t="s">
        <v>136</v>
      </c>
      <c r="C540" t="s">
        <v>85</v>
      </c>
      <c r="D540" t="s">
        <v>7</v>
      </c>
      <c r="E540">
        <v>2010</v>
      </c>
      <c r="F540" t="s">
        <v>1</v>
      </c>
      <c r="G540">
        <v>101</v>
      </c>
    </row>
    <row r="541" spans="1:7" x14ac:dyDescent="0.2">
      <c r="A541">
        <v>10</v>
      </c>
      <c r="B541" t="s">
        <v>137</v>
      </c>
      <c r="C541" t="s">
        <v>85</v>
      </c>
      <c r="D541" t="s">
        <v>7</v>
      </c>
      <c r="E541">
        <v>2008</v>
      </c>
      <c r="F541" t="s">
        <v>135</v>
      </c>
      <c r="G541">
        <v>99.9</v>
      </c>
    </row>
    <row r="542" spans="1:7" x14ac:dyDescent="0.2">
      <c r="A542">
        <v>10</v>
      </c>
      <c r="B542" t="s">
        <v>137</v>
      </c>
      <c r="C542" t="s">
        <v>85</v>
      </c>
      <c r="D542" t="s">
        <v>7</v>
      </c>
      <c r="E542">
        <v>2012</v>
      </c>
      <c r="F542" t="s">
        <v>1</v>
      </c>
      <c r="G542">
        <v>104</v>
      </c>
    </row>
    <row r="543" spans="1:7" x14ac:dyDescent="0.2">
      <c r="A543">
        <v>10</v>
      </c>
      <c r="B543" t="s">
        <v>137</v>
      </c>
      <c r="C543" t="s">
        <v>85</v>
      </c>
      <c r="D543" t="s">
        <v>7</v>
      </c>
      <c r="E543">
        <v>2011</v>
      </c>
      <c r="F543" t="s">
        <v>0</v>
      </c>
      <c r="G543">
        <v>100</v>
      </c>
    </row>
    <row r="544" spans="1:7" x14ac:dyDescent="0.2">
      <c r="A544">
        <v>10</v>
      </c>
      <c r="B544" t="s">
        <v>137</v>
      </c>
      <c r="C544" t="s">
        <v>85</v>
      </c>
      <c r="D544" t="s">
        <v>7</v>
      </c>
      <c r="E544">
        <v>2009</v>
      </c>
      <c r="F544" t="s">
        <v>135</v>
      </c>
      <c r="G544">
        <v>90.1</v>
      </c>
    </row>
    <row r="545" spans="1:7" x14ac:dyDescent="0.2">
      <c r="A545">
        <v>10</v>
      </c>
      <c r="B545" t="s">
        <v>137</v>
      </c>
      <c r="C545" t="s">
        <v>85</v>
      </c>
      <c r="D545" t="s">
        <v>7</v>
      </c>
      <c r="E545">
        <v>2013</v>
      </c>
      <c r="F545" t="s">
        <v>0</v>
      </c>
      <c r="G545">
        <v>102</v>
      </c>
    </row>
    <row r="546" spans="1:7" x14ac:dyDescent="0.2">
      <c r="A546">
        <v>10</v>
      </c>
      <c r="B546" t="s">
        <v>137</v>
      </c>
      <c r="C546" t="s">
        <v>85</v>
      </c>
      <c r="D546" t="s">
        <v>7</v>
      </c>
      <c r="E546">
        <v>2011</v>
      </c>
      <c r="F546" t="s">
        <v>1</v>
      </c>
      <c r="G546">
        <v>103.5</v>
      </c>
    </row>
    <row r="547" spans="1:7" x14ac:dyDescent="0.2">
      <c r="A547">
        <v>10</v>
      </c>
      <c r="B547" t="s">
        <v>137</v>
      </c>
      <c r="C547" t="s">
        <v>85</v>
      </c>
      <c r="D547" t="s">
        <v>7</v>
      </c>
      <c r="E547">
        <v>2010</v>
      </c>
      <c r="F547" t="s">
        <v>134</v>
      </c>
      <c r="G547">
        <v>106</v>
      </c>
    </row>
    <row r="548" spans="1:7" x14ac:dyDescent="0.2">
      <c r="A548">
        <v>10</v>
      </c>
      <c r="B548" t="s">
        <v>137</v>
      </c>
      <c r="C548" t="s">
        <v>85</v>
      </c>
      <c r="D548" t="s">
        <v>7</v>
      </c>
      <c r="E548">
        <v>2013</v>
      </c>
      <c r="F548" t="s">
        <v>1</v>
      </c>
      <c r="G548">
        <v>104.5</v>
      </c>
    </row>
    <row r="549" spans="1:7" x14ac:dyDescent="0.2">
      <c r="A549">
        <v>10</v>
      </c>
      <c r="B549" t="s">
        <v>137</v>
      </c>
      <c r="C549" t="s">
        <v>85</v>
      </c>
      <c r="D549" t="s">
        <v>7</v>
      </c>
      <c r="E549">
        <v>2012</v>
      </c>
      <c r="F549" t="s">
        <v>0</v>
      </c>
      <c r="G549">
        <v>101.5</v>
      </c>
    </row>
    <row r="550" spans="1:7" x14ac:dyDescent="0.2">
      <c r="A550">
        <v>10</v>
      </c>
      <c r="B550" t="s">
        <v>138</v>
      </c>
      <c r="C550" t="s">
        <v>85</v>
      </c>
      <c r="D550" t="s">
        <v>7</v>
      </c>
      <c r="E550">
        <v>2011</v>
      </c>
      <c r="F550" t="s">
        <v>134</v>
      </c>
      <c r="G550">
        <v>102</v>
      </c>
    </row>
    <row r="551" spans="1:7" x14ac:dyDescent="0.2">
      <c r="A551">
        <v>10</v>
      </c>
      <c r="B551" t="s">
        <v>138</v>
      </c>
      <c r="C551" t="s">
        <v>85</v>
      </c>
      <c r="D551" t="s">
        <v>7</v>
      </c>
      <c r="E551">
        <v>2013</v>
      </c>
      <c r="F551" t="s">
        <v>0</v>
      </c>
      <c r="G551">
        <v>102</v>
      </c>
    </row>
    <row r="552" spans="1:7" x14ac:dyDescent="0.2">
      <c r="A552">
        <v>10</v>
      </c>
      <c r="B552" t="s">
        <v>138</v>
      </c>
      <c r="C552" t="s">
        <v>85</v>
      </c>
      <c r="D552" t="s">
        <v>7</v>
      </c>
      <c r="E552">
        <v>2012</v>
      </c>
      <c r="F552" t="s">
        <v>0</v>
      </c>
      <c r="G552">
        <v>101.8</v>
      </c>
    </row>
    <row r="553" spans="1:7" x14ac:dyDescent="0.2">
      <c r="A553">
        <v>10</v>
      </c>
      <c r="B553" t="s">
        <v>138</v>
      </c>
      <c r="C553" t="s">
        <v>85</v>
      </c>
      <c r="D553" t="s">
        <v>7</v>
      </c>
      <c r="E553">
        <v>2013</v>
      </c>
      <c r="F553" t="s">
        <v>1</v>
      </c>
      <c r="G553">
        <v>104.5</v>
      </c>
    </row>
    <row r="554" spans="1:7" x14ac:dyDescent="0.2">
      <c r="A554">
        <v>10</v>
      </c>
      <c r="B554" t="s">
        <v>138</v>
      </c>
      <c r="C554" t="s">
        <v>85</v>
      </c>
      <c r="D554" t="s">
        <v>7</v>
      </c>
      <c r="E554">
        <v>2012</v>
      </c>
      <c r="F554" t="s">
        <v>1</v>
      </c>
      <c r="G554">
        <v>104.5</v>
      </c>
    </row>
    <row r="555" spans="1:7" x14ac:dyDescent="0.2">
      <c r="A555">
        <v>10</v>
      </c>
      <c r="B555" t="s">
        <v>138</v>
      </c>
      <c r="C555" t="s">
        <v>85</v>
      </c>
      <c r="D555" t="s">
        <v>7</v>
      </c>
      <c r="E555">
        <v>2010</v>
      </c>
      <c r="F555" t="s">
        <v>135</v>
      </c>
      <c r="G555">
        <v>110.4</v>
      </c>
    </row>
    <row r="556" spans="1:7" x14ac:dyDescent="0.2">
      <c r="A556">
        <v>10</v>
      </c>
      <c r="B556" t="s">
        <v>138</v>
      </c>
      <c r="C556" t="s">
        <v>85</v>
      </c>
      <c r="D556" t="s">
        <v>7</v>
      </c>
      <c r="E556">
        <v>2014</v>
      </c>
      <c r="F556" t="s">
        <v>0</v>
      </c>
      <c r="G556">
        <v>102.8</v>
      </c>
    </row>
    <row r="557" spans="1:7" x14ac:dyDescent="0.2">
      <c r="A557">
        <v>10</v>
      </c>
      <c r="B557" t="s">
        <v>138</v>
      </c>
      <c r="C557" t="s">
        <v>85</v>
      </c>
      <c r="D557" t="s">
        <v>7</v>
      </c>
      <c r="E557">
        <v>2014</v>
      </c>
      <c r="F557" t="s">
        <v>1</v>
      </c>
      <c r="G557">
        <v>105.5</v>
      </c>
    </row>
    <row r="558" spans="1:7" x14ac:dyDescent="0.2">
      <c r="A558">
        <v>10</v>
      </c>
      <c r="B558" t="s">
        <v>139</v>
      </c>
      <c r="C558" t="s">
        <v>85</v>
      </c>
      <c r="D558" t="s">
        <v>7</v>
      </c>
      <c r="E558">
        <v>2013</v>
      </c>
      <c r="F558" t="s">
        <v>1</v>
      </c>
      <c r="G558">
        <v>103.5</v>
      </c>
    </row>
    <row r="559" spans="1:7" x14ac:dyDescent="0.2">
      <c r="A559">
        <v>10</v>
      </c>
      <c r="B559" t="s">
        <v>139</v>
      </c>
      <c r="C559" t="s">
        <v>85</v>
      </c>
      <c r="D559" t="s">
        <v>7</v>
      </c>
      <c r="E559">
        <v>2015</v>
      </c>
      <c r="F559" t="s">
        <v>0</v>
      </c>
      <c r="G559">
        <v>102.5</v>
      </c>
    </row>
    <row r="560" spans="1:7" x14ac:dyDescent="0.2">
      <c r="A560">
        <v>10</v>
      </c>
      <c r="B560" t="s">
        <v>139</v>
      </c>
      <c r="C560" t="s">
        <v>85</v>
      </c>
      <c r="D560" t="s">
        <v>7</v>
      </c>
      <c r="E560">
        <v>2011</v>
      </c>
      <c r="F560" t="s">
        <v>135</v>
      </c>
      <c r="G560">
        <v>99.4</v>
      </c>
    </row>
    <row r="561" spans="1:7" x14ac:dyDescent="0.2">
      <c r="A561">
        <v>10</v>
      </c>
      <c r="B561" t="s">
        <v>139</v>
      </c>
      <c r="C561" t="s">
        <v>85</v>
      </c>
      <c r="D561" t="s">
        <v>7</v>
      </c>
      <c r="E561">
        <v>2014</v>
      </c>
      <c r="F561" t="s">
        <v>0</v>
      </c>
      <c r="G561">
        <v>102.5</v>
      </c>
    </row>
    <row r="562" spans="1:7" x14ac:dyDescent="0.2">
      <c r="A562">
        <v>10</v>
      </c>
      <c r="B562" t="s">
        <v>139</v>
      </c>
      <c r="C562" t="s">
        <v>85</v>
      </c>
      <c r="D562" t="s">
        <v>7</v>
      </c>
      <c r="E562">
        <v>2015</v>
      </c>
      <c r="F562" t="s">
        <v>1</v>
      </c>
      <c r="G562">
        <v>103.5</v>
      </c>
    </row>
    <row r="563" spans="1:7" x14ac:dyDescent="0.2">
      <c r="A563">
        <v>10</v>
      </c>
      <c r="B563" t="s">
        <v>139</v>
      </c>
      <c r="C563" t="s">
        <v>85</v>
      </c>
      <c r="D563" t="s">
        <v>7</v>
      </c>
      <c r="E563">
        <v>2012</v>
      </c>
      <c r="F563" t="s">
        <v>134</v>
      </c>
      <c r="G563">
        <v>103</v>
      </c>
    </row>
    <row r="564" spans="1:7" x14ac:dyDescent="0.2">
      <c r="A564">
        <v>10</v>
      </c>
      <c r="B564" t="s">
        <v>139</v>
      </c>
      <c r="C564" t="s">
        <v>85</v>
      </c>
      <c r="D564" t="s">
        <v>7</v>
      </c>
      <c r="E564">
        <v>2014</v>
      </c>
      <c r="F564" t="s">
        <v>1</v>
      </c>
      <c r="G564">
        <v>104</v>
      </c>
    </row>
    <row r="565" spans="1:7" x14ac:dyDescent="0.2">
      <c r="A565">
        <v>10</v>
      </c>
      <c r="B565" t="s">
        <v>139</v>
      </c>
      <c r="C565" t="s">
        <v>85</v>
      </c>
      <c r="D565" t="s">
        <v>7</v>
      </c>
      <c r="E565">
        <v>2013</v>
      </c>
      <c r="F565" t="s">
        <v>0</v>
      </c>
      <c r="G565">
        <v>101.5</v>
      </c>
    </row>
    <row r="566" spans="1:7" x14ac:dyDescent="0.2">
      <c r="A566">
        <v>10</v>
      </c>
      <c r="B566" t="s">
        <v>140</v>
      </c>
      <c r="C566" t="s">
        <v>85</v>
      </c>
      <c r="D566" t="s">
        <v>7</v>
      </c>
      <c r="E566">
        <v>2011</v>
      </c>
      <c r="F566" t="s">
        <v>135</v>
      </c>
      <c r="G566">
        <v>99.7</v>
      </c>
    </row>
    <row r="567" spans="1:7" x14ac:dyDescent="0.2">
      <c r="A567">
        <v>10</v>
      </c>
      <c r="B567" t="s">
        <v>140</v>
      </c>
      <c r="C567" t="s">
        <v>85</v>
      </c>
      <c r="D567" t="s">
        <v>7</v>
      </c>
      <c r="E567">
        <v>2015</v>
      </c>
      <c r="F567" t="s">
        <v>1</v>
      </c>
      <c r="G567">
        <v>103.5</v>
      </c>
    </row>
    <row r="568" spans="1:7" x14ac:dyDescent="0.2">
      <c r="A568">
        <v>10</v>
      </c>
      <c r="B568" t="s">
        <v>140</v>
      </c>
      <c r="C568" t="s">
        <v>85</v>
      </c>
      <c r="D568" t="s">
        <v>7</v>
      </c>
      <c r="E568">
        <v>2014</v>
      </c>
      <c r="F568" t="s">
        <v>0</v>
      </c>
      <c r="G568">
        <v>100</v>
      </c>
    </row>
    <row r="569" spans="1:7" x14ac:dyDescent="0.2">
      <c r="A569">
        <v>10</v>
      </c>
      <c r="B569" t="s">
        <v>140</v>
      </c>
      <c r="C569" t="s">
        <v>85</v>
      </c>
      <c r="D569" t="s">
        <v>7</v>
      </c>
      <c r="E569">
        <v>2012</v>
      </c>
      <c r="F569" t="s">
        <v>135</v>
      </c>
      <c r="G569">
        <v>99.7</v>
      </c>
    </row>
    <row r="570" spans="1:7" x14ac:dyDescent="0.2">
      <c r="A570">
        <v>10</v>
      </c>
      <c r="B570" t="s">
        <v>140</v>
      </c>
      <c r="C570" t="s">
        <v>85</v>
      </c>
      <c r="D570" t="s">
        <v>7</v>
      </c>
      <c r="E570">
        <v>2016</v>
      </c>
      <c r="F570" t="s">
        <v>0</v>
      </c>
      <c r="G570">
        <v>101.5</v>
      </c>
    </row>
    <row r="571" spans="1:7" x14ac:dyDescent="0.2">
      <c r="A571">
        <v>10</v>
      </c>
      <c r="B571" t="s">
        <v>140</v>
      </c>
      <c r="C571" t="s">
        <v>85</v>
      </c>
      <c r="D571" t="s">
        <v>7</v>
      </c>
      <c r="E571">
        <v>2014</v>
      </c>
      <c r="F571" t="s">
        <v>1</v>
      </c>
      <c r="G571">
        <v>102.5</v>
      </c>
    </row>
    <row r="572" spans="1:7" x14ac:dyDescent="0.2">
      <c r="A572">
        <v>10</v>
      </c>
      <c r="B572" t="s">
        <v>140</v>
      </c>
      <c r="C572" t="s">
        <v>85</v>
      </c>
      <c r="D572" t="s">
        <v>7</v>
      </c>
      <c r="E572">
        <v>2013</v>
      </c>
      <c r="F572" t="s">
        <v>134</v>
      </c>
      <c r="G572">
        <v>92</v>
      </c>
    </row>
    <row r="573" spans="1:7" x14ac:dyDescent="0.2">
      <c r="A573">
        <v>10</v>
      </c>
      <c r="B573" t="s">
        <v>140</v>
      </c>
      <c r="C573" t="s">
        <v>85</v>
      </c>
      <c r="D573" t="s">
        <v>7</v>
      </c>
      <c r="E573">
        <v>2016</v>
      </c>
      <c r="F573" t="s">
        <v>1</v>
      </c>
      <c r="G573">
        <v>104</v>
      </c>
    </row>
    <row r="574" spans="1:7" x14ac:dyDescent="0.2">
      <c r="A574">
        <v>10</v>
      </c>
      <c r="B574" t="s">
        <v>140</v>
      </c>
      <c r="C574" t="s">
        <v>85</v>
      </c>
      <c r="D574" t="s">
        <v>7</v>
      </c>
      <c r="E574">
        <v>2015</v>
      </c>
      <c r="F574" t="s">
        <v>0</v>
      </c>
      <c r="G574">
        <v>101.5</v>
      </c>
    </row>
    <row r="575" spans="1:7" x14ac:dyDescent="0.2">
      <c r="A575">
        <v>10</v>
      </c>
      <c r="B575" t="s">
        <v>141</v>
      </c>
      <c r="C575" t="s">
        <v>85</v>
      </c>
      <c r="D575" t="s">
        <v>7</v>
      </c>
      <c r="E575">
        <v>2014</v>
      </c>
      <c r="F575" t="s">
        <v>134</v>
      </c>
      <c r="G575">
        <v>102</v>
      </c>
    </row>
    <row r="576" spans="1:7" x14ac:dyDescent="0.2">
      <c r="A576">
        <v>10</v>
      </c>
      <c r="B576" t="s">
        <v>141</v>
      </c>
      <c r="C576" t="s">
        <v>85</v>
      </c>
      <c r="D576" t="s">
        <v>7</v>
      </c>
      <c r="E576">
        <v>2016</v>
      </c>
      <c r="F576" t="s">
        <v>0</v>
      </c>
      <c r="G576">
        <v>101</v>
      </c>
    </row>
    <row r="577" spans="1:7" x14ac:dyDescent="0.2">
      <c r="A577">
        <v>10</v>
      </c>
      <c r="B577" t="s">
        <v>141</v>
      </c>
      <c r="C577" t="s">
        <v>85</v>
      </c>
      <c r="D577" t="s">
        <v>7</v>
      </c>
      <c r="E577">
        <v>2015</v>
      </c>
      <c r="F577" t="s">
        <v>0</v>
      </c>
      <c r="G577">
        <v>100.5</v>
      </c>
    </row>
    <row r="578" spans="1:7" x14ac:dyDescent="0.2">
      <c r="A578">
        <v>10</v>
      </c>
      <c r="B578" t="s">
        <v>141</v>
      </c>
      <c r="C578" t="s">
        <v>85</v>
      </c>
      <c r="D578" t="s">
        <v>7</v>
      </c>
      <c r="E578">
        <v>2012</v>
      </c>
      <c r="F578" t="s">
        <v>135</v>
      </c>
      <c r="G578">
        <v>102</v>
      </c>
    </row>
    <row r="579" spans="1:7" x14ac:dyDescent="0.2">
      <c r="A579">
        <v>10</v>
      </c>
      <c r="B579" t="s">
        <v>141</v>
      </c>
      <c r="C579" t="s">
        <v>85</v>
      </c>
      <c r="D579" t="s">
        <v>7</v>
      </c>
      <c r="E579">
        <v>2016</v>
      </c>
      <c r="F579" t="s">
        <v>1</v>
      </c>
      <c r="G579">
        <v>102.5</v>
      </c>
    </row>
    <row r="580" spans="1:7" x14ac:dyDescent="0.2">
      <c r="A580">
        <v>10</v>
      </c>
      <c r="B580" t="s">
        <v>141</v>
      </c>
      <c r="C580" t="s">
        <v>85</v>
      </c>
      <c r="D580" t="s">
        <v>7</v>
      </c>
      <c r="E580">
        <v>2015</v>
      </c>
      <c r="F580" t="s">
        <v>1</v>
      </c>
      <c r="G580">
        <v>102</v>
      </c>
    </row>
    <row r="581" spans="1:7" x14ac:dyDescent="0.2">
      <c r="A581">
        <v>10</v>
      </c>
      <c r="B581" t="s">
        <v>141</v>
      </c>
      <c r="C581" t="s">
        <v>85</v>
      </c>
      <c r="D581" t="s">
        <v>7</v>
      </c>
      <c r="E581">
        <v>2013</v>
      </c>
      <c r="F581" t="s">
        <v>135</v>
      </c>
      <c r="G581">
        <v>93.3</v>
      </c>
    </row>
    <row r="582" spans="1:7" x14ac:dyDescent="0.2">
      <c r="A582">
        <v>10</v>
      </c>
      <c r="B582" t="s">
        <v>141</v>
      </c>
      <c r="C582" t="s">
        <v>85</v>
      </c>
      <c r="D582" t="s">
        <v>7</v>
      </c>
      <c r="E582">
        <v>2017</v>
      </c>
      <c r="F582" t="s">
        <v>0</v>
      </c>
      <c r="G582">
        <v>101.5</v>
      </c>
    </row>
    <row r="583" spans="1:7" x14ac:dyDescent="0.2">
      <c r="A583">
        <v>10</v>
      </c>
      <c r="B583" t="s">
        <v>141</v>
      </c>
      <c r="C583" t="s">
        <v>85</v>
      </c>
      <c r="D583" t="s">
        <v>7</v>
      </c>
      <c r="E583">
        <v>2017</v>
      </c>
      <c r="F583" t="s">
        <v>1</v>
      </c>
      <c r="G583">
        <v>103</v>
      </c>
    </row>
    <row r="584" spans="1:7" x14ac:dyDescent="0.2">
      <c r="A584">
        <v>10</v>
      </c>
      <c r="B584" t="s">
        <v>142</v>
      </c>
      <c r="C584" t="s">
        <v>85</v>
      </c>
      <c r="D584" t="s">
        <v>7</v>
      </c>
      <c r="E584">
        <v>2017</v>
      </c>
      <c r="F584" t="s">
        <v>0</v>
      </c>
      <c r="G584">
        <v>100.5</v>
      </c>
    </row>
    <row r="585" spans="1:7" x14ac:dyDescent="0.2">
      <c r="A585">
        <v>10</v>
      </c>
      <c r="B585" t="s">
        <v>142</v>
      </c>
      <c r="C585" t="s">
        <v>85</v>
      </c>
      <c r="D585" t="s">
        <v>7</v>
      </c>
      <c r="E585">
        <v>2018</v>
      </c>
      <c r="F585" t="s">
        <v>1</v>
      </c>
      <c r="G585">
        <v>102.5</v>
      </c>
    </row>
    <row r="586" spans="1:7" x14ac:dyDescent="0.2">
      <c r="A586">
        <v>10</v>
      </c>
      <c r="B586" t="s">
        <v>142</v>
      </c>
      <c r="C586" t="s">
        <v>85</v>
      </c>
      <c r="D586" t="s">
        <v>7</v>
      </c>
      <c r="E586">
        <v>2015</v>
      </c>
      <c r="F586" t="s">
        <v>134</v>
      </c>
      <c r="G586">
        <v>102</v>
      </c>
    </row>
    <row r="587" spans="1:7" x14ac:dyDescent="0.2">
      <c r="A587">
        <v>10</v>
      </c>
      <c r="B587" t="s">
        <v>142</v>
      </c>
      <c r="C587" t="s">
        <v>85</v>
      </c>
      <c r="D587" t="s">
        <v>7</v>
      </c>
      <c r="E587">
        <v>2017</v>
      </c>
      <c r="F587" t="s">
        <v>1</v>
      </c>
      <c r="G587">
        <v>102</v>
      </c>
    </row>
    <row r="588" spans="1:7" x14ac:dyDescent="0.2">
      <c r="A588">
        <v>10</v>
      </c>
      <c r="B588" t="s">
        <v>142</v>
      </c>
      <c r="C588" t="s">
        <v>85</v>
      </c>
      <c r="D588" t="s">
        <v>7</v>
      </c>
      <c r="E588">
        <v>2013</v>
      </c>
      <c r="F588" t="s">
        <v>135</v>
      </c>
      <c r="G588">
        <v>94.5</v>
      </c>
    </row>
    <row r="589" spans="1:7" x14ac:dyDescent="0.2">
      <c r="A589">
        <v>10</v>
      </c>
      <c r="B589" t="s">
        <v>142</v>
      </c>
      <c r="C589" t="s">
        <v>85</v>
      </c>
      <c r="D589" t="s">
        <v>7</v>
      </c>
      <c r="E589">
        <v>2016</v>
      </c>
      <c r="F589" t="s">
        <v>0</v>
      </c>
      <c r="G589">
        <v>100</v>
      </c>
    </row>
    <row r="590" spans="1:7" x14ac:dyDescent="0.2">
      <c r="A590">
        <v>10</v>
      </c>
      <c r="B590" t="s">
        <v>142</v>
      </c>
      <c r="C590" t="s">
        <v>85</v>
      </c>
      <c r="D590" t="s">
        <v>7</v>
      </c>
      <c r="E590">
        <v>2018</v>
      </c>
      <c r="F590" t="s">
        <v>0</v>
      </c>
      <c r="G590">
        <v>101</v>
      </c>
    </row>
    <row r="591" spans="1:7" x14ac:dyDescent="0.2">
      <c r="A591">
        <v>10</v>
      </c>
      <c r="B591" t="s">
        <v>142</v>
      </c>
      <c r="C591" t="s">
        <v>85</v>
      </c>
      <c r="D591" t="s">
        <v>7</v>
      </c>
      <c r="E591">
        <v>2014</v>
      </c>
      <c r="F591" t="s">
        <v>135</v>
      </c>
      <c r="G591">
        <v>100.3</v>
      </c>
    </row>
    <row r="592" spans="1:7" x14ac:dyDescent="0.2">
      <c r="A592">
        <v>10</v>
      </c>
      <c r="B592" t="s">
        <v>142</v>
      </c>
      <c r="C592" t="s">
        <v>85</v>
      </c>
      <c r="D592" t="s">
        <v>7</v>
      </c>
      <c r="E592">
        <v>2016</v>
      </c>
      <c r="F592" t="s">
        <v>1</v>
      </c>
      <c r="G592">
        <v>101.5</v>
      </c>
    </row>
    <row r="593" spans="1:7" x14ac:dyDescent="0.2">
      <c r="A593">
        <v>10</v>
      </c>
      <c r="B593" t="s">
        <v>143</v>
      </c>
      <c r="C593" t="s">
        <v>85</v>
      </c>
      <c r="D593" t="s">
        <v>7</v>
      </c>
      <c r="E593">
        <v>2016</v>
      </c>
      <c r="F593" t="s">
        <v>134</v>
      </c>
      <c r="G593">
        <v>102.5</v>
      </c>
    </row>
    <row r="594" spans="1:7" x14ac:dyDescent="0.2">
      <c r="A594">
        <v>10</v>
      </c>
      <c r="B594" t="s">
        <v>143</v>
      </c>
      <c r="C594" t="s">
        <v>85</v>
      </c>
      <c r="D594" t="s">
        <v>7</v>
      </c>
      <c r="E594">
        <v>2019</v>
      </c>
      <c r="F594" t="s">
        <v>1</v>
      </c>
      <c r="G594">
        <v>104</v>
      </c>
    </row>
    <row r="595" spans="1:7" x14ac:dyDescent="0.2">
      <c r="A595">
        <v>10</v>
      </c>
      <c r="B595" t="s">
        <v>143</v>
      </c>
      <c r="C595" t="s">
        <v>85</v>
      </c>
      <c r="D595" t="s">
        <v>7</v>
      </c>
      <c r="E595">
        <v>2018</v>
      </c>
      <c r="F595" t="s">
        <v>0</v>
      </c>
      <c r="G595">
        <v>102.3</v>
      </c>
    </row>
    <row r="596" spans="1:7" x14ac:dyDescent="0.2">
      <c r="A596">
        <v>10</v>
      </c>
      <c r="B596" t="s">
        <v>143</v>
      </c>
      <c r="C596" t="s">
        <v>85</v>
      </c>
      <c r="D596" t="s">
        <v>7</v>
      </c>
      <c r="E596">
        <v>2017</v>
      </c>
      <c r="F596" t="s">
        <v>0</v>
      </c>
      <c r="G596">
        <v>102</v>
      </c>
    </row>
    <row r="597" spans="1:7" x14ac:dyDescent="0.2">
      <c r="A597">
        <v>10</v>
      </c>
      <c r="B597" t="s">
        <v>143</v>
      </c>
      <c r="C597" t="s">
        <v>85</v>
      </c>
      <c r="D597" t="s">
        <v>7</v>
      </c>
      <c r="E597">
        <v>2018</v>
      </c>
      <c r="F597" t="s">
        <v>1</v>
      </c>
      <c r="G597">
        <v>103</v>
      </c>
    </row>
    <row r="598" spans="1:7" x14ac:dyDescent="0.2">
      <c r="A598">
        <v>10</v>
      </c>
      <c r="B598" t="s">
        <v>143</v>
      </c>
      <c r="C598" t="s">
        <v>85</v>
      </c>
      <c r="D598" t="s">
        <v>7</v>
      </c>
      <c r="E598">
        <v>2017</v>
      </c>
      <c r="F598" t="s">
        <v>1</v>
      </c>
      <c r="G598">
        <v>102.7</v>
      </c>
    </row>
    <row r="599" spans="1:7" x14ac:dyDescent="0.2">
      <c r="A599">
        <v>10</v>
      </c>
      <c r="B599" t="s">
        <v>143</v>
      </c>
      <c r="C599" t="s">
        <v>85</v>
      </c>
      <c r="D599" t="s">
        <v>7</v>
      </c>
      <c r="E599">
        <v>2019</v>
      </c>
      <c r="F599" t="s">
        <v>0</v>
      </c>
      <c r="G599">
        <v>102.7</v>
      </c>
    </row>
    <row r="600" spans="1:7" x14ac:dyDescent="0.2">
      <c r="A600">
        <v>10</v>
      </c>
      <c r="B600" t="s">
        <v>143</v>
      </c>
      <c r="C600" t="s">
        <v>85</v>
      </c>
      <c r="D600" t="s">
        <v>7</v>
      </c>
      <c r="E600">
        <v>2014</v>
      </c>
      <c r="F600" t="s">
        <v>135</v>
      </c>
      <c r="G600">
        <v>101.7</v>
      </c>
    </row>
    <row r="601" spans="1:7" x14ac:dyDescent="0.2">
      <c r="A601">
        <v>10</v>
      </c>
      <c r="B601" t="s">
        <v>143</v>
      </c>
      <c r="C601" t="s">
        <v>85</v>
      </c>
      <c r="D601" t="s">
        <v>7</v>
      </c>
      <c r="E601">
        <v>2015</v>
      </c>
      <c r="F601" t="s">
        <v>135</v>
      </c>
      <c r="G601">
        <v>99.7</v>
      </c>
    </row>
    <row r="602" spans="1:7" x14ac:dyDescent="0.2">
      <c r="A602">
        <v>10</v>
      </c>
      <c r="B602" t="s">
        <v>144</v>
      </c>
      <c r="C602" t="s">
        <v>11</v>
      </c>
      <c r="D602" t="s">
        <v>7</v>
      </c>
      <c r="E602">
        <v>2016</v>
      </c>
      <c r="F602" t="s">
        <v>135</v>
      </c>
      <c r="G602">
        <v>102.7</v>
      </c>
    </row>
    <row r="603" spans="1:7" x14ac:dyDescent="0.2">
      <c r="A603">
        <v>10</v>
      </c>
      <c r="B603" t="s">
        <v>144</v>
      </c>
      <c r="C603" t="s">
        <v>11</v>
      </c>
      <c r="D603" t="s">
        <v>7</v>
      </c>
      <c r="E603">
        <v>2019</v>
      </c>
      <c r="F603" t="s">
        <v>133</v>
      </c>
      <c r="G603">
        <v>101</v>
      </c>
    </row>
    <row r="604" spans="1:7" x14ac:dyDescent="0.2">
      <c r="A604">
        <v>10</v>
      </c>
      <c r="B604" t="s">
        <v>144</v>
      </c>
      <c r="C604" t="s">
        <v>11</v>
      </c>
      <c r="D604" t="s">
        <v>7</v>
      </c>
      <c r="E604">
        <v>2018</v>
      </c>
      <c r="F604" t="s">
        <v>133</v>
      </c>
      <c r="G604">
        <v>101</v>
      </c>
    </row>
    <row r="605" spans="1:7" x14ac:dyDescent="0.2">
      <c r="A605">
        <v>10</v>
      </c>
      <c r="B605" t="s">
        <v>144</v>
      </c>
      <c r="C605" t="s">
        <v>11</v>
      </c>
      <c r="D605" t="s">
        <v>7</v>
      </c>
      <c r="E605">
        <v>2020</v>
      </c>
      <c r="F605" t="s">
        <v>133</v>
      </c>
      <c r="G605">
        <v>101.5</v>
      </c>
    </row>
    <row r="606" spans="1:7" x14ac:dyDescent="0.2">
      <c r="A606">
        <v>10</v>
      </c>
      <c r="B606" t="s">
        <v>144</v>
      </c>
      <c r="C606" t="s">
        <v>11</v>
      </c>
      <c r="D606" t="s">
        <v>7</v>
      </c>
      <c r="E606">
        <v>2017</v>
      </c>
      <c r="F606" t="s">
        <v>134</v>
      </c>
      <c r="G606">
        <v>101</v>
      </c>
    </row>
    <row r="607" spans="1:7" x14ac:dyDescent="0.2">
      <c r="A607">
        <v>10</v>
      </c>
      <c r="B607" t="s">
        <v>144</v>
      </c>
      <c r="C607" t="s">
        <v>11</v>
      </c>
      <c r="D607" t="s">
        <v>7</v>
      </c>
      <c r="E607">
        <v>2019</v>
      </c>
      <c r="F607" t="s">
        <v>1</v>
      </c>
      <c r="G607">
        <v>103.5</v>
      </c>
    </row>
    <row r="608" spans="1:7" x14ac:dyDescent="0.2">
      <c r="A608">
        <v>10</v>
      </c>
      <c r="B608" t="s">
        <v>144</v>
      </c>
      <c r="C608" t="s">
        <v>11</v>
      </c>
      <c r="D608" t="s">
        <v>7</v>
      </c>
      <c r="E608">
        <v>2018</v>
      </c>
      <c r="F608" t="s">
        <v>1</v>
      </c>
      <c r="G608">
        <v>103</v>
      </c>
    </row>
    <row r="609" spans="1:7" x14ac:dyDescent="0.2">
      <c r="A609">
        <v>10</v>
      </c>
      <c r="B609" t="s">
        <v>144</v>
      </c>
      <c r="C609" t="s">
        <v>11</v>
      </c>
      <c r="D609" t="s">
        <v>7</v>
      </c>
      <c r="E609">
        <v>2020</v>
      </c>
      <c r="F609" t="s">
        <v>1</v>
      </c>
      <c r="G609">
        <v>104</v>
      </c>
    </row>
    <row r="610" spans="1:7" x14ac:dyDescent="0.2">
      <c r="A610">
        <v>10</v>
      </c>
      <c r="B610" t="s">
        <v>144</v>
      </c>
      <c r="C610" t="s">
        <v>11</v>
      </c>
      <c r="D610" t="s">
        <v>7</v>
      </c>
      <c r="E610">
        <v>2018</v>
      </c>
      <c r="F610" t="s">
        <v>0</v>
      </c>
      <c r="G610">
        <v>102</v>
      </c>
    </row>
    <row r="611" spans="1:7" x14ac:dyDescent="0.2">
      <c r="A611">
        <v>10</v>
      </c>
      <c r="B611" t="s">
        <v>144</v>
      </c>
      <c r="C611" t="s">
        <v>11</v>
      </c>
      <c r="D611" t="s">
        <v>7</v>
      </c>
      <c r="E611">
        <v>2020</v>
      </c>
      <c r="F611" t="s">
        <v>0</v>
      </c>
      <c r="G611">
        <v>103</v>
      </c>
    </row>
    <row r="612" spans="1:7" x14ac:dyDescent="0.2">
      <c r="A612">
        <v>10</v>
      </c>
      <c r="B612" t="s">
        <v>144</v>
      </c>
      <c r="C612" t="s">
        <v>11</v>
      </c>
      <c r="D612" t="s">
        <v>7</v>
      </c>
      <c r="E612">
        <v>2019</v>
      </c>
      <c r="F612" t="s">
        <v>0</v>
      </c>
      <c r="G612">
        <v>102.5</v>
      </c>
    </row>
    <row r="613" spans="1:7" x14ac:dyDescent="0.2">
      <c r="A613">
        <v>10</v>
      </c>
      <c r="B613" t="s">
        <v>144</v>
      </c>
      <c r="C613" t="s">
        <v>11</v>
      </c>
      <c r="D613" t="s">
        <v>7</v>
      </c>
      <c r="E613">
        <v>2015</v>
      </c>
      <c r="F613" t="s">
        <v>135</v>
      </c>
      <c r="G613">
        <v>99.2</v>
      </c>
    </row>
    <row r="614" spans="1:7" x14ac:dyDescent="0.2">
      <c r="A614">
        <v>10</v>
      </c>
      <c r="B614" t="s">
        <v>145</v>
      </c>
      <c r="C614" t="s">
        <v>11</v>
      </c>
      <c r="D614" t="s">
        <v>7</v>
      </c>
      <c r="E614">
        <v>2017</v>
      </c>
      <c r="F614" t="s">
        <v>135</v>
      </c>
      <c r="G614">
        <v>102.4</v>
      </c>
    </row>
    <row r="615" spans="1:7" x14ac:dyDescent="0.2">
      <c r="A615">
        <v>10</v>
      </c>
      <c r="B615" t="s">
        <v>145</v>
      </c>
      <c r="C615" t="s">
        <v>11</v>
      </c>
      <c r="D615" t="s">
        <v>7</v>
      </c>
      <c r="E615">
        <v>2020</v>
      </c>
      <c r="F615" t="s">
        <v>0</v>
      </c>
      <c r="G615">
        <v>102.1</v>
      </c>
    </row>
    <row r="616" spans="1:7" x14ac:dyDescent="0.2">
      <c r="A616">
        <v>10</v>
      </c>
      <c r="B616" t="s">
        <v>145</v>
      </c>
      <c r="C616" t="s">
        <v>11</v>
      </c>
      <c r="D616" t="s">
        <v>7</v>
      </c>
      <c r="E616">
        <v>2019</v>
      </c>
      <c r="F616" t="s">
        <v>0</v>
      </c>
      <c r="G616">
        <v>102.3</v>
      </c>
    </row>
    <row r="617" spans="1:7" x14ac:dyDescent="0.2">
      <c r="A617">
        <v>10</v>
      </c>
      <c r="B617" t="s">
        <v>145</v>
      </c>
      <c r="C617" t="s">
        <v>11</v>
      </c>
      <c r="D617" t="s">
        <v>7</v>
      </c>
      <c r="E617">
        <v>2021</v>
      </c>
      <c r="F617" t="s">
        <v>0</v>
      </c>
      <c r="G617">
        <v>102.4</v>
      </c>
    </row>
    <row r="618" spans="1:7" x14ac:dyDescent="0.2">
      <c r="A618">
        <v>10</v>
      </c>
      <c r="B618" t="s">
        <v>145</v>
      </c>
      <c r="C618" t="s">
        <v>11</v>
      </c>
      <c r="D618" t="s">
        <v>7</v>
      </c>
      <c r="E618">
        <v>2018</v>
      </c>
      <c r="F618" t="s">
        <v>134</v>
      </c>
      <c r="G618">
        <v>102</v>
      </c>
    </row>
    <row r="619" spans="1:7" x14ac:dyDescent="0.2">
      <c r="A619">
        <v>10</v>
      </c>
      <c r="B619" t="s">
        <v>145</v>
      </c>
      <c r="C619" t="s">
        <v>11</v>
      </c>
      <c r="D619" t="s">
        <v>7</v>
      </c>
      <c r="E619">
        <v>2020</v>
      </c>
      <c r="F619" t="s">
        <v>1</v>
      </c>
      <c r="G619">
        <v>103.2</v>
      </c>
    </row>
    <row r="620" spans="1:7" x14ac:dyDescent="0.2">
      <c r="A620">
        <v>10</v>
      </c>
      <c r="B620" t="s">
        <v>145</v>
      </c>
      <c r="C620" t="s">
        <v>11</v>
      </c>
      <c r="D620" t="s">
        <v>7</v>
      </c>
      <c r="E620">
        <v>2019</v>
      </c>
      <c r="F620" t="s">
        <v>1</v>
      </c>
      <c r="G620">
        <v>104</v>
      </c>
    </row>
    <row r="621" spans="1:7" x14ac:dyDescent="0.2">
      <c r="A621">
        <v>10</v>
      </c>
      <c r="B621" t="s">
        <v>145</v>
      </c>
      <c r="C621" t="s">
        <v>11</v>
      </c>
      <c r="D621" t="s">
        <v>7</v>
      </c>
      <c r="E621">
        <v>2021</v>
      </c>
      <c r="F621" t="s">
        <v>1</v>
      </c>
      <c r="G621">
        <v>103.5</v>
      </c>
    </row>
    <row r="622" spans="1:7" x14ac:dyDescent="0.2">
      <c r="A622">
        <v>10</v>
      </c>
      <c r="B622" t="s">
        <v>145</v>
      </c>
      <c r="C622" t="s">
        <v>11</v>
      </c>
      <c r="D622" t="s">
        <v>7</v>
      </c>
      <c r="E622">
        <v>2019</v>
      </c>
      <c r="F622" t="s">
        <v>133</v>
      </c>
      <c r="G622">
        <v>101</v>
      </c>
    </row>
    <row r="623" spans="1:7" x14ac:dyDescent="0.2">
      <c r="A623">
        <v>10</v>
      </c>
      <c r="B623" t="s">
        <v>145</v>
      </c>
      <c r="C623" t="s">
        <v>11</v>
      </c>
      <c r="D623" t="s">
        <v>7</v>
      </c>
      <c r="E623">
        <v>2021</v>
      </c>
      <c r="F623" t="s">
        <v>133</v>
      </c>
      <c r="G623">
        <v>101.4</v>
      </c>
    </row>
    <row r="624" spans="1:7" x14ac:dyDescent="0.2">
      <c r="A624">
        <v>10</v>
      </c>
      <c r="B624" t="s">
        <v>145</v>
      </c>
      <c r="C624" t="s">
        <v>11</v>
      </c>
      <c r="D624" t="s">
        <v>7</v>
      </c>
      <c r="E624">
        <v>2020</v>
      </c>
      <c r="F624" t="s">
        <v>133</v>
      </c>
      <c r="G624">
        <v>101.2</v>
      </c>
    </row>
    <row r="625" spans="1:7" x14ac:dyDescent="0.2">
      <c r="A625">
        <v>10</v>
      </c>
      <c r="B625" t="s">
        <v>145</v>
      </c>
      <c r="C625" t="s">
        <v>11</v>
      </c>
      <c r="D625" t="s">
        <v>7</v>
      </c>
      <c r="E625">
        <v>2016</v>
      </c>
      <c r="F625" t="s">
        <v>135</v>
      </c>
      <c r="G625">
        <v>102.7</v>
      </c>
    </row>
    <row r="626" spans="1:7" x14ac:dyDescent="0.2">
      <c r="A626">
        <v>10</v>
      </c>
      <c r="B626" t="s">
        <v>146</v>
      </c>
      <c r="C626" t="s">
        <v>11</v>
      </c>
      <c r="D626" t="s">
        <v>7</v>
      </c>
      <c r="E626">
        <v>2017</v>
      </c>
      <c r="F626" t="s">
        <v>135</v>
      </c>
      <c r="G626">
        <v>103</v>
      </c>
    </row>
    <row r="627" spans="1:7" x14ac:dyDescent="0.2">
      <c r="A627">
        <v>10</v>
      </c>
      <c r="B627" t="s">
        <v>146</v>
      </c>
      <c r="C627" t="s">
        <v>11</v>
      </c>
      <c r="D627" t="s">
        <v>7</v>
      </c>
      <c r="E627">
        <v>2021</v>
      </c>
      <c r="F627" t="s">
        <v>133</v>
      </c>
      <c r="G627">
        <v>101.3</v>
      </c>
    </row>
    <row r="628" spans="1:7" x14ac:dyDescent="0.2">
      <c r="A628">
        <v>10</v>
      </c>
      <c r="B628" t="s">
        <v>146</v>
      </c>
      <c r="C628" t="s">
        <v>11</v>
      </c>
      <c r="D628" t="s">
        <v>7</v>
      </c>
      <c r="E628">
        <v>2020</v>
      </c>
      <c r="F628" t="s">
        <v>133</v>
      </c>
      <c r="G628">
        <v>101</v>
      </c>
    </row>
    <row r="629" spans="1:7" x14ac:dyDescent="0.2">
      <c r="A629">
        <v>10</v>
      </c>
      <c r="B629" t="s">
        <v>146</v>
      </c>
      <c r="C629" t="s">
        <v>11</v>
      </c>
      <c r="D629" t="s">
        <v>7</v>
      </c>
      <c r="E629">
        <v>2022</v>
      </c>
      <c r="F629" t="s">
        <v>133</v>
      </c>
      <c r="G629">
        <v>101.5</v>
      </c>
    </row>
    <row r="630" spans="1:7" x14ac:dyDescent="0.2">
      <c r="A630">
        <v>10</v>
      </c>
      <c r="B630" t="s">
        <v>146</v>
      </c>
      <c r="C630" t="s">
        <v>11</v>
      </c>
      <c r="D630" t="s">
        <v>7</v>
      </c>
      <c r="E630">
        <v>2018</v>
      </c>
      <c r="F630" t="s">
        <v>135</v>
      </c>
      <c r="G630">
        <v>102.9</v>
      </c>
    </row>
    <row r="631" spans="1:7" x14ac:dyDescent="0.2">
      <c r="A631">
        <v>10</v>
      </c>
      <c r="B631" t="s">
        <v>146</v>
      </c>
      <c r="C631" t="s">
        <v>11</v>
      </c>
      <c r="D631" t="s">
        <v>7</v>
      </c>
      <c r="E631">
        <v>2021</v>
      </c>
      <c r="F631" t="s">
        <v>0</v>
      </c>
      <c r="G631">
        <v>102.4</v>
      </c>
    </row>
    <row r="632" spans="1:7" x14ac:dyDescent="0.2">
      <c r="A632">
        <v>10</v>
      </c>
      <c r="B632" t="s">
        <v>146</v>
      </c>
      <c r="C632" t="s">
        <v>11</v>
      </c>
      <c r="D632" t="s">
        <v>7</v>
      </c>
      <c r="E632">
        <v>2020</v>
      </c>
      <c r="F632" t="s">
        <v>0</v>
      </c>
      <c r="G632">
        <v>102</v>
      </c>
    </row>
    <row r="633" spans="1:7" x14ac:dyDescent="0.2">
      <c r="A633">
        <v>10</v>
      </c>
      <c r="B633" t="s">
        <v>146</v>
      </c>
      <c r="C633" t="s">
        <v>11</v>
      </c>
      <c r="D633" t="s">
        <v>7</v>
      </c>
      <c r="E633">
        <v>2022</v>
      </c>
      <c r="F633" t="s">
        <v>0</v>
      </c>
      <c r="G633">
        <v>102.8</v>
      </c>
    </row>
    <row r="634" spans="1:7" x14ac:dyDescent="0.2">
      <c r="A634">
        <v>10</v>
      </c>
      <c r="B634" t="s">
        <v>146</v>
      </c>
      <c r="C634" t="s">
        <v>11</v>
      </c>
      <c r="D634" t="s">
        <v>7</v>
      </c>
      <c r="E634">
        <v>2019</v>
      </c>
      <c r="F634" t="s">
        <v>134</v>
      </c>
      <c r="G634">
        <v>101.4</v>
      </c>
    </row>
    <row r="635" spans="1:7" x14ac:dyDescent="0.2">
      <c r="A635">
        <v>10</v>
      </c>
      <c r="B635" t="s">
        <v>146</v>
      </c>
      <c r="C635" t="s">
        <v>11</v>
      </c>
      <c r="D635" t="s">
        <v>7</v>
      </c>
      <c r="E635">
        <v>2021</v>
      </c>
      <c r="F635" t="s">
        <v>1</v>
      </c>
      <c r="G635">
        <v>103.8</v>
      </c>
    </row>
    <row r="636" spans="1:7" x14ac:dyDescent="0.2">
      <c r="A636">
        <v>10</v>
      </c>
      <c r="B636" t="s">
        <v>146</v>
      </c>
      <c r="C636" t="s">
        <v>11</v>
      </c>
      <c r="D636" t="s">
        <v>7</v>
      </c>
      <c r="E636">
        <v>2020</v>
      </c>
      <c r="F636" t="s">
        <v>1</v>
      </c>
      <c r="G636">
        <v>103.5</v>
      </c>
    </row>
    <row r="637" spans="1:7" x14ac:dyDescent="0.2">
      <c r="A637">
        <v>10</v>
      </c>
      <c r="B637" t="s">
        <v>146</v>
      </c>
      <c r="C637" t="s">
        <v>11</v>
      </c>
      <c r="D637" t="s">
        <v>7</v>
      </c>
      <c r="E637">
        <v>2022</v>
      </c>
      <c r="F637" t="s">
        <v>1</v>
      </c>
      <c r="G637">
        <v>104</v>
      </c>
    </row>
    <row r="638" spans="1:7" x14ac:dyDescent="0.2">
      <c r="A638">
        <v>12</v>
      </c>
      <c r="B638" t="s">
        <v>136</v>
      </c>
      <c r="C638" t="s">
        <v>112</v>
      </c>
      <c r="D638" t="s">
        <v>7</v>
      </c>
      <c r="E638">
        <v>2007</v>
      </c>
      <c r="F638" t="s">
        <v>135</v>
      </c>
      <c r="G638">
        <v>109.6</v>
      </c>
    </row>
    <row r="639" spans="1:7" x14ac:dyDescent="0.2">
      <c r="A639">
        <v>12</v>
      </c>
      <c r="B639" t="s">
        <v>136</v>
      </c>
      <c r="C639" t="s">
        <v>112</v>
      </c>
      <c r="D639" t="s">
        <v>7</v>
      </c>
      <c r="E639">
        <v>2008</v>
      </c>
      <c r="F639" t="s">
        <v>135</v>
      </c>
      <c r="G639">
        <v>97.3</v>
      </c>
    </row>
    <row r="640" spans="1:7" x14ac:dyDescent="0.2">
      <c r="A640">
        <v>12</v>
      </c>
      <c r="B640" t="s">
        <v>136</v>
      </c>
      <c r="C640" t="s">
        <v>112</v>
      </c>
      <c r="D640" t="s">
        <v>7</v>
      </c>
      <c r="E640">
        <v>2009</v>
      </c>
      <c r="F640" t="s">
        <v>134</v>
      </c>
      <c r="G640">
        <v>79</v>
      </c>
    </row>
    <row r="641" spans="1:7" x14ac:dyDescent="0.2">
      <c r="A641">
        <v>12</v>
      </c>
      <c r="B641" t="s">
        <v>136</v>
      </c>
      <c r="C641" t="s">
        <v>112</v>
      </c>
      <c r="D641" t="s">
        <v>7</v>
      </c>
      <c r="E641">
        <v>2010</v>
      </c>
      <c r="F641" t="s">
        <v>0</v>
      </c>
      <c r="G641">
        <v>100</v>
      </c>
    </row>
    <row r="642" spans="1:7" x14ac:dyDescent="0.2">
      <c r="A642">
        <v>12</v>
      </c>
      <c r="B642" t="s">
        <v>136</v>
      </c>
      <c r="C642" t="s">
        <v>112</v>
      </c>
      <c r="D642" t="s">
        <v>7</v>
      </c>
      <c r="E642">
        <v>2011</v>
      </c>
      <c r="F642" t="s">
        <v>0</v>
      </c>
      <c r="G642">
        <v>102.5</v>
      </c>
    </row>
    <row r="643" spans="1:7" x14ac:dyDescent="0.2">
      <c r="A643">
        <v>12</v>
      </c>
      <c r="B643" t="s">
        <v>136</v>
      </c>
      <c r="C643" t="s">
        <v>112</v>
      </c>
      <c r="D643" t="s">
        <v>7</v>
      </c>
      <c r="E643">
        <v>2011</v>
      </c>
      <c r="F643" t="s">
        <v>1</v>
      </c>
      <c r="G643">
        <v>106</v>
      </c>
    </row>
    <row r="644" spans="1:7" x14ac:dyDescent="0.2">
      <c r="A644">
        <v>12</v>
      </c>
      <c r="B644" t="s">
        <v>136</v>
      </c>
      <c r="C644" t="s">
        <v>112</v>
      </c>
      <c r="D644" t="s">
        <v>7</v>
      </c>
      <c r="E644">
        <v>2012</v>
      </c>
      <c r="F644" t="s">
        <v>0</v>
      </c>
      <c r="G644">
        <v>104.5</v>
      </c>
    </row>
    <row r="645" spans="1:7" x14ac:dyDescent="0.2">
      <c r="A645">
        <v>12</v>
      </c>
      <c r="B645" t="s">
        <v>136</v>
      </c>
      <c r="C645" t="s">
        <v>112</v>
      </c>
      <c r="D645" t="s">
        <v>7</v>
      </c>
      <c r="E645">
        <v>2012</v>
      </c>
      <c r="F645" t="s">
        <v>1</v>
      </c>
      <c r="G645">
        <v>107</v>
      </c>
    </row>
    <row r="646" spans="1:7" x14ac:dyDescent="0.2">
      <c r="A646">
        <v>12</v>
      </c>
      <c r="B646" t="s">
        <v>136</v>
      </c>
      <c r="C646" t="s">
        <v>112</v>
      </c>
      <c r="D646" t="s">
        <v>7</v>
      </c>
      <c r="E646">
        <v>2010</v>
      </c>
      <c r="F646" t="s">
        <v>1</v>
      </c>
      <c r="G646">
        <v>104</v>
      </c>
    </row>
    <row r="647" spans="1:7" x14ac:dyDescent="0.2">
      <c r="A647">
        <v>12</v>
      </c>
      <c r="B647" t="s">
        <v>137</v>
      </c>
      <c r="C647" t="s">
        <v>112</v>
      </c>
      <c r="D647" t="s">
        <v>7</v>
      </c>
      <c r="E647">
        <v>2008</v>
      </c>
      <c r="F647" t="s">
        <v>135</v>
      </c>
      <c r="G647">
        <v>97.3</v>
      </c>
    </row>
    <row r="648" spans="1:7" x14ac:dyDescent="0.2">
      <c r="A648">
        <v>12</v>
      </c>
      <c r="B648" t="s">
        <v>137</v>
      </c>
      <c r="C648" t="s">
        <v>112</v>
      </c>
      <c r="D648" t="s">
        <v>7</v>
      </c>
      <c r="E648">
        <v>2012</v>
      </c>
      <c r="F648" t="s">
        <v>1</v>
      </c>
      <c r="G648">
        <v>105.5</v>
      </c>
    </row>
    <row r="649" spans="1:7" x14ac:dyDescent="0.2">
      <c r="A649">
        <v>12</v>
      </c>
      <c r="B649" t="s">
        <v>137</v>
      </c>
      <c r="C649" t="s">
        <v>112</v>
      </c>
      <c r="D649" t="s">
        <v>7</v>
      </c>
      <c r="E649">
        <v>2011</v>
      </c>
      <c r="F649" t="s">
        <v>0</v>
      </c>
      <c r="G649">
        <v>96</v>
      </c>
    </row>
    <row r="650" spans="1:7" x14ac:dyDescent="0.2">
      <c r="A650">
        <v>12</v>
      </c>
      <c r="B650" t="s">
        <v>137</v>
      </c>
      <c r="C650" t="s">
        <v>112</v>
      </c>
      <c r="D650" t="s">
        <v>7</v>
      </c>
      <c r="E650">
        <v>2009</v>
      </c>
      <c r="F650" t="s">
        <v>135</v>
      </c>
      <c r="G650">
        <v>88.4</v>
      </c>
    </row>
    <row r="651" spans="1:7" x14ac:dyDescent="0.2">
      <c r="A651">
        <v>12</v>
      </c>
      <c r="B651" t="s">
        <v>137</v>
      </c>
      <c r="C651" t="s">
        <v>112</v>
      </c>
      <c r="D651" t="s">
        <v>7</v>
      </c>
      <c r="E651">
        <v>2013</v>
      </c>
      <c r="F651" t="s">
        <v>0</v>
      </c>
      <c r="G651">
        <v>102.5</v>
      </c>
    </row>
    <row r="652" spans="1:7" x14ac:dyDescent="0.2">
      <c r="A652">
        <v>12</v>
      </c>
      <c r="B652" t="s">
        <v>137</v>
      </c>
      <c r="C652" t="s">
        <v>112</v>
      </c>
      <c r="D652" t="s">
        <v>7</v>
      </c>
      <c r="E652">
        <v>2011</v>
      </c>
      <c r="F652" t="s">
        <v>1</v>
      </c>
      <c r="G652">
        <v>106</v>
      </c>
    </row>
    <row r="653" spans="1:7" x14ac:dyDescent="0.2">
      <c r="A653">
        <v>12</v>
      </c>
      <c r="B653" t="s">
        <v>137</v>
      </c>
      <c r="C653" t="s">
        <v>112</v>
      </c>
      <c r="D653" t="s">
        <v>7</v>
      </c>
      <c r="E653">
        <v>2010</v>
      </c>
      <c r="F653" t="s">
        <v>134</v>
      </c>
      <c r="G653">
        <v>112</v>
      </c>
    </row>
    <row r="654" spans="1:7" x14ac:dyDescent="0.2">
      <c r="A654">
        <v>12</v>
      </c>
      <c r="B654" t="s">
        <v>137</v>
      </c>
      <c r="C654" t="s">
        <v>112</v>
      </c>
      <c r="D654" t="s">
        <v>7</v>
      </c>
      <c r="E654">
        <v>2013</v>
      </c>
      <c r="F654" t="s">
        <v>1</v>
      </c>
      <c r="G654">
        <v>106</v>
      </c>
    </row>
    <row r="655" spans="1:7" x14ac:dyDescent="0.2">
      <c r="A655">
        <v>12</v>
      </c>
      <c r="B655" t="s">
        <v>137</v>
      </c>
      <c r="C655" t="s">
        <v>112</v>
      </c>
      <c r="D655" t="s">
        <v>7</v>
      </c>
      <c r="E655">
        <v>2012</v>
      </c>
      <c r="F655" t="s">
        <v>0</v>
      </c>
      <c r="G655">
        <v>102</v>
      </c>
    </row>
    <row r="656" spans="1:7" x14ac:dyDescent="0.2">
      <c r="A656">
        <v>12</v>
      </c>
      <c r="B656" t="s">
        <v>138</v>
      </c>
      <c r="C656" t="s">
        <v>112</v>
      </c>
      <c r="D656" t="s">
        <v>7</v>
      </c>
      <c r="E656">
        <v>2011</v>
      </c>
      <c r="F656" t="s">
        <v>134</v>
      </c>
      <c r="G656">
        <v>104.5</v>
      </c>
    </row>
    <row r="657" spans="1:7" x14ac:dyDescent="0.2">
      <c r="A657">
        <v>12</v>
      </c>
      <c r="B657" t="s">
        <v>138</v>
      </c>
      <c r="C657" t="s">
        <v>112</v>
      </c>
      <c r="D657" t="s">
        <v>7</v>
      </c>
      <c r="E657">
        <v>2013</v>
      </c>
      <c r="F657" t="s">
        <v>0</v>
      </c>
      <c r="G657">
        <v>103</v>
      </c>
    </row>
    <row r="658" spans="1:7" x14ac:dyDescent="0.2">
      <c r="A658">
        <v>12</v>
      </c>
      <c r="B658" t="s">
        <v>138</v>
      </c>
      <c r="C658" t="s">
        <v>112</v>
      </c>
      <c r="D658" t="s">
        <v>7</v>
      </c>
      <c r="E658">
        <v>2012</v>
      </c>
      <c r="F658" t="s">
        <v>0</v>
      </c>
      <c r="G658">
        <v>102</v>
      </c>
    </row>
    <row r="659" spans="1:7" x14ac:dyDescent="0.2">
      <c r="A659">
        <v>12</v>
      </c>
      <c r="B659" t="s">
        <v>138</v>
      </c>
      <c r="C659" t="s">
        <v>112</v>
      </c>
      <c r="D659" t="s">
        <v>7</v>
      </c>
      <c r="E659">
        <v>2013</v>
      </c>
      <c r="F659" t="s">
        <v>1</v>
      </c>
      <c r="G659">
        <v>105.3</v>
      </c>
    </row>
    <row r="660" spans="1:7" x14ac:dyDescent="0.2">
      <c r="A660">
        <v>12</v>
      </c>
      <c r="B660" t="s">
        <v>138</v>
      </c>
      <c r="C660" t="s">
        <v>112</v>
      </c>
      <c r="D660" t="s">
        <v>7</v>
      </c>
      <c r="E660">
        <v>2012</v>
      </c>
      <c r="F660" t="s">
        <v>1</v>
      </c>
      <c r="G660">
        <v>104.5</v>
      </c>
    </row>
    <row r="661" spans="1:7" x14ac:dyDescent="0.2">
      <c r="A661">
        <v>12</v>
      </c>
      <c r="B661" t="s">
        <v>138</v>
      </c>
      <c r="C661" t="s">
        <v>112</v>
      </c>
      <c r="D661" t="s">
        <v>7</v>
      </c>
      <c r="E661">
        <v>2010</v>
      </c>
      <c r="F661" t="s">
        <v>135</v>
      </c>
      <c r="G661">
        <v>114.5</v>
      </c>
    </row>
    <row r="662" spans="1:7" x14ac:dyDescent="0.2">
      <c r="A662">
        <v>12</v>
      </c>
      <c r="B662" t="s">
        <v>138</v>
      </c>
      <c r="C662" t="s">
        <v>112</v>
      </c>
      <c r="D662" t="s">
        <v>7</v>
      </c>
      <c r="E662">
        <v>2014</v>
      </c>
      <c r="F662" t="s">
        <v>0</v>
      </c>
      <c r="G662">
        <v>103</v>
      </c>
    </row>
    <row r="663" spans="1:7" x14ac:dyDescent="0.2">
      <c r="A663">
        <v>12</v>
      </c>
      <c r="B663" t="s">
        <v>138</v>
      </c>
      <c r="C663" t="s">
        <v>112</v>
      </c>
      <c r="D663" t="s">
        <v>7</v>
      </c>
      <c r="E663">
        <v>2014</v>
      </c>
      <c r="F663" t="s">
        <v>1</v>
      </c>
      <c r="G663">
        <v>106</v>
      </c>
    </row>
    <row r="664" spans="1:7" x14ac:dyDescent="0.2">
      <c r="A664">
        <v>12</v>
      </c>
      <c r="B664" t="s">
        <v>139</v>
      </c>
      <c r="C664" t="s">
        <v>84</v>
      </c>
      <c r="D664" t="s">
        <v>7</v>
      </c>
      <c r="E664">
        <v>2013</v>
      </c>
      <c r="F664" t="s">
        <v>1</v>
      </c>
      <c r="G664">
        <v>104</v>
      </c>
    </row>
    <row r="665" spans="1:7" x14ac:dyDescent="0.2">
      <c r="A665">
        <v>12</v>
      </c>
      <c r="B665" t="s">
        <v>139</v>
      </c>
      <c r="C665" t="s">
        <v>84</v>
      </c>
      <c r="D665" t="s">
        <v>7</v>
      </c>
      <c r="E665">
        <v>2015</v>
      </c>
      <c r="F665" t="s">
        <v>0</v>
      </c>
      <c r="G665">
        <v>103</v>
      </c>
    </row>
    <row r="666" spans="1:7" x14ac:dyDescent="0.2">
      <c r="A666">
        <v>12</v>
      </c>
      <c r="B666" t="s">
        <v>139</v>
      </c>
      <c r="C666" t="s">
        <v>84</v>
      </c>
      <c r="D666" t="s">
        <v>7</v>
      </c>
      <c r="E666">
        <v>2011</v>
      </c>
      <c r="F666" t="s">
        <v>135</v>
      </c>
      <c r="G666">
        <v>107.6</v>
      </c>
    </row>
    <row r="667" spans="1:7" x14ac:dyDescent="0.2">
      <c r="A667">
        <v>12</v>
      </c>
      <c r="B667" t="s">
        <v>139</v>
      </c>
      <c r="C667" t="s">
        <v>84</v>
      </c>
      <c r="D667" t="s">
        <v>7</v>
      </c>
      <c r="E667">
        <v>2014</v>
      </c>
      <c r="F667" t="s">
        <v>0</v>
      </c>
      <c r="G667">
        <v>102.5</v>
      </c>
    </row>
    <row r="668" spans="1:7" x14ac:dyDescent="0.2">
      <c r="A668">
        <v>12</v>
      </c>
      <c r="B668" t="s">
        <v>139</v>
      </c>
      <c r="C668" t="s">
        <v>84</v>
      </c>
      <c r="D668" t="s">
        <v>7</v>
      </c>
      <c r="E668">
        <v>2015</v>
      </c>
      <c r="F668" t="s">
        <v>1</v>
      </c>
      <c r="G668">
        <v>104.5</v>
      </c>
    </row>
    <row r="669" spans="1:7" x14ac:dyDescent="0.2">
      <c r="A669">
        <v>12</v>
      </c>
      <c r="B669" t="s">
        <v>139</v>
      </c>
      <c r="C669" t="s">
        <v>84</v>
      </c>
      <c r="D669" t="s">
        <v>7</v>
      </c>
      <c r="E669">
        <v>2012</v>
      </c>
      <c r="F669" t="s">
        <v>134</v>
      </c>
      <c r="G669">
        <v>103</v>
      </c>
    </row>
    <row r="670" spans="1:7" x14ac:dyDescent="0.2">
      <c r="A670">
        <v>12</v>
      </c>
      <c r="B670" t="s">
        <v>139</v>
      </c>
      <c r="C670" t="s">
        <v>84</v>
      </c>
      <c r="D670" t="s">
        <v>7</v>
      </c>
      <c r="E670">
        <v>2014</v>
      </c>
      <c r="F670" t="s">
        <v>1</v>
      </c>
      <c r="G670">
        <v>104</v>
      </c>
    </row>
    <row r="671" spans="1:7" x14ac:dyDescent="0.2">
      <c r="A671">
        <v>12</v>
      </c>
      <c r="B671" t="s">
        <v>139</v>
      </c>
      <c r="C671" t="s">
        <v>84</v>
      </c>
      <c r="D671" t="s">
        <v>7</v>
      </c>
      <c r="E671">
        <v>2013</v>
      </c>
      <c r="F671" t="s">
        <v>0</v>
      </c>
      <c r="G671">
        <v>101.5</v>
      </c>
    </row>
    <row r="672" spans="1:7" x14ac:dyDescent="0.2">
      <c r="A672">
        <v>12</v>
      </c>
      <c r="B672" t="s">
        <v>140</v>
      </c>
      <c r="C672" t="s">
        <v>84</v>
      </c>
      <c r="D672" t="s">
        <v>7</v>
      </c>
      <c r="E672">
        <v>2011</v>
      </c>
      <c r="F672" t="s">
        <v>135</v>
      </c>
      <c r="G672">
        <v>107.3</v>
      </c>
    </row>
    <row r="673" spans="1:7" x14ac:dyDescent="0.2">
      <c r="A673">
        <v>12</v>
      </c>
      <c r="B673" t="s">
        <v>140</v>
      </c>
      <c r="C673" t="s">
        <v>84</v>
      </c>
      <c r="D673" t="s">
        <v>7</v>
      </c>
      <c r="E673">
        <v>2015</v>
      </c>
      <c r="F673" t="s">
        <v>1</v>
      </c>
      <c r="G673">
        <v>102</v>
      </c>
    </row>
    <row r="674" spans="1:7" x14ac:dyDescent="0.2">
      <c r="A674">
        <v>12</v>
      </c>
      <c r="B674" t="s">
        <v>140</v>
      </c>
      <c r="C674" t="s">
        <v>84</v>
      </c>
      <c r="D674" t="s">
        <v>7</v>
      </c>
      <c r="E674">
        <v>2014</v>
      </c>
      <c r="F674" t="s">
        <v>0</v>
      </c>
      <c r="G674">
        <v>100</v>
      </c>
    </row>
    <row r="675" spans="1:7" x14ac:dyDescent="0.2">
      <c r="A675">
        <v>12</v>
      </c>
      <c r="B675" t="s">
        <v>140</v>
      </c>
      <c r="C675" t="s">
        <v>84</v>
      </c>
      <c r="D675" t="s">
        <v>7</v>
      </c>
      <c r="E675">
        <v>2012</v>
      </c>
      <c r="F675" t="s">
        <v>135</v>
      </c>
      <c r="G675">
        <v>103</v>
      </c>
    </row>
    <row r="676" spans="1:7" x14ac:dyDescent="0.2">
      <c r="A676">
        <v>12</v>
      </c>
      <c r="B676" t="s">
        <v>140</v>
      </c>
      <c r="C676" t="s">
        <v>84</v>
      </c>
      <c r="D676" t="s">
        <v>7</v>
      </c>
      <c r="E676">
        <v>2016</v>
      </c>
      <c r="F676" t="s">
        <v>0</v>
      </c>
      <c r="G676">
        <v>100</v>
      </c>
    </row>
    <row r="677" spans="1:7" x14ac:dyDescent="0.2">
      <c r="A677">
        <v>12</v>
      </c>
      <c r="B677" t="s">
        <v>140</v>
      </c>
      <c r="C677" t="s">
        <v>84</v>
      </c>
      <c r="D677" t="s">
        <v>7</v>
      </c>
      <c r="E677">
        <v>2014</v>
      </c>
      <c r="F677" t="s">
        <v>1</v>
      </c>
      <c r="G677">
        <v>102.5</v>
      </c>
    </row>
    <row r="678" spans="1:7" x14ac:dyDescent="0.2">
      <c r="A678">
        <v>12</v>
      </c>
      <c r="B678" t="s">
        <v>140</v>
      </c>
      <c r="C678" t="s">
        <v>84</v>
      </c>
      <c r="D678" t="s">
        <v>7</v>
      </c>
      <c r="E678">
        <v>2013</v>
      </c>
      <c r="F678" t="s">
        <v>134</v>
      </c>
      <c r="G678">
        <v>101</v>
      </c>
    </row>
    <row r="679" spans="1:7" x14ac:dyDescent="0.2">
      <c r="A679">
        <v>12</v>
      </c>
      <c r="B679" t="s">
        <v>140</v>
      </c>
      <c r="C679" t="s">
        <v>84</v>
      </c>
      <c r="D679" t="s">
        <v>7</v>
      </c>
      <c r="E679">
        <v>2016</v>
      </c>
      <c r="F679" t="s">
        <v>1</v>
      </c>
      <c r="G679">
        <v>102.5</v>
      </c>
    </row>
    <row r="680" spans="1:7" x14ac:dyDescent="0.2">
      <c r="A680">
        <v>12</v>
      </c>
      <c r="B680" t="s">
        <v>140</v>
      </c>
      <c r="C680" t="s">
        <v>84</v>
      </c>
      <c r="D680" t="s">
        <v>7</v>
      </c>
      <c r="E680">
        <v>2015</v>
      </c>
      <c r="F680" t="s">
        <v>0</v>
      </c>
      <c r="G680">
        <v>101</v>
      </c>
    </row>
    <row r="681" spans="1:7" x14ac:dyDescent="0.2">
      <c r="A681">
        <v>12</v>
      </c>
      <c r="B681" t="s">
        <v>141</v>
      </c>
      <c r="C681" t="s">
        <v>84</v>
      </c>
      <c r="D681" t="s">
        <v>7</v>
      </c>
      <c r="E681">
        <v>2014</v>
      </c>
      <c r="F681" t="s">
        <v>134</v>
      </c>
      <c r="G681">
        <v>100.5</v>
      </c>
    </row>
    <row r="682" spans="1:7" x14ac:dyDescent="0.2">
      <c r="A682">
        <v>12</v>
      </c>
      <c r="B682" t="s">
        <v>141</v>
      </c>
      <c r="C682" t="s">
        <v>84</v>
      </c>
      <c r="D682" t="s">
        <v>7</v>
      </c>
      <c r="E682">
        <v>2016</v>
      </c>
      <c r="F682" t="s">
        <v>0</v>
      </c>
      <c r="G682">
        <v>100.5</v>
      </c>
    </row>
    <row r="683" spans="1:7" x14ac:dyDescent="0.2">
      <c r="A683">
        <v>12</v>
      </c>
      <c r="B683" t="s">
        <v>141</v>
      </c>
      <c r="C683" t="s">
        <v>84</v>
      </c>
      <c r="D683" t="s">
        <v>7</v>
      </c>
      <c r="E683">
        <v>2015</v>
      </c>
      <c r="F683" t="s">
        <v>0</v>
      </c>
      <c r="G683">
        <v>100</v>
      </c>
    </row>
    <row r="684" spans="1:7" x14ac:dyDescent="0.2">
      <c r="A684">
        <v>12</v>
      </c>
      <c r="B684" t="s">
        <v>141</v>
      </c>
      <c r="C684" t="s">
        <v>84</v>
      </c>
      <c r="D684" t="s">
        <v>7</v>
      </c>
      <c r="E684">
        <v>2012</v>
      </c>
      <c r="F684" t="s">
        <v>135</v>
      </c>
      <c r="G684">
        <v>102.6</v>
      </c>
    </row>
    <row r="685" spans="1:7" x14ac:dyDescent="0.2">
      <c r="A685">
        <v>12</v>
      </c>
      <c r="B685" t="s">
        <v>141</v>
      </c>
      <c r="C685" t="s">
        <v>84</v>
      </c>
      <c r="D685" t="s">
        <v>7</v>
      </c>
      <c r="E685">
        <v>2016</v>
      </c>
      <c r="F685" t="s">
        <v>1</v>
      </c>
      <c r="G685">
        <v>101.5</v>
      </c>
    </row>
    <row r="686" spans="1:7" x14ac:dyDescent="0.2">
      <c r="A686">
        <v>12</v>
      </c>
      <c r="B686" t="s">
        <v>141</v>
      </c>
      <c r="C686" t="s">
        <v>84</v>
      </c>
      <c r="D686" t="s">
        <v>7</v>
      </c>
      <c r="E686">
        <v>2015</v>
      </c>
      <c r="F686" t="s">
        <v>1</v>
      </c>
      <c r="G686">
        <v>101</v>
      </c>
    </row>
    <row r="687" spans="1:7" x14ac:dyDescent="0.2">
      <c r="A687">
        <v>12</v>
      </c>
      <c r="B687" t="s">
        <v>141</v>
      </c>
      <c r="C687" t="s">
        <v>84</v>
      </c>
      <c r="D687" t="s">
        <v>7</v>
      </c>
      <c r="E687">
        <v>2013</v>
      </c>
      <c r="F687" t="s">
        <v>135</v>
      </c>
      <c r="G687">
        <v>101.6</v>
      </c>
    </row>
    <row r="688" spans="1:7" x14ac:dyDescent="0.2">
      <c r="A688">
        <v>12</v>
      </c>
      <c r="B688" t="s">
        <v>141</v>
      </c>
      <c r="C688" t="s">
        <v>84</v>
      </c>
      <c r="D688" t="s">
        <v>7</v>
      </c>
      <c r="E688">
        <v>2017</v>
      </c>
      <c r="F688" t="s">
        <v>0</v>
      </c>
      <c r="G688">
        <v>101</v>
      </c>
    </row>
    <row r="689" spans="1:7" x14ac:dyDescent="0.2">
      <c r="A689">
        <v>12</v>
      </c>
      <c r="B689" t="s">
        <v>141</v>
      </c>
      <c r="C689" t="s">
        <v>84</v>
      </c>
      <c r="D689" t="s">
        <v>7</v>
      </c>
      <c r="E689">
        <v>2017</v>
      </c>
      <c r="F689" t="s">
        <v>1</v>
      </c>
      <c r="G689">
        <v>102</v>
      </c>
    </row>
    <row r="690" spans="1:7" x14ac:dyDescent="0.2">
      <c r="A690">
        <v>12</v>
      </c>
      <c r="B690" t="s">
        <v>142</v>
      </c>
      <c r="C690" t="s">
        <v>84</v>
      </c>
      <c r="D690" t="s">
        <v>7</v>
      </c>
      <c r="E690">
        <v>2017</v>
      </c>
      <c r="F690" t="s">
        <v>0</v>
      </c>
      <c r="G690">
        <v>100.5</v>
      </c>
    </row>
    <row r="691" spans="1:7" x14ac:dyDescent="0.2">
      <c r="A691">
        <v>12</v>
      </c>
      <c r="B691" t="s">
        <v>142</v>
      </c>
      <c r="C691" t="s">
        <v>84</v>
      </c>
      <c r="D691" t="s">
        <v>7</v>
      </c>
      <c r="E691">
        <v>2018</v>
      </c>
      <c r="F691" t="s">
        <v>1</v>
      </c>
      <c r="G691">
        <v>102.5</v>
      </c>
    </row>
    <row r="692" spans="1:7" x14ac:dyDescent="0.2">
      <c r="A692">
        <v>12</v>
      </c>
      <c r="B692" t="s">
        <v>142</v>
      </c>
      <c r="C692" t="s">
        <v>84</v>
      </c>
      <c r="D692" t="s">
        <v>7</v>
      </c>
      <c r="E692">
        <v>2015</v>
      </c>
      <c r="F692" t="s">
        <v>134</v>
      </c>
      <c r="G692">
        <v>99</v>
      </c>
    </row>
    <row r="693" spans="1:7" x14ac:dyDescent="0.2">
      <c r="A693">
        <v>12</v>
      </c>
      <c r="B693" t="s">
        <v>142</v>
      </c>
      <c r="C693" t="s">
        <v>84</v>
      </c>
      <c r="D693" t="s">
        <v>7</v>
      </c>
      <c r="E693">
        <v>2017</v>
      </c>
      <c r="F693" t="s">
        <v>1</v>
      </c>
      <c r="G693">
        <v>102</v>
      </c>
    </row>
    <row r="694" spans="1:7" x14ac:dyDescent="0.2">
      <c r="A694">
        <v>12</v>
      </c>
      <c r="B694" t="s">
        <v>142</v>
      </c>
      <c r="C694" t="s">
        <v>84</v>
      </c>
      <c r="D694" t="s">
        <v>7</v>
      </c>
      <c r="E694">
        <v>2013</v>
      </c>
      <c r="F694" t="s">
        <v>135</v>
      </c>
      <c r="G694">
        <v>101.7</v>
      </c>
    </row>
    <row r="695" spans="1:7" x14ac:dyDescent="0.2">
      <c r="A695">
        <v>12</v>
      </c>
      <c r="B695" t="s">
        <v>142</v>
      </c>
      <c r="C695" t="s">
        <v>84</v>
      </c>
      <c r="D695" t="s">
        <v>7</v>
      </c>
      <c r="E695">
        <v>2016</v>
      </c>
      <c r="F695" t="s">
        <v>0</v>
      </c>
      <c r="G695">
        <v>100</v>
      </c>
    </row>
    <row r="696" spans="1:7" x14ac:dyDescent="0.2">
      <c r="A696">
        <v>12</v>
      </c>
      <c r="B696" t="s">
        <v>142</v>
      </c>
      <c r="C696" t="s">
        <v>84</v>
      </c>
      <c r="D696" t="s">
        <v>7</v>
      </c>
      <c r="E696">
        <v>2018</v>
      </c>
      <c r="F696" t="s">
        <v>0</v>
      </c>
      <c r="G696">
        <v>101</v>
      </c>
    </row>
    <row r="697" spans="1:7" x14ac:dyDescent="0.2">
      <c r="A697">
        <v>12</v>
      </c>
      <c r="B697" t="s">
        <v>142</v>
      </c>
      <c r="C697" t="s">
        <v>84</v>
      </c>
      <c r="D697" t="s">
        <v>7</v>
      </c>
      <c r="E697">
        <v>2014</v>
      </c>
      <c r="F697" t="s">
        <v>135</v>
      </c>
      <c r="G697">
        <v>100.1</v>
      </c>
    </row>
    <row r="698" spans="1:7" x14ac:dyDescent="0.2">
      <c r="A698">
        <v>12</v>
      </c>
      <c r="B698" t="s">
        <v>142</v>
      </c>
      <c r="C698" t="s">
        <v>84</v>
      </c>
      <c r="D698" t="s">
        <v>7</v>
      </c>
      <c r="E698">
        <v>2016</v>
      </c>
      <c r="F698" t="s">
        <v>1</v>
      </c>
      <c r="G698">
        <v>101</v>
      </c>
    </row>
    <row r="699" spans="1:7" x14ac:dyDescent="0.2">
      <c r="A699">
        <v>12</v>
      </c>
      <c r="B699" t="s">
        <v>143</v>
      </c>
      <c r="C699" t="s">
        <v>84</v>
      </c>
      <c r="D699" t="s">
        <v>7</v>
      </c>
      <c r="E699">
        <v>2016</v>
      </c>
      <c r="F699" t="s">
        <v>134</v>
      </c>
      <c r="G699">
        <v>101.5</v>
      </c>
    </row>
    <row r="700" spans="1:7" x14ac:dyDescent="0.2">
      <c r="A700">
        <v>12</v>
      </c>
      <c r="B700" t="s">
        <v>143</v>
      </c>
      <c r="C700" t="s">
        <v>84</v>
      </c>
      <c r="D700" t="s">
        <v>7</v>
      </c>
      <c r="E700">
        <v>2019</v>
      </c>
      <c r="F700" t="s">
        <v>1</v>
      </c>
      <c r="G700">
        <v>103</v>
      </c>
    </row>
    <row r="701" spans="1:7" x14ac:dyDescent="0.2">
      <c r="A701">
        <v>12</v>
      </c>
      <c r="B701" t="s">
        <v>143</v>
      </c>
      <c r="C701" t="s">
        <v>84</v>
      </c>
      <c r="D701" t="s">
        <v>7</v>
      </c>
      <c r="E701">
        <v>2018</v>
      </c>
      <c r="F701" t="s">
        <v>0</v>
      </c>
      <c r="G701">
        <v>101.6</v>
      </c>
    </row>
    <row r="702" spans="1:7" x14ac:dyDescent="0.2">
      <c r="A702">
        <v>12</v>
      </c>
      <c r="B702" t="s">
        <v>143</v>
      </c>
      <c r="C702" t="s">
        <v>84</v>
      </c>
      <c r="D702" t="s">
        <v>7</v>
      </c>
      <c r="E702">
        <v>2017</v>
      </c>
      <c r="F702" t="s">
        <v>0</v>
      </c>
      <c r="G702">
        <v>101.5</v>
      </c>
    </row>
    <row r="703" spans="1:7" x14ac:dyDescent="0.2">
      <c r="A703">
        <v>12</v>
      </c>
      <c r="B703" t="s">
        <v>143</v>
      </c>
      <c r="C703" t="s">
        <v>84</v>
      </c>
      <c r="D703" t="s">
        <v>7</v>
      </c>
      <c r="E703">
        <v>2018</v>
      </c>
      <c r="F703" t="s">
        <v>1</v>
      </c>
      <c r="G703">
        <v>102.2</v>
      </c>
    </row>
    <row r="704" spans="1:7" x14ac:dyDescent="0.2">
      <c r="A704">
        <v>12</v>
      </c>
      <c r="B704" t="s">
        <v>143</v>
      </c>
      <c r="C704" t="s">
        <v>84</v>
      </c>
      <c r="D704" t="s">
        <v>7</v>
      </c>
      <c r="E704">
        <v>2017</v>
      </c>
      <c r="F704" t="s">
        <v>1</v>
      </c>
      <c r="G704">
        <v>102</v>
      </c>
    </row>
    <row r="705" spans="1:7" x14ac:dyDescent="0.2">
      <c r="A705">
        <v>12</v>
      </c>
      <c r="B705" t="s">
        <v>143</v>
      </c>
      <c r="C705" t="s">
        <v>84</v>
      </c>
      <c r="D705" t="s">
        <v>7</v>
      </c>
      <c r="E705">
        <v>2019</v>
      </c>
      <c r="F705" t="s">
        <v>0</v>
      </c>
      <c r="G705">
        <v>102</v>
      </c>
    </row>
    <row r="706" spans="1:7" x14ac:dyDescent="0.2">
      <c r="A706">
        <v>12</v>
      </c>
      <c r="B706" t="s">
        <v>143</v>
      </c>
      <c r="C706" t="s">
        <v>84</v>
      </c>
      <c r="D706" t="s">
        <v>7</v>
      </c>
      <c r="E706">
        <v>2014</v>
      </c>
      <c r="F706" t="s">
        <v>135</v>
      </c>
      <c r="G706">
        <v>100.3</v>
      </c>
    </row>
    <row r="707" spans="1:7" x14ac:dyDescent="0.2">
      <c r="A707">
        <v>12</v>
      </c>
      <c r="B707" t="s">
        <v>143</v>
      </c>
      <c r="C707" t="s">
        <v>84</v>
      </c>
      <c r="D707" t="s">
        <v>7</v>
      </c>
      <c r="E707">
        <v>2015</v>
      </c>
      <c r="F707" t="s">
        <v>135</v>
      </c>
      <c r="G707">
        <v>99.2</v>
      </c>
    </row>
    <row r="708" spans="1:7" x14ac:dyDescent="0.2">
      <c r="A708">
        <v>12</v>
      </c>
      <c r="B708" t="s">
        <v>144</v>
      </c>
      <c r="C708" t="s">
        <v>12</v>
      </c>
      <c r="D708" t="s">
        <v>7</v>
      </c>
      <c r="E708">
        <v>2016</v>
      </c>
      <c r="F708" t="s">
        <v>135</v>
      </c>
      <c r="G708">
        <v>103</v>
      </c>
    </row>
    <row r="709" spans="1:7" x14ac:dyDescent="0.2">
      <c r="A709">
        <v>12</v>
      </c>
      <c r="B709" t="s">
        <v>144</v>
      </c>
      <c r="C709" t="s">
        <v>12</v>
      </c>
      <c r="D709" t="s">
        <v>7</v>
      </c>
      <c r="E709">
        <v>2019</v>
      </c>
      <c r="F709" t="s">
        <v>133</v>
      </c>
      <c r="G709">
        <v>101</v>
      </c>
    </row>
    <row r="710" spans="1:7" x14ac:dyDescent="0.2">
      <c r="A710">
        <v>12</v>
      </c>
      <c r="B710" t="s">
        <v>144</v>
      </c>
      <c r="C710" t="s">
        <v>12</v>
      </c>
      <c r="D710" t="s">
        <v>7</v>
      </c>
      <c r="E710">
        <v>2018</v>
      </c>
      <c r="F710" t="s">
        <v>133</v>
      </c>
      <c r="G710">
        <v>101</v>
      </c>
    </row>
    <row r="711" spans="1:7" x14ac:dyDescent="0.2">
      <c r="A711">
        <v>12</v>
      </c>
      <c r="B711" t="s">
        <v>144</v>
      </c>
      <c r="C711" t="s">
        <v>12</v>
      </c>
      <c r="D711" t="s">
        <v>7</v>
      </c>
      <c r="E711">
        <v>2020</v>
      </c>
      <c r="F711" t="s">
        <v>133</v>
      </c>
      <c r="G711">
        <v>101.6</v>
      </c>
    </row>
    <row r="712" spans="1:7" x14ac:dyDescent="0.2">
      <c r="A712">
        <v>12</v>
      </c>
      <c r="B712" t="s">
        <v>144</v>
      </c>
      <c r="C712" t="s">
        <v>12</v>
      </c>
      <c r="D712" t="s">
        <v>7</v>
      </c>
      <c r="E712">
        <v>2017</v>
      </c>
      <c r="F712" t="s">
        <v>134</v>
      </c>
      <c r="G712">
        <v>101.1</v>
      </c>
    </row>
    <row r="713" spans="1:7" x14ac:dyDescent="0.2">
      <c r="A713">
        <v>12</v>
      </c>
      <c r="B713" t="s">
        <v>144</v>
      </c>
      <c r="C713" t="s">
        <v>12</v>
      </c>
      <c r="D713" t="s">
        <v>7</v>
      </c>
      <c r="E713">
        <v>2019</v>
      </c>
      <c r="F713" t="s">
        <v>1</v>
      </c>
      <c r="G713">
        <v>102.5</v>
      </c>
    </row>
    <row r="714" spans="1:7" x14ac:dyDescent="0.2">
      <c r="A714">
        <v>12</v>
      </c>
      <c r="B714" t="s">
        <v>144</v>
      </c>
      <c r="C714" t="s">
        <v>12</v>
      </c>
      <c r="D714" t="s">
        <v>7</v>
      </c>
      <c r="E714">
        <v>2018</v>
      </c>
      <c r="F714" t="s">
        <v>1</v>
      </c>
      <c r="G714">
        <v>102</v>
      </c>
    </row>
    <row r="715" spans="1:7" x14ac:dyDescent="0.2">
      <c r="A715">
        <v>12</v>
      </c>
      <c r="B715" t="s">
        <v>144</v>
      </c>
      <c r="C715" t="s">
        <v>12</v>
      </c>
      <c r="D715" t="s">
        <v>7</v>
      </c>
      <c r="E715">
        <v>2020</v>
      </c>
      <c r="F715" t="s">
        <v>1</v>
      </c>
      <c r="G715">
        <v>103.3</v>
      </c>
    </row>
    <row r="716" spans="1:7" x14ac:dyDescent="0.2">
      <c r="A716">
        <v>12</v>
      </c>
      <c r="B716" t="s">
        <v>144</v>
      </c>
      <c r="C716" t="s">
        <v>12</v>
      </c>
      <c r="D716" t="s">
        <v>7</v>
      </c>
      <c r="E716">
        <v>2018</v>
      </c>
      <c r="F716" t="s">
        <v>0</v>
      </c>
      <c r="G716">
        <v>101.5</v>
      </c>
    </row>
    <row r="717" spans="1:7" x14ac:dyDescent="0.2">
      <c r="A717">
        <v>12</v>
      </c>
      <c r="B717" t="s">
        <v>144</v>
      </c>
      <c r="C717" t="s">
        <v>12</v>
      </c>
      <c r="D717" t="s">
        <v>7</v>
      </c>
      <c r="E717">
        <v>2020</v>
      </c>
      <c r="F717" t="s">
        <v>0</v>
      </c>
      <c r="G717">
        <v>102.5</v>
      </c>
    </row>
    <row r="718" spans="1:7" x14ac:dyDescent="0.2">
      <c r="A718">
        <v>12</v>
      </c>
      <c r="B718" t="s">
        <v>144</v>
      </c>
      <c r="C718" t="s">
        <v>12</v>
      </c>
      <c r="D718" t="s">
        <v>7</v>
      </c>
      <c r="E718">
        <v>2019</v>
      </c>
      <c r="F718" t="s">
        <v>0</v>
      </c>
      <c r="G718">
        <v>101.9</v>
      </c>
    </row>
    <row r="719" spans="1:7" x14ac:dyDescent="0.2">
      <c r="A719">
        <v>12</v>
      </c>
      <c r="B719" t="s">
        <v>144</v>
      </c>
      <c r="C719" t="s">
        <v>12</v>
      </c>
      <c r="D719" t="s">
        <v>7</v>
      </c>
      <c r="E719">
        <v>2015</v>
      </c>
      <c r="F719" t="s">
        <v>135</v>
      </c>
      <c r="G719">
        <v>99.2</v>
      </c>
    </row>
    <row r="720" spans="1:7" x14ac:dyDescent="0.2">
      <c r="A720">
        <v>12</v>
      </c>
      <c r="B720" t="s">
        <v>145</v>
      </c>
      <c r="C720" t="s">
        <v>12</v>
      </c>
      <c r="D720" t="s">
        <v>7</v>
      </c>
      <c r="E720">
        <v>2017</v>
      </c>
      <c r="F720" t="s">
        <v>135</v>
      </c>
      <c r="G720">
        <v>103.1</v>
      </c>
    </row>
    <row r="721" spans="1:7" x14ac:dyDescent="0.2">
      <c r="A721">
        <v>12</v>
      </c>
      <c r="B721" t="s">
        <v>145</v>
      </c>
      <c r="C721" t="s">
        <v>12</v>
      </c>
      <c r="D721" t="s">
        <v>7</v>
      </c>
      <c r="E721">
        <v>2020</v>
      </c>
      <c r="F721" t="s">
        <v>0</v>
      </c>
      <c r="G721">
        <v>101.6</v>
      </c>
    </row>
    <row r="722" spans="1:7" x14ac:dyDescent="0.2">
      <c r="A722">
        <v>12</v>
      </c>
      <c r="B722" t="s">
        <v>145</v>
      </c>
      <c r="C722" t="s">
        <v>12</v>
      </c>
      <c r="D722" t="s">
        <v>7</v>
      </c>
      <c r="E722">
        <v>2019</v>
      </c>
      <c r="F722" t="s">
        <v>0</v>
      </c>
      <c r="G722">
        <v>101.5</v>
      </c>
    </row>
    <row r="723" spans="1:7" x14ac:dyDescent="0.2">
      <c r="A723">
        <v>12</v>
      </c>
      <c r="B723" t="s">
        <v>145</v>
      </c>
      <c r="C723" t="s">
        <v>12</v>
      </c>
      <c r="D723" t="s">
        <v>7</v>
      </c>
      <c r="E723">
        <v>2021</v>
      </c>
      <c r="F723" t="s">
        <v>0</v>
      </c>
      <c r="G723">
        <v>101.7</v>
      </c>
    </row>
    <row r="724" spans="1:7" x14ac:dyDescent="0.2">
      <c r="A724">
        <v>12</v>
      </c>
      <c r="B724" t="s">
        <v>145</v>
      </c>
      <c r="C724" t="s">
        <v>12</v>
      </c>
      <c r="D724" t="s">
        <v>7</v>
      </c>
      <c r="E724">
        <v>2018</v>
      </c>
      <c r="F724" t="s">
        <v>134</v>
      </c>
      <c r="G724">
        <v>101.3</v>
      </c>
    </row>
    <row r="725" spans="1:7" x14ac:dyDescent="0.2">
      <c r="A725">
        <v>12</v>
      </c>
      <c r="B725" t="s">
        <v>145</v>
      </c>
      <c r="C725" t="s">
        <v>12</v>
      </c>
      <c r="D725" t="s">
        <v>7</v>
      </c>
      <c r="E725">
        <v>2020</v>
      </c>
      <c r="F725" t="s">
        <v>1</v>
      </c>
      <c r="G725">
        <v>102.7</v>
      </c>
    </row>
    <row r="726" spans="1:7" x14ac:dyDescent="0.2">
      <c r="A726">
        <v>12</v>
      </c>
      <c r="B726" t="s">
        <v>145</v>
      </c>
      <c r="C726" t="s">
        <v>12</v>
      </c>
      <c r="D726" t="s">
        <v>7</v>
      </c>
      <c r="E726">
        <v>2019</v>
      </c>
      <c r="F726" t="s">
        <v>1</v>
      </c>
      <c r="G726">
        <v>102.5</v>
      </c>
    </row>
    <row r="727" spans="1:7" x14ac:dyDescent="0.2">
      <c r="A727">
        <v>12</v>
      </c>
      <c r="B727" t="s">
        <v>145</v>
      </c>
      <c r="C727" t="s">
        <v>12</v>
      </c>
      <c r="D727" t="s">
        <v>7</v>
      </c>
      <c r="E727">
        <v>2021</v>
      </c>
      <c r="F727" t="s">
        <v>1</v>
      </c>
      <c r="G727">
        <v>102.9</v>
      </c>
    </row>
    <row r="728" spans="1:7" x14ac:dyDescent="0.2">
      <c r="A728">
        <v>12</v>
      </c>
      <c r="B728" t="s">
        <v>145</v>
      </c>
      <c r="C728" t="s">
        <v>12</v>
      </c>
      <c r="D728" t="s">
        <v>7</v>
      </c>
      <c r="E728">
        <v>2019</v>
      </c>
      <c r="F728" t="s">
        <v>133</v>
      </c>
      <c r="G728">
        <v>101</v>
      </c>
    </row>
    <row r="729" spans="1:7" x14ac:dyDescent="0.2">
      <c r="A729">
        <v>12</v>
      </c>
      <c r="B729" t="s">
        <v>145</v>
      </c>
      <c r="C729" t="s">
        <v>12</v>
      </c>
      <c r="D729" t="s">
        <v>7</v>
      </c>
      <c r="E729">
        <v>2021</v>
      </c>
      <c r="F729" t="s">
        <v>133</v>
      </c>
      <c r="G729">
        <v>101.2</v>
      </c>
    </row>
    <row r="730" spans="1:7" x14ac:dyDescent="0.2">
      <c r="A730">
        <v>12</v>
      </c>
      <c r="B730" t="s">
        <v>145</v>
      </c>
      <c r="C730" t="s">
        <v>12</v>
      </c>
      <c r="D730" t="s">
        <v>7</v>
      </c>
      <c r="E730">
        <v>2020</v>
      </c>
      <c r="F730" t="s">
        <v>133</v>
      </c>
      <c r="G730">
        <v>101.1</v>
      </c>
    </row>
    <row r="731" spans="1:7" x14ac:dyDescent="0.2">
      <c r="A731">
        <v>12</v>
      </c>
      <c r="B731" t="s">
        <v>145</v>
      </c>
      <c r="C731" t="s">
        <v>12</v>
      </c>
      <c r="D731" t="s">
        <v>7</v>
      </c>
      <c r="E731">
        <v>2016</v>
      </c>
      <c r="F731" t="s">
        <v>135</v>
      </c>
      <c r="G731">
        <v>103</v>
      </c>
    </row>
    <row r="732" spans="1:7" x14ac:dyDescent="0.2">
      <c r="A732">
        <v>12</v>
      </c>
      <c r="B732" t="s">
        <v>146</v>
      </c>
      <c r="C732" t="s">
        <v>12</v>
      </c>
      <c r="D732" t="s">
        <v>7</v>
      </c>
      <c r="E732">
        <v>2017</v>
      </c>
      <c r="F732" t="s">
        <v>135</v>
      </c>
      <c r="G732">
        <v>103</v>
      </c>
    </row>
    <row r="733" spans="1:7" x14ac:dyDescent="0.2">
      <c r="A733">
        <v>12</v>
      </c>
      <c r="B733" t="s">
        <v>146</v>
      </c>
      <c r="C733" t="s">
        <v>12</v>
      </c>
      <c r="D733" t="s">
        <v>7</v>
      </c>
      <c r="E733">
        <v>2021</v>
      </c>
      <c r="F733" t="s">
        <v>133</v>
      </c>
      <c r="G733">
        <v>100.9</v>
      </c>
    </row>
    <row r="734" spans="1:7" x14ac:dyDescent="0.2">
      <c r="A734">
        <v>12</v>
      </c>
      <c r="B734" t="s">
        <v>146</v>
      </c>
      <c r="C734" t="s">
        <v>12</v>
      </c>
      <c r="D734" t="s">
        <v>7</v>
      </c>
      <c r="E734">
        <v>2020</v>
      </c>
      <c r="F734" t="s">
        <v>133</v>
      </c>
      <c r="G734">
        <v>100.8</v>
      </c>
    </row>
    <row r="735" spans="1:7" x14ac:dyDescent="0.2">
      <c r="A735">
        <v>12</v>
      </c>
      <c r="B735" t="s">
        <v>146</v>
      </c>
      <c r="C735" t="s">
        <v>12</v>
      </c>
      <c r="D735" t="s">
        <v>7</v>
      </c>
      <c r="E735">
        <v>2022</v>
      </c>
      <c r="F735" t="s">
        <v>133</v>
      </c>
      <c r="G735">
        <v>101</v>
      </c>
    </row>
    <row r="736" spans="1:7" x14ac:dyDescent="0.2">
      <c r="A736">
        <v>12</v>
      </c>
      <c r="B736" t="s">
        <v>146</v>
      </c>
      <c r="C736" t="s">
        <v>12</v>
      </c>
      <c r="D736" t="s">
        <v>7</v>
      </c>
      <c r="E736">
        <v>2018</v>
      </c>
      <c r="F736" t="s">
        <v>135</v>
      </c>
      <c r="G736">
        <v>100.8</v>
      </c>
    </row>
    <row r="737" spans="1:7" x14ac:dyDescent="0.2">
      <c r="A737">
        <v>12</v>
      </c>
      <c r="B737" t="s">
        <v>146</v>
      </c>
      <c r="C737" t="s">
        <v>12</v>
      </c>
      <c r="D737" t="s">
        <v>7</v>
      </c>
      <c r="E737">
        <v>2021</v>
      </c>
      <c r="F737" t="s">
        <v>0</v>
      </c>
      <c r="G737">
        <v>101.3</v>
      </c>
    </row>
    <row r="738" spans="1:7" x14ac:dyDescent="0.2">
      <c r="A738">
        <v>12</v>
      </c>
      <c r="B738" t="s">
        <v>146</v>
      </c>
      <c r="C738" t="s">
        <v>12</v>
      </c>
      <c r="D738" t="s">
        <v>7</v>
      </c>
      <c r="E738">
        <v>2020</v>
      </c>
      <c r="F738" t="s">
        <v>0</v>
      </c>
      <c r="G738">
        <v>101.2</v>
      </c>
    </row>
    <row r="739" spans="1:7" x14ac:dyDescent="0.2">
      <c r="A739">
        <v>12</v>
      </c>
      <c r="B739" t="s">
        <v>146</v>
      </c>
      <c r="C739" t="s">
        <v>12</v>
      </c>
      <c r="D739" t="s">
        <v>7</v>
      </c>
      <c r="E739">
        <v>2022</v>
      </c>
      <c r="F739" t="s">
        <v>0</v>
      </c>
      <c r="G739">
        <v>101.3</v>
      </c>
    </row>
    <row r="740" spans="1:7" x14ac:dyDescent="0.2">
      <c r="A740">
        <v>12</v>
      </c>
      <c r="B740" t="s">
        <v>146</v>
      </c>
      <c r="C740" t="s">
        <v>12</v>
      </c>
      <c r="D740" t="s">
        <v>7</v>
      </c>
      <c r="E740">
        <v>2019</v>
      </c>
      <c r="F740" t="s">
        <v>134</v>
      </c>
      <c r="G740">
        <v>98.5</v>
      </c>
    </row>
    <row r="741" spans="1:7" x14ac:dyDescent="0.2">
      <c r="A741">
        <v>12</v>
      </c>
      <c r="B741" t="s">
        <v>146</v>
      </c>
      <c r="C741" t="s">
        <v>12</v>
      </c>
      <c r="D741" t="s">
        <v>7</v>
      </c>
      <c r="E741">
        <v>2021</v>
      </c>
      <c r="F741" t="s">
        <v>1</v>
      </c>
      <c r="G741">
        <v>101.6</v>
      </c>
    </row>
    <row r="742" spans="1:7" x14ac:dyDescent="0.2">
      <c r="A742">
        <v>12</v>
      </c>
      <c r="B742" t="s">
        <v>146</v>
      </c>
      <c r="C742" t="s">
        <v>12</v>
      </c>
      <c r="D742" t="s">
        <v>7</v>
      </c>
      <c r="E742">
        <v>2020</v>
      </c>
      <c r="F742" t="s">
        <v>1</v>
      </c>
      <c r="G742">
        <v>101.5</v>
      </c>
    </row>
    <row r="743" spans="1:7" x14ac:dyDescent="0.2">
      <c r="A743">
        <v>12</v>
      </c>
      <c r="B743" t="s">
        <v>146</v>
      </c>
      <c r="C743" t="s">
        <v>12</v>
      </c>
      <c r="D743" t="s">
        <v>7</v>
      </c>
      <c r="E743">
        <v>2022</v>
      </c>
      <c r="F743" t="s">
        <v>1</v>
      </c>
      <c r="G743">
        <v>102</v>
      </c>
    </row>
    <row r="744" spans="1:7" x14ac:dyDescent="0.2">
      <c r="A744">
        <v>13</v>
      </c>
      <c r="B744" t="s">
        <v>136</v>
      </c>
      <c r="C744" t="s">
        <v>112</v>
      </c>
      <c r="D744" t="s">
        <v>7</v>
      </c>
      <c r="E744">
        <v>2007</v>
      </c>
      <c r="F744" t="s">
        <v>135</v>
      </c>
      <c r="G744">
        <v>119.3</v>
      </c>
    </row>
    <row r="745" spans="1:7" x14ac:dyDescent="0.2">
      <c r="A745">
        <v>13</v>
      </c>
      <c r="B745" t="s">
        <v>136</v>
      </c>
      <c r="C745" t="s">
        <v>112</v>
      </c>
      <c r="D745" t="s">
        <v>7</v>
      </c>
      <c r="E745">
        <v>2008</v>
      </c>
      <c r="F745" t="s">
        <v>135</v>
      </c>
      <c r="G745">
        <v>99.2</v>
      </c>
    </row>
    <row r="746" spans="1:7" x14ac:dyDescent="0.2">
      <c r="A746">
        <v>13</v>
      </c>
      <c r="B746" t="s">
        <v>136</v>
      </c>
      <c r="C746" t="s">
        <v>112</v>
      </c>
      <c r="D746" t="s">
        <v>7</v>
      </c>
      <c r="E746">
        <v>2009</v>
      </c>
      <c r="F746" t="s">
        <v>134</v>
      </c>
      <c r="G746">
        <v>88</v>
      </c>
    </row>
    <row r="747" spans="1:7" x14ac:dyDescent="0.2">
      <c r="A747">
        <v>13</v>
      </c>
      <c r="B747" t="s">
        <v>136</v>
      </c>
      <c r="C747" t="s">
        <v>112</v>
      </c>
      <c r="D747" t="s">
        <v>7</v>
      </c>
      <c r="E747">
        <v>2010</v>
      </c>
      <c r="F747" t="s">
        <v>0</v>
      </c>
      <c r="G747">
        <v>98</v>
      </c>
    </row>
    <row r="748" spans="1:7" x14ac:dyDescent="0.2">
      <c r="A748">
        <v>13</v>
      </c>
      <c r="B748" t="s">
        <v>136</v>
      </c>
      <c r="C748" t="s">
        <v>112</v>
      </c>
      <c r="D748" t="s">
        <v>7</v>
      </c>
      <c r="E748">
        <v>2011</v>
      </c>
      <c r="F748" t="s">
        <v>0</v>
      </c>
      <c r="G748">
        <v>99</v>
      </c>
    </row>
    <row r="749" spans="1:7" x14ac:dyDescent="0.2">
      <c r="A749">
        <v>13</v>
      </c>
      <c r="B749" t="s">
        <v>136</v>
      </c>
      <c r="C749" t="s">
        <v>112</v>
      </c>
      <c r="D749" t="s">
        <v>7</v>
      </c>
      <c r="E749">
        <v>2011</v>
      </c>
      <c r="F749" t="s">
        <v>1</v>
      </c>
      <c r="G749">
        <v>102</v>
      </c>
    </row>
    <row r="750" spans="1:7" x14ac:dyDescent="0.2">
      <c r="A750">
        <v>13</v>
      </c>
      <c r="B750" t="s">
        <v>136</v>
      </c>
      <c r="C750" t="s">
        <v>112</v>
      </c>
      <c r="D750" t="s">
        <v>7</v>
      </c>
      <c r="E750">
        <v>2012</v>
      </c>
      <c r="F750" t="s">
        <v>0</v>
      </c>
      <c r="G750">
        <v>101.5</v>
      </c>
    </row>
    <row r="751" spans="1:7" x14ac:dyDescent="0.2">
      <c r="A751">
        <v>13</v>
      </c>
      <c r="B751" t="s">
        <v>136</v>
      </c>
      <c r="C751" t="s">
        <v>112</v>
      </c>
      <c r="D751" t="s">
        <v>7</v>
      </c>
      <c r="E751">
        <v>2012</v>
      </c>
      <c r="F751" t="s">
        <v>1</v>
      </c>
      <c r="G751">
        <v>105</v>
      </c>
    </row>
    <row r="752" spans="1:7" x14ac:dyDescent="0.2">
      <c r="A752">
        <v>13</v>
      </c>
      <c r="B752" t="s">
        <v>136</v>
      </c>
      <c r="C752" t="s">
        <v>112</v>
      </c>
      <c r="D752" t="s">
        <v>7</v>
      </c>
      <c r="E752">
        <v>2010</v>
      </c>
      <c r="F752" t="s">
        <v>1</v>
      </c>
      <c r="G752">
        <v>101</v>
      </c>
    </row>
    <row r="753" spans="1:7" x14ac:dyDescent="0.2">
      <c r="A753">
        <v>13</v>
      </c>
      <c r="B753" t="s">
        <v>137</v>
      </c>
      <c r="C753" t="s">
        <v>112</v>
      </c>
      <c r="D753" t="s">
        <v>7</v>
      </c>
      <c r="E753">
        <v>2008</v>
      </c>
      <c r="F753" t="s">
        <v>135</v>
      </c>
      <c r="G753">
        <v>99.2</v>
      </c>
    </row>
    <row r="754" spans="1:7" x14ac:dyDescent="0.2">
      <c r="A754">
        <v>13</v>
      </c>
      <c r="B754" t="s">
        <v>137</v>
      </c>
      <c r="C754" t="s">
        <v>112</v>
      </c>
      <c r="D754" t="s">
        <v>7</v>
      </c>
      <c r="E754">
        <v>2012</v>
      </c>
      <c r="F754" t="s">
        <v>1</v>
      </c>
      <c r="G754">
        <v>103.5</v>
      </c>
    </row>
    <row r="755" spans="1:7" x14ac:dyDescent="0.2">
      <c r="A755">
        <v>13</v>
      </c>
      <c r="B755" t="s">
        <v>137</v>
      </c>
      <c r="C755" t="s">
        <v>112</v>
      </c>
      <c r="D755" t="s">
        <v>7</v>
      </c>
      <c r="E755">
        <v>2011</v>
      </c>
      <c r="F755" t="s">
        <v>0</v>
      </c>
      <c r="G755">
        <v>101.5</v>
      </c>
    </row>
    <row r="756" spans="1:7" x14ac:dyDescent="0.2">
      <c r="A756">
        <v>13</v>
      </c>
      <c r="B756" t="s">
        <v>137</v>
      </c>
      <c r="C756" t="s">
        <v>112</v>
      </c>
      <c r="D756" t="s">
        <v>7</v>
      </c>
      <c r="E756">
        <v>2009</v>
      </c>
      <c r="F756" t="s">
        <v>135</v>
      </c>
      <c r="G756">
        <v>88.3</v>
      </c>
    </row>
    <row r="757" spans="1:7" x14ac:dyDescent="0.2">
      <c r="A757">
        <v>13</v>
      </c>
      <c r="B757" t="s">
        <v>137</v>
      </c>
      <c r="C757" t="s">
        <v>112</v>
      </c>
      <c r="D757" t="s">
        <v>7</v>
      </c>
      <c r="E757">
        <v>2013</v>
      </c>
      <c r="F757" t="s">
        <v>0</v>
      </c>
      <c r="G757">
        <v>102.5</v>
      </c>
    </row>
    <row r="758" spans="1:7" x14ac:dyDescent="0.2">
      <c r="A758">
        <v>13</v>
      </c>
      <c r="B758" t="s">
        <v>137</v>
      </c>
      <c r="C758" t="s">
        <v>112</v>
      </c>
      <c r="D758" t="s">
        <v>7</v>
      </c>
      <c r="E758">
        <v>2011</v>
      </c>
      <c r="F758" t="s">
        <v>1</v>
      </c>
      <c r="G758">
        <v>102.5</v>
      </c>
    </row>
    <row r="759" spans="1:7" x14ac:dyDescent="0.2">
      <c r="A759">
        <v>13</v>
      </c>
      <c r="B759" t="s">
        <v>137</v>
      </c>
      <c r="C759" t="s">
        <v>112</v>
      </c>
      <c r="D759" t="s">
        <v>7</v>
      </c>
      <c r="E759">
        <v>2010</v>
      </c>
      <c r="F759" t="s">
        <v>134</v>
      </c>
      <c r="G759">
        <v>102.5</v>
      </c>
    </row>
    <row r="760" spans="1:7" x14ac:dyDescent="0.2">
      <c r="A760">
        <v>13</v>
      </c>
      <c r="B760" t="s">
        <v>137</v>
      </c>
      <c r="C760" t="s">
        <v>112</v>
      </c>
      <c r="D760" t="s">
        <v>7</v>
      </c>
      <c r="E760">
        <v>2013</v>
      </c>
      <c r="F760" t="s">
        <v>1</v>
      </c>
      <c r="G760">
        <v>104.5</v>
      </c>
    </row>
    <row r="761" spans="1:7" x14ac:dyDescent="0.2">
      <c r="A761">
        <v>13</v>
      </c>
      <c r="B761" t="s">
        <v>137</v>
      </c>
      <c r="C761" t="s">
        <v>112</v>
      </c>
      <c r="D761" t="s">
        <v>7</v>
      </c>
      <c r="E761">
        <v>2012</v>
      </c>
      <c r="F761" t="s">
        <v>0</v>
      </c>
      <c r="G761">
        <v>101</v>
      </c>
    </row>
    <row r="762" spans="1:7" x14ac:dyDescent="0.2">
      <c r="A762">
        <v>13</v>
      </c>
      <c r="B762" t="s">
        <v>138</v>
      </c>
      <c r="C762" t="s">
        <v>112</v>
      </c>
      <c r="D762" t="s">
        <v>7</v>
      </c>
      <c r="E762">
        <v>2011</v>
      </c>
      <c r="F762" t="s">
        <v>134</v>
      </c>
      <c r="G762">
        <v>100</v>
      </c>
    </row>
    <row r="763" spans="1:7" x14ac:dyDescent="0.2">
      <c r="A763">
        <v>13</v>
      </c>
      <c r="B763" t="s">
        <v>138</v>
      </c>
      <c r="C763" t="s">
        <v>112</v>
      </c>
      <c r="D763" t="s">
        <v>7</v>
      </c>
      <c r="E763">
        <v>2013</v>
      </c>
      <c r="F763" t="s">
        <v>0</v>
      </c>
      <c r="G763">
        <v>102.5</v>
      </c>
    </row>
    <row r="764" spans="1:7" x14ac:dyDescent="0.2">
      <c r="A764">
        <v>13</v>
      </c>
      <c r="B764" t="s">
        <v>138</v>
      </c>
      <c r="C764" t="s">
        <v>112</v>
      </c>
      <c r="D764" t="s">
        <v>7</v>
      </c>
      <c r="E764">
        <v>2012</v>
      </c>
      <c r="F764" t="s">
        <v>0</v>
      </c>
      <c r="G764">
        <v>102</v>
      </c>
    </row>
    <row r="765" spans="1:7" x14ac:dyDescent="0.2">
      <c r="A765">
        <v>13</v>
      </c>
      <c r="B765" t="s">
        <v>138</v>
      </c>
      <c r="C765" t="s">
        <v>112</v>
      </c>
      <c r="D765" t="s">
        <v>7</v>
      </c>
      <c r="E765">
        <v>2013</v>
      </c>
      <c r="F765" t="s">
        <v>1</v>
      </c>
      <c r="G765">
        <v>105</v>
      </c>
    </row>
    <row r="766" spans="1:7" x14ac:dyDescent="0.2">
      <c r="A766">
        <v>13</v>
      </c>
      <c r="B766" t="s">
        <v>138</v>
      </c>
      <c r="C766" t="s">
        <v>112</v>
      </c>
      <c r="D766" t="s">
        <v>7</v>
      </c>
      <c r="E766">
        <v>2012</v>
      </c>
      <c r="F766" t="s">
        <v>1</v>
      </c>
      <c r="G766">
        <v>105</v>
      </c>
    </row>
    <row r="767" spans="1:7" x14ac:dyDescent="0.2">
      <c r="A767">
        <v>13</v>
      </c>
      <c r="B767" t="s">
        <v>138</v>
      </c>
      <c r="C767" t="s">
        <v>112</v>
      </c>
      <c r="D767" t="s">
        <v>7</v>
      </c>
      <c r="E767">
        <v>2010</v>
      </c>
      <c r="F767" t="s">
        <v>135</v>
      </c>
      <c r="G767">
        <v>111</v>
      </c>
    </row>
    <row r="768" spans="1:7" x14ac:dyDescent="0.2">
      <c r="A768">
        <v>13</v>
      </c>
      <c r="B768" t="s">
        <v>138</v>
      </c>
      <c r="C768" t="s">
        <v>112</v>
      </c>
      <c r="D768" t="s">
        <v>7</v>
      </c>
      <c r="E768">
        <v>2014</v>
      </c>
      <c r="F768" t="s">
        <v>0</v>
      </c>
      <c r="G768">
        <v>103</v>
      </c>
    </row>
    <row r="769" spans="1:7" x14ac:dyDescent="0.2">
      <c r="A769">
        <v>13</v>
      </c>
      <c r="B769" t="s">
        <v>138</v>
      </c>
      <c r="C769" t="s">
        <v>112</v>
      </c>
      <c r="D769" t="s">
        <v>7</v>
      </c>
      <c r="E769">
        <v>2014</v>
      </c>
      <c r="F769" t="s">
        <v>1</v>
      </c>
      <c r="G769">
        <v>105</v>
      </c>
    </row>
    <row r="770" spans="1:7" x14ac:dyDescent="0.2">
      <c r="A770">
        <v>13</v>
      </c>
      <c r="B770" t="s">
        <v>139</v>
      </c>
      <c r="C770" t="s">
        <v>83</v>
      </c>
      <c r="D770" t="s">
        <v>7</v>
      </c>
      <c r="E770">
        <v>2013</v>
      </c>
      <c r="F770" t="s">
        <v>1</v>
      </c>
      <c r="G770">
        <v>102</v>
      </c>
    </row>
    <row r="771" spans="1:7" x14ac:dyDescent="0.2">
      <c r="A771">
        <v>13</v>
      </c>
      <c r="B771" t="s">
        <v>139</v>
      </c>
      <c r="C771" t="s">
        <v>83</v>
      </c>
      <c r="D771" t="s">
        <v>7</v>
      </c>
      <c r="E771">
        <v>2015</v>
      </c>
      <c r="F771" t="s">
        <v>0</v>
      </c>
      <c r="G771">
        <v>102</v>
      </c>
    </row>
    <row r="772" spans="1:7" x14ac:dyDescent="0.2">
      <c r="A772">
        <v>13</v>
      </c>
      <c r="B772" t="s">
        <v>139</v>
      </c>
      <c r="C772" t="s">
        <v>83</v>
      </c>
      <c r="D772" t="s">
        <v>7</v>
      </c>
      <c r="E772">
        <v>2011</v>
      </c>
      <c r="F772" t="s">
        <v>135</v>
      </c>
      <c r="G772">
        <v>93.9</v>
      </c>
    </row>
    <row r="773" spans="1:7" x14ac:dyDescent="0.2">
      <c r="A773">
        <v>13</v>
      </c>
      <c r="B773" t="s">
        <v>139</v>
      </c>
      <c r="C773" t="s">
        <v>83</v>
      </c>
      <c r="D773" t="s">
        <v>7</v>
      </c>
      <c r="E773">
        <v>2014</v>
      </c>
      <c r="F773" t="s">
        <v>0</v>
      </c>
      <c r="G773">
        <v>101.5</v>
      </c>
    </row>
    <row r="774" spans="1:7" x14ac:dyDescent="0.2">
      <c r="A774">
        <v>13</v>
      </c>
      <c r="B774" t="s">
        <v>139</v>
      </c>
      <c r="C774" t="s">
        <v>83</v>
      </c>
      <c r="D774" t="s">
        <v>7</v>
      </c>
      <c r="E774">
        <v>2015</v>
      </c>
      <c r="F774" t="s">
        <v>1</v>
      </c>
      <c r="G774">
        <v>103.5</v>
      </c>
    </row>
    <row r="775" spans="1:7" x14ac:dyDescent="0.2">
      <c r="A775">
        <v>13</v>
      </c>
      <c r="B775" t="s">
        <v>139</v>
      </c>
      <c r="C775" t="s">
        <v>83</v>
      </c>
      <c r="D775" t="s">
        <v>7</v>
      </c>
      <c r="E775">
        <v>2012</v>
      </c>
      <c r="F775" t="s">
        <v>134</v>
      </c>
      <c r="G775">
        <v>101.5</v>
      </c>
    </row>
    <row r="776" spans="1:7" x14ac:dyDescent="0.2">
      <c r="A776">
        <v>13</v>
      </c>
      <c r="B776" t="s">
        <v>139</v>
      </c>
      <c r="C776" t="s">
        <v>83</v>
      </c>
      <c r="D776" t="s">
        <v>7</v>
      </c>
      <c r="E776">
        <v>2014</v>
      </c>
      <c r="F776" t="s">
        <v>1</v>
      </c>
      <c r="G776">
        <v>103</v>
      </c>
    </row>
    <row r="777" spans="1:7" x14ac:dyDescent="0.2">
      <c r="A777">
        <v>13</v>
      </c>
      <c r="B777" t="s">
        <v>139</v>
      </c>
      <c r="C777" t="s">
        <v>83</v>
      </c>
      <c r="D777" t="s">
        <v>7</v>
      </c>
      <c r="E777">
        <v>2013</v>
      </c>
      <c r="F777" t="s">
        <v>0</v>
      </c>
      <c r="G777">
        <v>101</v>
      </c>
    </row>
    <row r="778" spans="1:7" x14ac:dyDescent="0.2">
      <c r="A778">
        <v>13</v>
      </c>
      <c r="B778" t="s">
        <v>140</v>
      </c>
      <c r="C778" t="s">
        <v>83</v>
      </c>
      <c r="D778" t="s">
        <v>7</v>
      </c>
      <c r="E778">
        <v>2011</v>
      </c>
      <c r="F778" t="s">
        <v>135</v>
      </c>
      <c r="G778">
        <v>94</v>
      </c>
    </row>
    <row r="779" spans="1:7" x14ac:dyDescent="0.2">
      <c r="A779">
        <v>13</v>
      </c>
      <c r="B779" t="s">
        <v>140</v>
      </c>
      <c r="C779" t="s">
        <v>83</v>
      </c>
      <c r="D779" t="s">
        <v>7</v>
      </c>
      <c r="E779">
        <v>2015</v>
      </c>
      <c r="F779" t="s">
        <v>1</v>
      </c>
      <c r="G779">
        <v>104</v>
      </c>
    </row>
    <row r="780" spans="1:7" x14ac:dyDescent="0.2">
      <c r="A780">
        <v>13</v>
      </c>
      <c r="B780" t="s">
        <v>140</v>
      </c>
      <c r="C780" t="s">
        <v>83</v>
      </c>
      <c r="D780" t="s">
        <v>7</v>
      </c>
      <c r="E780">
        <v>2014</v>
      </c>
      <c r="F780" t="s">
        <v>0</v>
      </c>
      <c r="G780">
        <v>98</v>
      </c>
    </row>
    <row r="781" spans="1:7" x14ac:dyDescent="0.2">
      <c r="A781">
        <v>13</v>
      </c>
      <c r="B781" t="s">
        <v>140</v>
      </c>
      <c r="C781" t="s">
        <v>83</v>
      </c>
      <c r="D781" t="s">
        <v>7</v>
      </c>
      <c r="E781">
        <v>2012</v>
      </c>
      <c r="F781" t="s">
        <v>135</v>
      </c>
      <c r="G781">
        <v>92.2</v>
      </c>
    </row>
    <row r="782" spans="1:7" x14ac:dyDescent="0.2">
      <c r="A782">
        <v>13</v>
      </c>
      <c r="B782" t="s">
        <v>140</v>
      </c>
      <c r="C782" t="s">
        <v>83</v>
      </c>
      <c r="D782" t="s">
        <v>7</v>
      </c>
      <c r="E782">
        <v>2016</v>
      </c>
      <c r="F782" t="s">
        <v>0</v>
      </c>
      <c r="G782">
        <v>101</v>
      </c>
    </row>
    <row r="783" spans="1:7" x14ac:dyDescent="0.2">
      <c r="A783">
        <v>13</v>
      </c>
      <c r="B783" t="s">
        <v>140</v>
      </c>
      <c r="C783" t="s">
        <v>83</v>
      </c>
      <c r="D783" t="s">
        <v>7</v>
      </c>
      <c r="E783">
        <v>2014</v>
      </c>
      <c r="F783" t="s">
        <v>1</v>
      </c>
      <c r="G783">
        <v>103</v>
      </c>
    </row>
    <row r="784" spans="1:7" x14ac:dyDescent="0.2">
      <c r="A784">
        <v>13</v>
      </c>
      <c r="B784" t="s">
        <v>140</v>
      </c>
      <c r="C784" t="s">
        <v>83</v>
      </c>
      <c r="D784" t="s">
        <v>7</v>
      </c>
      <c r="E784">
        <v>2013</v>
      </c>
      <c r="F784" t="s">
        <v>134</v>
      </c>
      <c r="G784">
        <v>80</v>
      </c>
    </row>
    <row r="785" spans="1:7" x14ac:dyDescent="0.2">
      <c r="A785">
        <v>13</v>
      </c>
      <c r="B785" t="s">
        <v>140</v>
      </c>
      <c r="C785" t="s">
        <v>83</v>
      </c>
      <c r="D785" t="s">
        <v>7</v>
      </c>
      <c r="E785">
        <v>2016</v>
      </c>
      <c r="F785" t="s">
        <v>1</v>
      </c>
      <c r="G785">
        <v>105</v>
      </c>
    </row>
    <row r="786" spans="1:7" x14ac:dyDescent="0.2">
      <c r="A786">
        <v>13</v>
      </c>
      <c r="B786" t="s">
        <v>140</v>
      </c>
      <c r="C786" t="s">
        <v>83</v>
      </c>
      <c r="D786" t="s">
        <v>7</v>
      </c>
      <c r="E786">
        <v>2015</v>
      </c>
      <c r="F786" t="s">
        <v>0</v>
      </c>
      <c r="G786">
        <v>100.5</v>
      </c>
    </row>
    <row r="787" spans="1:7" x14ac:dyDescent="0.2">
      <c r="A787">
        <v>13</v>
      </c>
      <c r="B787" t="s">
        <v>141</v>
      </c>
      <c r="C787" t="s">
        <v>83</v>
      </c>
      <c r="D787" t="s">
        <v>7</v>
      </c>
      <c r="E787">
        <v>2014</v>
      </c>
      <c r="F787" t="s">
        <v>134</v>
      </c>
      <c r="G787">
        <v>102.5</v>
      </c>
    </row>
    <row r="788" spans="1:7" x14ac:dyDescent="0.2">
      <c r="A788">
        <v>13</v>
      </c>
      <c r="B788" t="s">
        <v>141</v>
      </c>
      <c r="C788" t="s">
        <v>83</v>
      </c>
      <c r="D788" t="s">
        <v>7</v>
      </c>
      <c r="E788">
        <v>2016</v>
      </c>
      <c r="F788" t="s">
        <v>0</v>
      </c>
      <c r="G788">
        <v>101.5</v>
      </c>
    </row>
    <row r="789" spans="1:7" x14ac:dyDescent="0.2">
      <c r="A789">
        <v>13</v>
      </c>
      <c r="B789" t="s">
        <v>141</v>
      </c>
      <c r="C789" t="s">
        <v>83</v>
      </c>
      <c r="D789" t="s">
        <v>7</v>
      </c>
      <c r="E789">
        <v>2015</v>
      </c>
      <c r="F789" t="s">
        <v>0</v>
      </c>
      <c r="G789">
        <v>100.5</v>
      </c>
    </row>
    <row r="790" spans="1:7" x14ac:dyDescent="0.2">
      <c r="A790">
        <v>13</v>
      </c>
      <c r="B790" t="s">
        <v>141</v>
      </c>
      <c r="C790" t="s">
        <v>83</v>
      </c>
      <c r="D790" t="s">
        <v>7</v>
      </c>
      <c r="E790">
        <v>2012</v>
      </c>
      <c r="F790" t="s">
        <v>135</v>
      </c>
      <c r="G790">
        <v>97.1</v>
      </c>
    </row>
    <row r="791" spans="1:7" x14ac:dyDescent="0.2">
      <c r="A791">
        <v>13</v>
      </c>
      <c r="B791" t="s">
        <v>141</v>
      </c>
      <c r="C791" t="s">
        <v>83</v>
      </c>
      <c r="D791" t="s">
        <v>7</v>
      </c>
      <c r="E791">
        <v>2016</v>
      </c>
      <c r="F791" t="s">
        <v>1</v>
      </c>
      <c r="G791">
        <v>103</v>
      </c>
    </row>
    <row r="792" spans="1:7" x14ac:dyDescent="0.2">
      <c r="A792">
        <v>13</v>
      </c>
      <c r="B792" t="s">
        <v>141</v>
      </c>
      <c r="C792" t="s">
        <v>83</v>
      </c>
      <c r="D792" t="s">
        <v>7</v>
      </c>
      <c r="E792">
        <v>2015</v>
      </c>
      <c r="F792" t="s">
        <v>1</v>
      </c>
      <c r="G792">
        <v>102.5</v>
      </c>
    </row>
    <row r="793" spans="1:7" x14ac:dyDescent="0.2">
      <c r="A793">
        <v>13</v>
      </c>
      <c r="B793" t="s">
        <v>141</v>
      </c>
      <c r="C793" t="s">
        <v>83</v>
      </c>
      <c r="D793" t="s">
        <v>7</v>
      </c>
      <c r="E793">
        <v>2013</v>
      </c>
      <c r="F793" t="s">
        <v>135</v>
      </c>
      <c r="G793">
        <v>83.2</v>
      </c>
    </row>
    <row r="794" spans="1:7" x14ac:dyDescent="0.2">
      <c r="A794">
        <v>13</v>
      </c>
      <c r="B794" t="s">
        <v>141</v>
      </c>
      <c r="C794" t="s">
        <v>83</v>
      </c>
      <c r="D794" t="s">
        <v>7</v>
      </c>
      <c r="E794">
        <v>2017</v>
      </c>
      <c r="F794" t="s">
        <v>0</v>
      </c>
      <c r="G794">
        <v>102</v>
      </c>
    </row>
    <row r="795" spans="1:7" x14ac:dyDescent="0.2">
      <c r="A795">
        <v>13</v>
      </c>
      <c r="B795" t="s">
        <v>141</v>
      </c>
      <c r="C795" t="s">
        <v>83</v>
      </c>
      <c r="D795" t="s">
        <v>7</v>
      </c>
      <c r="E795">
        <v>2017</v>
      </c>
      <c r="F795" t="s">
        <v>1</v>
      </c>
      <c r="G795">
        <v>103.5</v>
      </c>
    </row>
    <row r="796" spans="1:7" x14ac:dyDescent="0.2">
      <c r="A796">
        <v>13</v>
      </c>
      <c r="B796" t="s">
        <v>142</v>
      </c>
      <c r="C796" t="s">
        <v>83</v>
      </c>
      <c r="D796" t="s">
        <v>7</v>
      </c>
      <c r="E796">
        <v>2017</v>
      </c>
      <c r="F796" t="s">
        <v>0</v>
      </c>
      <c r="G796">
        <v>101</v>
      </c>
    </row>
    <row r="797" spans="1:7" x14ac:dyDescent="0.2">
      <c r="A797">
        <v>13</v>
      </c>
      <c r="B797" t="s">
        <v>142</v>
      </c>
      <c r="C797" t="s">
        <v>83</v>
      </c>
      <c r="D797" t="s">
        <v>7</v>
      </c>
      <c r="E797">
        <v>2018</v>
      </c>
      <c r="F797" t="s">
        <v>1</v>
      </c>
      <c r="G797">
        <v>102.5</v>
      </c>
    </row>
    <row r="798" spans="1:7" x14ac:dyDescent="0.2">
      <c r="A798">
        <v>13</v>
      </c>
      <c r="B798" t="s">
        <v>142</v>
      </c>
      <c r="C798" t="s">
        <v>83</v>
      </c>
      <c r="D798" t="s">
        <v>7</v>
      </c>
      <c r="E798">
        <v>2015</v>
      </c>
      <c r="F798" t="s">
        <v>134</v>
      </c>
      <c r="G798">
        <v>106</v>
      </c>
    </row>
    <row r="799" spans="1:7" x14ac:dyDescent="0.2">
      <c r="A799">
        <v>13</v>
      </c>
      <c r="B799" t="s">
        <v>142</v>
      </c>
      <c r="C799" t="s">
        <v>83</v>
      </c>
      <c r="D799" t="s">
        <v>7</v>
      </c>
      <c r="E799">
        <v>2017</v>
      </c>
      <c r="F799" t="s">
        <v>1</v>
      </c>
      <c r="G799">
        <v>102.5</v>
      </c>
    </row>
    <row r="800" spans="1:7" x14ac:dyDescent="0.2">
      <c r="A800">
        <v>13</v>
      </c>
      <c r="B800" t="s">
        <v>142</v>
      </c>
      <c r="C800" t="s">
        <v>83</v>
      </c>
      <c r="D800" t="s">
        <v>7</v>
      </c>
      <c r="E800">
        <v>2013</v>
      </c>
      <c r="F800" t="s">
        <v>135</v>
      </c>
      <c r="G800">
        <v>86.3</v>
      </c>
    </row>
    <row r="801" spans="1:7" x14ac:dyDescent="0.2">
      <c r="A801">
        <v>13</v>
      </c>
      <c r="B801" t="s">
        <v>142</v>
      </c>
      <c r="C801" t="s">
        <v>83</v>
      </c>
      <c r="D801" t="s">
        <v>7</v>
      </c>
      <c r="E801">
        <v>2016</v>
      </c>
      <c r="F801" t="s">
        <v>0</v>
      </c>
      <c r="G801">
        <v>100</v>
      </c>
    </row>
    <row r="802" spans="1:7" x14ac:dyDescent="0.2">
      <c r="A802">
        <v>13</v>
      </c>
      <c r="B802" t="s">
        <v>142</v>
      </c>
      <c r="C802" t="s">
        <v>83</v>
      </c>
      <c r="D802" t="s">
        <v>7</v>
      </c>
      <c r="E802">
        <v>2018</v>
      </c>
      <c r="F802" t="s">
        <v>0</v>
      </c>
      <c r="G802">
        <v>101</v>
      </c>
    </row>
    <row r="803" spans="1:7" x14ac:dyDescent="0.2">
      <c r="A803">
        <v>13</v>
      </c>
      <c r="B803" t="s">
        <v>142</v>
      </c>
      <c r="C803" t="s">
        <v>83</v>
      </c>
      <c r="D803" t="s">
        <v>7</v>
      </c>
      <c r="E803">
        <v>2014</v>
      </c>
      <c r="F803" t="s">
        <v>135</v>
      </c>
      <c r="G803">
        <v>99.7</v>
      </c>
    </row>
    <row r="804" spans="1:7" x14ac:dyDescent="0.2">
      <c r="A804">
        <v>13</v>
      </c>
      <c r="B804" t="s">
        <v>142</v>
      </c>
      <c r="C804" t="s">
        <v>83</v>
      </c>
      <c r="D804" t="s">
        <v>7</v>
      </c>
      <c r="E804">
        <v>2016</v>
      </c>
      <c r="F804" t="s">
        <v>1</v>
      </c>
      <c r="G804">
        <v>101.5</v>
      </c>
    </row>
    <row r="805" spans="1:7" x14ac:dyDescent="0.2">
      <c r="A805">
        <v>13</v>
      </c>
      <c r="B805" t="s">
        <v>143</v>
      </c>
      <c r="C805" t="s">
        <v>83</v>
      </c>
      <c r="D805" t="s">
        <v>7</v>
      </c>
      <c r="E805">
        <v>2016</v>
      </c>
      <c r="F805" t="s">
        <v>134</v>
      </c>
      <c r="G805">
        <v>104</v>
      </c>
    </row>
    <row r="806" spans="1:7" x14ac:dyDescent="0.2">
      <c r="A806">
        <v>13</v>
      </c>
      <c r="B806" t="s">
        <v>143</v>
      </c>
      <c r="C806" t="s">
        <v>83</v>
      </c>
      <c r="D806" t="s">
        <v>7</v>
      </c>
      <c r="E806">
        <v>2019</v>
      </c>
      <c r="F806" t="s">
        <v>1</v>
      </c>
      <c r="G806">
        <v>104.5</v>
      </c>
    </row>
    <row r="807" spans="1:7" x14ac:dyDescent="0.2">
      <c r="A807">
        <v>13</v>
      </c>
      <c r="B807" t="s">
        <v>143</v>
      </c>
      <c r="C807" t="s">
        <v>83</v>
      </c>
      <c r="D807" t="s">
        <v>7</v>
      </c>
      <c r="E807">
        <v>2018</v>
      </c>
      <c r="F807" t="s">
        <v>0</v>
      </c>
      <c r="G807">
        <v>103</v>
      </c>
    </row>
    <row r="808" spans="1:7" x14ac:dyDescent="0.2">
      <c r="A808">
        <v>13</v>
      </c>
      <c r="B808" t="s">
        <v>143</v>
      </c>
      <c r="C808" t="s">
        <v>83</v>
      </c>
      <c r="D808" t="s">
        <v>7</v>
      </c>
      <c r="E808">
        <v>2017</v>
      </c>
      <c r="F808" t="s">
        <v>0</v>
      </c>
      <c r="G808">
        <v>102.5</v>
      </c>
    </row>
    <row r="809" spans="1:7" x14ac:dyDescent="0.2">
      <c r="A809">
        <v>13</v>
      </c>
      <c r="B809" t="s">
        <v>143</v>
      </c>
      <c r="C809" t="s">
        <v>83</v>
      </c>
      <c r="D809" t="s">
        <v>7</v>
      </c>
      <c r="E809">
        <v>2018</v>
      </c>
      <c r="F809" t="s">
        <v>1</v>
      </c>
      <c r="G809">
        <v>104</v>
      </c>
    </row>
    <row r="810" spans="1:7" x14ac:dyDescent="0.2">
      <c r="A810">
        <v>13</v>
      </c>
      <c r="B810" t="s">
        <v>143</v>
      </c>
      <c r="C810" t="s">
        <v>83</v>
      </c>
      <c r="D810" t="s">
        <v>7</v>
      </c>
      <c r="E810">
        <v>2017</v>
      </c>
      <c r="F810" t="s">
        <v>1</v>
      </c>
      <c r="G810">
        <v>103.5</v>
      </c>
    </row>
    <row r="811" spans="1:7" x14ac:dyDescent="0.2">
      <c r="A811">
        <v>13</v>
      </c>
      <c r="B811" t="s">
        <v>143</v>
      </c>
      <c r="C811" t="s">
        <v>83</v>
      </c>
      <c r="D811" t="s">
        <v>7</v>
      </c>
      <c r="E811">
        <v>2019</v>
      </c>
      <c r="F811" t="s">
        <v>0</v>
      </c>
      <c r="G811">
        <v>103.5</v>
      </c>
    </row>
    <row r="812" spans="1:7" x14ac:dyDescent="0.2">
      <c r="A812">
        <v>13</v>
      </c>
      <c r="B812" t="s">
        <v>143</v>
      </c>
      <c r="C812" t="s">
        <v>83</v>
      </c>
      <c r="D812" t="s">
        <v>7</v>
      </c>
      <c r="E812">
        <v>2014</v>
      </c>
      <c r="F812" t="s">
        <v>135</v>
      </c>
      <c r="G812">
        <v>103.2</v>
      </c>
    </row>
    <row r="813" spans="1:7" x14ac:dyDescent="0.2">
      <c r="A813">
        <v>13</v>
      </c>
      <c r="B813" t="s">
        <v>143</v>
      </c>
      <c r="C813" t="s">
        <v>83</v>
      </c>
      <c r="D813" t="s">
        <v>7</v>
      </c>
      <c r="E813">
        <v>2015</v>
      </c>
      <c r="F813" t="s">
        <v>135</v>
      </c>
      <c r="G813">
        <v>99.2</v>
      </c>
    </row>
    <row r="814" spans="1:7" x14ac:dyDescent="0.2">
      <c r="A814">
        <v>13</v>
      </c>
      <c r="B814" t="s">
        <v>144</v>
      </c>
      <c r="C814" t="s">
        <v>13</v>
      </c>
      <c r="D814" t="s">
        <v>7</v>
      </c>
      <c r="E814">
        <v>2016</v>
      </c>
      <c r="F814" t="s">
        <v>135</v>
      </c>
      <c r="G814">
        <v>103.4</v>
      </c>
    </row>
    <row r="815" spans="1:7" x14ac:dyDescent="0.2">
      <c r="A815">
        <v>13</v>
      </c>
      <c r="B815" t="s">
        <v>144</v>
      </c>
      <c r="C815" t="s">
        <v>13</v>
      </c>
      <c r="D815" t="s">
        <v>7</v>
      </c>
      <c r="E815">
        <v>2019</v>
      </c>
      <c r="F815" t="s">
        <v>133</v>
      </c>
      <c r="G815">
        <v>101.5</v>
      </c>
    </row>
    <row r="816" spans="1:7" x14ac:dyDescent="0.2">
      <c r="A816">
        <v>13</v>
      </c>
      <c r="B816" t="s">
        <v>144</v>
      </c>
      <c r="C816" t="s">
        <v>13</v>
      </c>
      <c r="D816" t="s">
        <v>7</v>
      </c>
      <c r="E816">
        <v>2018</v>
      </c>
      <c r="F816" t="s">
        <v>133</v>
      </c>
      <c r="G816">
        <v>101</v>
      </c>
    </row>
    <row r="817" spans="1:7" x14ac:dyDescent="0.2">
      <c r="A817">
        <v>13</v>
      </c>
      <c r="B817" t="s">
        <v>144</v>
      </c>
      <c r="C817" t="s">
        <v>13</v>
      </c>
      <c r="D817" t="s">
        <v>7</v>
      </c>
      <c r="E817">
        <v>2020</v>
      </c>
      <c r="F817" t="s">
        <v>133</v>
      </c>
      <c r="G817">
        <v>101.5</v>
      </c>
    </row>
    <row r="818" spans="1:7" x14ac:dyDescent="0.2">
      <c r="A818">
        <v>13</v>
      </c>
      <c r="B818" t="s">
        <v>144</v>
      </c>
      <c r="C818" t="s">
        <v>13</v>
      </c>
      <c r="D818" t="s">
        <v>7</v>
      </c>
      <c r="E818">
        <v>2017</v>
      </c>
      <c r="F818" t="s">
        <v>134</v>
      </c>
      <c r="G818">
        <v>101</v>
      </c>
    </row>
    <row r="819" spans="1:7" x14ac:dyDescent="0.2">
      <c r="A819">
        <v>13</v>
      </c>
      <c r="B819" t="s">
        <v>144</v>
      </c>
      <c r="C819" t="s">
        <v>13</v>
      </c>
      <c r="D819" t="s">
        <v>7</v>
      </c>
      <c r="E819">
        <v>2019</v>
      </c>
      <c r="F819" t="s">
        <v>1</v>
      </c>
      <c r="G819">
        <v>104</v>
      </c>
    </row>
    <row r="820" spans="1:7" x14ac:dyDescent="0.2">
      <c r="A820">
        <v>13</v>
      </c>
      <c r="B820" t="s">
        <v>144</v>
      </c>
      <c r="C820" t="s">
        <v>13</v>
      </c>
      <c r="D820" t="s">
        <v>7</v>
      </c>
      <c r="E820">
        <v>2018</v>
      </c>
      <c r="F820" t="s">
        <v>1</v>
      </c>
      <c r="G820">
        <v>104</v>
      </c>
    </row>
    <row r="821" spans="1:7" x14ac:dyDescent="0.2">
      <c r="A821">
        <v>13</v>
      </c>
      <c r="B821" t="s">
        <v>144</v>
      </c>
      <c r="C821" t="s">
        <v>13</v>
      </c>
      <c r="D821" t="s">
        <v>7</v>
      </c>
      <c r="E821">
        <v>2020</v>
      </c>
      <c r="F821" t="s">
        <v>1</v>
      </c>
      <c r="G821">
        <v>105</v>
      </c>
    </row>
    <row r="822" spans="1:7" x14ac:dyDescent="0.2">
      <c r="A822">
        <v>13</v>
      </c>
      <c r="B822" t="s">
        <v>144</v>
      </c>
      <c r="C822" t="s">
        <v>13</v>
      </c>
      <c r="D822" t="s">
        <v>7</v>
      </c>
      <c r="E822">
        <v>2018</v>
      </c>
      <c r="F822" t="s">
        <v>0</v>
      </c>
      <c r="G822">
        <v>102</v>
      </c>
    </row>
    <row r="823" spans="1:7" x14ac:dyDescent="0.2">
      <c r="A823">
        <v>13</v>
      </c>
      <c r="B823" t="s">
        <v>144</v>
      </c>
      <c r="C823" t="s">
        <v>13</v>
      </c>
      <c r="D823" t="s">
        <v>7</v>
      </c>
      <c r="E823">
        <v>2020</v>
      </c>
      <c r="F823" t="s">
        <v>0</v>
      </c>
      <c r="G823">
        <v>103</v>
      </c>
    </row>
    <row r="824" spans="1:7" x14ac:dyDescent="0.2">
      <c r="A824">
        <v>13</v>
      </c>
      <c r="B824" t="s">
        <v>144</v>
      </c>
      <c r="C824" t="s">
        <v>13</v>
      </c>
      <c r="D824" t="s">
        <v>7</v>
      </c>
      <c r="E824">
        <v>2019</v>
      </c>
      <c r="F824" t="s">
        <v>0</v>
      </c>
      <c r="G824">
        <v>103</v>
      </c>
    </row>
    <row r="825" spans="1:7" x14ac:dyDescent="0.2">
      <c r="A825">
        <v>13</v>
      </c>
      <c r="B825" t="s">
        <v>144</v>
      </c>
      <c r="C825" t="s">
        <v>13</v>
      </c>
      <c r="D825" t="s">
        <v>7</v>
      </c>
      <c r="E825">
        <v>2015</v>
      </c>
      <c r="F825" t="s">
        <v>135</v>
      </c>
      <c r="G825">
        <v>97.7</v>
      </c>
    </row>
    <row r="826" spans="1:7" x14ac:dyDescent="0.2">
      <c r="A826">
        <v>13</v>
      </c>
      <c r="B826" t="s">
        <v>145</v>
      </c>
      <c r="C826" t="s">
        <v>13</v>
      </c>
      <c r="D826" t="s">
        <v>7</v>
      </c>
      <c r="E826">
        <v>2017</v>
      </c>
      <c r="F826" t="s">
        <v>135</v>
      </c>
      <c r="G826">
        <v>100.1</v>
      </c>
    </row>
    <row r="827" spans="1:7" x14ac:dyDescent="0.2">
      <c r="A827">
        <v>13</v>
      </c>
      <c r="B827" t="s">
        <v>145</v>
      </c>
      <c r="C827" t="s">
        <v>13</v>
      </c>
      <c r="D827" t="s">
        <v>7</v>
      </c>
      <c r="E827">
        <v>2020</v>
      </c>
      <c r="F827" t="s">
        <v>0</v>
      </c>
      <c r="G827">
        <v>102.5</v>
      </c>
    </row>
    <row r="828" spans="1:7" x14ac:dyDescent="0.2">
      <c r="A828">
        <v>13</v>
      </c>
      <c r="B828" t="s">
        <v>145</v>
      </c>
      <c r="C828" t="s">
        <v>13</v>
      </c>
      <c r="D828" t="s">
        <v>7</v>
      </c>
      <c r="E828">
        <v>2019</v>
      </c>
      <c r="F828" t="s">
        <v>0</v>
      </c>
      <c r="G828">
        <v>103</v>
      </c>
    </row>
    <row r="829" spans="1:7" x14ac:dyDescent="0.2">
      <c r="A829">
        <v>13</v>
      </c>
      <c r="B829" t="s">
        <v>145</v>
      </c>
      <c r="C829" t="s">
        <v>13</v>
      </c>
      <c r="D829" t="s">
        <v>7</v>
      </c>
      <c r="E829">
        <v>2021</v>
      </c>
      <c r="F829" t="s">
        <v>0</v>
      </c>
      <c r="G829">
        <v>102.6</v>
      </c>
    </row>
    <row r="830" spans="1:7" x14ac:dyDescent="0.2">
      <c r="A830">
        <v>13</v>
      </c>
      <c r="B830" t="s">
        <v>145</v>
      </c>
      <c r="C830" t="s">
        <v>13</v>
      </c>
      <c r="D830" t="s">
        <v>7</v>
      </c>
      <c r="E830">
        <v>2018</v>
      </c>
      <c r="F830" t="s">
        <v>134</v>
      </c>
      <c r="G830">
        <v>102</v>
      </c>
    </row>
    <row r="831" spans="1:7" x14ac:dyDescent="0.2">
      <c r="A831">
        <v>13</v>
      </c>
      <c r="B831" t="s">
        <v>145</v>
      </c>
      <c r="C831" t="s">
        <v>13</v>
      </c>
      <c r="D831" t="s">
        <v>7</v>
      </c>
      <c r="E831">
        <v>2020</v>
      </c>
      <c r="F831" t="s">
        <v>1</v>
      </c>
      <c r="G831">
        <v>103.5</v>
      </c>
    </row>
    <row r="832" spans="1:7" x14ac:dyDescent="0.2">
      <c r="A832">
        <v>13</v>
      </c>
      <c r="B832" t="s">
        <v>145</v>
      </c>
      <c r="C832" t="s">
        <v>13</v>
      </c>
      <c r="D832" t="s">
        <v>7</v>
      </c>
      <c r="E832">
        <v>2019</v>
      </c>
      <c r="F832" t="s">
        <v>1</v>
      </c>
      <c r="G832">
        <v>106</v>
      </c>
    </row>
    <row r="833" spans="1:7" x14ac:dyDescent="0.2">
      <c r="A833">
        <v>13</v>
      </c>
      <c r="B833" t="s">
        <v>145</v>
      </c>
      <c r="C833" t="s">
        <v>13</v>
      </c>
      <c r="D833" t="s">
        <v>7</v>
      </c>
      <c r="E833">
        <v>2021</v>
      </c>
      <c r="F833" t="s">
        <v>1</v>
      </c>
      <c r="G833">
        <v>103.6</v>
      </c>
    </row>
    <row r="834" spans="1:7" x14ac:dyDescent="0.2">
      <c r="A834">
        <v>13</v>
      </c>
      <c r="B834" t="s">
        <v>145</v>
      </c>
      <c r="C834" t="s">
        <v>13</v>
      </c>
      <c r="D834" t="s">
        <v>7</v>
      </c>
      <c r="E834">
        <v>2019</v>
      </c>
      <c r="F834" t="s">
        <v>133</v>
      </c>
      <c r="G834">
        <v>100</v>
      </c>
    </row>
    <row r="835" spans="1:7" x14ac:dyDescent="0.2">
      <c r="A835">
        <v>13</v>
      </c>
      <c r="B835" t="s">
        <v>145</v>
      </c>
      <c r="C835" t="s">
        <v>13</v>
      </c>
      <c r="D835" t="s">
        <v>7</v>
      </c>
      <c r="E835">
        <v>2021</v>
      </c>
      <c r="F835" t="s">
        <v>133</v>
      </c>
      <c r="G835">
        <v>100.5</v>
      </c>
    </row>
    <row r="836" spans="1:7" x14ac:dyDescent="0.2">
      <c r="A836">
        <v>13</v>
      </c>
      <c r="B836" t="s">
        <v>145</v>
      </c>
      <c r="C836" t="s">
        <v>13</v>
      </c>
      <c r="D836" t="s">
        <v>7</v>
      </c>
      <c r="E836">
        <v>2020</v>
      </c>
      <c r="F836" t="s">
        <v>133</v>
      </c>
      <c r="G836">
        <v>100.5</v>
      </c>
    </row>
    <row r="837" spans="1:7" x14ac:dyDescent="0.2">
      <c r="A837">
        <v>13</v>
      </c>
      <c r="B837" t="s">
        <v>145</v>
      </c>
      <c r="C837" t="s">
        <v>13</v>
      </c>
      <c r="D837" t="s">
        <v>7</v>
      </c>
      <c r="E837">
        <v>2016</v>
      </c>
      <c r="F837" t="s">
        <v>135</v>
      </c>
      <c r="G837">
        <v>103.4</v>
      </c>
    </row>
    <row r="838" spans="1:7" x14ac:dyDescent="0.2">
      <c r="A838">
        <v>13</v>
      </c>
      <c r="B838" t="s">
        <v>146</v>
      </c>
      <c r="C838" t="s">
        <v>13</v>
      </c>
      <c r="D838" t="s">
        <v>7</v>
      </c>
      <c r="E838">
        <v>2017</v>
      </c>
      <c r="F838" t="s">
        <v>135</v>
      </c>
      <c r="G838">
        <v>102</v>
      </c>
    </row>
    <row r="839" spans="1:7" x14ac:dyDescent="0.2">
      <c r="A839">
        <v>13</v>
      </c>
      <c r="B839" t="s">
        <v>146</v>
      </c>
      <c r="C839" t="s">
        <v>13</v>
      </c>
      <c r="D839" t="s">
        <v>7</v>
      </c>
      <c r="E839">
        <v>2021</v>
      </c>
      <c r="F839" t="s">
        <v>133</v>
      </c>
      <c r="G839">
        <v>100.5</v>
      </c>
    </row>
    <row r="840" spans="1:7" x14ac:dyDescent="0.2">
      <c r="A840">
        <v>13</v>
      </c>
      <c r="B840" t="s">
        <v>146</v>
      </c>
      <c r="C840" t="s">
        <v>13</v>
      </c>
      <c r="D840" t="s">
        <v>7</v>
      </c>
      <c r="E840">
        <v>2020</v>
      </c>
      <c r="F840" t="s">
        <v>133</v>
      </c>
      <c r="G840">
        <v>100</v>
      </c>
    </row>
    <row r="841" spans="1:7" x14ac:dyDescent="0.2">
      <c r="A841">
        <v>13</v>
      </c>
      <c r="B841" t="s">
        <v>146</v>
      </c>
      <c r="C841" t="s">
        <v>13</v>
      </c>
      <c r="D841" t="s">
        <v>7</v>
      </c>
      <c r="E841">
        <v>2022</v>
      </c>
      <c r="F841" t="s">
        <v>133</v>
      </c>
      <c r="G841">
        <v>100.5</v>
      </c>
    </row>
    <row r="842" spans="1:7" x14ac:dyDescent="0.2">
      <c r="A842">
        <v>13</v>
      </c>
      <c r="B842" t="s">
        <v>146</v>
      </c>
      <c r="C842" t="s">
        <v>13</v>
      </c>
      <c r="D842" t="s">
        <v>7</v>
      </c>
      <c r="E842">
        <v>2018</v>
      </c>
      <c r="F842" t="s">
        <v>135</v>
      </c>
      <c r="G842">
        <v>107.6</v>
      </c>
    </row>
    <row r="843" spans="1:7" x14ac:dyDescent="0.2">
      <c r="A843">
        <v>13</v>
      </c>
      <c r="B843" t="s">
        <v>146</v>
      </c>
      <c r="C843" t="s">
        <v>13</v>
      </c>
      <c r="D843" t="s">
        <v>7</v>
      </c>
      <c r="E843">
        <v>2021</v>
      </c>
      <c r="F843" t="s">
        <v>0</v>
      </c>
      <c r="G843">
        <v>102.8</v>
      </c>
    </row>
    <row r="844" spans="1:7" x14ac:dyDescent="0.2">
      <c r="A844">
        <v>13</v>
      </c>
      <c r="B844" t="s">
        <v>146</v>
      </c>
      <c r="C844" t="s">
        <v>13</v>
      </c>
      <c r="D844" t="s">
        <v>7</v>
      </c>
      <c r="E844">
        <v>2020</v>
      </c>
      <c r="F844" t="s">
        <v>0</v>
      </c>
      <c r="G844">
        <v>102.5</v>
      </c>
    </row>
    <row r="845" spans="1:7" x14ac:dyDescent="0.2">
      <c r="A845">
        <v>13</v>
      </c>
      <c r="B845" t="s">
        <v>146</v>
      </c>
      <c r="C845" t="s">
        <v>13</v>
      </c>
      <c r="D845" t="s">
        <v>7</v>
      </c>
      <c r="E845">
        <v>2022</v>
      </c>
      <c r="F845" t="s">
        <v>0</v>
      </c>
      <c r="G845">
        <v>103</v>
      </c>
    </row>
    <row r="846" spans="1:7" x14ac:dyDescent="0.2">
      <c r="A846">
        <v>13</v>
      </c>
      <c r="B846" t="s">
        <v>146</v>
      </c>
      <c r="C846" t="s">
        <v>13</v>
      </c>
      <c r="D846" t="s">
        <v>7</v>
      </c>
      <c r="E846">
        <v>2019</v>
      </c>
      <c r="F846" t="s">
        <v>134</v>
      </c>
      <c r="G846">
        <v>107</v>
      </c>
    </row>
    <row r="847" spans="1:7" x14ac:dyDescent="0.2">
      <c r="A847">
        <v>13</v>
      </c>
      <c r="B847" t="s">
        <v>146</v>
      </c>
      <c r="C847" t="s">
        <v>13</v>
      </c>
      <c r="D847" t="s">
        <v>7</v>
      </c>
      <c r="E847">
        <v>2021</v>
      </c>
      <c r="F847" t="s">
        <v>1</v>
      </c>
      <c r="G847">
        <v>105</v>
      </c>
    </row>
    <row r="848" spans="1:7" x14ac:dyDescent="0.2">
      <c r="A848">
        <v>13</v>
      </c>
      <c r="B848" t="s">
        <v>146</v>
      </c>
      <c r="C848" t="s">
        <v>13</v>
      </c>
      <c r="D848" t="s">
        <v>7</v>
      </c>
      <c r="E848">
        <v>2020</v>
      </c>
      <c r="F848" t="s">
        <v>1</v>
      </c>
      <c r="G848">
        <v>105</v>
      </c>
    </row>
    <row r="849" spans="1:7" x14ac:dyDescent="0.2">
      <c r="A849">
        <v>13</v>
      </c>
      <c r="B849" t="s">
        <v>146</v>
      </c>
      <c r="C849" t="s">
        <v>13</v>
      </c>
      <c r="D849" t="s">
        <v>7</v>
      </c>
      <c r="E849">
        <v>2022</v>
      </c>
      <c r="F849" t="s">
        <v>1</v>
      </c>
      <c r="G849">
        <v>107</v>
      </c>
    </row>
    <row r="850" spans="1:7" x14ac:dyDescent="0.2">
      <c r="A850">
        <v>15</v>
      </c>
      <c r="B850" t="s">
        <v>136</v>
      </c>
      <c r="C850" t="s">
        <v>94</v>
      </c>
      <c r="D850" t="s">
        <v>7</v>
      </c>
      <c r="E850">
        <v>2007</v>
      </c>
      <c r="F850" t="s">
        <v>135</v>
      </c>
      <c r="G850">
        <v>137.69999999999999</v>
      </c>
    </row>
    <row r="851" spans="1:7" x14ac:dyDescent="0.2">
      <c r="A851">
        <v>15</v>
      </c>
      <c r="B851" t="s">
        <v>136</v>
      </c>
      <c r="C851" t="s">
        <v>94</v>
      </c>
      <c r="D851" t="s">
        <v>7</v>
      </c>
      <c r="E851">
        <v>2008</v>
      </c>
      <c r="F851" t="s">
        <v>135</v>
      </c>
      <c r="G851">
        <v>113</v>
      </c>
    </row>
    <row r="852" spans="1:7" x14ac:dyDescent="0.2">
      <c r="A852">
        <v>15</v>
      </c>
      <c r="B852" t="s">
        <v>136</v>
      </c>
      <c r="C852" t="s">
        <v>94</v>
      </c>
      <c r="D852" t="s">
        <v>7</v>
      </c>
      <c r="E852">
        <v>2009</v>
      </c>
      <c r="F852" t="s">
        <v>134</v>
      </c>
      <c r="G852">
        <v>98</v>
      </c>
    </row>
    <row r="853" spans="1:7" x14ac:dyDescent="0.2">
      <c r="A853">
        <v>15</v>
      </c>
      <c r="B853" t="s">
        <v>136</v>
      </c>
      <c r="C853" t="s">
        <v>94</v>
      </c>
      <c r="D853" t="s">
        <v>7</v>
      </c>
      <c r="E853">
        <v>2010</v>
      </c>
      <c r="F853" t="s">
        <v>0</v>
      </c>
      <c r="G853">
        <v>100</v>
      </c>
    </row>
    <row r="854" spans="1:7" x14ac:dyDescent="0.2">
      <c r="A854">
        <v>15</v>
      </c>
      <c r="B854" t="s">
        <v>136</v>
      </c>
      <c r="C854" t="s">
        <v>94</v>
      </c>
      <c r="D854" t="s">
        <v>7</v>
      </c>
      <c r="E854">
        <v>2011</v>
      </c>
      <c r="F854" t="s">
        <v>0</v>
      </c>
      <c r="G854">
        <v>101.5</v>
      </c>
    </row>
    <row r="855" spans="1:7" x14ac:dyDescent="0.2">
      <c r="A855">
        <v>15</v>
      </c>
      <c r="B855" t="s">
        <v>136</v>
      </c>
      <c r="C855" t="s">
        <v>94</v>
      </c>
      <c r="D855" t="s">
        <v>7</v>
      </c>
      <c r="E855">
        <v>2011</v>
      </c>
      <c r="F855" t="s">
        <v>1</v>
      </c>
      <c r="G855">
        <v>102.5</v>
      </c>
    </row>
    <row r="856" spans="1:7" x14ac:dyDescent="0.2">
      <c r="A856">
        <v>15</v>
      </c>
      <c r="B856" t="s">
        <v>136</v>
      </c>
      <c r="C856" t="s">
        <v>94</v>
      </c>
      <c r="D856" t="s">
        <v>7</v>
      </c>
      <c r="E856">
        <v>2012</v>
      </c>
      <c r="F856" t="s">
        <v>0</v>
      </c>
      <c r="G856">
        <v>102</v>
      </c>
    </row>
    <row r="857" spans="1:7" x14ac:dyDescent="0.2">
      <c r="A857">
        <v>15</v>
      </c>
      <c r="B857" t="s">
        <v>136</v>
      </c>
      <c r="C857" t="s">
        <v>94</v>
      </c>
      <c r="D857" t="s">
        <v>7</v>
      </c>
      <c r="E857">
        <v>2012</v>
      </c>
      <c r="F857" t="s">
        <v>1</v>
      </c>
      <c r="G857">
        <v>103</v>
      </c>
    </row>
    <row r="858" spans="1:7" x14ac:dyDescent="0.2">
      <c r="A858">
        <v>15</v>
      </c>
      <c r="B858" t="s">
        <v>136</v>
      </c>
      <c r="C858" t="s">
        <v>94</v>
      </c>
      <c r="D858" t="s">
        <v>7</v>
      </c>
      <c r="E858">
        <v>2010</v>
      </c>
      <c r="F858" t="s">
        <v>1</v>
      </c>
      <c r="G858">
        <v>103</v>
      </c>
    </row>
    <row r="859" spans="1:7" x14ac:dyDescent="0.2">
      <c r="A859">
        <v>15</v>
      </c>
      <c r="B859" t="s">
        <v>137</v>
      </c>
      <c r="C859" t="s">
        <v>94</v>
      </c>
      <c r="D859" t="s">
        <v>7</v>
      </c>
      <c r="E859">
        <v>2008</v>
      </c>
      <c r="F859" t="s">
        <v>135</v>
      </c>
      <c r="G859">
        <v>113</v>
      </c>
    </row>
    <row r="860" spans="1:7" x14ac:dyDescent="0.2">
      <c r="A860">
        <v>15</v>
      </c>
      <c r="B860" t="s">
        <v>137</v>
      </c>
      <c r="C860" t="s">
        <v>94</v>
      </c>
      <c r="D860" t="s">
        <v>7</v>
      </c>
      <c r="E860">
        <v>2012</v>
      </c>
      <c r="F860" t="s">
        <v>1</v>
      </c>
      <c r="G860">
        <v>104</v>
      </c>
    </row>
    <row r="861" spans="1:7" x14ac:dyDescent="0.2">
      <c r="A861">
        <v>15</v>
      </c>
      <c r="B861" t="s">
        <v>137</v>
      </c>
      <c r="C861" t="s">
        <v>94</v>
      </c>
      <c r="D861" t="s">
        <v>7</v>
      </c>
      <c r="E861">
        <v>2011</v>
      </c>
      <c r="F861" t="s">
        <v>0</v>
      </c>
      <c r="G861">
        <v>100.5</v>
      </c>
    </row>
    <row r="862" spans="1:7" x14ac:dyDescent="0.2">
      <c r="A862">
        <v>15</v>
      </c>
      <c r="B862" t="s">
        <v>137</v>
      </c>
      <c r="C862" t="s">
        <v>94</v>
      </c>
      <c r="D862" t="s">
        <v>7</v>
      </c>
      <c r="E862">
        <v>2009</v>
      </c>
      <c r="F862" t="s">
        <v>135</v>
      </c>
      <c r="G862">
        <v>91.8</v>
      </c>
    </row>
    <row r="863" spans="1:7" x14ac:dyDescent="0.2">
      <c r="A863">
        <v>15</v>
      </c>
      <c r="B863" t="s">
        <v>137</v>
      </c>
      <c r="C863" t="s">
        <v>94</v>
      </c>
      <c r="D863" t="s">
        <v>7</v>
      </c>
      <c r="E863">
        <v>2013</v>
      </c>
      <c r="F863" t="s">
        <v>0</v>
      </c>
      <c r="G863">
        <v>104</v>
      </c>
    </row>
    <row r="864" spans="1:7" x14ac:dyDescent="0.2">
      <c r="A864">
        <v>15</v>
      </c>
      <c r="B864" t="s">
        <v>137</v>
      </c>
      <c r="C864" t="s">
        <v>94</v>
      </c>
      <c r="D864" t="s">
        <v>7</v>
      </c>
      <c r="E864">
        <v>2011</v>
      </c>
      <c r="F864" t="s">
        <v>1</v>
      </c>
      <c r="G864">
        <v>102.5</v>
      </c>
    </row>
    <row r="865" spans="1:7" x14ac:dyDescent="0.2">
      <c r="A865">
        <v>15</v>
      </c>
      <c r="B865" t="s">
        <v>137</v>
      </c>
      <c r="C865" t="s">
        <v>94</v>
      </c>
      <c r="D865" t="s">
        <v>7</v>
      </c>
      <c r="E865">
        <v>2010</v>
      </c>
      <c r="F865" t="s">
        <v>134</v>
      </c>
      <c r="G865">
        <v>102.5</v>
      </c>
    </row>
    <row r="866" spans="1:7" x14ac:dyDescent="0.2">
      <c r="A866">
        <v>15</v>
      </c>
      <c r="B866" t="s">
        <v>137</v>
      </c>
      <c r="C866" t="s">
        <v>94</v>
      </c>
      <c r="D866" t="s">
        <v>7</v>
      </c>
      <c r="E866">
        <v>2013</v>
      </c>
      <c r="F866" t="s">
        <v>1</v>
      </c>
      <c r="G866">
        <v>105</v>
      </c>
    </row>
    <row r="867" spans="1:7" x14ac:dyDescent="0.2">
      <c r="A867">
        <v>15</v>
      </c>
      <c r="B867" t="s">
        <v>137</v>
      </c>
      <c r="C867" t="s">
        <v>94</v>
      </c>
      <c r="D867" t="s">
        <v>7</v>
      </c>
      <c r="E867">
        <v>2012</v>
      </c>
      <c r="F867" t="s">
        <v>0</v>
      </c>
      <c r="G867">
        <v>102</v>
      </c>
    </row>
    <row r="868" spans="1:7" x14ac:dyDescent="0.2">
      <c r="A868">
        <v>15</v>
      </c>
      <c r="B868" t="s">
        <v>138</v>
      </c>
      <c r="C868" t="s">
        <v>94</v>
      </c>
      <c r="D868" t="s">
        <v>7</v>
      </c>
      <c r="E868">
        <v>2011</v>
      </c>
      <c r="F868" t="s">
        <v>134</v>
      </c>
      <c r="G868">
        <v>97</v>
      </c>
    </row>
    <row r="869" spans="1:7" x14ac:dyDescent="0.2">
      <c r="A869">
        <v>15</v>
      </c>
      <c r="B869" t="s">
        <v>138</v>
      </c>
      <c r="C869" t="s">
        <v>94</v>
      </c>
      <c r="D869" t="s">
        <v>7</v>
      </c>
      <c r="E869">
        <v>2013</v>
      </c>
      <c r="F869" t="s">
        <v>0</v>
      </c>
      <c r="G869">
        <v>101</v>
      </c>
    </row>
    <row r="870" spans="1:7" x14ac:dyDescent="0.2">
      <c r="A870">
        <v>15</v>
      </c>
      <c r="B870" t="s">
        <v>138</v>
      </c>
      <c r="C870" t="s">
        <v>94</v>
      </c>
      <c r="D870" t="s">
        <v>7</v>
      </c>
      <c r="E870">
        <v>2012</v>
      </c>
      <c r="F870" t="s">
        <v>0</v>
      </c>
      <c r="G870">
        <v>91</v>
      </c>
    </row>
    <row r="871" spans="1:7" x14ac:dyDescent="0.2">
      <c r="A871">
        <v>15</v>
      </c>
      <c r="B871" t="s">
        <v>138</v>
      </c>
      <c r="C871" t="s">
        <v>94</v>
      </c>
      <c r="D871" t="s">
        <v>7</v>
      </c>
      <c r="E871">
        <v>2013</v>
      </c>
      <c r="F871" t="s">
        <v>1</v>
      </c>
      <c r="G871">
        <v>102.5</v>
      </c>
    </row>
    <row r="872" spans="1:7" x14ac:dyDescent="0.2">
      <c r="A872">
        <v>15</v>
      </c>
      <c r="B872" t="s">
        <v>138</v>
      </c>
      <c r="C872" t="s">
        <v>94</v>
      </c>
      <c r="D872" t="s">
        <v>7</v>
      </c>
      <c r="E872">
        <v>2012</v>
      </c>
      <c r="F872" t="s">
        <v>1</v>
      </c>
      <c r="G872">
        <v>102</v>
      </c>
    </row>
    <row r="873" spans="1:7" x14ac:dyDescent="0.2">
      <c r="A873">
        <v>15</v>
      </c>
      <c r="B873" t="s">
        <v>138</v>
      </c>
      <c r="C873" t="s">
        <v>94</v>
      </c>
      <c r="D873" t="s">
        <v>7</v>
      </c>
      <c r="E873">
        <v>2010</v>
      </c>
      <c r="F873" t="s">
        <v>135</v>
      </c>
      <c r="G873">
        <v>130</v>
      </c>
    </row>
    <row r="874" spans="1:7" x14ac:dyDescent="0.2">
      <c r="A874">
        <v>15</v>
      </c>
      <c r="B874" t="s">
        <v>138</v>
      </c>
      <c r="C874" t="s">
        <v>94</v>
      </c>
      <c r="D874" t="s">
        <v>7</v>
      </c>
      <c r="E874">
        <v>2014</v>
      </c>
      <c r="F874" t="s">
        <v>0</v>
      </c>
      <c r="G874">
        <v>102</v>
      </c>
    </row>
    <row r="875" spans="1:7" x14ac:dyDescent="0.2">
      <c r="A875">
        <v>15</v>
      </c>
      <c r="B875" t="s">
        <v>138</v>
      </c>
      <c r="C875" t="s">
        <v>94</v>
      </c>
      <c r="D875" t="s">
        <v>7</v>
      </c>
      <c r="E875">
        <v>2014</v>
      </c>
      <c r="F875" t="s">
        <v>1</v>
      </c>
      <c r="G875">
        <v>103.5</v>
      </c>
    </row>
    <row r="876" spans="1:7" x14ac:dyDescent="0.2">
      <c r="A876">
        <v>15</v>
      </c>
      <c r="B876" t="s">
        <v>139</v>
      </c>
      <c r="C876" t="s">
        <v>94</v>
      </c>
      <c r="D876" t="s">
        <v>7</v>
      </c>
      <c r="E876">
        <v>2013</v>
      </c>
      <c r="F876" t="s">
        <v>1</v>
      </c>
      <c r="G876">
        <v>101.5</v>
      </c>
    </row>
    <row r="877" spans="1:7" x14ac:dyDescent="0.2">
      <c r="A877">
        <v>15</v>
      </c>
      <c r="B877" t="s">
        <v>139</v>
      </c>
      <c r="C877" t="s">
        <v>94</v>
      </c>
      <c r="D877" t="s">
        <v>7</v>
      </c>
      <c r="E877">
        <v>2015</v>
      </c>
      <c r="F877" t="s">
        <v>0</v>
      </c>
      <c r="G877">
        <v>101.8</v>
      </c>
    </row>
    <row r="878" spans="1:7" x14ac:dyDescent="0.2">
      <c r="A878">
        <v>15</v>
      </c>
      <c r="B878" t="s">
        <v>139</v>
      </c>
      <c r="C878" t="s">
        <v>94</v>
      </c>
      <c r="D878" t="s">
        <v>7</v>
      </c>
      <c r="E878">
        <v>2011</v>
      </c>
      <c r="F878" t="s">
        <v>135</v>
      </c>
      <c r="G878">
        <v>80.400000000000006</v>
      </c>
    </row>
    <row r="879" spans="1:7" x14ac:dyDescent="0.2">
      <c r="A879">
        <v>15</v>
      </c>
      <c r="B879" t="s">
        <v>139</v>
      </c>
      <c r="C879" t="s">
        <v>94</v>
      </c>
      <c r="D879" t="s">
        <v>7</v>
      </c>
      <c r="E879">
        <v>2014</v>
      </c>
      <c r="F879" t="s">
        <v>0</v>
      </c>
      <c r="G879">
        <v>101</v>
      </c>
    </row>
    <row r="880" spans="1:7" x14ac:dyDescent="0.2">
      <c r="A880">
        <v>15</v>
      </c>
      <c r="B880" t="s">
        <v>139</v>
      </c>
      <c r="C880" t="s">
        <v>94</v>
      </c>
      <c r="D880" t="s">
        <v>7</v>
      </c>
      <c r="E880">
        <v>2015</v>
      </c>
      <c r="F880" t="s">
        <v>1</v>
      </c>
      <c r="G880">
        <v>102.5</v>
      </c>
    </row>
    <row r="881" spans="1:7" x14ac:dyDescent="0.2">
      <c r="A881">
        <v>15</v>
      </c>
      <c r="B881" t="s">
        <v>139</v>
      </c>
      <c r="C881" t="s">
        <v>94</v>
      </c>
      <c r="D881" t="s">
        <v>7</v>
      </c>
      <c r="E881">
        <v>2012</v>
      </c>
      <c r="F881" t="s">
        <v>134</v>
      </c>
      <c r="G881">
        <v>110</v>
      </c>
    </row>
    <row r="882" spans="1:7" x14ac:dyDescent="0.2">
      <c r="A882">
        <v>15</v>
      </c>
      <c r="B882" t="s">
        <v>139</v>
      </c>
      <c r="C882" t="s">
        <v>94</v>
      </c>
      <c r="D882" t="s">
        <v>7</v>
      </c>
      <c r="E882">
        <v>2014</v>
      </c>
      <c r="F882" t="s">
        <v>1</v>
      </c>
      <c r="G882">
        <v>101.5</v>
      </c>
    </row>
    <row r="883" spans="1:7" x14ac:dyDescent="0.2">
      <c r="A883">
        <v>15</v>
      </c>
      <c r="B883" t="s">
        <v>139</v>
      </c>
      <c r="C883" t="s">
        <v>94</v>
      </c>
      <c r="D883" t="s">
        <v>7</v>
      </c>
      <c r="E883">
        <v>2013</v>
      </c>
      <c r="F883" t="s">
        <v>0</v>
      </c>
      <c r="G883">
        <v>101</v>
      </c>
    </row>
    <row r="884" spans="1:7" x14ac:dyDescent="0.2">
      <c r="A884">
        <v>15</v>
      </c>
      <c r="B884" t="s">
        <v>140</v>
      </c>
      <c r="C884" t="s">
        <v>94</v>
      </c>
      <c r="D884" t="s">
        <v>7</v>
      </c>
      <c r="E884">
        <v>2011</v>
      </c>
      <c r="F884" t="s">
        <v>135</v>
      </c>
      <c r="G884">
        <v>81.900000000000006</v>
      </c>
    </row>
    <row r="885" spans="1:7" x14ac:dyDescent="0.2">
      <c r="A885">
        <v>15</v>
      </c>
      <c r="B885" t="s">
        <v>140</v>
      </c>
      <c r="C885" t="s">
        <v>94</v>
      </c>
      <c r="D885" t="s">
        <v>7</v>
      </c>
      <c r="E885">
        <v>2015</v>
      </c>
      <c r="F885" t="s">
        <v>1</v>
      </c>
      <c r="G885">
        <v>102</v>
      </c>
    </row>
    <row r="886" spans="1:7" x14ac:dyDescent="0.2">
      <c r="A886">
        <v>15</v>
      </c>
      <c r="B886" t="s">
        <v>140</v>
      </c>
      <c r="C886" t="s">
        <v>94</v>
      </c>
      <c r="D886" t="s">
        <v>7</v>
      </c>
      <c r="E886">
        <v>2014</v>
      </c>
      <c r="F886" t="s">
        <v>0</v>
      </c>
      <c r="G886">
        <v>98.5</v>
      </c>
    </row>
    <row r="887" spans="1:7" x14ac:dyDescent="0.2">
      <c r="A887">
        <v>15</v>
      </c>
      <c r="B887" t="s">
        <v>140</v>
      </c>
      <c r="C887" t="s">
        <v>94</v>
      </c>
      <c r="D887" t="s">
        <v>7</v>
      </c>
      <c r="E887">
        <v>2012</v>
      </c>
      <c r="F887" t="s">
        <v>135</v>
      </c>
      <c r="G887">
        <v>125.2</v>
      </c>
    </row>
    <row r="888" spans="1:7" x14ac:dyDescent="0.2">
      <c r="A888">
        <v>15</v>
      </c>
      <c r="B888" t="s">
        <v>140</v>
      </c>
      <c r="C888" t="s">
        <v>94</v>
      </c>
      <c r="D888" t="s">
        <v>7</v>
      </c>
      <c r="E888">
        <v>2016</v>
      </c>
      <c r="F888" t="s">
        <v>0</v>
      </c>
      <c r="G888">
        <v>100.5</v>
      </c>
    </row>
    <row r="889" spans="1:7" x14ac:dyDescent="0.2">
      <c r="A889">
        <v>15</v>
      </c>
      <c r="B889" t="s">
        <v>140</v>
      </c>
      <c r="C889" t="s">
        <v>94</v>
      </c>
      <c r="D889" t="s">
        <v>7</v>
      </c>
      <c r="E889">
        <v>2014</v>
      </c>
      <c r="F889" t="s">
        <v>1</v>
      </c>
      <c r="G889">
        <v>101.5</v>
      </c>
    </row>
    <row r="890" spans="1:7" x14ac:dyDescent="0.2">
      <c r="A890">
        <v>15</v>
      </c>
      <c r="B890" t="s">
        <v>140</v>
      </c>
      <c r="C890" t="s">
        <v>94</v>
      </c>
      <c r="D890" t="s">
        <v>7</v>
      </c>
      <c r="E890">
        <v>2013</v>
      </c>
      <c r="F890" t="s">
        <v>134</v>
      </c>
      <c r="G890">
        <v>95</v>
      </c>
    </row>
    <row r="891" spans="1:7" x14ac:dyDescent="0.2">
      <c r="A891">
        <v>15</v>
      </c>
      <c r="B891" t="s">
        <v>140</v>
      </c>
      <c r="C891" t="s">
        <v>94</v>
      </c>
      <c r="D891" t="s">
        <v>7</v>
      </c>
      <c r="E891">
        <v>2016</v>
      </c>
      <c r="F891" t="s">
        <v>1</v>
      </c>
      <c r="G891">
        <v>101.5</v>
      </c>
    </row>
    <row r="892" spans="1:7" x14ac:dyDescent="0.2">
      <c r="A892">
        <v>15</v>
      </c>
      <c r="B892" t="s">
        <v>140</v>
      </c>
      <c r="C892" t="s">
        <v>94</v>
      </c>
      <c r="D892" t="s">
        <v>7</v>
      </c>
      <c r="E892">
        <v>2015</v>
      </c>
      <c r="F892" t="s">
        <v>0</v>
      </c>
      <c r="G892">
        <v>100</v>
      </c>
    </row>
    <row r="893" spans="1:7" x14ac:dyDescent="0.2">
      <c r="A893">
        <v>15</v>
      </c>
      <c r="B893" t="s">
        <v>141</v>
      </c>
      <c r="C893" t="s">
        <v>94</v>
      </c>
      <c r="D893" t="s">
        <v>7</v>
      </c>
      <c r="E893">
        <v>2014</v>
      </c>
      <c r="F893" t="s">
        <v>134</v>
      </c>
      <c r="G893">
        <v>96</v>
      </c>
    </row>
    <row r="894" spans="1:7" x14ac:dyDescent="0.2">
      <c r="A894">
        <v>15</v>
      </c>
      <c r="B894" t="s">
        <v>141</v>
      </c>
      <c r="C894" t="s">
        <v>94</v>
      </c>
      <c r="D894" t="s">
        <v>7</v>
      </c>
      <c r="E894">
        <v>2016</v>
      </c>
      <c r="F894" t="s">
        <v>0</v>
      </c>
      <c r="G894">
        <v>100.5</v>
      </c>
    </row>
    <row r="895" spans="1:7" x14ac:dyDescent="0.2">
      <c r="A895">
        <v>15</v>
      </c>
      <c r="B895" t="s">
        <v>141</v>
      </c>
      <c r="C895" t="s">
        <v>94</v>
      </c>
      <c r="D895" t="s">
        <v>7</v>
      </c>
      <c r="E895">
        <v>2015</v>
      </c>
      <c r="F895" t="s">
        <v>0</v>
      </c>
      <c r="G895">
        <v>100</v>
      </c>
    </row>
    <row r="896" spans="1:7" x14ac:dyDescent="0.2">
      <c r="A896">
        <v>15</v>
      </c>
      <c r="B896" t="s">
        <v>141</v>
      </c>
      <c r="C896" t="s">
        <v>94</v>
      </c>
      <c r="D896" t="s">
        <v>7</v>
      </c>
      <c r="E896">
        <v>2012</v>
      </c>
      <c r="F896" t="s">
        <v>135</v>
      </c>
      <c r="G896">
        <v>108.9</v>
      </c>
    </row>
    <row r="897" spans="1:7" x14ac:dyDescent="0.2">
      <c r="A897">
        <v>15</v>
      </c>
      <c r="B897" t="s">
        <v>141</v>
      </c>
      <c r="C897" t="s">
        <v>94</v>
      </c>
      <c r="D897" t="s">
        <v>7</v>
      </c>
      <c r="E897">
        <v>2016</v>
      </c>
      <c r="F897" t="s">
        <v>1</v>
      </c>
      <c r="G897">
        <v>102</v>
      </c>
    </row>
    <row r="898" spans="1:7" x14ac:dyDescent="0.2">
      <c r="A898">
        <v>15</v>
      </c>
      <c r="B898" t="s">
        <v>141</v>
      </c>
      <c r="C898" t="s">
        <v>94</v>
      </c>
      <c r="D898" t="s">
        <v>7</v>
      </c>
      <c r="E898">
        <v>2015</v>
      </c>
      <c r="F898" t="s">
        <v>1</v>
      </c>
      <c r="G898">
        <v>102.3</v>
      </c>
    </row>
    <row r="899" spans="1:7" x14ac:dyDescent="0.2">
      <c r="A899">
        <v>15</v>
      </c>
      <c r="B899" t="s">
        <v>141</v>
      </c>
      <c r="C899" t="s">
        <v>94</v>
      </c>
      <c r="D899" t="s">
        <v>7</v>
      </c>
      <c r="E899">
        <v>2013</v>
      </c>
      <c r="F899" t="s">
        <v>135</v>
      </c>
      <c r="G899">
        <v>105.3</v>
      </c>
    </row>
    <row r="900" spans="1:7" x14ac:dyDescent="0.2">
      <c r="A900">
        <v>15</v>
      </c>
      <c r="B900" t="s">
        <v>141</v>
      </c>
      <c r="C900" t="s">
        <v>94</v>
      </c>
      <c r="D900" t="s">
        <v>7</v>
      </c>
      <c r="E900">
        <v>2017</v>
      </c>
      <c r="F900" t="s">
        <v>0</v>
      </c>
      <c r="G900">
        <v>101</v>
      </c>
    </row>
    <row r="901" spans="1:7" x14ac:dyDescent="0.2">
      <c r="A901">
        <v>15</v>
      </c>
      <c r="B901" t="s">
        <v>141</v>
      </c>
      <c r="C901" t="s">
        <v>94</v>
      </c>
      <c r="D901" t="s">
        <v>7</v>
      </c>
      <c r="E901">
        <v>2017</v>
      </c>
      <c r="F901" t="s">
        <v>1</v>
      </c>
      <c r="G901">
        <v>102.5</v>
      </c>
    </row>
    <row r="902" spans="1:7" x14ac:dyDescent="0.2">
      <c r="A902">
        <v>15</v>
      </c>
      <c r="B902" t="s">
        <v>142</v>
      </c>
      <c r="C902" t="s">
        <v>82</v>
      </c>
      <c r="D902" t="s">
        <v>7</v>
      </c>
      <c r="E902">
        <v>2017</v>
      </c>
      <c r="F902" t="s">
        <v>0</v>
      </c>
      <c r="G902">
        <v>99</v>
      </c>
    </row>
    <row r="903" spans="1:7" x14ac:dyDescent="0.2">
      <c r="A903">
        <v>15</v>
      </c>
      <c r="B903" t="s">
        <v>142</v>
      </c>
      <c r="C903" t="s">
        <v>82</v>
      </c>
      <c r="D903" t="s">
        <v>7</v>
      </c>
      <c r="E903">
        <v>2018</v>
      </c>
      <c r="F903" t="s">
        <v>1</v>
      </c>
      <c r="G903">
        <v>102</v>
      </c>
    </row>
    <row r="904" spans="1:7" x14ac:dyDescent="0.2">
      <c r="A904">
        <v>15</v>
      </c>
      <c r="B904" t="s">
        <v>142</v>
      </c>
      <c r="C904" t="s">
        <v>82</v>
      </c>
      <c r="D904" t="s">
        <v>7</v>
      </c>
      <c r="E904">
        <v>2015</v>
      </c>
      <c r="F904" t="s">
        <v>134</v>
      </c>
      <c r="G904">
        <v>97</v>
      </c>
    </row>
    <row r="905" spans="1:7" x14ac:dyDescent="0.2">
      <c r="A905">
        <v>15</v>
      </c>
      <c r="B905" t="s">
        <v>142</v>
      </c>
      <c r="C905" t="s">
        <v>82</v>
      </c>
      <c r="D905" t="s">
        <v>7</v>
      </c>
      <c r="E905">
        <v>2017</v>
      </c>
      <c r="F905" t="s">
        <v>1</v>
      </c>
      <c r="G905">
        <v>101</v>
      </c>
    </row>
    <row r="906" spans="1:7" x14ac:dyDescent="0.2">
      <c r="A906">
        <v>15</v>
      </c>
      <c r="B906" t="s">
        <v>142</v>
      </c>
      <c r="C906" t="s">
        <v>82</v>
      </c>
      <c r="D906" t="s">
        <v>7</v>
      </c>
      <c r="E906">
        <v>2013</v>
      </c>
      <c r="F906" t="s">
        <v>135</v>
      </c>
      <c r="G906">
        <v>105.5</v>
      </c>
    </row>
    <row r="907" spans="1:7" x14ac:dyDescent="0.2">
      <c r="A907">
        <v>15</v>
      </c>
      <c r="B907" t="s">
        <v>142</v>
      </c>
      <c r="C907" t="s">
        <v>82</v>
      </c>
      <c r="D907" t="s">
        <v>7</v>
      </c>
      <c r="E907">
        <v>2016</v>
      </c>
      <c r="F907" t="s">
        <v>0</v>
      </c>
      <c r="G907">
        <v>96</v>
      </c>
    </row>
    <row r="908" spans="1:7" x14ac:dyDescent="0.2">
      <c r="A908">
        <v>15</v>
      </c>
      <c r="B908" t="s">
        <v>142</v>
      </c>
      <c r="C908" t="s">
        <v>82</v>
      </c>
      <c r="D908" t="s">
        <v>7</v>
      </c>
      <c r="E908">
        <v>2018</v>
      </c>
      <c r="F908" t="s">
        <v>0</v>
      </c>
      <c r="G908">
        <v>100</v>
      </c>
    </row>
    <row r="909" spans="1:7" x14ac:dyDescent="0.2">
      <c r="A909">
        <v>15</v>
      </c>
      <c r="B909" t="s">
        <v>142</v>
      </c>
      <c r="C909" t="s">
        <v>82</v>
      </c>
      <c r="D909" t="s">
        <v>7</v>
      </c>
      <c r="E909">
        <v>2014</v>
      </c>
      <c r="F909" t="s">
        <v>135</v>
      </c>
      <c r="G909">
        <v>96.1</v>
      </c>
    </row>
    <row r="910" spans="1:7" x14ac:dyDescent="0.2">
      <c r="A910">
        <v>15</v>
      </c>
      <c r="B910" t="s">
        <v>142</v>
      </c>
      <c r="C910" t="s">
        <v>82</v>
      </c>
      <c r="D910" t="s">
        <v>7</v>
      </c>
      <c r="E910">
        <v>2016</v>
      </c>
      <c r="F910" t="s">
        <v>1</v>
      </c>
      <c r="G910">
        <v>100.5</v>
      </c>
    </row>
    <row r="911" spans="1:7" x14ac:dyDescent="0.2">
      <c r="A911">
        <v>15</v>
      </c>
      <c r="B911" t="s">
        <v>143</v>
      </c>
      <c r="C911" t="s">
        <v>82</v>
      </c>
      <c r="D911" t="s">
        <v>7</v>
      </c>
      <c r="E911">
        <v>2016</v>
      </c>
      <c r="F911" t="s">
        <v>134</v>
      </c>
      <c r="G911">
        <v>101.5</v>
      </c>
    </row>
    <row r="912" spans="1:7" x14ac:dyDescent="0.2">
      <c r="A912">
        <v>15</v>
      </c>
      <c r="B912" t="s">
        <v>143</v>
      </c>
      <c r="C912" t="s">
        <v>82</v>
      </c>
      <c r="D912" t="s">
        <v>7</v>
      </c>
      <c r="E912">
        <v>2019</v>
      </c>
      <c r="F912" t="s">
        <v>1</v>
      </c>
      <c r="G912">
        <v>101</v>
      </c>
    </row>
    <row r="913" spans="1:7" x14ac:dyDescent="0.2">
      <c r="A913">
        <v>15</v>
      </c>
      <c r="B913" t="s">
        <v>143</v>
      </c>
      <c r="C913" t="s">
        <v>82</v>
      </c>
      <c r="D913" t="s">
        <v>7</v>
      </c>
      <c r="E913">
        <v>2018</v>
      </c>
      <c r="F913" t="s">
        <v>0</v>
      </c>
      <c r="G913">
        <v>101</v>
      </c>
    </row>
    <row r="914" spans="1:7" x14ac:dyDescent="0.2">
      <c r="A914">
        <v>15</v>
      </c>
      <c r="B914" t="s">
        <v>143</v>
      </c>
      <c r="C914" t="s">
        <v>82</v>
      </c>
      <c r="D914" t="s">
        <v>7</v>
      </c>
      <c r="E914">
        <v>2017</v>
      </c>
      <c r="F914" t="s">
        <v>0</v>
      </c>
      <c r="G914">
        <v>101</v>
      </c>
    </row>
    <row r="915" spans="1:7" x14ac:dyDescent="0.2">
      <c r="A915">
        <v>15</v>
      </c>
      <c r="B915" t="s">
        <v>143</v>
      </c>
      <c r="C915" t="s">
        <v>82</v>
      </c>
      <c r="D915" t="s">
        <v>7</v>
      </c>
      <c r="E915">
        <v>2018</v>
      </c>
      <c r="F915" t="s">
        <v>1</v>
      </c>
      <c r="G915">
        <v>101.5</v>
      </c>
    </row>
    <row r="916" spans="1:7" x14ac:dyDescent="0.2">
      <c r="A916">
        <v>15</v>
      </c>
      <c r="B916" t="s">
        <v>143</v>
      </c>
      <c r="C916" t="s">
        <v>82</v>
      </c>
      <c r="D916" t="s">
        <v>7</v>
      </c>
      <c r="E916">
        <v>2017</v>
      </c>
      <c r="F916" t="s">
        <v>1</v>
      </c>
      <c r="G916">
        <v>101.5</v>
      </c>
    </row>
    <row r="917" spans="1:7" x14ac:dyDescent="0.2">
      <c r="A917">
        <v>15</v>
      </c>
      <c r="B917" t="s">
        <v>143</v>
      </c>
      <c r="C917" t="s">
        <v>82</v>
      </c>
      <c r="D917" t="s">
        <v>7</v>
      </c>
      <c r="E917">
        <v>2019</v>
      </c>
      <c r="F917" t="s">
        <v>0</v>
      </c>
      <c r="G917">
        <v>100.5</v>
      </c>
    </row>
    <row r="918" spans="1:7" x14ac:dyDescent="0.2">
      <c r="A918">
        <v>15</v>
      </c>
      <c r="B918" t="s">
        <v>143</v>
      </c>
      <c r="C918" t="s">
        <v>82</v>
      </c>
      <c r="D918" t="s">
        <v>7</v>
      </c>
      <c r="E918">
        <v>2014</v>
      </c>
      <c r="F918" t="s">
        <v>135</v>
      </c>
      <c r="G918">
        <v>95.2</v>
      </c>
    </row>
    <row r="919" spans="1:7" x14ac:dyDescent="0.2">
      <c r="A919">
        <v>15</v>
      </c>
      <c r="B919" t="s">
        <v>143</v>
      </c>
      <c r="C919" t="s">
        <v>82</v>
      </c>
      <c r="D919" t="s">
        <v>7</v>
      </c>
      <c r="E919">
        <v>2015</v>
      </c>
      <c r="F919" t="s">
        <v>135</v>
      </c>
      <c r="G919">
        <v>96.8</v>
      </c>
    </row>
    <row r="920" spans="1:7" x14ac:dyDescent="0.2">
      <c r="A920">
        <v>15</v>
      </c>
      <c r="B920" t="s">
        <v>144</v>
      </c>
      <c r="C920" t="s">
        <v>14</v>
      </c>
      <c r="D920" t="s">
        <v>7</v>
      </c>
      <c r="E920">
        <v>2016</v>
      </c>
      <c r="F920" t="s">
        <v>135</v>
      </c>
      <c r="G920">
        <v>96.7</v>
      </c>
    </row>
    <row r="921" spans="1:7" x14ac:dyDescent="0.2">
      <c r="A921">
        <v>15</v>
      </c>
      <c r="B921" t="s">
        <v>144</v>
      </c>
      <c r="C921" t="s">
        <v>14</v>
      </c>
      <c r="D921" t="s">
        <v>7</v>
      </c>
      <c r="E921">
        <v>2019</v>
      </c>
      <c r="F921" t="s">
        <v>133</v>
      </c>
      <c r="G921">
        <v>101</v>
      </c>
    </row>
    <row r="922" spans="1:7" x14ac:dyDescent="0.2">
      <c r="A922">
        <v>15</v>
      </c>
      <c r="B922" t="s">
        <v>144</v>
      </c>
      <c r="C922" t="s">
        <v>14</v>
      </c>
      <c r="D922" t="s">
        <v>7</v>
      </c>
      <c r="E922">
        <v>2018</v>
      </c>
      <c r="F922" t="s">
        <v>133</v>
      </c>
      <c r="G922">
        <v>100.5</v>
      </c>
    </row>
    <row r="923" spans="1:7" x14ac:dyDescent="0.2">
      <c r="A923">
        <v>15</v>
      </c>
      <c r="B923" t="s">
        <v>144</v>
      </c>
      <c r="C923" t="s">
        <v>14</v>
      </c>
      <c r="D923" t="s">
        <v>7</v>
      </c>
      <c r="E923">
        <v>2020</v>
      </c>
      <c r="F923" t="s">
        <v>133</v>
      </c>
      <c r="G923">
        <v>101.5</v>
      </c>
    </row>
    <row r="924" spans="1:7" x14ac:dyDescent="0.2">
      <c r="A924">
        <v>15</v>
      </c>
      <c r="B924" t="s">
        <v>144</v>
      </c>
      <c r="C924" t="s">
        <v>14</v>
      </c>
      <c r="D924" t="s">
        <v>7</v>
      </c>
      <c r="E924">
        <v>2017</v>
      </c>
      <c r="F924" t="s">
        <v>134</v>
      </c>
      <c r="G924">
        <v>102.5</v>
      </c>
    </row>
    <row r="925" spans="1:7" x14ac:dyDescent="0.2">
      <c r="A925">
        <v>15</v>
      </c>
      <c r="B925" t="s">
        <v>144</v>
      </c>
      <c r="C925" t="s">
        <v>14</v>
      </c>
      <c r="D925" t="s">
        <v>7</v>
      </c>
      <c r="E925">
        <v>2019</v>
      </c>
      <c r="F925" t="s">
        <v>1</v>
      </c>
      <c r="G925">
        <v>103</v>
      </c>
    </row>
    <row r="926" spans="1:7" x14ac:dyDescent="0.2">
      <c r="A926">
        <v>15</v>
      </c>
      <c r="B926" t="s">
        <v>144</v>
      </c>
      <c r="C926" t="s">
        <v>14</v>
      </c>
      <c r="D926" t="s">
        <v>7</v>
      </c>
      <c r="E926">
        <v>2018</v>
      </c>
      <c r="F926" t="s">
        <v>1</v>
      </c>
      <c r="G926">
        <v>102.8</v>
      </c>
    </row>
    <row r="927" spans="1:7" x14ac:dyDescent="0.2">
      <c r="A927">
        <v>15</v>
      </c>
      <c r="B927" t="s">
        <v>144</v>
      </c>
      <c r="C927" t="s">
        <v>14</v>
      </c>
      <c r="D927" t="s">
        <v>7</v>
      </c>
      <c r="E927">
        <v>2020</v>
      </c>
      <c r="F927" t="s">
        <v>1</v>
      </c>
      <c r="G927">
        <v>103.4</v>
      </c>
    </row>
    <row r="928" spans="1:7" x14ac:dyDescent="0.2">
      <c r="A928">
        <v>15</v>
      </c>
      <c r="B928" t="s">
        <v>144</v>
      </c>
      <c r="C928" t="s">
        <v>14</v>
      </c>
      <c r="D928" t="s">
        <v>7</v>
      </c>
      <c r="E928">
        <v>2018</v>
      </c>
      <c r="F928" t="s">
        <v>0</v>
      </c>
      <c r="G928">
        <v>101.5</v>
      </c>
    </row>
    <row r="929" spans="1:7" x14ac:dyDescent="0.2">
      <c r="A929">
        <v>15</v>
      </c>
      <c r="B929" t="s">
        <v>144</v>
      </c>
      <c r="C929" t="s">
        <v>14</v>
      </c>
      <c r="D929" t="s">
        <v>7</v>
      </c>
      <c r="E929">
        <v>2020</v>
      </c>
      <c r="F929" t="s">
        <v>0</v>
      </c>
      <c r="G929">
        <v>102.3</v>
      </c>
    </row>
    <row r="930" spans="1:7" x14ac:dyDescent="0.2">
      <c r="A930">
        <v>15</v>
      </c>
      <c r="B930" t="s">
        <v>144</v>
      </c>
      <c r="C930" t="s">
        <v>14</v>
      </c>
      <c r="D930" t="s">
        <v>7</v>
      </c>
      <c r="E930">
        <v>2019</v>
      </c>
      <c r="F930" t="s">
        <v>0</v>
      </c>
      <c r="G930">
        <v>102</v>
      </c>
    </row>
    <row r="931" spans="1:7" x14ac:dyDescent="0.2">
      <c r="A931">
        <v>15</v>
      </c>
      <c r="B931" t="s">
        <v>144</v>
      </c>
      <c r="C931" t="s">
        <v>14</v>
      </c>
      <c r="D931" t="s">
        <v>7</v>
      </c>
      <c r="E931">
        <v>2015</v>
      </c>
      <c r="F931" t="s">
        <v>135</v>
      </c>
      <c r="G931">
        <v>97.2</v>
      </c>
    </row>
    <row r="932" spans="1:7" x14ac:dyDescent="0.2">
      <c r="A932">
        <v>15</v>
      </c>
      <c r="B932" t="s">
        <v>145</v>
      </c>
      <c r="C932" t="s">
        <v>14</v>
      </c>
      <c r="D932" t="s">
        <v>7</v>
      </c>
      <c r="E932">
        <v>2017</v>
      </c>
      <c r="F932" t="s">
        <v>135</v>
      </c>
      <c r="G932">
        <v>110.2</v>
      </c>
    </row>
    <row r="933" spans="1:7" x14ac:dyDescent="0.2">
      <c r="A933">
        <v>15</v>
      </c>
      <c r="B933" t="s">
        <v>145</v>
      </c>
      <c r="C933" t="s">
        <v>14</v>
      </c>
      <c r="D933" t="s">
        <v>7</v>
      </c>
      <c r="E933">
        <v>2020</v>
      </c>
      <c r="F933" t="s">
        <v>0</v>
      </c>
      <c r="G933">
        <v>105.2</v>
      </c>
    </row>
    <row r="934" spans="1:7" x14ac:dyDescent="0.2">
      <c r="A934">
        <v>15</v>
      </c>
      <c r="B934" t="s">
        <v>145</v>
      </c>
      <c r="C934" t="s">
        <v>14</v>
      </c>
      <c r="D934" t="s">
        <v>7</v>
      </c>
      <c r="E934">
        <v>2019</v>
      </c>
      <c r="F934" t="s">
        <v>0</v>
      </c>
      <c r="G934">
        <v>105</v>
      </c>
    </row>
    <row r="935" spans="1:7" x14ac:dyDescent="0.2">
      <c r="A935">
        <v>15</v>
      </c>
      <c r="B935" t="s">
        <v>145</v>
      </c>
      <c r="C935" t="s">
        <v>14</v>
      </c>
      <c r="D935" t="s">
        <v>7</v>
      </c>
      <c r="E935">
        <v>2021</v>
      </c>
      <c r="F935" t="s">
        <v>0</v>
      </c>
      <c r="G935">
        <v>105.5</v>
      </c>
    </row>
    <row r="936" spans="1:7" x14ac:dyDescent="0.2">
      <c r="A936">
        <v>15</v>
      </c>
      <c r="B936" t="s">
        <v>145</v>
      </c>
      <c r="C936" t="s">
        <v>14</v>
      </c>
      <c r="D936" t="s">
        <v>7</v>
      </c>
      <c r="E936">
        <v>2018</v>
      </c>
      <c r="F936" t="s">
        <v>134</v>
      </c>
      <c r="G936">
        <v>108</v>
      </c>
    </row>
    <row r="937" spans="1:7" x14ac:dyDescent="0.2">
      <c r="A937">
        <v>15</v>
      </c>
      <c r="B937" t="s">
        <v>145</v>
      </c>
      <c r="C937" t="s">
        <v>14</v>
      </c>
      <c r="D937" t="s">
        <v>7</v>
      </c>
      <c r="E937">
        <v>2020</v>
      </c>
      <c r="F937" t="s">
        <v>1</v>
      </c>
      <c r="G937">
        <v>106.5</v>
      </c>
    </row>
    <row r="938" spans="1:7" x14ac:dyDescent="0.2">
      <c r="A938">
        <v>15</v>
      </c>
      <c r="B938" t="s">
        <v>145</v>
      </c>
      <c r="C938" t="s">
        <v>14</v>
      </c>
      <c r="D938" t="s">
        <v>7</v>
      </c>
      <c r="E938">
        <v>2019</v>
      </c>
      <c r="F938" t="s">
        <v>1</v>
      </c>
      <c r="G938">
        <v>106</v>
      </c>
    </row>
    <row r="939" spans="1:7" x14ac:dyDescent="0.2">
      <c r="A939">
        <v>15</v>
      </c>
      <c r="B939" t="s">
        <v>145</v>
      </c>
      <c r="C939" t="s">
        <v>14</v>
      </c>
      <c r="D939" t="s">
        <v>7</v>
      </c>
      <c r="E939">
        <v>2021</v>
      </c>
      <c r="F939" t="s">
        <v>1</v>
      </c>
      <c r="G939">
        <v>106.7</v>
      </c>
    </row>
    <row r="940" spans="1:7" x14ac:dyDescent="0.2">
      <c r="A940">
        <v>15</v>
      </c>
      <c r="B940" t="s">
        <v>145</v>
      </c>
      <c r="C940" t="s">
        <v>14</v>
      </c>
      <c r="D940" t="s">
        <v>7</v>
      </c>
      <c r="E940">
        <v>2019</v>
      </c>
      <c r="F940" t="s">
        <v>133</v>
      </c>
      <c r="G940">
        <v>100.6</v>
      </c>
    </row>
    <row r="941" spans="1:7" x14ac:dyDescent="0.2">
      <c r="A941">
        <v>15</v>
      </c>
      <c r="B941" t="s">
        <v>145</v>
      </c>
      <c r="C941" t="s">
        <v>14</v>
      </c>
      <c r="D941" t="s">
        <v>7</v>
      </c>
      <c r="E941">
        <v>2021</v>
      </c>
      <c r="F941" t="s">
        <v>133</v>
      </c>
      <c r="G941">
        <v>100.8</v>
      </c>
    </row>
    <row r="942" spans="1:7" x14ac:dyDescent="0.2">
      <c r="A942">
        <v>15</v>
      </c>
      <c r="B942" t="s">
        <v>145</v>
      </c>
      <c r="C942" t="s">
        <v>14</v>
      </c>
      <c r="D942" t="s">
        <v>7</v>
      </c>
      <c r="E942">
        <v>2020</v>
      </c>
      <c r="F942" t="s">
        <v>133</v>
      </c>
      <c r="G942">
        <v>100.7</v>
      </c>
    </row>
    <row r="943" spans="1:7" x14ac:dyDescent="0.2">
      <c r="A943">
        <v>15</v>
      </c>
      <c r="B943" t="s">
        <v>145</v>
      </c>
      <c r="C943" t="s">
        <v>14</v>
      </c>
      <c r="D943" t="s">
        <v>7</v>
      </c>
      <c r="E943">
        <v>2016</v>
      </c>
      <c r="F943" t="s">
        <v>135</v>
      </c>
      <c r="G943">
        <v>96.7</v>
      </c>
    </row>
    <row r="944" spans="1:7" x14ac:dyDescent="0.2">
      <c r="A944">
        <v>15</v>
      </c>
      <c r="B944" t="s">
        <v>146</v>
      </c>
      <c r="C944" t="s">
        <v>14</v>
      </c>
      <c r="D944" t="s">
        <v>7</v>
      </c>
      <c r="E944">
        <v>2017</v>
      </c>
      <c r="F944" t="s">
        <v>135</v>
      </c>
      <c r="G944">
        <v>112</v>
      </c>
    </row>
    <row r="945" spans="1:7" x14ac:dyDescent="0.2">
      <c r="A945">
        <v>15</v>
      </c>
      <c r="B945" t="s">
        <v>146</v>
      </c>
      <c r="C945" t="s">
        <v>14</v>
      </c>
      <c r="D945" t="s">
        <v>7</v>
      </c>
      <c r="E945">
        <v>2021</v>
      </c>
      <c r="F945" t="s">
        <v>133</v>
      </c>
      <c r="G945">
        <v>100</v>
      </c>
    </row>
    <row r="946" spans="1:7" x14ac:dyDescent="0.2">
      <c r="A946">
        <v>15</v>
      </c>
      <c r="B946" t="s">
        <v>146</v>
      </c>
      <c r="C946" t="s">
        <v>14</v>
      </c>
      <c r="D946" t="s">
        <v>7</v>
      </c>
      <c r="E946">
        <v>2020</v>
      </c>
      <c r="F946" t="s">
        <v>133</v>
      </c>
      <c r="G946">
        <v>100</v>
      </c>
    </row>
    <row r="947" spans="1:7" x14ac:dyDescent="0.2">
      <c r="A947">
        <v>15</v>
      </c>
      <c r="B947" t="s">
        <v>146</v>
      </c>
      <c r="C947" t="s">
        <v>14</v>
      </c>
      <c r="D947" t="s">
        <v>7</v>
      </c>
      <c r="E947">
        <v>2022</v>
      </c>
      <c r="F947" t="s">
        <v>133</v>
      </c>
      <c r="G947">
        <v>100.2</v>
      </c>
    </row>
    <row r="948" spans="1:7" x14ac:dyDescent="0.2">
      <c r="A948">
        <v>15</v>
      </c>
      <c r="B948" t="s">
        <v>146</v>
      </c>
      <c r="C948" t="s">
        <v>14</v>
      </c>
      <c r="D948" t="s">
        <v>7</v>
      </c>
      <c r="E948">
        <v>2018</v>
      </c>
      <c r="F948" t="s">
        <v>135</v>
      </c>
      <c r="G948">
        <v>99.3</v>
      </c>
    </row>
    <row r="949" spans="1:7" x14ac:dyDescent="0.2">
      <c r="A949">
        <v>15</v>
      </c>
      <c r="B949" t="s">
        <v>146</v>
      </c>
      <c r="C949" t="s">
        <v>14</v>
      </c>
      <c r="D949" t="s">
        <v>7</v>
      </c>
      <c r="E949">
        <v>2021</v>
      </c>
      <c r="F949" t="s">
        <v>0</v>
      </c>
      <c r="G949">
        <v>100.5</v>
      </c>
    </row>
    <row r="950" spans="1:7" x14ac:dyDescent="0.2">
      <c r="A950">
        <v>15</v>
      </c>
      <c r="B950" t="s">
        <v>146</v>
      </c>
      <c r="C950" t="s">
        <v>14</v>
      </c>
      <c r="D950" t="s">
        <v>7</v>
      </c>
      <c r="E950">
        <v>2020</v>
      </c>
      <c r="F950" t="s">
        <v>0</v>
      </c>
      <c r="G950">
        <v>100.5</v>
      </c>
    </row>
    <row r="951" spans="1:7" x14ac:dyDescent="0.2">
      <c r="A951">
        <v>15</v>
      </c>
      <c r="B951" t="s">
        <v>146</v>
      </c>
      <c r="C951" t="s">
        <v>14</v>
      </c>
      <c r="D951" t="s">
        <v>7</v>
      </c>
      <c r="E951">
        <v>2022</v>
      </c>
      <c r="F951" t="s">
        <v>0</v>
      </c>
      <c r="G951">
        <v>100.7</v>
      </c>
    </row>
    <row r="952" spans="1:7" x14ac:dyDescent="0.2">
      <c r="A952">
        <v>15</v>
      </c>
      <c r="B952" t="s">
        <v>146</v>
      </c>
      <c r="C952" t="s">
        <v>14</v>
      </c>
      <c r="D952" t="s">
        <v>7</v>
      </c>
      <c r="E952">
        <v>2019</v>
      </c>
      <c r="F952" t="s">
        <v>134</v>
      </c>
      <c r="G952">
        <v>90</v>
      </c>
    </row>
    <row r="953" spans="1:7" x14ac:dyDescent="0.2">
      <c r="A953">
        <v>15</v>
      </c>
      <c r="B953" t="s">
        <v>146</v>
      </c>
      <c r="C953" t="s">
        <v>14</v>
      </c>
      <c r="D953" t="s">
        <v>7</v>
      </c>
      <c r="E953">
        <v>2021</v>
      </c>
      <c r="F953" t="s">
        <v>1</v>
      </c>
      <c r="G953">
        <v>101</v>
      </c>
    </row>
    <row r="954" spans="1:7" x14ac:dyDescent="0.2">
      <c r="A954">
        <v>15</v>
      </c>
      <c r="B954" t="s">
        <v>146</v>
      </c>
      <c r="C954" t="s">
        <v>14</v>
      </c>
      <c r="D954" t="s">
        <v>7</v>
      </c>
      <c r="E954">
        <v>2020</v>
      </c>
      <c r="F954" t="s">
        <v>1</v>
      </c>
      <c r="G954">
        <v>101</v>
      </c>
    </row>
    <row r="955" spans="1:7" x14ac:dyDescent="0.2">
      <c r="A955">
        <v>15</v>
      </c>
      <c r="B955" t="s">
        <v>146</v>
      </c>
      <c r="C955" t="s">
        <v>14</v>
      </c>
      <c r="D955" t="s">
        <v>7</v>
      </c>
      <c r="E955">
        <v>2022</v>
      </c>
      <c r="F955" t="s">
        <v>1</v>
      </c>
      <c r="G955">
        <v>101</v>
      </c>
    </row>
    <row r="956" spans="1:7" x14ac:dyDescent="0.2">
      <c r="A956">
        <v>16</v>
      </c>
      <c r="B956" t="s">
        <v>144</v>
      </c>
      <c r="C956" t="s">
        <v>15</v>
      </c>
      <c r="D956" t="s">
        <v>7</v>
      </c>
      <c r="E956">
        <v>2016</v>
      </c>
      <c r="F956" t="s">
        <v>135</v>
      </c>
      <c r="G956">
        <v>116.3</v>
      </c>
    </row>
    <row r="957" spans="1:7" x14ac:dyDescent="0.2">
      <c r="A957">
        <v>16</v>
      </c>
      <c r="B957" t="s">
        <v>144</v>
      </c>
      <c r="C957" t="s">
        <v>15</v>
      </c>
      <c r="D957" t="s">
        <v>7</v>
      </c>
      <c r="E957">
        <v>2019</v>
      </c>
      <c r="F957" t="s">
        <v>133</v>
      </c>
      <c r="G957">
        <v>100.5</v>
      </c>
    </row>
    <row r="958" spans="1:7" x14ac:dyDescent="0.2">
      <c r="A958">
        <v>16</v>
      </c>
      <c r="B958" t="s">
        <v>144</v>
      </c>
      <c r="C958" t="s">
        <v>15</v>
      </c>
      <c r="D958" t="s">
        <v>7</v>
      </c>
      <c r="E958">
        <v>2018</v>
      </c>
      <c r="F958" t="s">
        <v>133</v>
      </c>
      <c r="G958">
        <v>102</v>
      </c>
    </row>
    <row r="959" spans="1:7" x14ac:dyDescent="0.2">
      <c r="A959">
        <v>16</v>
      </c>
      <c r="B959" t="s">
        <v>144</v>
      </c>
      <c r="C959" t="s">
        <v>15</v>
      </c>
      <c r="D959" t="s">
        <v>7</v>
      </c>
      <c r="E959">
        <v>2020</v>
      </c>
      <c r="F959" t="s">
        <v>133</v>
      </c>
      <c r="G959">
        <v>100.5</v>
      </c>
    </row>
    <row r="960" spans="1:7" x14ac:dyDescent="0.2">
      <c r="A960">
        <v>16</v>
      </c>
      <c r="B960" t="s">
        <v>144</v>
      </c>
      <c r="C960" t="s">
        <v>15</v>
      </c>
      <c r="D960" t="s">
        <v>7</v>
      </c>
      <c r="E960">
        <v>2017</v>
      </c>
      <c r="F960" t="s">
        <v>134</v>
      </c>
      <c r="G960">
        <v>50</v>
      </c>
    </row>
    <row r="961" spans="1:7" x14ac:dyDescent="0.2">
      <c r="A961">
        <v>16</v>
      </c>
      <c r="B961" t="s">
        <v>144</v>
      </c>
      <c r="C961" t="s">
        <v>15</v>
      </c>
      <c r="D961" t="s">
        <v>7</v>
      </c>
      <c r="E961">
        <v>2019</v>
      </c>
      <c r="F961" t="s">
        <v>1</v>
      </c>
      <c r="G961">
        <v>105</v>
      </c>
    </row>
    <row r="962" spans="1:7" x14ac:dyDescent="0.2">
      <c r="A962">
        <v>16</v>
      </c>
      <c r="B962" t="s">
        <v>144</v>
      </c>
      <c r="C962" t="s">
        <v>15</v>
      </c>
      <c r="D962" t="s">
        <v>7</v>
      </c>
      <c r="E962">
        <v>2018</v>
      </c>
      <c r="F962" t="s">
        <v>1</v>
      </c>
      <c r="G962">
        <v>107</v>
      </c>
    </row>
    <row r="963" spans="1:7" x14ac:dyDescent="0.2">
      <c r="A963">
        <v>16</v>
      </c>
      <c r="B963" t="s">
        <v>144</v>
      </c>
      <c r="C963" t="s">
        <v>15</v>
      </c>
      <c r="D963" t="s">
        <v>7</v>
      </c>
      <c r="E963">
        <v>2020</v>
      </c>
      <c r="F963" t="s">
        <v>1</v>
      </c>
      <c r="G963">
        <v>102</v>
      </c>
    </row>
    <row r="964" spans="1:7" x14ac:dyDescent="0.2">
      <c r="A964">
        <v>16</v>
      </c>
      <c r="B964" t="s">
        <v>144</v>
      </c>
      <c r="C964" t="s">
        <v>15</v>
      </c>
      <c r="D964" t="s">
        <v>7</v>
      </c>
      <c r="E964">
        <v>2018</v>
      </c>
      <c r="F964" t="s">
        <v>0</v>
      </c>
      <c r="G964">
        <v>105</v>
      </c>
    </row>
    <row r="965" spans="1:7" x14ac:dyDescent="0.2">
      <c r="A965">
        <v>16</v>
      </c>
      <c r="B965" t="s">
        <v>144</v>
      </c>
      <c r="C965" t="s">
        <v>15</v>
      </c>
      <c r="D965" t="s">
        <v>7</v>
      </c>
      <c r="E965">
        <v>2020</v>
      </c>
      <c r="F965" t="s">
        <v>0</v>
      </c>
      <c r="G965">
        <v>101</v>
      </c>
    </row>
    <row r="966" spans="1:7" x14ac:dyDescent="0.2">
      <c r="A966">
        <v>16</v>
      </c>
      <c r="B966" t="s">
        <v>144</v>
      </c>
      <c r="C966" t="s">
        <v>15</v>
      </c>
      <c r="D966" t="s">
        <v>7</v>
      </c>
      <c r="E966">
        <v>2019</v>
      </c>
      <c r="F966" t="s">
        <v>0</v>
      </c>
      <c r="G966">
        <v>103</v>
      </c>
    </row>
    <row r="967" spans="1:7" x14ac:dyDescent="0.2">
      <c r="A967">
        <v>16</v>
      </c>
      <c r="B967" t="s">
        <v>144</v>
      </c>
      <c r="C967" t="s">
        <v>15</v>
      </c>
      <c r="D967" t="s">
        <v>7</v>
      </c>
      <c r="E967">
        <v>2015</v>
      </c>
      <c r="F967" t="s">
        <v>135</v>
      </c>
      <c r="G967">
        <v>61.1</v>
      </c>
    </row>
    <row r="968" spans="1:7" x14ac:dyDescent="0.2">
      <c r="A968">
        <v>16</v>
      </c>
      <c r="B968" t="s">
        <v>145</v>
      </c>
      <c r="C968" t="s">
        <v>15</v>
      </c>
      <c r="D968" t="s">
        <v>7</v>
      </c>
      <c r="E968">
        <v>2017</v>
      </c>
      <c r="F968" t="s">
        <v>135</v>
      </c>
      <c r="G968">
        <v>46.5</v>
      </c>
    </row>
    <row r="969" spans="1:7" x14ac:dyDescent="0.2">
      <c r="A969">
        <v>16</v>
      </c>
      <c r="B969" t="s">
        <v>145</v>
      </c>
      <c r="C969" t="s">
        <v>15</v>
      </c>
      <c r="D969" t="s">
        <v>7</v>
      </c>
      <c r="E969">
        <v>2020</v>
      </c>
      <c r="F969" t="s">
        <v>0</v>
      </c>
      <c r="G969">
        <v>103.2</v>
      </c>
    </row>
    <row r="970" spans="1:7" x14ac:dyDescent="0.2">
      <c r="A970">
        <v>16</v>
      </c>
      <c r="B970" t="s">
        <v>145</v>
      </c>
      <c r="C970" t="s">
        <v>15</v>
      </c>
      <c r="D970" t="s">
        <v>7</v>
      </c>
      <c r="E970">
        <v>2019</v>
      </c>
      <c r="F970" t="s">
        <v>0</v>
      </c>
      <c r="G970">
        <v>103</v>
      </c>
    </row>
    <row r="971" spans="1:7" x14ac:dyDescent="0.2">
      <c r="A971">
        <v>16</v>
      </c>
      <c r="B971" t="s">
        <v>145</v>
      </c>
      <c r="C971" t="s">
        <v>15</v>
      </c>
      <c r="D971" t="s">
        <v>7</v>
      </c>
      <c r="E971">
        <v>2021</v>
      </c>
      <c r="F971" t="s">
        <v>0</v>
      </c>
      <c r="G971">
        <v>103.5</v>
      </c>
    </row>
    <row r="972" spans="1:7" x14ac:dyDescent="0.2">
      <c r="A972">
        <v>16</v>
      </c>
      <c r="B972" t="s">
        <v>145</v>
      </c>
      <c r="C972" t="s">
        <v>15</v>
      </c>
      <c r="D972" t="s">
        <v>7</v>
      </c>
      <c r="E972">
        <v>2018</v>
      </c>
      <c r="F972" t="s">
        <v>134</v>
      </c>
      <c r="G972">
        <v>110</v>
      </c>
    </row>
    <row r="973" spans="1:7" x14ac:dyDescent="0.2">
      <c r="A973">
        <v>16</v>
      </c>
      <c r="B973" t="s">
        <v>145</v>
      </c>
      <c r="C973" t="s">
        <v>15</v>
      </c>
      <c r="D973" t="s">
        <v>7</v>
      </c>
      <c r="E973">
        <v>2020</v>
      </c>
      <c r="F973" t="s">
        <v>1</v>
      </c>
      <c r="G973">
        <v>105</v>
      </c>
    </row>
    <row r="974" spans="1:7" x14ac:dyDescent="0.2">
      <c r="A974">
        <v>16</v>
      </c>
      <c r="B974" t="s">
        <v>145</v>
      </c>
      <c r="C974" t="s">
        <v>15</v>
      </c>
      <c r="D974" t="s">
        <v>7</v>
      </c>
      <c r="E974">
        <v>2019</v>
      </c>
      <c r="F974" t="s">
        <v>1</v>
      </c>
      <c r="G974">
        <v>104.5</v>
      </c>
    </row>
    <row r="975" spans="1:7" x14ac:dyDescent="0.2">
      <c r="A975">
        <v>16</v>
      </c>
      <c r="B975" t="s">
        <v>145</v>
      </c>
      <c r="C975" t="s">
        <v>15</v>
      </c>
      <c r="D975" t="s">
        <v>7</v>
      </c>
      <c r="E975">
        <v>2021</v>
      </c>
      <c r="F975" t="s">
        <v>1</v>
      </c>
      <c r="G975">
        <v>105.5</v>
      </c>
    </row>
    <row r="976" spans="1:7" x14ac:dyDescent="0.2">
      <c r="A976">
        <v>16</v>
      </c>
      <c r="B976" t="s">
        <v>145</v>
      </c>
      <c r="C976" t="s">
        <v>15</v>
      </c>
      <c r="D976" t="s">
        <v>7</v>
      </c>
      <c r="E976">
        <v>2019</v>
      </c>
      <c r="F976" t="s">
        <v>133</v>
      </c>
      <c r="G976">
        <v>100</v>
      </c>
    </row>
    <row r="977" spans="1:7" x14ac:dyDescent="0.2">
      <c r="A977">
        <v>16</v>
      </c>
      <c r="B977" t="s">
        <v>145</v>
      </c>
      <c r="C977" t="s">
        <v>15</v>
      </c>
      <c r="D977" t="s">
        <v>7</v>
      </c>
      <c r="E977">
        <v>2021</v>
      </c>
      <c r="F977" t="s">
        <v>133</v>
      </c>
      <c r="G977">
        <v>100.4</v>
      </c>
    </row>
    <row r="978" spans="1:7" x14ac:dyDescent="0.2">
      <c r="A978">
        <v>16</v>
      </c>
      <c r="B978" t="s">
        <v>145</v>
      </c>
      <c r="C978" t="s">
        <v>15</v>
      </c>
      <c r="D978" t="s">
        <v>7</v>
      </c>
      <c r="E978">
        <v>2020</v>
      </c>
      <c r="F978" t="s">
        <v>133</v>
      </c>
      <c r="G978">
        <v>100.3</v>
      </c>
    </row>
    <row r="979" spans="1:7" x14ac:dyDescent="0.2">
      <c r="A979">
        <v>16</v>
      </c>
      <c r="B979" t="s">
        <v>145</v>
      </c>
      <c r="C979" t="s">
        <v>15</v>
      </c>
      <c r="D979" t="s">
        <v>7</v>
      </c>
      <c r="E979">
        <v>2016</v>
      </c>
      <c r="F979" t="s">
        <v>135</v>
      </c>
      <c r="G979">
        <v>116.3</v>
      </c>
    </row>
    <row r="980" spans="1:7" x14ac:dyDescent="0.2">
      <c r="A980">
        <v>16</v>
      </c>
      <c r="B980" t="s">
        <v>146</v>
      </c>
      <c r="C980" t="s">
        <v>15</v>
      </c>
      <c r="D980" t="s">
        <v>7</v>
      </c>
      <c r="E980">
        <v>2017</v>
      </c>
      <c r="F980" t="s">
        <v>135</v>
      </c>
      <c r="G980">
        <v>44.3</v>
      </c>
    </row>
    <row r="981" spans="1:7" x14ac:dyDescent="0.2">
      <c r="A981">
        <v>16</v>
      </c>
      <c r="B981" t="s">
        <v>146</v>
      </c>
      <c r="C981" t="s">
        <v>15</v>
      </c>
      <c r="D981" t="s">
        <v>7</v>
      </c>
      <c r="E981">
        <v>2021</v>
      </c>
      <c r="F981" t="s">
        <v>133</v>
      </c>
      <c r="G981">
        <v>100</v>
      </c>
    </row>
    <row r="982" spans="1:7" x14ac:dyDescent="0.2">
      <c r="A982">
        <v>16</v>
      </c>
      <c r="B982" t="s">
        <v>146</v>
      </c>
      <c r="C982" t="s">
        <v>15</v>
      </c>
      <c r="D982" t="s">
        <v>7</v>
      </c>
      <c r="E982">
        <v>2020</v>
      </c>
      <c r="F982" t="s">
        <v>133</v>
      </c>
      <c r="G982">
        <v>99</v>
      </c>
    </row>
    <row r="983" spans="1:7" x14ac:dyDescent="0.2">
      <c r="A983">
        <v>16</v>
      </c>
      <c r="B983" t="s">
        <v>146</v>
      </c>
      <c r="C983" t="s">
        <v>15</v>
      </c>
      <c r="D983" t="s">
        <v>7</v>
      </c>
      <c r="E983">
        <v>2022</v>
      </c>
      <c r="F983" t="s">
        <v>133</v>
      </c>
      <c r="G983">
        <v>100.2</v>
      </c>
    </row>
    <row r="984" spans="1:7" x14ac:dyDescent="0.2">
      <c r="A984">
        <v>16</v>
      </c>
      <c r="B984" t="s">
        <v>146</v>
      </c>
      <c r="C984" t="s">
        <v>15</v>
      </c>
      <c r="D984" t="s">
        <v>7</v>
      </c>
      <c r="E984">
        <v>2018</v>
      </c>
      <c r="F984" t="s">
        <v>135</v>
      </c>
      <c r="G984">
        <v>109.3</v>
      </c>
    </row>
    <row r="985" spans="1:7" x14ac:dyDescent="0.2">
      <c r="A985">
        <v>16</v>
      </c>
      <c r="B985" t="s">
        <v>146</v>
      </c>
      <c r="C985" t="s">
        <v>15</v>
      </c>
      <c r="D985" t="s">
        <v>7</v>
      </c>
      <c r="E985">
        <v>2021</v>
      </c>
      <c r="F985" t="s">
        <v>0</v>
      </c>
      <c r="G985">
        <v>100.3</v>
      </c>
    </row>
    <row r="986" spans="1:7" x14ac:dyDescent="0.2">
      <c r="A986">
        <v>16</v>
      </c>
      <c r="B986" t="s">
        <v>146</v>
      </c>
      <c r="C986" t="s">
        <v>15</v>
      </c>
      <c r="D986" t="s">
        <v>7</v>
      </c>
      <c r="E986">
        <v>2020</v>
      </c>
      <c r="F986" t="s">
        <v>0</v>
      </c>
      <c r="G986">
        <v>100</v>
      </c>
    </row>
    <row r="987" spans="1:7" x14ac:dyDescent="0.2">
      <c r="A987">
        <v>16</v>
      </c>
      <c r="B987" t="s">
        <v>146</v>
      </c>
      <c r="C987" t="s">
        <v>15</v>
      </c>
      <c r="D987" t="s">
        <v>7</v>
      </c>
      <c r="E987">
        <v>2022</v>
      </c>
      <c r="F987" t="s">
        <v>0</v>
      </c>
      <c r="G987">
        <v>100.5</v>
      </c>
    </row>
    <row r="988" spans="1:7" x14ac:dyDescent="0.2">
      <c r="A988">
        <v>16</v>
      </c>
      <c r="B988" t="s">
        <v>146</v>
      </c>
      <c r="C988" t="s">
        <v>15</v>
      </c>
      <c r="D988" t="s">
        <v>7</v>
      </c>
      <c r="E988">
        <v>2019</v>
      </c>
      <c r="F988" t="s">
        <v>134</v>
      </c>
      <c r="G988">
        <v>85</v>
      </c>
    </row>
    <row r="989" spans="1:7" x14ac:dyDescent="0.2">
      <c r="A989">
        <v>16</v>
      </c>
      <c r="B989" t="s">
        <v>146</v>
      </c>
      <c r="C989" t="s">
        <v>15</v>
      </c>
      <c r="D989" t="s">
        <v>7</v>
      </c>
      <c r="E989">
        <v>2021</v>
      </c>
      <c r="F989" t="s">
        <v>1</v>
      </c>
      <c r="G989">
        <v>100.7</v>
      </c>
    </row>
    <row r="990" spans="1:7" x14ac:dyDescent="0.2">
      <c r="A990">
        <v>16</v>
      </c>
      <c r="B990" t="s">
        <v>146</v>
      </c>
      <c r="C990" t="s">
        <v>15</v>
      </c>
      <c r="D990" t="s">
        <v>7</v>
      </c>
      <c r="E990">
        <v>2020</v>
      </c>
      <c r="F990" t="s">
        <v>1</v>
      </c>
      <c r="G990">
        <v>100.5</v>
      </c>
    </row>
    <row r="991" spans="1:7" x14ac:dyDescent="0.2">
      <c r="A991">
        <v>16</v>
      </c>
      <c r="B991" t="s">
        <v>146</v>
      </c>
      <c r="C991" t="s">
        <v>15</v>
      </c>
      <c r="D991" t="s">
        <v>7</v>
      </c>
      <c r="E991">
        <v>2022</v>
      </c>
      <c r="F991" t="s">
        <v>1</v>
      </c>
      <c r="G991">
        <v>101</v>
      </c>
    </row>
    <row r="992" spans="1:7" x14ac:dyDescent="0.2">
      <c r="A992">
        <v>17</v>
      </c>
      <c r="B992" t="s">
        <v>136</v>
      </c>
      <c r="C992" t="s">
        <v>95</v>
      </c>
      <c r="D992" t="s">
        <v>7</v>
      </c>
      <c r="E992">
        <v>2007</v>
      </c>
      <c r="F992" t="s">
        <v>135</v>
      </c>
      <c r="G992">
        <v>104</v>
      </c>
    </row>
    <row r="993" spans="1:7" x14ac:dyDescent="0.2">
      <c r="A993">
        <v>17</v>
      </c>
      <c r="B993" t="s">
        <v>136</v>
      </c>
      <c r="C993" t="s">
        <v>95</v>
      </c>
      <c r="D993" t="s">
        <v>7</v>
      </c>
      <c r="E993">
        <v>2008</v>
      </c>
      <c r="F993" t="s">
        <v>135</v>
      </c>
      <c r="G993">
        <v>84.8</v>
      </c>
    </row>
    <row r="994" spans="1:7" x14ac:dyDescent="0.2">
      <c r="A994">
        <v>17</v>
      </c>
      <c r="B994" t="s">
        <v>136</v>
      </c>
      <c r="C994" t="s">
        <v>95</v>
      </c>
      <c r="D994" t="s">
        <v>7</v>
      </c>
      <c r="E994">
        <v>2009</v>
      </c>
      <c r="F994" t="s">
        <v>134</v>
      </c>
      <c r="G994">
        <v>72</v>
      </c>
    </row>
    <row r="995" spans="1:7" x14ac:dyDescent="0.2">
      <c r="A995">
        <v>17</v>
      </c>
      <c r="B995" t="s">
        <v>136</v>
      </c>
      <c r="C995" t="s">
        <v>95</v>
      </c>
      <c r="D995" t="s">
        <v>7</v>
      </c>
      <c r="E995">
        <v>2010</v>
      </c>
      <c r="F995" t="s">
        <v>0</v>
      </c>
      <c r="G995">
        <v>102</v>
      </c>
    </row>
    <row r="996" spans="1:7" x14ac:dyDescent="0.2">
      <c r="A996">
        <v>17</v>
      </c>
      <c r="B996" t="s">
        <v>136</v>
      </c>
      <c r="C996" t="s">
        <v>95</v>
      </c>
      <c r="D996" t="s">
        <v>7</v>
      </c>
      <c r="E996">
        <v>2011</v>
      </c>
      <c r="F996" t="s">
        <v>0</v>
      </c>
      <c r="G996">
        <v>102</v>
      </c>
    </row>
    <row r="997" spans="1:7" x14ac:dyDescent="0.2">
      <c r="A997">
        <v>17</v>
      </c>
      <c r="B997" t="s">
        <v>136</v>
      </c>
      <c r="C997" t="s">
        <v>95</v>
      </c>
      <c r="D997" t="s">
        <v>7</v>
      </c>
      <c r="E997">
        <v>2011</v>
      </c>
      <c r="F997" t="s">
        <v>1</v>
      </c>
      <c r="G997">
        <v>108</v>
      </c>
    </row>
    <row r="998" spans="1:7" x14ac:dyDescent="0.2">
      <c r="A998">
        <v>17</v>
      </c>
      <c r="B998" t="s">
        <v>136</v>
      </c>
      <c r="C998" t="s">
        <v>95</v>
      </c>
      <c r="D998" t="s">
        <v>7</v>
      </c>
      <c r="E998">
        <v>2012</v>
      </c>
      <c r="F998" t="s">
        <v>0</v>
      </c>
      <c r="G998">
        <v>110</v>
      </c>
    </row>
    <row r="999" spans="1:7" x14ac:dyDescent="0.2">
      <c r="A999">
        <v>17</v>
      </c>
      <c r="B999" t="s">
        <v>136</v>
      </c>
      <c r="C999" t="s">
        <v>95</v>
      </c>
      <c r="D999" t="s">
        <v>7</v>
      </c>
      <c r="E999">
        <v>2012</v>
      </c>
      <c r="F999" t="s">
        <v>1</v>
      </c>
      <c r="G999">
        <v>115</v>
      </c>
    </row>
    <row r="1000" spans="1:7" x14ac:dyDescent="0.2">
      <c r="A1000">
        <v>17</v>
      </c>
      <c r="B1000" t="s">
        <v>136</v>
      </c>
      <c r="C1000" t="s">
        <v>95</v>
      </c>
      <c r="D1000" t="s">
        <v>7</v>
      </c>
      <c r="E1000">
        <v>2010</v>
      </c>
      <c r="F1000" t="s">
        <v>1</v>
      </c>
      <c r="G1000">
        <v>105</v>
      </c>
    </row>
    <row r="1001" spans="1:7" x14ac:dyDescent="0.2">
      <c r="A1001">
        <v>17</v>
      </c>
      <c r="B1001" t="s">
        <v>137</v>
      </c>
      <c r="C1001" t="s">
        <v>95</v>
      </c>
      <c r="D1001" t="s">
        <v>7</v>
      </c>
      <c r="E1001">
        <v>2008</v>
      </c>
      <c r="F1001" t="s">
        <v>135</v>
      </c>
      <c r="G1001">
        <v>84.8</v>
      </c>
    </row>
    <row r="1002" spans="1:7" x14ac:dyDescent="0.2">
      <c r="A1002">
        <v>17</v>
      </c>
      <c r="B1002" t="s">
        <v>137</v>
      </c>
      <c r="C1002" t="s">
        <v>95</v>
      </c>
      <c r="D1002" t="s">
        <v>7</v>
      </c>
      <c r="E1002">
        <v>2012</v>
      </c>
      <c r="F1002" t="s">
        <v>1</v>
      </c>
      <c r="G1002">
        <v>108</v>
      </c>
    </row>
    <row r="1003" spans="1:7" x14ac:dyDescent="0.2">
      <c r="A1003">
        <v>17</v>
      </c>
      <c r="B1003" t="s">
        <v>137</v>
      </c>
      <c r="C1003" t="s">
        <v>95</v>
      </c>
      <c r="D1003" t="s">
        <v>7</v>
      </c>
      <c r="E1003">
        <v>2011</v>
      </c>
      <c r="F1003" t="s">
        <v>0</v>
      </c>
      <c r="G1003">
        <v>105</v>
      </c>
    </row>
    <row r="1004" spans="1:7" x14ac:dyDescent="0.2">
      <c r="A1004">
        <v>17</v>
      </c>
      <c r="B1004" t="s">
        <v>137</v>
      </c>
      <c r="C1004" t="s">
        <v>95</v>
      </c>
      <c r="D1004" t="s">
        <v>7</v>
      </c>
      <c r="E1004">
        <v>2009</v>
      </c>
      <c r="F1004" t="s">
        <v>135</v>
      </c>
      <c r="G1004">
        <v>85.6</v>
      </c>
    </row>
    <row r="1005" spans="1:7" x14ac:dyDescent="0.2">
      <c r="A1005">
        <v>17</v>
      </c>
      <c r="B1005" t="s">
        <v>137</v>
      </c>
      <c r="C1005" t="s">
        <v>95</v>
      </c>
      <c r="D1005" t="s">
        <v>7</v>
      </c>
      <c r="E1005">
        <v>2013</v>
      </c>
      <c r="F1005" t="s">
        <v>0</v>
      </c>
      <c r="G1005">
        <v>110</v>
      </c>
    </row>
    <row r="1006" spans="1:7" x14ac:dyDescent="0.2">
      <c r="A1006">
        <v>17</v>
      </c>
      <c r="B1006" t="s">
        <v>137</v>
      </c>
      <c r="C1006" t="s">
        <v>95</v>
      </c>
      <c r="D1006" t="s">
        <v>7</v>
      </c>
      <c r="E1006">
        <v>2011</v>
      </c>
      <c r="F1006" t="s">
        <v>1</v>
      </c>
      <c r="G1006">
        <v>110</v>
      </c>
    </row>
    <row r="1007" spans="1:7" x14ac:dyDescent="0.2">
      <c r="A1007">
        <v>17</v>
      </c>
      <c r="B1007" t="s">
        <v>137</v>
      </c>
      <c r="C1007" t="s">
        <v>95</v>
      </c>
      <c r="D1007" t="s">
        <v>7</v>
      </c>
      <c r="E1007">
        <v>2010</v>
      </c>
      <c r="F1007" t="s">
        <v>134</v>
      </c>
      <c r="G1007">
        <v>101</v>
      </c>
    </row>
    <row r="1008" spans="1:7" x14ac:dyDescent="0.2">
      <c r="A1008">
        <v>17</v>
      </c>
      <c r="B1008" t="s">
        <v>137</v>
      </c>
      <c r="C1008" t="s">
        <v>95</v>
      </c>
      <c r="D1008" t="s">
        <v>7</v>
      </c>
      <c r="E1008">
        <v>2013</v>
      </c>
      <c r="F1008" t="s">
        <v>1</v>
      </c>
      <c r="G1008">
        <v>112</v>
      </c>
    </row>
    <row r="1009" spans="1:7" x14ac:dyDescent="0.2">
      <c r="A1009">
        <v>17</v>
      </c>
      <c r="B1009" t="s">
        <v>137</v>
      </c>
      <c r="C1009" t="s">
        <v>95</v>
      </c>
      <c r="D1009" t="s">
        <v>7</v>
      </c>
      <c r="E1009">
        <v>2012</v>
      </c>
      <c r="F1009" t="s">
        <v>0</v>
      </c>
      <c r="G1009">
        <v>104</v>
      </c>
    </row>
    <row r="1010" spans="1:7" x14ac:dyDescent="0.2">
      <c r="A1010">
        <v>17</v>
      </c>
      <c r="B1010" t="s">
        <v>138</v>
      </c>
      <c r="C1010" t="s">
        <v>95</v>
      </c>
      <c r="D1010" t="s">
        <v>7</v>
      </c>
      <c r="E1010">
        <v>2011</v>
      </c>
      <c r="F1010" t="s">
        <v>134</v>
      </c>
      <c r="G1010">
        <v>110</v>
      </c>
    </row>
    <row r="1011" spans="1:7" x14ac:dyDescent="0.2">
      <c r="A1011">
        <v>17</v>
      </c>
      <c r="B1011" t="s">
        <v>138</v>
      </c>
      <c r="C1011" t="s">
        <v>95</v>
      </c>
      <c r="D1011" t="s">
        <v>7</v>
      </c>
      <c r="E1011">
        <v>2013</v>
      </c>
      <c r="F1011" t="s">
        <v>0</v>
      </c>
      <c r="G1011">
        <v>106</v>
      </c>
    </row>
    <row r="1012" spans="1:7" x14ac:dyDescent="0.2">
      <c r="A1012">
        <v>17</v>
      </c>
      <c r="B1012" t="s">
        <v>138</v>
      </c>
      <c r="C1012" t="s">
        <v>95</v>
      </c>
      <c r="D1012" t="s">
        <v>7</v>
      </c>
      <c r="E1012">
        <v>2012</v>
      </c>
      <c r="F1012" t="s">
        <v>0</v>
      </c>
      <c r="G1012">
        <v>103</v>
      </c>
    </row>
    <row r="1013" spans="1:7" x14ac:dyDescent="0.2">
      <c r="A1013">
        <v>17</v>
      </c>
      <c r="B1013" t="s">
        <v>138</v>
      </c>
      <c r="C1013" t="s">
        <v>95</v>
      </c>
      <c r="D1013" t="s">
        <v>7</v>
      </c>
      <c r="E1013">
        <v>2013</v>
      </c>
      <c r="F1013" t="s">
        <v>1</v>
      </c>
      <c r="G1013">
        <v>110</v>
      </c>
    </row>
    <row r="1014" spans="1:7" x14ac:dyDescent="0.2">
      <c r="A1014">
        <v>17</v>
      </c>
      <c r="B1014" t="s">
        <v>138</v>
      </c>
      <c r="C1014" t="s">
        <v>95</v>
      </c>
      <c r="D1014" t="s">
        <v>7</v>
      </c>
      <c r="E1014">
        <v>2012</v>
      </c>
      <c r="F1014" t="s">
        <v>1</v>
      </c>
      <c r="G1014">
        <v>107</v>
      </c>
    </row>
    <row r="1015" spans="1:7" x14ac:dyDescent="0.2">
      <c r="A1015">
        <v>17</v>
      </c>
      <c r="B1015" t="s">
        <v>138</v>
      </c>
      <c r="C1015" t="s">
        <v>95</v>
      </c>
      <c r="D1015" t="s">
        <v>7</v>
      </c>
      <c r="E1015">
        <v>2010</v>
      </c>
      <c r="F1015" t="s">
        <v>135</v>
      </c>
      <c r="G1015">
        <v>115.8</v>
      </c>
    </row>
    <row r="1016" spans="1:7" x14ac:dyDescent="0.2">
      <c r="A1016">
        <v>17</v>
      </c>
      <c r="B1016" t="s">
        <v>138</v>
      </c>
      <c r="C1016" t="s">
        <v>95</v>
      </c>
      <c r="D1016" t="s">
        <v>7</v>
      </c>
      <c r="E1016">
        <v>2014</v>
      </c>
      <c r="F1016" t="s">
        <v>0</v>
      </c>
      <c r="G1016">
        <v>108</v>
      </c>
    </row>
    <row r="1017" spans="1:7" x14ac:dyDescent="0.2">
      <c r="A1017">
        <v>17</v>
      </c>
      <c r="B1017" t="s">
        <v>138</v>
      </c>
      <c r="C1017" t="s">
        <v>95</v>
      </c>
      <c r="D1017" t="s">
        <v>7</v>
      </c>
      <c r="E1017">
        <v>2014</v>
      </c>
      <c r="F1017" t="s">
        <v>1</v>
      </c>
      <c r="G1017">
        <v>112</v>
      </c>
    </row>
    <row r="1018" spans="1:7" x14ac:dyDescent="0.2">
      <c r="A1018">
        <v>17</v>
      </c>
      <c r="B1018" t="s">
        <v>139</v>
      </c>
      <c r="C1018" t="s">
        <v>95</v>
      </c>
      <c r="D1018" t="s">
        <v>7</v>
      </c>
      <c r="E1018">
        <v>2013</v>
      </c>
      <c r="F1018" t="s">
        <v>1</v>
      </c>
      <c r="G1018">
        <v>110</v>
      </c>
    </row>
    <row r="1019" spans="1:7" x14ac:dyDescent="0.2">
      <c r="A1019">
        <v>17</v>
      </c>
      <c r="B1019" t="s">
        <v>139</v>
      </c>
      <c r="C1019" t="s">
        <v>95</v>
      </c>
      <c r="D1019" t="s">
        <v>7</v>
      </c>
      <c r="E1019">
        <v>2015</v>
      </c>
      <c r="F1019" t="s">
        <v>0</v>
      </c>
      <c r="G1019">
        <v>101</v>
      </c>
    </row>
    <row r="1020" spans="1:7" x14ac:dyDescent="0.2">
      <c r="A1020">
        <v>17</v>
      </c>
      <c r="B1020" t="s">
        <v>139</v>
      </c>
      <c r="C1020" t="s">
        <v>95</v>
      </c>
      <c r="D1020" t="s">
        <v>7</v>
      </c>
      <c r="E1020">
        <v>2011</v>
      </c>
      <c r="F1020" t="s">
        <v>135</v>
      </c>
      <c r="G1020">
        <v>103.1</v>
      </c>
    </row>
    <row r="1021" spans="1:7" x14ac:dyDescent="0.2">
      <c r="A1021">
        <v>17</v>
      </c>
      <c r="B1021" t="s">
        <v>139</v>
      </c>
      <c r="C1021" t="s">
        <v>95</v>
      </c>
      <c r="D1021" t="s">
        <v>7</v>
      </c>
      <c r="E1021">
        <v>2014</v>
      </c>
      <c r="F1021" t="s">
        <v>0</v>
      </c>
      <c r="G1021">
        <v>106</v>
      </c>
    </row>
    <row r="1022" spans="1:7" x14ac:dyDescent="0.2">
      <c r="A1022">
        <v>17</v>
      </c>
      <c r="B1022" t="s">
        <v>139</v>
      </c>
      <c r="C1022" t="s">
        <v>95</v>
      </c>
      <c r="D1022" t="s">
        <v>7</v>
      </c>
      <c r="E1022">
        <v>2015</v>
      </c>
      <c r="F1022" t="s">
        <v>1</v>
      </c>
      <c r="G1022">
        <v>102</v>
      </c>
    </row>
    <row r="1023" spans="1:7" x14ac:dyDescent="0.2">
      <c r="A1023">
        <v>17</v>
      </c>
      <c r="B1023" t="s">
        <v>139</v>
      </c>
      <c r="C1023" t="s">
        <v>95</v>
      </c>
      <c r="D1023" t="s">
        <v>7</v>
      </c>
      <c r="E1023">
        <v>2012</v>
      </c>
      <c r="F1023" t="s">
        <v>134</v>
      </c>
      <c r="G1023">
        <v>80</v>
      </c>
    </row>
    <row r="1024" spans="1:7" x14ac:dyDescent="0.2">
      <c r="A1024">
        <v>17</v>
      </c>
      <c r="B1024" t="s">
        <v>139</v>
      </c>
      <c r="C1024" t="s">
        <v>95</v>
      </c>
      <c r="D1024" t="s">
        <v>7</v>
      </c>
      <c r="E1024">
        <v>2014</v>
      </c>
      <c r="F1024" t="s">
        <v>1</v>
      </c>
      <c r="G1024">
        <v>107</v>
      </c>
    </row>
    <row r="1025" spans="1:7" x14ac:dyDescent="0.2">
      <c r="A1025">
        <v>17</v>
      </c>
      <c r="B1025" t="s">
        <v>139</v>
      </c>
      <c r="C1025" t="s">
        <v>95</v>
      </c>
      <c r="D1025" t="s">
        <v>7</v>
      </c>
      <c r="E1025">
        <v>2013</v>
      </c>
      <c r="F1025" t="s">
        <v>0</v>
      </c>
      <c r="G1025">
        <v>106</v>
      </c>
    </row>
    <row r="1026" spans="1:7" x14ac:dyDescent="0.2">
      <c r="A1026">
        <v>17</v>
      </c>
      <c r="B1026" t="s">
        <v>140</v>
      </c>
      <c r="C1026" t="s">
        <v>95</v>
      </c>
      <c r="D1026" t="s">
        <v>7</v>
      </c>
      <c r="E1026">
        <v>2011</v>
      </c>
      <c r="F1026" t="s">
        <v>135</v>
      </c>
      <c r="G1026">
        <v>101.9</v>
      </c>
    </row>
    <row r="1027" spans="1:7" x14ac:dyDescent="0.2">
      <c r="A1027">
        <v>17</v>
      </c>
      <c r="B1027" t="s">
        <v>140</v>
      </c>
      <c r="C1027" t="s">
        <v>95</v>
      </c>
      <c r="D1027" t="s">
        <v>7</v>
      </c>
      <c r="E1027">
        <v>2015</v>
      </c>
      <c r="F1027" t="s">
        <v>1</v>
      </c>
      <c r="G1027">
        <v>103.5</v>
      </c>
    </row>
    <row r="1028" spans="1:7" x14ac:dyDescent="0.2">
      <c r="A1028">
        <v>17</v>
      </c>
      <c r="B1028" t="s">
        <v>140</v>
      </c>
      <c r="C1028" t="s">
        <v>95</v>
      </c>
      <c r="D1028" t="s">
        <v>7</v>
      </c>
      <c r="E1028">
        <v>2014</v>
      </c>
      <c r="F1028" t="s">
        <v>0</v>
      </c>
      <c r="G1028">
        <v>100</v>
      </c>
    </row>
    <row r="1029" spans="1:7" x14ac:dyDescent="0.2">
      <c r="A1029">
        <v>17</v>
      </c>
      <c r="B1029" t="s">
        <v>140</v>
      </c>
      <c r="C1029" t="s">
        <v>95</v>
      </c>
      <c r="D1029" t="s">
        <v>7</v>
      </c>
      <c r="E1029">
        <v>2012</v>
      </c>
      <c r="F1029" t="s">
        <v>135</v>
      </c>
      <c r="G1029">
        <v>84.2</v>
      </c>
    </row>
    <row r="1030" spans="1:7" x14ac:dyDescent="0.2">
      <c r="A1030">
        <v>17</v>
      </c>
      <c r="B1030" t="s">
        <v>140</v>
      </c>
      <c r="C1030" t="s">
        <v>95</v>
      </c>
      <c r="D1030" t="s">
        <v>7</v>
      </c>
      <c r="E1030">
        <v>2016</v>
      </c>
      <c r="F1030" t="s">
        <v>0</v>
      </c>
      <c r="G1030">
        <v>101</v>
      </c>
    </row>
    <row r="1031" spans="1:7" x14ac:dyDescent="0.2">
      <c r="A1031">
        <v>17</v>
      </c>
      <c r="B1031" t="s">
        <v>140</v>
      </c>
      <c r="C1031" t="s">
        <v>95</v>
      </c>
      <c r="D1031" t="s">
        <v>7</v>
      </c>
      <c r="E1031">
        <v>2014</v>
      </c>
      <c r="F1031" t="s">
        <v>1</v>
      </c>
      <c r="G1031">
        <v>103</v>
      </c>
    </row>
    <row r="1032" spans="1:7" x14ac:dyDescent="0.2">
      <c r="A1032">
        <v>17</v>
      </c>
      <c r="B1032" t="s">
        <v>140</v>
      </c>
      <c r="C1032" t="s">
        <v>95</v>
      </c>
      <c r="D1032" t="s">
        <v>7</v>
      </c>
      <c r="E1032">
        <v>2013</v>
      </c>
      <c r="F1032" t="s">
        <v>134</v>
      </c>
      <c r="G1032">
        <v>107</v>
      </c>
    </row>
    <row r="1033" spans="1:7" x14ac:dyDescent="0.2">
      <c r="A1033">
        <v>17</v>
      </c>
      <c r="B1033" t="s">
        <v>140</v>
      </c>
      <c r="C1033" t="s">
        <v>95</v>
      </c>
      <c r="D1033" t="s">
        <v>7</v>
      </c>
      <c r="E1033">
        <v>2016</v>
      </c>
      <c r="F1033" t="s">
        <v>1</v>
      </c>
      <c r="G1033">
        <v>102.5</v>
      </c>
    </row>
    <row r="1034" spans="1:7" x14ac:dyDescent="0.2">
      <c r="A1034">
        <v>17</v>
      </c>
      <c r="B1034" t="s">
        <v>140</v>
      </c>
      <c r="C1034" t="s">
        <v>95</v>
      </c>
      <c r="D1034" t="s">
        <v>7</v>
      </c>
      <c r="E1034">
        <v>2015</v>
      </c>
      <c r="F1034" t="s">
        <v>0</v>
      </c>
      <c r="G1034">
        <v>102</v>
      </c>
    </row>
    <row r="1035" spans="1:7" x14ac:dyDescent="0.2">
      <c r="A1035">
        <v>17</v>
      </c>
      <c r="B1035" t="s">
        <v>141</v>
      </c>
      <c r="C1035" t="s">
        <v>95</v>
      </c>
      <c r="D1035" t="s">
        <v>7</v>
      </c>
      <c r="E1035">
        <v>2014</v>
      </c>
      <c r="F1035" t="s">
        <v>134</v>
      </c>
      <c r="G1035">
        <v>108</v>
      </c>
    </row>
    <row r="1036" spans="1:7" x14ac:dyDescent="0.2">
      <c r="A1036">
        <v>17</v>
      </c>
      <c r="B1036" t="s">
        <v>141</v>
      </c>
      <c r="C1036" t="s">
        <v>95</v>
      </c>
      <c r="D1036" t="s">
        <v>7</v>
      </c>
      <c r="E1036">
        <v>2016</v>
      </c>
      <c r="F1036" t="s">
        <v>0</v>
      </c>
      <c r="G1036">
        <v>104</v>
      </c>
    </row>
    <row r="1037" spans="1:7" x14ac:dyDescent="0.2">
      <c r="A1037">
        <v>17</v>
      </c>
      <c r="B1037" t="s">
        <v>141</v>
      </c>
      <c r="C1037" t="s">
        <v>95</v>
      </c>
      <c r="D1037" t="s">
        <v>7</v>
      </c>
      <c r="E1037">
        <v>2015</v>
      </c>
      <c r="F1037" t="s">
        <v>0</v>
      </c>
      <c r="G1037">
        <v>103</v>
      </c>
    </row>
    <row r="1038" spans="1:7" x14ac:dyDescent="0.2">
      <c r="A1038">
        <v>17</v>
      </c>
      <c r="B1038" t="s">
        <v>141</v>
      </c>
      <c r="C1038" t="s">
        <v>95</v>
      </c>
      <c r="D1038" t="s">
        <v>7</v>
      </c>
      <c r="E1038">
        <v>2012</v>
      </c>
      <c r="F1038" t="s">
        <v>135</v>
      </c>
      <c r="G1038">
        <v>92.1</v>
      </c>
    </row>
    <row r="1039" spans="1:7" x14ac:dyDescent="0.2">
      <c r="A1039">
        <v>17</v>
      </c>
      <c r="B1039" t="s">
        <v>141</v>
      </c>
      <c r="C1039" t="s">
        <v>95</v>
      </c>
      <c r="D1039" t="s">
        <v>7</v>
      </c>
      <c r="E1039">
        <v>2016</v>
      </c>
      <c r="F1039" t="s">
        <v>1</v>
      </c>
      <c r="G1039">
        <v>105</v>
      </c>
    </row>
    <row r="1040" spans="1:7" x14ac:dyDescent="0.2">
      <c r="A1040">
        <v>17</v>
      </c>
      <c r="B1040" t="s">
        <v>141</v>
      </c>
      <c r="C1040" t="s">
        <v>95</v>
      </c>
      <c r="D1040" t="s">
        <v>7</v>
      </c>
      <c r="E1040">
        <v>2015</v>
      </c>
      <c r="F1040" t="s">
        <v>1</v>
      </c>
      <c r="G1040">
        <v>104</v>
      </c>
    </row>
    <row r="1041" spans="1:7" x14ac:dyDescent="0.2">
      <c r="A1041">
        <v>17</v>
      </c>
      <c r="B1041" t="s">
        <v>141</v>
      </c>
      <c r="C1041" t="s">
        <v>95</v>
      </c>
      <c r="D1041" t="s">
        <v>7</v>
      </c>
      <c r="E1041">
        <v>2013</v>
      </c>
      <c r="F1041" t="s">
        <v>135</v>
      </c>
      <c r="G1041">
        <v>100.1</v>
      </c>
    </row>
    <row r="1042" spans="1:7" x14ac:dyDescent="0.2">
      <c r="A1042">
        <v>17</v>
      </c>
      <c r="B1042" t="s">
        <v>141</v>
      </c>
      <c r="C1042" t="s">
        <v>95</v>
      </c>
      <c r="D1042" t="s">
        <v>7</v>
      </c>
      <c r="E1042">
        <v>2017</v>
      </c>
      <c r="F1042" t="s">
        <v>0</v>
      </c>
      <c r="G1042">
        <v>105</v>
      </c>
    </row>
    <row r="1043" spans="1:7" x14ac:dyDescent="0.2">
      <c r="A1043">
        <v>17</v>
      </c>
      <c r="B1043" t="s">
        <v>141</v>
      </c>
      <c r="C1043" t="s">
        <v>95</v>
      </c>
      <c r="D1043" t="s">
        <v>7</v>
      </c>
      <c r="E1043">
        <v>2017</v>
      </c>
      <c r="F1043" t="s">
        <v>1</v>
      </c>
      <c r="G1043">
        <v>106</v>
      </c>
    </row>
    <row r="1044" spans="1:7" x14ac:dyDescent="0.2">
      <c r="A1044">
        <v>17</v>
      </c>
      <c r="B1044" t="s">
        <v>142</v>
      </c>
      <c r="C1044" t="s">
        <v>81</v>
      </c>
      <c r="D1044" t="s">
        <v>7</v>
      </c>
      <c r="E1044">
        <v>2017</v>
      </c>
      <c r="F1044" t="s">
        <v>0</v>
      </c>
      <c r="G1044">
        <v>102</v>
      </c>
    </row>
    <row r="1045" spans="1:7" x14ac:dyDescent="0.2">
      <c r="A1045">
        <v>17</v>
      </c>
      <c r="B1045" t="s">
        <v>142</v>
      </c>
      <c r="C1045" t="s">
        <v>81</v>
      </c>
      <c r="D1045" t="s">
        <v>7</v>
      </c>
      <c r="E1045">
        <v>2018</v>
      </c>
      <c r="F1045" t="s">
        <v>1</v>
      </c>
      <c r="G1045">
        <v>105</v>
      </c>
    </row>
    <row r="1046" spans="1:7" x14ac:dyDescent="0.2">
      <c r="A1046">
        <v>17</v>
      </c>
      <c r="B1046" t="s">
        <v>142</v>
      </c>
      <c r="C1046" t="s">
        <v>81</v>
      </c>
      <c r="D1046" t="s">
        <v>7</v>
      </c>
      <c r="E1046">
        <v>2015</v>
      </c>
      <c r="F1046" t="s">
        <v>134</v>
      </c>
      <c r="G1046">
        <v>101.5</v>
      </c>
    </row>
    <row r="1047" spans="1:7" x14ac:dyDescent="0.2">
      <c r="A1047">
        <v>17</v>
      </c>
      <c r="B1047" t="s">
        <v>142</v>
      </c>
      <c r="C1047" t="s">
        <v>81</v>
      </c>
      <c r="D1047" t="s">
        <v>7</v>
      </c>
      <c r="E1047">
        <v>2017</v>
      </c>
      <c r="F1047" t="s">
        <v>1</v>
      </c>
      <c r="G1047">
        <v>110</v>
      </c>
    </row>
    <row r="1048" spans="1:7" x14ac:dyDescent="0.2">
      <c r="A1048">
        <v>17</v>
      </c>
      <c r="B1048" t="s">
        <v>142</v>
      </c>
      <c r="C1048" t="s">
        <v>81</v>
      </c>
      <c r="D1048" t="s">
        <v>7</v>
      </c>
      <c r="E1048">
        <v>2013</v>
      </c>
      <c r="F1048" t="s">
        <v>135</v>
      </c>
      <c r="G1048">
        <v>104.7</v>
      </c>
    </row>
    <row r="1049" spans="1:7" x14ac:dyDescent="0.2">
      <c r="A1049">
        <v>17</v>
      </c>
      <c r="B1049" t="s">
        <v>142</v>
      </c>
      <c r="C1049" t="s">
        <v>81</v>
      </c>
      <c r="D1049" t="s">
        <v>7</v>
      </c>
      <c r="E1049">
        <v>2016</v>
      </c>
      <c r="F1049" t="s">
        <v>0</v>
      </c>
      <c r="G1049">
        <v>104.5</v>
      </c>
    </row>
    <row r="1050" spans="1:7" x14ac:dyDescent="0.2">
      <c r="A1050">
        <v>17</v>
      </c>
      <c r="B1050" t="s">
        <v>142</v>
      </c>
      <c r="C1050" t="s">
        <v>81</v>
      </c>
      <c r="D1050" t="s">
        <v>7</v>
      </c>
      <c r="E1050">
        <v>2018</v>
      </c>
      <c r="F1050" t="s">
        <v>0</v>
      </c>
      <c r="G1050">
        <v>103</v>
      </c>
    </row>
    <row r="1051" spans="1:7" x14ac:dyDescent="0.2">
      <c r="A1051">
        <v>17</v>
      </c>
      <c r="B1051" t="s">
        <v>142</v>
      </c>
      <c r="C1051" t="s">
        <v>81</v>
      </c>
      <c r="D1051" t="s">
        <v>7</v>
      </c>
      <c r="E1051">
        <v>2014</v>
      </c>
      <c r="F1051" t="s">
        <v>135</v>
      </c>
      <c r="G1051">
        <v>104.5</v>
      </c>
    </row>
    <row r="1052" spans="1:7" x14ac:dyDescent="0.2">
      <c r="A1052">
        <v>17</v>
      </c>
      <c r="B1052" t="s">
        <v>142</v>
      </c>
      <c r="C1052" t="s">
        <v>81</v>
      </c>
      <c r="D1052" t="s">
        <v>7</v>
      </c>
      <c r="E1052">
        <v>2016</v>
      </c>
      <c r="F1052" t="s">
        <v>1</v>
      </c>
      <c r="G1052">
        <v>107</v>
      </c>
    </row>
    <row r="1053" spans="1:7" x14ac:dyDescent="0.2">
      <c r="A1053">
        <v>17</v>
      </c>
      <c r="B1053" t="s">
        <v>143</v>
      </c>
      <c r="C1053" t="s">
        <v>81</v>
      </c>
      <c r="D1053" t="s">
        <v>7</v>
      </c>
      <c r="E1053">
        <v>2016</v>
      </c>
      <c r="F1053" t="s">
        <v>134</v>
      </c>
      <c r="G1053">
        <v>104.5</v>
      </c>
    </row>
    <row r="1054" spans="1:7" x14ac:dyDescent="0.2">
      <c r="A1054">
        <v>17</v>
      </c>
      <c r="B1054" t="s">
        <v>143</v>
      </c>
      <c r="C1054" t="s">
        <v>81</v>
      </c>
      <c r="D1054" t="s">
        <v>7</v>
      </c>
      <c r="E1054">
        <v>2019</v>
      </c>
      <c r="F1054" t="s">
        <v>1</v>
      </c>
      <c r="G1054">
        <v>105</v>
      </c>
    </row>
    <row r="1055" spans="1:7" x14ac:dyDescent="0.2">
      <c r="A1055">
        <v>17</v>
      </c>
      <c r="B1055" t="s">
        <v>143</v>
      </c>
      <c r="C1055" t="s">
        <v>81</v>
      </c>
      <c r="D1055" t="s">
        <v>7</v>
      </c>
      <c r="E1055">
        <v>2018</v>
      </c>
      <c r="F1055" t="s">
        <v>0</v>
      </c>
      <c r="G1055">
        <v>105</v>
      </c>
    </row>
    <row r="1056" spans="1:7" x14ac:dyDescent="0.2">
      <c r="A1056">
        <v>17</v>
      </c>
      <c r="B1056" t="s">
        <v>143</v>
      </c>
      <c r="C1056" t="s">
        <v>81</v>
      </c>
      <c r="D1056" t="s">
        <v>7</v>
      </c>
      <c r="E1056">
        <v>2017</v>
      </c>
      <c r="F1056" t="s">
        <v>0</v>
      </c>
      <c r="G1056">
        <v>105.5</v>
      </c>
    </row>
    <row r="1057" spans="1:7" x14ac:dyDescent="0.2">
      <c r="A1057">
        <v>17</v>
      </c>
      <c r="B1057" t="s">
        <v>143</v>
      </c>
      <c r="C1057" t="s">
        <v>81</v>
      </c>
      <c r="D1057" t="s">
        <v>7</v>
      </c>
      <c r="E1057">
        <v>2018</v>
      </c>
      <c r="F1057" t="s">
        <v>1</v>
      </c>
      <c r="G1057">
        <v>105.5</v>
      </c>
    </row>
    <row r="1058" spans="1:7" x14ac:dyDescent="0.2">
      <c r="A1058">
        <v>17</v>
      </c>
      <c r="B1058" t="s">
        <v>143</v>
      </c>
      <c r="C1058" t="s">
        <v>81</v>
      </c>
      <c r="D1058" t="s">
        <v>7</v>
      </c>
      <c r="E1058">
        <v>2017</v>
      </c>
      <c r="F1058" t="s">
        <v>1</v>
      </c>
      <c r="G1058">
        <v>106</v>
      </c>
    </row>
    <row r="1059" spans="1:7" x14ac:dyDescent="0.2">
      <c r="A1059">
        <v>17</v>
      </c>
      <c r="B1059" t="s">
        <v>143</v>
      </c>
      <c r="C1059" t="s">
        <v>81</v>
      </c>
      <c r="D1059" t="s">
        <v>7</v>
      </c>
      <c r="E1059">
        <v>2019</v>
      </c>
      <c r="F1059" t="s">
        <v>0</v>
      </c>
      <c r="G1059">
        <v>104.5</v>
      </c>
    </row>
    <row r="1060" spans="1:7" x14ac:dyDescent="0.2">
      <c r="A1060">
        <v>17</v>
      </c>
      <c r="B1060" t="s">
        <v>143</v>
      </c>
      <c r="C1060" t="s">
        <v>81</v>
      </c>
      <c r="D1060" t="s">
        <v>7</v>
      </c>
      <c r="E1060">
        <v>2014</v>
      </c>
      <c r="F1060" t="s">
        <v>135</v>
      </c>
      <c r="G1060">
        <v>102.2</v>
      </c>
    </row>
    <row r="1061" spans="1:7" x14ac:dyDescent="0.2">
      <c r="A1061">
        <v>17</v>
      </c>
      <c r="B1061" t="s">
        <v>143</v>
      </c>
      <c r="C1061" t="s">
        <v>81</v>
      </c>
      <c r="D1061" t="s">
        <v>7</v>
      </c>
      <c r="E1061">
        <v>2015</v>
      </c>
      <c r="F1061" t="s">
        <v>135</v>
      </c>
      <c r="G1061">
        <v>98.3</v>
      </c>
    </row>
    <row r="1062" spans="1:7" x14ac:dyDescent="0.2">
      <c r="A1062">
        <v>17</v>
      </c>
      <c r="B1062" t="s">
        <v>144</v>
      </c>
      <c r="C1062" t="s">
        <v>16</v>
      </c>
      <c r="D1062" t="s">
        <v>7</v>
      </c>
      <c r="E1062">
        <v>2016</v>
      </c>
      <c r="F1062" t="s">
        <v>135</v>
      </c>
      <c r="G1062">
        <v>111.8</v>
      </c>
    </row>
    <row r="1063" spans="1:7" x14ac:dyDescent="0.2">
      <c r="A1063">
        <v>17</v>
      </c>
      <c r="B1063" t="s">
        <v>144</v>
      </c>
      <c r="C1063" t="s">
        <v>16</v>
      </c>
      <c r="D1063" t="s">
        <v>7</v>
      </c>
      <c r="E1063">
        <v>2019</v>
      </c>
      <c r="F1063" t="s">
        <v>133</v>
      </c>
      <c r="G1063">
        <v>104</v>
      </c>
    </row>
    <row r="1064" spans="1:7" x14ac:dyDescent="0.2">
      <c r="A1064">
        <v>17</v>
      </c>
      <c r="B1064" t="s">
        <v>144</v>
      </c>
      <c r="C1064" t="s">
        <v>16</v>
      </c>
      <c r="D1064" t="s">
        <v>7</v>
      </c>
      <c r="E1064">
        <v>2018</v>
      </c>
      <c r="F1064" t="s">
        <v>133</v>
      </c>
      <c r="G1064">
        <v>103.5</v>
      </c>
    </row>
    <row r="1065" spans="1:7" x14ac:dyDescent="0.2">
      <c r="A1065">
        <v>17</v>
      </c>
      <c r="B1065" t="s">
        <v>144</v>
      </c>
      <c r="C1065" t="s">
        <v>16</v>
      </c>
      <c r="D1065" t="s">
        <v>7</v>
      </c>
      <c r="E1065">
        <v>2020</v>
      </c>
      <c r="F1065" t="s">
        <v>133</v>
      </c>
      <c r="G1065">
        <v>104</v>
      </c>
    </row>
    <row r="1066" spans="1:7" x14ac:dyDescent="0.2">
      <c r="A1066">
        <v>17</v>
      </c>
      <c r="B1066" t="s">
        <v>144</v>
      </c>
      <c r="C1066" t="s">
        <v>16</v>
      </c>
      <c r="D1066" t="s">
        <v>7</v>
      </c>
      <c r="E1066">
        <v>2017</v>
      </c>
      <c r="F1066" t="s">
        <v>134</v>
      </c>
      <c r="G1066">
        <v>105.5</v>
      </c>
    </row>
    <row r="1067" spans="1:7" x14ac:dyDescent="0.2">
      <c r="A1067">
        <v>17</v>
      </c>
      <c r="B1067" t="s">
        <v>144</v>
      </c>
      <c r="C1067" t="s">
        <v>16</v>
      </c>
      <c r="D1067" t="s">
        <v>7</v>
      </c>
      <c r="E1067">
        <v>2019</v>
      </c>
      <c r="F1067" t="s">
        <v>1</v>
      </c>
      <c r="G1067">
        <v>108.5</v>
      </c>
    </row>
    <row r="1068" spans="1:7" x14ac:dyDescent="0.2">
      <c r="A1068">
        <v>17</v>
      </c>
      <c r="B1068" t="s">
        <v>144</v>
      </c>
      <c r="C1068" t="s">
        <v>16</v>
      </c>
      <c r="D1068" t="s">
        <v>7</v>
      </c>
      <c r="E1068">
        <v>2018</v>
      </c>
      <c r="F1068" t="s">
        <v>1</v>
      </c>
      <c r="G1068">
        <v>108</v>
      </c>
    </row>
    <row r="1069" spans="1:7" x14ac:dyDescent="0.2">
      <c r="A1069">
        <v>17</v>
      </c>
      <c r="B1069" t="s">
        <v>144</v>
      </c>
      <c r="C1069" t="s">
        <v>16</v>
      </c>
      <c r="D1069" t="s">
        <v>7</v>
      </c>
      <c r="E1069">
        <v>2020</v>
      </c>
      <c r="F1069" t="s">
        <v>1</v>
      </c>
      <c r="G1069">
        <v>108</v>
      </c>
    </row>
    <row r="1070" spans="1:7" x14ac:dyDescent="0.2">
      <c r="A1070">
        <v>17</v>
      </c>
      <c r="B1070" t="s">
        <v>144</v>
      </c>
      <c r="C1070" t="s">
        <v>16</v>
      </c>
      <c r="D1070" t="s">
        <v>7</v>
      </c>
      <c r="E1070">
        <v>2018</v>
      </c>
      <c r="F1070" t="s">
        <v>0</v>
      </c>
      <c r="G1070">
        <v>106.5</v>
      </c>
    </row>
    <row r="1071" spans="1:7" x14ac:dyDescent="0.2">
      <c r="A1071">
        <v>17</v>
      </c>
      <c r="B1071" t="s">
        <v>144</v>
      </c>
      <c r="C1071" t="s">
        <v>16</v>
      </c>
      <c r="D1071" t="s">
        <v>7</v>
      </c>
      <c r="E1071">
        <v>2020</v>
      </c>
      <c r="F1071" t="s">
        <v>0</v>
      </c>
      <c r="G1071">
        <v>107</v>
      </c>
    </row>
    <row r="1072" spans="1:7" x14ac:dyDescent="0.2">
      <c r="A1072">
        <v>17</v>
      </c>
      <c r="B1072" t="s">
        <v>144</v>
      </c>
      <c r="C1072" t="s">
        <v>16</v>
      </c>
      <c r="D1072" t="s">
        <v>7</v>
      </c>
      <c r="E1072">
        <v>2019</v>
      </c>
      <c r="F1072" t="s">
        <v>0</v>
      </c>
      <c r="G1072">
        <v>107</v>
      </c>
    </row>
    <row r="1073" spans="1:7" x14ac:dyDescent="0.2">
      <c r="A1073">
        <v>17</v>
      </c>
      <c r="B1073" t="s">
        <v>144</v>
      </c>
      <c r="C1073" t="s">
        <v>16</v>
      </c>
      <c r="D1073" t="s">
        <v>7</v>
      </c>
      <c r="E1073">
        <v>2015</v>
      </c>
      <c r="F1073" t="s">
        <v>135</v>
      </c>
      <c r="G1073">
        <v>99.8</v>
      </c>
    </row>
    <row r="1074" spans="1:7" x14ac:dyDescent="0.2">
      <c r="A1074">
        <v>17</v>
      </c>
      <c r="B1074" t="s">
        <v>145</v>
      </c>
      <c r="C1074" t="s">
        <v>16</v>
      </c>
      <c r="D1074" t="s">
        <v>7</v>
      </c>
      <c r="E1074">
        <v>2017</v>
      </c>
      <c r="F1074" t="s">
        <v>135</v>
      </c>
      <c r="G1074">
        <v>103.7</v>
      </c>
    </row>
    <row r="1075" spans="1:7" x14ac:dyDescent="0.2">
      <c r="A1075">
        <v>17</v>
      </c>
      <c r="B1075" t="s">
        <v>145</v>
      </c>
      <c r="C1075" t="s">
        <v>16</v>
      </c>
      <c r="D1075" t="s">
        <v>7</v>
      </c>
      <c r="E1075">
        <v>2020</v>
      </c>
      <c r="F1075" t="s">
        <v>0</v>
      </c>
      <c r="G1075">
        <v>107.05836367530522</v>
      </c>
    </row>
    <row r="1076" spans="1:7" x14ac:dyDescent="0.2">
      <c r="A1076">
        <v>17</v>
      </c>
      <c r="B1076" t="s">
        <v>145</v>
      </c>
      <c r="C1076" t="s">
        <v>16</v>
      </c>
      <c r="D1076" t="s">
        <v>7</v>
      </c>
      <c r="E1076">
        <v>2019</v>
      </c>
      <c r="F1076" t="s">
        <v>0</v>
      </c>
      <c r="G1076">
        <v>117.45624060150377</v>
      </c>
    </row>
    <row r="1077" spans="1:7" x14ac:dyDescent="0.2">
      <c r="A1077">
        <v>17</v>
      </c>
      <c r="B1077" t="s">
        <v>145</v>
      </c>
      <c r="C1077" t="s">
        <v>16</v>
      </c>
      <c r="D1077" t="s">
        <v>7</v>
      </c>
      <c r="E1077">
        <v>2021</v>
      </c>
      <c r="F1077" t="s">
        <v>0</v>
      </c>
      <c r="G1077">
        <v>103.97363010576223</v>
      </c>
    </row>
    <row r="1078" spans="1:7" x14ac:dyDescent="0.2">
      <c r="A1078">
        <v>17</v>
      </c>
      <c r="B1078" t="s">
        <v>145</v>
      </c>
      <c r="C1078" t="s">
        <v>16</v>
      </c>
      <c r="D1078" t="s">
        <v>7</v>
      </c>
      <c r="E1078">
        <v>2018</v>
      </c>
      <c r="F1078" t="s">
        <v>134</v>
      </c>
      <c r="G1078">
        <v>92.4</v>
      </c>
    </row>
    <row r="1079" spans="1:7" x14ac:dyDescent="0.2">
      <c r="A1079">
        <v>17</v>
      </c>
      <c r="B1079" t="s">
        <v>145</v>
      </c>
      <c r="C1079" t="s">
        <v>16</v>
      </c>
      <c r="D1079" t="s">
        <v>7</v>
      </c>
      <c r="E1079">
        <v>2020</v>
      </c>
      <c r="F1079" t="s">
        <v>1</v>
      </c>
      <c r="G1079">
        <v>108.5391551969625</v>
      </c>
    </row>
    <row r="1080" spans="1:7" x14ac:dyDescent="0.2">
      <c r="A1080">
        <v>17</v>
      </c>
      <c r="B1080" t="s">
        <v>145</v>
      </c>
      <c r="C1080" t="s">
        <v>16</v>
      </c>
      <c r="D1080" t="s">
        <v>7</v>
      </c>
      <c r="E1080">
        <v>2019</v>
      </c>
      <c r="F1080" t="s">
        <v>1</v>
      </c>
      <c r="G1080">
        <v>124.82947368421054</v>
      </c>
    </row>
    <row r="1081" spans="1:7" x14ac:dyDescent="0.2">
      <c r="A1081">
        <v>17</v>
      </c>
      <c r="B1081" t="s">
        <v>145</v>
      </c>
      <c r="C1081" t="s">
        <v>16</v>
      </c>
      <c r="D1081" t="s">
        <v>7</v>
      </c>
      <c r="E1081">
        <v>2021</v>
      </c>
      <c r="F1081" t="s">
        <v>1</v>
      </c>
      <c r="G1081">
        <v>105.33681252509034</v>
      </c>
    </row>
    <row r="1082" spans="1:7" x14ac:dyDescent="0.2">
      <c r="A1082">
        <v>17</v>
      </c>
      <c r="B1082" t="s">
        <v>145</v>
      </c>
      <c r="C1082" t="s">
        <v>16</v>
      </c>
      <c r="D1082" t="s">
        <v>7</v>
      </c>
      <c r="E1082">
        <v>2019</v>
      </c>
      <c r="F1082" t="s">
        <v>133</v>
      </c>
      <c r="G1082">
        <v>113.92276691729325</v>
      </c>
    </row>
    <row r="1083" spans="1:7" x14ac:dyDescent="0.2">
      <c r="A1083">
        <v>17</v>
      </c>
      <c r="B1083" t="s">
        <v>145</v>
      </c>
      <c r="C1083" t="s">
        <v>16</v>
      </c>
      <c r="D1083" t="s">
        <v>7</v>
      </c>
      <c r="E1083">
        <v>2021</v>
      </c>
      <c r="F1083" t="s">
        <v>133</v>
      </c>
      <c r="G1083">
        <v>103.13888888888889</v>
      </c>
    </row>
    <row r="1084" spans="1:7" x14ac:dyDescent="0.2">
      <c r="A1084">
        <v>17</v>
      </c>
      <c r="B1084" t="s">
        <v>145</v>
      </c>
      <c r="C1084" t="s">
        <v>16</v>
      </c>
      <c r="D1084" t="s">
        <v>7</v>
      </c>
      <c r="E1084">
        <v>2020</v>
      </c>
      <c r="F1084" t="s">
        <v>133</v>
      </c>
      <c r="G1084">
        <v>101.10343493205255</v>
      </c>
    </row>
    <row r="1085" spans="1:7" x14ac:dyDescent="0.2">
      <c r="A1085">
        <v>17</v>
      </c>
      <c r="B1085" t="s">
        <v>145</v>
      </c>
      <c r="C1085" t="s">
        <v>16</v>
      </c>
      <c r="D1085" t="s">
        <v>7</v>
      </c>
      <c r="E1085">
        <v>2016</v>
      </c>
      <c r="F1085" t="s">
        <v>135</v>
      </c>
      <c r="G1085">
        <v>111.8</v>
      </c>
    </row>
    <row r="1086" spans="1:7" x14ac:dyDescent="0.2">
      <c r="A1086">
        <v>17</v>
      </c>
      <c r="B1086" t="s">
        <v>146</v>
      </c>
      <c r="C1086" t="s">
        <v>16</v>
      </c>
      <c r="D1086" t="s">
        <v>7</v>
      </c>
      <c r="E1086">
        <v>2017</v>
      </c>
      <c r="F1086" t="s">
        <v>135</v>
      </c>
      <c r="G1086">
        <v>110.5</v>
      </c>
    </row>
    <row r="1087" spans="1:7" x14ac:dyDescent="0.2">
      <c r="A1087">
        <v>17</v>
      </c>
      <c r="B1087" t="s">
        <v>146</v>
      </c>
      <c r="C1087" t="s">
        <v>16</v>
      </c>
      <c r="D1087" t="s">
        <v>7</v>
      </c>
      <c r="E1087">
        <v>2021</v>
      </c>
      <c r="F1087" t="s">
        <v>133</v>
      </c>
      <c r="G1087">
        <v>102.4</v>
      </c>
    </row>
    <row r="1088" spans="1:7" x14ac:dyDescent="0.2">
      <c r="A1088">
        <v>17</v>
      </c>
      <c r="B1088" t="s">
        <v>146</v>
      </c>
      <c r="C1088" t="s">
        <v>16</v>
      </c>
      <c r="D1088" t="s">
        <v>7</v>
      </c>
      <c r="E1088">
        <v>2020</v>
      </c>
      <c r="F1088" t="s">
        <v>133</v>
      </c>
      <c r="G1088">
        <v>100</v>
      </c>
    </row>
    <row r="1089" spans="1:7" x14ac:dyDescent="0.2">
      <c r="A1089">
        <v>17</v>
      </c>
      <c r="B1089" t="s">
        <v>146</v>
      </c>
      <c r="C1089" t="s">
        <v>16</v>
      </c>
      <c r="D1089" t="s">
        <v>7</v>
      </c>
      <c r="E1089">
        <v>2022</v>
      </c>
      <c r="F1089" t="s">
        <v>133</v>
      </c>
      <c r="G1089">
        <v>101</v>
      </c>
    </row>
    <row r="1090" spans="1:7" x14ac:dyDescent="0.2">
      <c r="A1090">
        <v>17</v>
      </c>
      <c r="B1090" t="s">
        <v>146</v>
      </c>
      <c r="C1090" t="s">
        <v>16</v>
      </c>
      <c r="D1090" t="s">
        <v>7</v>
      </c>
      <c r="E1090">
        <v>2018</v>
      </c>
      <c r="F1090" t="s">
        <v>135</v>
      </c>
      <c r="G1090">
        <v>97.3</v>
      </c>
    </row>
    <row r="1091" spans="1:7" x14ac:dyDescent="0.2">
      <c r="A1091">
        <v>17</v>
      </c>
      <c r="B1091" t="s">
        <v>146</v>
      </c>
      <c r="C1091" t="s">
        <v>16</v>
      </c>
      <c r="D1091" t="s">
        <v>7</v>
      </c>
      <c r="E1091">
        <v>2021</v>
      </c>
      <c r="F1091" t="s">
        <v>0</v>
      </c>
      <c r="G1091">
        <v>103.97363010576223</v>
      </c>
    </row>
    <row r="1092" spans="1:7" x14ac:dyDescent="0.2">
      <c r="A1092">
        <v>17</v>
      </c>
      <c r="B1092" t="s">
        <v>146</v>
      </c>
      <c r="C1092" t="s">
        <v>16</v>
      </c>
      <c r="D1092" t="s">
        <v>7</v>
      </c>
      <c r="E1092">
        <v>2020</v>
      </c>
      <c r="F1092" t="s">
        <v>0</v>
      </c>
      <c r="G1092">
        <v>103.5</v>
      </c>
    </row>
    <row r="1093" spans="1:7" x14ac:dyDescent="0.2">
      <c r="A1093">
        <v>17</v>
      </c>
      <c r="B1093" t="s">
        <v>146</v>
      </c>
      <c r="C1093" t="s">
        <v>16</v>
      </c>
      <c r="D1093" t="s">
        <v>7</v>
      </c>
      <c r="E1093">
        <v>2022</v>
      </c>
      <c r="F1093" t="s">
        <v>0</v>
      </c>
      <c r="G1093">
        <v>103.9</v>
      </c>
    </row>
    <row r="1094" spans="1:7" x14ac:dyDescent="0.2">
      <c r="A1094">
        <v>17</v>
      </c>
      <c r="B1094" t="s">
        <v>146</v>
      </c>
      <c r="C1094" t="s">
        <v>16</v>
      </c>
      <c r="D1094" t="s">
        <v>7</v>
      </c>
      <c r="E1094">
        <v>2019</v>
      </c>
      <c r="F1094" t="s">
        <v>134</v>
      </c>
      <c r="G1094">
        <v>110</v>
      </c>
    </row>
    <row r="1095" spans="1:7" x14ac:dyDescent="0.2">
      <c r="A1095">
        <v>17</v>
      </c>
      <c r="B1095" t="s">
        <v>146</v>
      </c>
      <c r="C1095" t="s">
        <v>16</v>
      </c>
      <c r="D1095" t="s">
        <v>7</v>
      </c>
      <c r="E1095">
        <v>2021</v>
      </c>
      <c r="F1095" t="s">
        <v>1</v>
      </c>
      <c r="G1095">
        <v>105.3</v>
      </c>
    </row>
    <row r="1096" spans="1:7" x14ac:dyDescent="0.2">
      <c r="A1096">
        <v>17</v>
      </c>
      <c r="B1096" t="s">
        <v>146</v>
      </c>
      <c r="C1096" t="s">
        <v>16</v>
      </c>
      <c r="D1096" t="s">
        <v>7</v>
      </c>
      <c r="E1096">
        <v>2020</v>
      </c>
      <c r="F1096" t="s">
        <v>1</v>
      </c>
      <c r="G1096">
        <v>110</v>
      </c>
    </row>
    <row r="1097" spans="1:7" x14ac:dyDescent="0.2">
      <c r="A1097">
        <v>17</v>
      </c>
      <c r="B1097" t="s">
        <v>146</v>
      </c>
      <c r="C1097" t="s">
        <v>16</v>
      </c>
      <c r="D1097" t="s">
        <v>7</v>
      </c>
      <c r="E1097">
        <v>2022</v>
      </c>
      <c r="F1097" t="s">
        <v>1</v>
      </c>
      <c r="G1097">
        <v>104.4</v>
      </c>
    </row>
    <row r="1098" spans="1:7" x14ac:dyDescent="0.2">
      <c r="A1098">
        <v>18</v>
      </c>
      <c r="B1098" t="s">
        <v>136</v>
      </c>
      <c r="C1098" t="s">
        <v>96</v>
      </c>
      <c r="D1098" t="s">
        <v>7</v>
      </c>
      <c r="E1098">
        <v>2007</v>
      </c>
      <c r="F1098" t="s">
        <v>135</v>
      </c>
      <c r="G1098">
        <v>101.8</v>
      </c>
    </row>
    <row r="1099" spans="1:7" x14ac:dyDescent="0.2">
      <c r="A1099">
        <v>18</v>
      </c>
      <c r="B1099" t="s">
        <v>136</v>
      </c>
      <c r="C1099" t="s">
        <v>96</v>
      </c>
      <c r="D1099" t="s">
        <v>7</v>
      </c>
      <c r="E1099">
        <v>2008</v>
      </c>
      <c r="F1099" t="s">
        <v>135</v>
      </c>
      <c r="G1099">
        <v>97.6</v>
      </c>
    </row>
    <row r="1100" spans="1:7" x14ac:dyDescent="0.2">
      <c r="A1100">
        <v>18</v>
      </c>
      <c r="B1100" t="s">
        <v>136</v>
      </c>
      <c r="C1100" t="s">
        <v>96</v>
      </c>
      <c r="D1100" t="s">
        <v>7</v>
      </c>
      <c r="E1100">
        <v>2009</v>
      </c>
      <c r="F1100" t="s">
        <v>134</v>
      </c>
      <c r="G1100">
        <v>94.5</v>
      </c>
    </row>
    <row r="1101" spans="1:7" x14ac:dyDescent="0.2">
      <c r="A1101">
        <v>18</v>
      </c>
      <c r="B1101" t="s">
        <v>136</v>
      </c>
      <c r="C1101" t="s">
        <v>96</v>
      </c>
      <c r="D1101" t="s">
        <v>7</v>
      </c>
      <c r="E1101">
        <v>2010</v>
      </c>
      <c r="F1101" t="s">
        <v>0</v>
      </c>
      <c r="G1101">
        <v>99</v>
      </c>
    </row>
    <row r="1102" spans="1:7" x14ac:dyDescent="0.2">
      <c r="A1102">
        <v>18</v>
      </c>
      <c r="B1102" t="s">
        <v>136</v>
      </c>
      <c r="C1102" t="s">
        <v>96</v>
      </c>
      <c r="D1102" t="s">
        <v>7</v>
      </c>
      <c r="E1102">
        <v>2011</v>
      </c>
      <c r="F1102" t="s">
        <v>0</v>
      </c>
      <c r="G1102">
        <v>100</v>
      </c>
    </row>
    <row r="1103" spans="1:7" x14ac:dyDescent="0.2">
      <c r="A1103">
        <v>18</v>
      </c>
      <c r="B1103" t="s">
        <v>136</v>
      </c>
      <c r="C1103" t="s">
        <v>96</v>
      </c>
      <c r="D1103" t="s">
        <v>7</v>
      </c>
      <c r="E1103">
        <v>2011</v>
      </c>
      <c r="F1103" t="s">
        <v>1</v>
      </c>
      <c r="G1103">
        <v>101</v>
      </c>
    </row>
    <row r="1104" spans="1:7" x14ac:dyDescent="0.2">
      <c r="A1104">
        <v>18</v>
      </c>
      <c r="B1104" t="s">
        <v>136</v>
      </c>
      <c r="C1104" t="s">
        <v>96</v>
      </c>
      <c r="D1104" t="s">
        <v>7</v>
      </c>
      <c r="E1104">
        <v>2012</v>
      </c>
      <c r="F1104" t="s">
        <v>0</v>
      </c>
      <c r="G1104">
        <v>100.5</v>
      </c>
    </row>
    <row r="1105" spans="1:7" x14ac:dyDescent="0.2">
      <c r="A1105">
        <v>18</v>
      </c>
      <c r="B1105" t="s">
        <v>136</v>
      </c>
      <c r="C1105" t="s">
        <v>96</v>
      </c>
      <c r="D1105" t="s">
        <v>7</v>
      </c>
      <c r="E1105">
        <v>2012</v>
      </c>
      <c r="F1105" t="s">
        <v>1</v>
      </c>
      <c r="G1105">
        <v>102</v>
      </c>
    </row>
    <row r="1106" spans="1:7" x14ac:dyDescent="0.2">
      <c r="A1106">
        <v>18</v>
      </c>
      <c r="B1106" t="s">
        <v>136</v>
      </c>
      <c r="C1106" t="s">
        <v>96</v>
      </c>
      <c r="D1106" t="s">
        <v>7</v>
      </c>
      <c r="E1106">
        <v>2010</v>
      </c>
      <c r="F1106" t="s">
        <v>1</v>
      </c>
      <c r="G1106">
        <v>101</v>
      </c>
    </row>
    <row r="1107" spans="1:7" x14ac:dyDescent="0.2">
      <c r="A1107">
        <v>18</v>
      </c>
      <c r="B1107" t="s">
        <v>137</v>
      </c>
      <c r="C1107" t="s">
        <v>96</v>
      </c>
      <c r="D1107" t="s">
        <v>7</v>
      </c>
      <c r="E1107">
        <v>2008</v>
      </c>
      <c r="F1107" t="s">
        <v>135</v>
      </c>
      <c r="G1107">
        <v>97.6</v>
      </c>
    </row>
    <row r="1108" spans="1:7" x14ac:dyDescent="0.2">
      <c r="A1108">
        <v>18</v>
      </c>
      <c r="B1108" t="s">
        <v>137</v>
      </c>
      <c r="C1108" t="s">
        <v>96</v>
      </c>
      <c r="D1108" t="s">
        <v>7</v>
      </c>
      <c r="E1108">
        <v>2012</v>
      </c>
      <c r="F1108" t="s">
        <v>1</v>
      </c>
      <c r="G1108">
        <v>102</v>
      </c>
    </row>
    <row r="1109" spans="1:7" x14ac:dyDescent="0.2">
      <c r="A1109">
        <v>18</v>
      </c>
      <c r="B1109" t="s">
        <v>137</v>
      </c>
      <c r="C1109" t="s">
        <v>96</v>
      </c>
      <c r="D1109" t="s">
        <v>7</v>
      </c>
      <c r="E1109">
        <v>2011</v>
      </c>
      <c r="F1109" t="s">
        <v>0</v>
      </c>
      <c r="G1109">
        <v>99</v>
      </c>
    </row>
    <row r="1110" spans="1:7" x14ac:dyDescent="0.2">
      <c r="A1110">
        <v>18</v>
      </c>
      <c r="B1110" t="s">
        <v>137</v>
      </c>
      <c r="C1110" t="s">
        <v>96</v>
      </c>
      <c r="D1110" t="s">
        <v>7</v>
      </c>
      <c r="E1110">
        <v>2009</v>
      </c>
      <c r="F1110" t="s">
        <v>135</v>
      </c>
      <c r="G1110">
        <v>97.2</v>
      </c>
    </row>
    <row r="1111" spans="1:7" x14ac:dyDescent="0.2">
      <c r="A1111">
        <v>18</v>
      </c>
      <c r="B1111" t="s">
        <v>137</v>
      </c>
      <c r="C1111" t="s">
        <v>96</v>
      </c>
      <c r="D1111" t="s">
        <v>7</v>
      </c>
      <c r="E1111">
        <v>2013</v>
      </c>
      <c r="F1111" t="s">
        <v>0</v>
      </c>
      <c r="G1111">
        <v>100</v>
      </c>
    </row>
    <row r="1112" spans="1:7" x14ac:dyDescent="0.2">
      <c r="A1112">
        <v>18</v>
      </c>
      <c r="B1112" t="s">
        <v>137</v>
      </c>
      <c r="C1112" t="s">
        <v>96</v>
      </c>
      <c r="D1112" t="s">
        <v>7</v>
      </c>
      <c r="E1112">
        <v>2011</v>
      </c>
      <c r="F1112" t="s">
        <v>1</v>
      </c>
      <c r="G1112">
        <v>101</v>
      </c>
    </row>
    <row r="1113" spans="1:7" x14ac:dyDescent="0.2">
      <c r="A1113">
        <v>18</v>
      </c>
      <c r="B1113" t="s">
        <v>137</v>
      </c>
      <c r="C1113" t="s">
        <v>96</v>
      </c>
      <c r="D1113" t="s">
        <v>7</v>
      </c>
      <c r="E1113">
        <v>2010</v>
      </c>
      <c r="F1113" t="s">
        <v>134</v>
      </c>
      <c r="G1113">
        <v>98.5</v>
      </c>
    </row>
    <row r="1114" spans="1:7" x14ac:dyDescent="0.2">
      <c r="A1114">
        <v>18</v>
      </c>
      <c r="B1114" t="s">
        <v>137</v>
      </c>
      <c r="C1114" t="s">
        <v>96</v>
      </c>
      <c r="D1114" t="s">
        <v>7</v>
      </c>
      <c r="E1114">
        <v>2013</v>
      </c>
      <c r="F1114" t="s">
        <v>1</v>
      </c>
      <c r="G1114">
        <v>102.5</v>
      </c>
    </row>
    <row r="1115" spans="1:7" x14ac:dyDescent="0.2">
      <c r="A1115">
        <v>18</v>
      </c>
      <c r="B1115" t="s">
        <v>137</v>
      </c>
      <c r="C1115" t="s">
        <v>96</v>
      </c>
      <c r="D1115" t="s">
        <v>7</v>
      </c>
      <c r="E1115">
        <v>2012</v>
      </c>
      <c r="F1115" t="s">
        <v>0</v>
      </c>
      <c r="G1115">
        <v>100</v>
      </c>
    </row>
    <row r="1116" spans="1:7" x14ac:dyDescent="0.2">
      <c r="A1116">
        <v>18</v>
      </c>
      <c r="B1116" t="s">
        <v>138</v>
      </c>
      <c r="C1116" t="s">
        <v>96</v>
      </c>
      <c r="D1116" t="s">
        <v>7</v>
      </c>
      <c r="E1116">
        <v>2011</v>
      </c>
      <c r="F1116" t="s">
        <v>134</v>
      </c>
      <c r="G1116">
        <v>100</v>
      </c>
    </row>
    <row r="1117" spans="1:7" x14ac:dyDescent="0.2">
      <c r="A1117">
        <v>18</v>
      </c>
      <c r="B1117" t="s">
        <v>138</v>
      </c>
      <c r="C1117" t="s">
        <v>96</v>
      </c>
      <c r="D1117" t="s">
        <v>7</v>
      </c>
      <c r="E1117">
        <v>2013</v>
      </c>
      <c r="F1117" t="s">
        <v>0</v>
      </c>
      <c r="G1117">
        <v>101</v>
      </c>
    </row>
    <row r="1118" spans="1:7" x14ac:dyDescent="0.2">
      <c r="A1118">
        <v>18</v>
      </c>
      <c r="B1118" t="s">
        <v>138</v>
      </c>
      <c r="C1118" t="s">
        <v>96</v>
      </c>
      <c r="D1118" t="s">
        <v>7</v>
      </c>
      <c r="E1118">
        <v>2012</v>
      </c>
      <c r="F1118" t="s">
        <v>0</v>
      </c>
      <c r="G1118">
        <v>100.5</v>
      </c>
    </row>
    <row r="1119" spans="1:7" x14ac:dyDescent="0.2">
      <c r="A1119">
        <v>18</v>
      </c>
      <c r="B1119" t="s">
        <v>138</v>
      </c>
      <c r="C1119" t="s">
        <v>96</v>
      </c>
      <c r="D1119" t="s">
        <v>7</v>
      </c>
      <c r="E1119">
        <v>2013</v>
      </c>
      <c r="F1119" t="s">
        <v>1</v>
      </c>
      <c r="G1119">
        <v>103</v>
      </c>
    </row>
    <row r="1120" spans="1:7" x14ac:dyDescent="0.2">
      <c r="A1120">
        <v>18</v>
      </c>
      <c r="B1120" t="s">
        <v>138</v>
      </c>
      <c r="C1120" t="s">
        <v>96</v>
      </c>
      <c r="D1120" t="s">
        <v>7</v>
      </c>
      <c r="E1120">
        <v>2012</v>
      </c>
      <c r="F1120" t="s">
        <v>1</v>
      </c>
      <c r="G1120">
        <v>101.8</v>
      </c>
    </row>
    <row r="1121" spans="1:7" x14ac:dyDescent="0.2">
      <c r="A1121">
        <v>18</v>
      </c>
      <c r="B1121" t="s">
        <v>138</v>
      </c>
      <c r="C1121" t="s">
        <v>96</v>
      </c>
      <c r="D1121" t="s">
        <v>7</v>
      </c>
      <c r="E1121">
        <v>2010</v>
      </c>
      <c r="F1121" t="s">
        <v>135</v>
      </c>
      <c r="G1121">
        <v>102.1</v>
      </c>
    </row>
    <row r="1122" spans="1:7" x14ac:dyDescent="0.2">
      <c r="A1122">
        <v>18</v>
      </c>
      <c r="B1122" t="s">
        <v>138</v>
      </c>
      <c r="C1122" t="s">
        <v>96</v>
      </c>
      <c r="D1122" t="s">
        <v>7</v>
      </c>
      <c r="E1122">
        <v>2014</v>
      </c>
      <c r="F1122" t="s">
        <v>0</v>
      </c>
      <c r="G1122">
        <v>103</v>
      </c>
    </row>
    <row r="1123" spans="1:7" x14ac:dyDescent="0.2">
      <c r="A1123">
        <v>18</v>
      </c>
      <c r="B1123" t="s">
        <v>138</v>
      </c>
      <c r="C1123" t="s">
        <v>96</v>
      </c>
      <c r="D1123" t="s">
        <v>7</v>
      </c>
      <c r="E1123">
        <v>2014</v>
      </c>
      <c r="F1123" t="s">
        <v>1</v>
      </c>
      <c r="G1123">
        <v>103.5</v>
      </c>
    </row>
    <row r="1124" spans="1:7" x14ac:dyDescent="0.2">
      <c r="A1124">
        <v>18</v>
      </c>
      <c r="B1124" t="s">
        <v>139</v>
      </c>
      <c r="C1124" t="s">
        <v>96</v>
      </c>
      <c r="D1124" t="s">
        <v>7</v>
      </c>
      <c r="E1124">
        <v>2013</v>
      </c>
      <c r="F1124" t="s">
        <v>1</v>
      </c>
      <c r="G1124">
        <v>102</v>
      </c>
    </row>
    <row r="1125" spans="1:7" x14ac:dyDescent="0.2">
      <c r="A1125">
        <v>18</v>
      </c>
      <c r="B1125" t="s">
        <v>139</v>
      </c>
      <c r="C1125" t="s">
        <v>96</v>
      </c>
      <c r="D1125" t="s">
        <v>7</v>
      </c>
      <c r="E1125">
        <v>2015</v>
      </c>
      <c r="F1125" t="s">
        <v>0</v>
      </c>
      <c r="G1125">
        <v>102</v>
      </c>
    </row>
    <row r="1126" spans="1:7" x14ac:dyDescent="0.2">
      <c r="A1126">
        <v>18</v>
      </c>
      <c r="B1126" t="s">
        <v>139</v>
      </c>
      <c r="C1126" t="s">
        <v>96</v>
      </c>
      <c r="D1126" t="s">
        <v>7</v>
      </c>
      <c r="E1126">
        <v>2011</v>
      </c>
      <c r="F1126" t="s">
        <v>135</v>
      </c>
      <c r="G1126">
        <v>96.8</v>
      </c>
    </row>
    <row r="1127" spans="1:7" x14ac:dyDescent="0.2">
      <c r="A1127">
        <v>18</v>
      </c>
      <c r="B1127" t="s">
        <v>139</v>
      </c>
      <c r="C1127" t="s">
        <v>96</v>
      </c>
      <c r="D1127" t="s">
        <v>7</v>
      </c>
      <c r="E1127">
        <v>2014</v>
      </c>
      <c r="F1127" t="s">
        <v>0</v>
      </c>
      <c r="G1127">
        <v>102</v>
      </c>
    </row>
    <row r="1128" spans="1:7" x14ac:dyDescent="0.2">
      <c r="A1128">
        <v>18</v>
      </c>
      <c r="B1128" t="s">
        <v>139</v>
      </c>
      <c r="C1128" t="s">
        <v>96</v>
      </c>
      <c r="D1128" t="s">
        <v>7</v>
      </c>
      <c r="E1128">
        <v>2015</v>
      </c>
      <c r="F1128" t="s">
        <v>1</v>
      </c>
      <c r="G1128">
        <v>103</v>
      </c>
    </row>
    <row r="1129" spans="1:7" x14ac:dyDescent="0.2">
      <c r="A1129">
        <v>18</v>
      </c>
      <c r="B1129" t="s">
        <v>139</v>
      </c>
      <c r="C1129" t="s">
        <v>96</v>
      </c>
      <c r="D1129" t="s">
        <v>7</v>
      </c>
      <c r="E1129">
        <v>2012</v>
      </c>
      <c r="F1129" t="s">
        <v>134</v>
      </c>
      <c r="G1129">
        <v>99.8</v>
      </c>
    </row>
    <row r="1130" spans="1:7" x14ac:dyDescent="0.2">
      <c r="A1130">
        <v>18</v>
      </c>
      <c r="B1130" t="s">
        <v>139</v>
      </c>
      <c r="C1130" t="s">
        <v>96</v>
      </c>
      <c r="D1130" t="s">
        <v>7</v>
      </c>
      <c r="E1130">
        <v>2014</v>
      </c>
      <c r="F1130" t="s">
        <v>1</v>
      </c>
      <c r="G1130">
        <v>102.5</v>
      </c>
    </row>
    <row r="1131" spans="1:7" x14ac:dyDescent="0.2">
      <c r="A1131">
        <v>18</v>
      </c>
      <c r="B1131" t="s">
        <v>139</v>
      </c>
      <c r="C1131" t="s">
        <v>96</v>
      </c>
      <c r="D1131" t="s">
        <v>7</v>
      </c>
      <c r="E1131">
        <v>2013</v>
      </c>
      <c r="F1131" t="s">
        <v>0</v>
      </c>
      <c r="G1131">
        <v>101</v>
      </c>
    </row>
    <row r="1132" spans="1:7" x14ac:dyDescent="0.2">
      <c r="A1132">
        <v>18</v>
      </c>
      <c r="B1132" t="s">
        <v>140</v>
      </c>
      <c r="C1132" t="s">
        <v>96</v>
      </c>
      <c r="D1132" t="s">
        <v>7</v>
      </c>
      <c r="E1132">
        <v>2011</v>
      </c>
      <c r="F1132" t="s">
        <v>135</v>
      </c>
      <c r="G1132">
        <v>96.4</v>
      </c>
    </row>
    <row r="1133" spans="1:7" x14ac:dyDescent="0.2">
      <c r="A1133">
        <v>18</v>
      </c>
      <c r="B1133" t="s">
        <v>140</v>
      </c>
      <c r="C1133" t="s">
        <v>96</v>
      </c>
      <c r="D1133" t="s">
        <v>7</v>
      </c>
      <c r="E1133">
        <v>2015</v>
      </c>
      <c r="F1133" t="s">
        <v>1</v>
      </c>
      <c r="G1133">
        <v>106</v>
      </c>
    </row>
    <row r="1134" spans="1:7" x14ac:dyDescent="0.2">
      <c r="A1134">
        <v>18</v>
      </c>
      <c r="B1134" t="s">
        <v>140</v>
      </c>
      <c r="C1134" t="s">
        <v>96</v>
      </c>
      <c r="D1134" t="s">
        <v>7</v>
      </c>
      <c r="E1134">
        <v>2014</v>
      </c>
      <c r="F1134" t="s">
        <v>0</v>
      </c>
      <c r="G1134">
        <v>100</v>
      </c>
    </row>
    <row r="1135" spans="1:7" x14ac:dyDescent="0.2">
      <c r="A1135">
        <v>18</v>
      </c>
      <c r="B1135" t="s">
        <v>140</v>
      </c>
      <c r="C1135" t="s">
        <v>96</v>
      </c>
      <c r="D1135" t="s">
        <v>7</v>
      </c>
      <c r="E1135">
        <v>2012</v>
      </c>
      <c r="F1135" t="s">
        <v>135</v>
      </c>
      <c r="G1135">
        <v>93.3</v>
      </c>
    </row>
    <row r="1136" spans="1:7" x14ac:dyDescent="0.2">
      <c r="A1136">
        <v>18</v>
      </c>
      <c r="B1136" t="s">
        <v>140</v>
      </c>
      <c r="C1136" t="s">
        <v>96</v>
      </c>
      <c r="D1136" t="s">
        <v>7</v>
      </c>
      <c r="E1136">
        <v>2016</v>
      </c>
      <c r="F1136" t="s">
        <v>0</v>
      </c>
      <c r="G1136">
        <v>104</v>
      </c>
    </row>
    <row r="1137" spans="1:7" x14ac:dyDescent="0.2">
      <c r="A1137">
        <v>18</v>
      </c>
      <c r="B1137" t="s">
        <v>140</v>
      </c>
      <c r="C1137" t="s">
        <v>96</v>
      </c>
      <c r="D1137" t="s">
        <v>7</v>
      </c>
      <c r="E1137">
        <v>2014</v>
      </c>
      <c r="F1137" t="s">
        <v>1</v>
      </c>
      <c r="G1137">
        <v>107</v>
      </c>
    </row>
    <row r="1138" spans="1:7" x14ac:dyDescent="0.2">
      <c r="A1138">
        <v>18</v>
      </c>
      <c r="B1138" t="s">
        <v>140</v>
      </c>
      <c r="C1138" t="s">
        <v>96</v>
      </c>
      <c r="D1138" t="s">
        <v>7</v>
      </c>
      <c r="E1138">
        <v>2013</v>
      </c>
      <c r="F1138" t="s">
        <v>134</v>
      </c>
      <c r="G1138">
        <v>70</v>
      </c>
    </row>
    <row r="1139" spans="1:7" x14ac:dyDescent="0.2">
      <c r="A1139">
        <v>18</v>
      </c>
      <c r="B1139" t="s">
        <v>140</v>
      </c>
      <c r="C1139" t="s">
        <v>96</v>
      </c>
      <c r="D1139" t="s">
        <v>7</v>
      </c>
      <c r="E1139">
        <v>2016</v>
      </c>
      <c r="F1139" t="s">
        <v>1</v>
      </c>
      <c r="G1139">
        <v>109</v>
      </c>
    </row>
    <row r="1140" spans="1:7" x14ac:dyDescent="0.2">
      <c r="A1140">
        <v>18</v>
      </c>
      <c r="B1140" t="s">
        <v>140</v>
      </c>
      <c r="C1140" t="s">
        <v>96</v>
      </c>
      <c r="D1140" t="s">
        <v>7</v>
      </c>
      <c r="E1140">
        <v>2015</v>
      </c>
      <c r="F1140" t="s">
        <v>0</v>
      </c>
      <c r="G1140">
        <v>104</v>
      </c>
    </row>
    <row r="1141" spans="1:7" x14ac:dyDescent="0.2">
      <c r="A1141">
        <v>18</v>
      </c>
      <c r="B1141" t="s">
        <v>141</v>
      </c>
      <c r="C1141" t="s">
        <v>96</v>
      </c>
      <c r="D1141" t="s">
        <v>7</v>
      </c>
      <c r="E1141">
        <v>2014</v>
      </c>
      <c r="F1141" t="s">
        <v>134</v>
      </c>
      <c r="G1141">
        <v>120</v>
      </c>
    </row>
    <row r="1142" spans="1:7" x14ac:dyDescent="0.2">
      <c r="A1142">
        <v>18</v>
      </c>
      <c r="B1142" t="s">
        <v>141</v>
      </c>
      <c r="C1142" t="s">
        <v>96</v>
      </c>
      <c r="D1142" t="s">
        <v>7</v>
      </c>
      <c r="E1142">
        <v>2016</v>
      </c>
      <c r="F1142" t="s">
        <v>0</v>
      </c>
      <c r="G1142">
        <v>102</v>
      </c>
    </row>
    <row r="1143" spans="1:7" x14ac:dyDescent="0.2">
      <c r="A1143">
        <v>18</v>
      </c>
      <c r="B1143" t="s">
        <v>141</v>
      </c>
      <c r="C1143" t="s">
        <v>96</v>
      </c>
      <c r="D1143" t="s">
        <v>7</v>
      </c>
      <c r="E1143">
        <v>2015</v>
      </c>
      <c r="F1143" t="s">
        <v>0</v>
      </c>
      <c r="G1143">
        <v>101</v>
      </c>
    </row>
    <row r="1144" spans="1:7" x14ac:dyDescent="0.2">
      <c r="A1144">
        <v>18</v>
      </c>
      <c r="B1144" t="s">
        <v>141</v>
      </c>
      <c r="C1144" t="s">
        <v>96</v>
      </c>
      <c r="D1144" t="s">
        <v>7</v>
      </c>
      <c r="E1144">
        <v>2012</v>
      </c>
      <c r="F1144" t="s">
        <v>135</v>
      </c>
      <c r="G1144">
        <v>93.7</v>
      </c>
    </row>
    <row r="1145" spans="1:7" x14ac:dyDescent="0.2">
      <c r="A1145">
        <v>18</v>
      </c>
      <c r="B1145" t="s">
        <v>141</v>
      </c>
      <c r="C1145" t="s">
        <v>96</v>
      </c>
      <c r="D1145" t="s">
        <v>7</v>
      </c>
      <c r="E1145">
        <v>2016</v>
      </c>
      <c r="F1145" t="s">
        <v>1</v>
      </c>
      <c r="G1145">
        <v>103.5</v>
      </c>
    </row>
    <row r="1146" spans="1:7" x14ac:dyDescent="0.2">
      <c r="A1146">
        <v>18</v>
      </c>
      <c r="B1146" t="s">
        <v>141</v>
      </c>
      <c r="C1146" t="s">
        <v>96</v>
      </c>
      <c r="D1146" t="s">
        <v>7</v>
      </c>
      <c r="E1146">
        <v>2015</v>
      </c>
      <c r="F1146" t="s">
        <v>1</v>
      </c>
      <c r="G1146">
        <v>103</v>
      </c>
    </row>
    <row r="1147" spans="1:7" x14ac:dyDescent="0.2">
      <c r="A1147">
        <v>18</v>
      </c>
      <c r="B1147" t="s">
        <v>141</v>
      </c>
      <c r="C1147" t="s">
        <v>96</v>
      </c>
      <c r="D1147" t="s">
        <v>7</v>
      </c>
      <c r="E1147">
        <v>2013</v>
      </c>
      <c r="F1147" t="s">
        <v>135</v>
      </c>
      <c r="G1147">
        <v>79.099999999999994</v>
      </c>
    </row>
    <row r="1148" spans="1:7" x14ac:dyDescent="0.2">
      <c r="A1148">
        <v>18</v>
      </c>
      <c r="B1148" t="s">
        <v>141</v>
      </c>
      <c r="C1148" t="s">
        <v>96</v>
      </c>
      <c r="D1148" t="s">
        <v>7</v>
      </c>
      <c r="E1148">
        <v>2017</v>
      </c>
      <c r="F1148" t="s">
        <v>0</v>
      </c>
      <c r="G1148">
        <v>102</v>
      </c>
    </row>
    <row r="1149" spans="1:7" x14ac:dyDescent="0.2">
      <c r="A1149">
        <v>18</v>
      </c>
      <c r="B1149" t="s">
        <v>141</v>
      </c>
      <c r="C1149" t="s">
        <v>96</v>
      </c>
      <c r="D1149" t="s">
        <v>7</v>
      </c>
      <c r="E1149">
        <v>2017</v>
      </c>
      <c r="F1149" t="s">
        <v>1</v>
      </c>
      <c r="G1149">
        <v>104</v>
      </c>
    </row>
    <row r="1150" spans="1:7" x14ac:dyDescent="0.2">
      <c r="A1150">
        <v>18</v>
      </c>
      <c r="B1150" t="s">
        <v>142</v>
      </c>
      <c r="C1150" t="s">
        <v>80</v>
      </c>
      <c r="D1150" t="s">
        <v>7</v>
      </c>
      <c r="E1150">
        <v>2017</v>
      </c>
      <c r="F1150" t="s">
        <v>0</v>
      </c>
      <c r="G1150">
        <v>101</v>
      </c>
    </row>
    <row r="1151" spans="1:7" x14ac:dyDescent="0.2">
      <c r="A1151">
        <v>18</v>
      </c>
      <c r="B1151" t="s">
        <v>142</v>
      </c>
      <c r="C1151" t="s">
        <v>80</v>
      </c>
      <c r="D1151" t="s">
        <v>7</v>
      </c>
      <c r="E1151">
        <v>2018</v>
      </c>
      <c r="F1151" t="s">
        <v>1</v>
      </c>
      <c r="G1151">
        <v>101.5</v>
      </c>
    </row>
    <row r="1152" spans="1:7" x14ac:dyDescent="0.2">
      <c r="A1152">
        <v>18</v>
      </c>
      <c r="B1152" t="s">
        <v>142</v>
      </c>
      <c r="C1152" t="s">
        <v>80</v>
      </c>
      <c r="D1152" t="s">
        <v>7</v>
      </c>
      <c r="E1152">
        <v>2015</v>
      </c>
      <c r="F1152" t="s">
        <v>134</v>
      </c>
      <c r="G1152">
        <v>101</v>
      </c>
    </row>
    <row r="1153" spans="1:7" x14ac:dyDescent="0.2">
      <c r="A1153">
        <v>18</v>
      </c>
      <c r="B1153" t="s">
        <v>142</v>
      </c>
      <c r="C1153" t="s">
        <v>80</v>
      </c>
      <c r="D1153" t="s">
        <v>7</v>
      </c>
      <c r="E1153">
        <v>2017</v>
      </c>
      <c r="F1153" t="s">
        <v>1</v>
      </c>
      <c r="G1153">
        <v>102</v>
      </c>
    </row>
    <row r="1154" spans="1:7" x14ac:dyDescent="0.2">
      <c r="A1154">
        <v>18</v>
      </c>
      <c r="B1154" t="s">
        <v>142</v>
      </c>
      <c r="C1154" t="s">
        <v>80</v>
      </c>
      <c r="D1154" t="s">
        <v>7</v>
      </c>
      <c r="E1154">
        <v>2013</v>
      </c>
      <c r="F1154" t="s">
        <v>135</v>
      </c>
      <c r="G1154">
        <v>79.400000000000006</v>
      </c>
    </row>
    <row r="1155" spans="1:7" x14ac:dyDescent="0.2">
      <c r="A1155">
        <v>18</v>
      </c>
      <c r="B1155" t="s">
        <v>142</v>
      </c>
      <c r="C1155" t="s">
        <v>80</v>
      </c>
      <c r="D1155" t="s">
        <v>7</v>
      </c>
      <c r="E1155">
        <v>2016</v>
      </c>
      <c r="F1155" t="s">
        <v>0</v>
      </c>
      <c r="G1155">
        <v>100</v>
      </c>
    </row>
    <row r="1156" spans="1:7" x14ac:dyDescent="0.2">
      <c r="A1156">
        <v>18</v>
      </c>
      <c r="B1156" t="s">
        <v>142</v>
      </c>
      <c r="C1156" t="s">
        <v>80</v>
      </c>
      <c r="D1156" t="s">
        <v>7</v>
      </c>
      <c r="E1156">
        <v>2018</v>
      </c>
      <c r="F1156" t="s">
        <v>0</v>
      </c>
      <c r="G1156">
        <v>100</v>
      </c>
    </row>
    <row r="1157" spans="1:7" x14ac:dyDescent="0.2">
      <c r="A1157">
        <v>18</v>
      </c>
      <c r="B1157" t="s">
        <v>142</v>
      </c>
      <c r="C1157" t="s">
        <v>80</v>
      </c>
      <c r="D1157" t="s">
        <v>7</v>
      </c>
      <c r="E1157">
        <v>2014</v>
      </c>
      <c r="F1157" t="s">
        <v>135</v>
      </c>
      <c r="G1157">
        <v>118.3</v>
      </c>
    </row>
    <row r="1158" spans="1:7" x14ac:dyDescent="0.2">
      <c r="A1158">
        <v>18</v>
      </c>
      <c r="B1158" t="s">
        <v>142</v>
      </c>
      <c r="C1158" t="s">
        <v>80</v>
      </c>
      <c r="D1158" t="s">
        <v>7</v>
      </c>
      <c r="E1158">
        <v>2016</v>
      </c>
      <c r="F1158" t="s">
        <v>1</v>
      </c>
      <c r="G1158">
        <v>101</v>
      </c>
    </row>
    <row r="1159" spans="1:7" x14ac:dyDescent="0.2">
      <c r="A1159">
        <v>18</v>
      </c>
      <c r="B1159" t="s">
        <v>143</v>
      </c>
      <c r="C1159" t="s">
        <v>80</v>
      </c>
      <c r="D1159" t="s">
        <v>7</v>
      </c>
      <c r="E1159">
        <v>2016</v>
      </c>
      <c r="F1159" t="s">
        <v>134</v>
      </c>
      <c r="G1159">
        <v>105</v>
      </c>
    </row>
    <row r="1160" spans="1:7" x14ac:dyDescent="0.2">
      <c r="A1160">
        <v>18</v>
      </c>
      <c r="B1160" t="s">
        <v>143</v>
      </c>
      <c r="C1160" t="s">
        <v>80</v>
      </c>
      <c r="D1160" t="s">
        <v>7</v>
      </c>
      <c r="E1160">
        <v>2019</v>
      </c>
      <c r="F1160" t="s">
        <v>1</v>
      </c>
      <c r="G1160">
        <v>105</v>
      </c>
    </row>
    <row r="1161" spans="1:7" x14ac:dyDescent="0.2">
      <c r="A1161">
        <v>18</v>
      </c>
      <c r="B1161" t="s">
        <v>143</v>
      </c>
      <c r="C1161" t="s">
        <v>80</v>
      </c>
      <c r="D1161" t="s">
        <v>7</v>
      </c>
      <c r="E1161">
        <v>2018</v>
      </c>
      <c r="F1161" t="s">
        <v>0</v>
      </c>
      <c r="G1161">
        <v>103.5</v>
      </c>
    </row>
    <row r="1162" spans="1:7" x14ac:dyDescent="0.2">
      <c r="A1162">
        <v>18</v>
      </c>
      <c r="B1162" t="s">
        <v>143</v>
      </c>
      <c r="C1162" t="s">
        <v>80</v>
      </c>
      <c r="D1162" t="s">
        <v>7</v>
      </c>
      <c r="E1162">
        <v>2017</v>
      </c>
      <c r="F1162" t="s">
        <v>0</v>
      </c>
      <c r="G1162">
        <v>103</v>
      </c>
    </row>
    <row r="1163" spans="1:7" x14ac:dyDescent="0.2">
      <c r="A1163">
        <v>18</v>
      </c>
      <c r="B1163" t="s">
        <v>143</v>
      </c>
      <c r="C1163" t="s">
        <v>80</v>
      </c>
      <c r="D1163" t="s">
        <v>7</v>
      </c>
      <c r="E1163">
        <v>2018</v>
      </c>
      <c r="F1163" t="s">
        <v>1</v>
      </c>
      <c r="G1163">
        <v>104.5</v>
      </c>
    </row>
    <row r="1164" spans="1:7" x14ac:dyDescent="0.2">
      <c r="A1164">
        <v>18</v>
      </c>
      <c r="B1164" t="s">
        <v>143</v>
      </c>
      <c r="C1164" t="s">
        <v>80</v>
      </c>
      <c r="D1164" t="s">
        <v>7</v>
      </c>
      <c r="E1164">
        <v>2017</v>
      </c>
      <c r="F1164" t="s">
        <v>1</v>
      </c>
      <c r="G1164">
        <v>104</v>
      </c>
    </row>
    <row r="1165" spans="1:7" x14ac:dyDescent="0.2">
      <c r="A1165">
        <v>18</v>
      </c>
      <c r="B1165" t="s">
        <v>143</v>
      </c>
      <c r="C1165" t="s">
        <v>80</v>
      </c>
      <c r="D1165" t="s">
        <v>7</v>
      </c>
      <c r="E1165">
        <v>2019</v>
      </c>
      <c r="F1165" t="s">
        <v>0</v>
      </c>
      <c r="G1165">
        <v>104</v>
      </c>
    </row>
    <row r="1166" spans="1:7" x14ac:dyDescent="0.2">
      <c r="A1166">
        <v>18</v>
      </c>
      <c r="B1166" t="s">
        <v>143</v>
      </c>
      <c r="C1166" t="s">
        <v>80</v>
      </c>
      <c r="D1166" t="s">
        <v>7</v>
      </c>
      <c r="E1166">
        <v>2014</v>
      </c>
      <c r="F1166" t="s">
        <v>135</v>
      </c>
      <c r="G1166">
        <v>120.2</v>
      </c>
    </row>
    <row r="1167" spans="1:7" x14ac:dyDescent="0.2">
      <c r="A1167">
        <v>18</v>
      </c>
      <c r="B1167" t="s">
        <v>143</v>
      </c>
      <c r="C1167" t="s">
        <v>80</v>
      </c>
      <c r="D1167" t="s">
        <v>7</v>
      </c>
      <c r="E1167">
        <v>2015</v>
      </c>
      <c r="F1167" t="s">
        <v>135</v>
      </c>
      <c r="G1167">
        <v>103.8</v>
      </c>
    </row>
    <row r="1168" spans="1:7" x14ac:dyDescent="0.2">
      <c r="A1168">
        <v>18</v>
      </c>
      <c r="B1168" t="s">
        <v>144</v>
      </c>
      <c r="C1168" t="s">
        <v>17</v>
      </c>
      <c r="D1168" t="s">
        <v>7</v>
      </c>
      <c r="E1168">
        <v>2016</v>
      </c>
      <c r="F1168" t="s">
        <v>135</v>
      </c>
      <c r="G1168">
        <v>105.9</v>
      </c>
    </row>
    <row r="1169" spans="1:7" x14ac:dyDescent="0.2">
      <c r="A1169">
        <v>18</v>
      </c>
      <c r="B1169" t="s">
        <v>144</v>
      </c>
      <c r="C1169" t="s">
        <v>17</v>
      </c>
      <c r="D1169" t="s">
        <v>7</v>
      </c>
      <c r="E1169">
        <v>2019</v>
      </c>
      <c r="F1169" t="s">
        <v>133</v>
      </c>
      <c r="G1169">
        <v>102.5</v>
      </c>
    </row>
    <row r="1170" spans="1:7" x14ac:dyDescent="0.2">
      <c r="A1170">
        <v>18</v>
      </c>
      <c r="B1170" t="s">
        <v>144</v>
      </c>
      <c r="C1170" t="s">
        <v>17</v>
      </c>
      <c r="D1170" t="s">
        <v>7</v>
      </c>
      <c r="E1170">
        <v>2018</v>
      </c>
      <c r="F1170" t="s">
        <v>133</v>
      </c>
      <c r="G1170">
        <v>101.5</v>
      </c>
    </row>
    <row r="1171" spans="1:7" x14ac:dyDescent="0.2">
      <c r="A1171">
        <v>18</v>
      </c>
      <c r="B1171" t="s">
        <v>144</v>
      </c>
      <c r="C1171" t="s">
        <v>17</v>
      </c>
      <c r="D1171" t="s">
        <v>7</v>
      </c>
      <c r="E1171">
        <v>2020</v>
      </c>
      <c r="F1171" t="s">
        <v>133</v>
      </c>
      <c r="G1171">
        <v>102</v>
      </c>
    </row>
    <row r="1172" spans="1:7" x14ac:dyDescent="0.2">
      <c r="A1172">
        <v>18</v>
      </c>
      <c r="B1172" t="s">
        <v>144</v>
      </c>
      <c r="C1172" t="s">
        <v>17</v>
      </c>
      <c r="D1172" t="s">
        <v>7</v>
      </c>
      <c r="E1172">
        <v>2017</v>
      </c>
      <c r="F1172" t="s">
        <v>134</v>
      </c>
      <c r="G1172">
        <v>101</v>
      </c>
    </row>
    <row r="1173" spans="1:7" x14ac:dyDescent="0.2">
      <c r="A1173">
        <v>18</v>
      </c>
      <c r="B1173" t="s">
        <v>144</v>
      </c>
      <c r="C1173" t="s">
        <v>17</v>
      </c>
      <c r="D1173" t="s">
        <v>7</v>
      </c>
      <c r="E1173">
        <v>2019</v>
      </c>
      <c r="F1173" t="s">
        <v>1</v>
      </c>
      <c r="G1173">
        <v>104.5</v>
      </c>
    </row>
    <row r="1174" spans="1:7" x14ac:dyDescent="0.2">
      <c r="A1174">
        <v>18</v>
      </c>
      <c r="B1174" t="s">
        <v>144</v>
      </c>
      <c r="C1174" t="s">
        <v>17</v>
      </c>
      <c r="D1174" t="s">
        <v>7</v>
      </c>
      <c r="E1174">
        <v>2018</v>
      </c>
      <c r="F1174" t="s">
        <v>1</v>
      </c>
      <c r="G1174">
        <v>106</v>
      </c>
    </row>
    <row r="1175" spans="1:7" x14ac:dyDescent="0.2">
      <c r="A1175">
        <v>18</v>
      </c>
      <c r="B1175" t="s">
        <v>144</v>
      </c>
      <c r="C1175" t="s">
        <v>17</v>
      </c>
      <c r="D1175" t="s">
        <v>7</v>
      </c>
      <c r="E1175">
        <v>2020</v>
      </c>
      <c r="F1175" t="s">
        <v>1</v>
      </c>
      <c r="G1175">
        <v>105</v>
      </c>
    </row>
    <row r="1176" spans="1:7" x14ac:dyDescent="0.2">
      <c r="A1176">
        <v>18</v>
      </c>
      <c r="B1176" t="s">
        <v>144</v>
      </c>
      <c r="C1176" t="s">
        <v>17</v>
      </c>
      <c r="D1176" t="s">
        <v>7</v>
      </c>
      <c r="E1176">
        <v>2018</v>
      </c>
      <c r="F1176" t="s">
        <v>0</v>
      </c>
      <c r="G1176">
        <v>102.5</v>
      </c>
    </row>
    <row r="1177" spans="1:7" x14ac:dyDescent="0.2">
      <c r="A1177">
        <v>18</v>
      </c>
      <c r="B1177" t="s">
        <v>144</v>
      </c>
      <c r="C1177" t="s">
        <v>17</v>
      </c>
      <c r="D1177" t="s">
        <v>7</v>
      </c>
      <c r="E1177">
        <v>2020</v>
      </c>
      <c r="F1177" t="s">
        <v>0</v>
      </c>
      <c r="G1177">
        <v>103.5</v>
      </c>
    </row>
    <row r="1178" spans="1:7" x14ac:dyDescent="0.2">
      <c r="A1178">
        <v>18</v>
      </c>
      <c r="B1178" t="s">
        <v>144</v>
      </c>
      <c r="C1178" t="s">
        <v>17</v>
      </c>
      <c r="D1178" t="s">
        <v>7</v>
      </c>
      <c r="E1178">
        <v>2019</v>
      </c>
      <c r="F1178" t="s">
        <v>0</v>
      </c>
      <c r="G1178">
        <v>103.5</v>
      </c>
    </row>
    <row r="1179" spans="1:7" x14ac:dyDescent="0.2">
      <c r="A1179">
        <v>18</v>
      </c>
      <c r="B1179" t="s">
        <v>144</v>
      </c>
      <c r="C1179" t="s">
        <v>17</v>
      </c>
      <c r="D1179" t="s">
        <v>7</v>
      </c>
      <c r="E1179">
        <v>2015</v>
      </c>
      <c r="F1179" t="s">
        <v>135</v>
      </c>
      <c r="G1179">
        <v>103.8</v>
      </c>
    </row>
    <row r="1180" spans="1:7" x14ac:dyDescent="0.2">
      <c r="A1180">
        <v>18</v>
      </c>
      <c r="B1180" t="s">
        <v>145</v>
      </c>
      <c r="C1180" t="s">
        <v>17</v>
      </c>
      <c r="D1180" t="s">
        <v>7</v>
      </c>
      <c r="E1180">
        <v>2017</v>
      </c>
      <c r="F1180" t="s">
        <v>135</v>
      </c>
      <c r="G1180">
        <v>97.3</v>
      </c>
    </row>
    <row r="1181" spans="1:7" x14ac:dyDescent="0.2">
      <c r="A1181">
        <v>18</v>
      </c>
      <c r="B1181" t="s">
        <v>145</v>
      </c>
      <c r="C1181" t="s">
        <v>17</v>
      </c>
      <c r="D1181" t="s">
        <v>7</v>
      </c>
      <c r="E1181">
        <v>2020</v>
      </c>
      <c r="F1181" t="s">
        <v>0</v>
      </c>
      <c r="G1181">
        <v>101.7345160752957</v>
      </c>
    </row>
    <row r="1182" spans="1:7" x14ac:dyDescent="0.2">
      <c r="A1182">
        <v>18</v>
      </c>
      <c r="B1182" t="s">
        <v>145</v>
      </c>
      <c r="C1182" t="s">
        <v>17</v>
      </c>
      <c r="D1182" t="s">
        <v>7</v>
      </c>
      <c r="E1182">
        <v>2019</v>
      </c>
      <c r="F1182" t="s">
        <v>0</v>
      </c>
      <c r="G1182">
        <v>102.18678226234158</v>
      </c>
    </row>
    <row r="1183" spans="1:7" x14ac:dyDescent="0.2">
      <c r="A1183">
        <v>18</v>
      </c>
      <c r="B1183" t="s">
        <v>145</v>
      </c>
      <c r="C1183" t="s">
        <v>17</v>
      </c>
      <c r="D1183" t="s">
        <v>7</v>
      </c>
      <c r="E1183">
        <v>2021</v>
      </c>
      <c r="F1183" t="s">
        <v>0</v>
      </c>
      <c r="G1183">
        <v>101.86136249371545</v>
      </c>
    </row>
    <row r="1184" spans="1:7" x14ac:dyDescent="0.2">
      <c r="A1184">
        <v>18</v>
      </c>
      <c r="B1184" t="s">
        <v>145</v>
      </c>
      <c r="C1184" t="s">
        <v>17</v>
      </c>
      <c r="D1184" t="s">
        <v>7</v>
      </c>
      <c r="E1184">
        <v>2018</v>
      </c>
      <c r="F1184" t="s">
        <v>134</v>
      </c>
      <c r="G1184">
        <v>104.6</v>
      </c>
    </row>
    <row r="1185" spans="1:7" x14ac:dyDescent="0.2">
      <c r="A1185">
        <v>18</v>
      </c>
      <c r="B1185" t="s">
        <v>145</v>
      </c>
      <c r="C1185" t="s">
        <v>17</v>
      </c>
      <c r="D1185" t="s">
        <v>7</v>
      </c>
      <c r="E1185">
        <v>2020</v>
      </c>
      <c r="F1185" t="s">
        <v>1</v>
      </c>
      <c r="G1185">
        <v>102.35459662288932</v>
      </c>
    </row>
    <row r="1186" spans="1:7" x14ac:dyDescent="0.2">
      <c r="A1186">
        <v>18</v>
      </c>
      <c r="B1186" t="s">
        <v>145</v>
      </c>
      <c r="C1186" t="s">
        <v>17</v>
      </c>
      <c r="D1186" t="s">
        <v>7</v>
      </c>
      <c r="E1186">
        <v>2019</v>
      </c>
      <c r="F1186" t="s">
        <v>1</v>
      </c>
      <c r="G1186">
        <v>105.90023920078796</v>
      </c>
    </row>
    <row r="1187" spans="1:7" x14ac:dyDescent="0.2">
      <c r="A1187">
        <v>18</v>
      </c>
      <c r="B1187" t="s">
        <v>145</v>
      </c>
      <c r="C1187" t="s">
        <v>17</v>
      </c>
      <c r="D1187" t="s">
        <v>7</v>
      </c>
      <c r="E1187">
        <v>2021</v>
      </c>
      <c r="F1187" t="s">
        <v>1</v>
      </c>
      <c r="G1187">
        <v>102.60147447326516</v>
      </c>
    </row>
    <row r="1188" spans="1:7" x14ac:dyDescent="0.2">
      <c r="A1188">
        <v>18</v>
      </c>
      <c r="B1188" t="s">
        <v>145</v>
      </c>
      <c r="C1188" t="s">
        <v>17</v>
      </c>
      <c r="D1188" t="s">
        <v>7</v>
      </c>
      <c r="E1188">
        <v>2019</v>
      </c>
      <c r="F1188" t="s">
        <v>133</v>
      </c>
      <c r="G1188">
        <v>100</v>
      </c>
    </row>
    <row r="1189" spans="1:7" x14ac:dyDescent="0.2">
      <c r="A1189">
        <v>18</v>
      </c>
      <c r="B1189" t="s">
        <v>145</v>
      </c>
      <c r="C1189" t="s">
        <v>17</v>
      </c>
      <c r="D1189" t="s">
        <v>7</v>
      </c>
      <c r="E1189">
        <v>2021</v>
      </c>
      <c r="F1189" t="s">
        <v>133</v>
      </c>
      <c r="G1189">
        <v>100.22222222222223</v>
      </c>
    </row>
    <row r="1190" spans="1:7" x14ac:dyDescent="0.2">
      <c r="A1190">
        <v>18</v>
      </c>
      <c r="B1190" t="s">
        <v>145</v>
      </c>
      <c r="C1190" t="s">
        <v>17</v>
      </c>
      <c r="D1190" t="s">
        <v>7</v>
      </c>
      <c r="E1190">
        <v>2020</v>
      </c>
      <c r="F1190" t="s">
        <v>133</v>
      </c>
      <c r="G1190">
        <v>102.09982574060245</v>
      </c>
    </row>
    <row r="1191" spans="1:7" x14ac:dyDescent="0.2">
      <c r="A1191">
        <v>18</v>
      </c>
      <c r="B1191" t="s">
        <v>145</v>
      </c>
      <c r="C1191" t="s">
        <v>17</v>
      </c>
      <c r="D1191" t="s">
        <v>7</v>
      </c>
      <c r="E1191">
        <v>2016</v>
      </c>
      <c r="F1191" t="s">
        <v>135</v>
      </c>
      <c r="G1191">
        <v>105.9</v>
      </c>
    </row>
    <row r="1192" spans="1:7" x14ac:dyDescent="0.2">
      <c r="A1192">
        <v>18</v>
      </c>
      <c r="B1192" t="s">
        <v>146</v>
      </c>
      <c r="C1192" t="s">
        <v>17</v>
      </c>
      <c r="D1192" t="s">
        <v>7</v>
      </c>
      <c r="E1192">
        <v>2017</v>
      </c>
      <c r="F1192" t="s">
        <v>135</v>
      </c>
      <c r="G1192">
        <v>97.5</v>
      </c>
    </row>
    <row r="1193" spans="1:7" x14ac:dyDescent="0.2">
      <c r="A1193">
        <v>18</v>
      </c>
      <c r="B1193" t="s">
        <v>146</v>
      </c>
      <c r="C1193" t="s">
        <v>17</v>
      </c>
      <c r="D1193" t="s">
        <v>7</v>
      </c>
      <c r="E1193">
        <v>2021</v>
      </c>
      <c r="F1193" t="s">
        <v>133</v>
      </c>
      <c r="G1193">
        <v>100</v>
      </c>
    </row>
    <row r="1194" spans="1:7" x14ac:dyDescent="0.2">
      <c r="A1194">
        <v>18</v>
      </c>
      <c r="B1194" t="s">
        <v>146</v>
      </c>
      <c r="C1194" t="s">
        <v>17</v>
      </c>
      <c r="D1194" t="s">
        <v>7</v>
      </c>
      <c r="E1194">
        <v>2020</v>
      </c>
      <c r="F1194" t="s">
        <v>133</v>
      </c>
      <c r="G1194">
        <v>97.6</v>
      </c>
    </row>
    <row r="1195" spans="1:7" x14ac:dyDescent="0.2">
      <c r="A1195">
        <v>18</v>
      </c>
      <c r="B1195" t="s">
        <v>146</v>
      </c>
      <c r="C1195" t="s">
        <v>17</v>
      </c>
      <c r="D1195" t="s">
        <v>7</v>
      </c>
      <c r="E1195">
        <v>2022</v>
      </c>
      <c r="F1195" t="s">
        <v>133</v>
      </c>
      <c r="G1195">
        <v>101.5</v>
      </c>
    </row>
    <row r="1196" spans="1:7" x14ac:dyDescent="0.2">
      <c r="A1196">
        <v>18</v>
      </c>
      <c r="B1196" t="s">
        <v>146</v>
      </c>
      <c r="C1196" t="s">
        <v>17</v>
      </c>
      <c r="D1196" t="s">
        <v>7</v>
      </c>
      <c r="E1196">
        <v>2018</v>
      </c>
      <c r="F1196" t="s">
        <v>135</v>
      </c>
      <c r="G1196">
        <v>111.1</v>
      </c>
    </row>
    <row r="1197" spans="1:7" x14ac:dyDescent="0.2">
      <c r="A1197">
        <v>18</v>
      </c>
      <c r="B1197" t="s">
        <v>146</v>
      </c>
      <c r="C1197" t="s">
        <v>17</v>
      </c>
      <c r="D1197" t="s">
        <v>7</v>
      </c>
      <c r="E1197">
        <v>2021</v>
      </c>
      <c r="F1197" t="s">
        <v>0</v>
      </c>
      <c r="G1197">
        <v>101</v>
      </c>
    </row>
    <row r="1198" spans="1:7" x14ac:dyDescent="0.2">
      <c r="A1198">
        <v>18</v>
      </c>
      <c r="B1198" t="s">
        <v>146</v>
      </c>
      <c r="C1198" t="s">
        <v>17</v>
      </c>
      <c r="D1198" t="s">
        <v>7</v>
      </c>
      <c r="E1198">
        <v>2020</v>
      </c>
      <c r="F1198" t="s">
        <v>0</v>
      </c>
      <c r="G1198">
        <v>101</v>
      </c>
    </row>
    <row r="1199" spans="1:7" x14ac:dyDescent="0.2">
      <c r="A1199">
        <v>18</v>
      </c>
      <c r="B1199" t="s">
        <v>146</v>
      </c>
      <c r="C1199" t="s">
        <v>17</v>
      </c>
      <c r="D1199" t="s">
        <v>7</v>
      </c>
      <c r="E1199">
        <v>2022</v>
      </c>
      <c r="F1199" t="s">
        <v>0</v>
      </c>
      <c r="G1199">
        <v>104</v>
      </c>
    </row>
    <row r="1200" spans="1:7" x14ac:dyDescent="0.2">
      <c r="A1200">
        <v>18</v>
      </c>
      <c r="B1200" t="s">
        <v>146</v>
      </c>
      <c r="C1200" t="s">
        <v>17</v>
      </c>
      <c r="D1200" t="s">
        <v>7</v>
      </c>
      <c r="E1200">
        <v>2019</v>
      </c>
      <c r="F1200" t="s">
        <v>134</v>
      </c>
      <c r="G1200">
        <v>107</v>
      </c>
    </row>
    <row r="1201" spans="1:7" x14ac:dyDescent="0.2">
      <c r="A1201">
        <v>18</v>
      </c>
      <c r="B1201" t="s">
        <v>146</v>
      </c>
      <c r="C1201" t="s">
        <v>17</v>
      </c>
      <c r="D1201" t="s">
        <v>7</v>
      </c>
      <c r="E1201">
        <v>2021</v>
      </c>
      <c r="F1201" t="s">
        <v>1</v>
      </c>
      <c r="G1201">
        <v>102.6</v>
      </c>
    </row>
    <row r="1202" spans="1:7" x14ac:dyDescent="0.2">
      <c r="A1202">
        <v>18</v>
      </c>
      <c r="B1202" t="s">
        <v>146</v>
      </c>
      <c r="C1202" t="s">
        <v>17</v>
      </c>
      <c r="D1202" t="s">
        <v>7</v>
      </c>
      <c r="E1202">
        <v>2020</v>
      </c>
      <c r="F1202" t="s">
        <v>1</v>
      </c>
      <c r="G1202">
        <v>103.5</v>
      </c>
    </row>
    <row r="1203" spans="1:7" x14ac:dyDescent="0.2">
      <c r="A1203">
        <v>18</v>
      </c>
      <c r="B1203" t="s">
        <v>146</v>
      </c>
      <c r="C1203" t="s">
        <v>17</v>
      </c>
      <c r="D1203" t="s">
        <v>7</v>
      </c>
      <c r="E1203">
        <v>2022</v>
      </c>
      <c r="F1203" t="s">
        <v>1</v>
      </c>
      <c r="G1203">
        <v>106</v>
      </c>
    </row>
    <row r="1204" spans="1:7" x14ac:dyDescent="0.2">
      <c r="A1204">
        <v>19</v>
      </c>
      <c r="B1204" t="s">
        <v>144</v>
      </c>
      <c r="C1204" t="s">
        <v>18</v>
      </c>
      <c r="D1204" t="s">
        <v>7</v>
      </c>
      <c r="E1204">
        <v>2016</v>
      </c>
      <c r="F1204" t="s">
        <v>135</v>
      </c>
      <c r="G1204">
        <v>107.4</v>
      </c>
    </row>
    <row r="1205" spans="1:7" x14ac:dyDescent="0.2">
      <c r="A1205">
        <v>19</v>
      </c>
      <c r="B1205" t="s">
        <v>144</v>
      </c>
      <c r="C1205" t="s">
        <v>18</v>
      </c>
      <c r="D1205" t="s">
        <v>7</v>
      </c>
      <c r="E1205">
        <v>2019</v>
      </c>
      <c r="F1205" t="s">
        <v>133</v>
      </c>
      <c r="G1205">
        <v>101</v>
      </c>
    </row>
    <row r="1206" spans="1:7" x14ac:dyDescent="0.2">
      <c r="A1206">
        <v>19</v>
      </c>
      <c r="B1206" t="s">
        <v>144</v>
      </c>
      <c r="C1206" t="s">
        <v>18</v>
      </c>
      <c r="D1206" t="s">
        <v>7</v>
      </c>
      <c r="E1206">
        <v>2018</v>
      </c>
      <c r="F1206" t="s">
        <v>133</v>
      </c>
      <c r="G1206">
        <v>100</v>
      </c>
    </row>
    <row r="1207" spans="1:7" x14ac:dyDescent="0.2">
      <c r="A1207">
        <v>19</v>
      </c>
      <c r="B1207" t="s">
        <v>144</v>
      </c>
      <c r="C1207" t="s">
        <v>18</v>
      </c>
      <c r="D1207" t="s">
        <v>7</v>
      </c>
      <c r="E1207">
        <v>2020</v>
      </c>
      <c r="F1207" t="s">
        <v>133</v>
      </c>
      <c r="G1207">
        <v>100.5</v>
      </c>
    </row>
    <row r="1208" spans="1:7" x14ac:dyDescent="0.2">
      <c r="A1208">
        <v>19</v>
      </c>
      <c r="B1208" t="s">
        <v>144</v>
      </c>
      <c r="C1208" t="s">
        <v>18</v>
      </c>
      <c r="D1208" t="s">
        <v>7</v>
      </c>
      <c r="E1208">
        <v>2017</v>
      </c>
      <c r="F1208" t="s">
        <v>134</v>
      </c>
      <c r="G1208">
        <v>102</v>
      </c>
    </row>
    <row r="1209" spans="1:7" x14ac:dyDescent="0.2">
      <c r="A1209">
        <v>19</v>
      </c>
      <c r="B1209" t="s">
        <v>144</v>
      </c>
      <c r="C1209" t="s">
        <v>18</v>
      </c>
      <c r="D1209" t="s">
        <v>7</v>
      </c>
      <c r="E1209">
        <v>2019</v>
      </c>
      <c r="F1209" t="s">
        <v>1</v>
      </c>
      <c r="G1209">
        <v>104</v>
      </c>
    </row>
    <row r="1210" spans="1:7" x14ac:dyDescent="0.2">
      <c r="A1210">
        <v>19</v>
      </c>
      <c r="B1210" t="s">
        <v>144</v>
      </c>
      <c r="C1210" t="s">
        <v>18</v>
      </c>
      <c r="D1210" t="s">
        <v>7</v>
      </c>
      <c r="E1210">
        <v>2018</v>
      </c>
      <c r="F1210" t="s">
        <v>1</v>
      </c>
      <c r="G1210">
        <v>104</v>
      </c>
    </row>
    <row r="1211" spans="1:7" x14ac:dyDescent="0.2">
      <c r="A1211">
        <v>19</v>
      </c>
      <c r="B1211" t="s">
        <v>144</v>
      </c>
      <c r="C1211" t="s">
        <v>18</v>
      </c>
      <c r="D1211" t="s">
        <v>7</v>
      </c>
      <c r="E1211">
        <v>2020</v>
      </c>
      <c r="F1211" t="s">
        <v>1</v>
      </c>
      <c r="G1211">
        <v>105</v>
      </c>
    </row>
    <row r="1212" spans="1:7" x14ac:dyDescent="0.2">
      <c r="A1212">
        <v>19</v>
      </c>
      <c r="B1212" t="s">
        <v>144</v>
      </c>
      <c r="C1212" t="s">
        <v>18</v>
      </c>
      <c r="D1212" t="s">
        <v>7</v>
      </c>
      <c r="E1212">
        <v>2018</v>
      </c>
      <c r="F1212" t="s">
        <v>0</v>
      </c>
      <c r="G1212">
        <v>102</v>
      </c>
    </row>
    <row r="1213" spans="1:7" x14ac:dyDescent="0.2">
      <c r="A1213">
        <v>19</v>
      </c>
      <c r="B1213" t="s">
        <v>144</v>
      </c>
      <c r="C1213" t="s">
        <v>18</v>
      </c>
      <c r="D1213" t="s">
        <v>7</v>
      </c>
      <c r="E1213">
        <v>2020</v>
      </c>
      <c r="F1213" t="s">
        <v>0</v>
      </c>
      <c r="G1213">
        <v>102.5</v>
      </c>
    </row>
    <row r="1214" spans="1:7" x14ac:dyDescent="0.2">
      <c r="A1214">
        <v>19</v>
      </c>
      <c r="B1214" t="s">
        <v>144</v>
      </c>
      <c r="C1214" t="s">
        <v>18</v>
      </c>
      <c r="D1214" t="s">
        <v>7</v>
      </c>
      <c r="E1214">
        <v>2019</v>
      </c>
      <c r="F1214" t="s">
        <v>0</v>
      </c>
      <c r="G1214">
        <v>102.5</v>
      </c>
    </row>
    <row r="1215" spans="1:7" x14ac:dyDescent="0.2">
      <c r="A1215">
        <v>19</v>
      </c>
      <c r="B1215" t="s">
        <v>144</v>
      </c>
      <c r="C1215" t="s">
        <v>18</v>
      </c>
      <c r="D1215" t="s">
        <v>7</v>
      </c>
      <c r="E1215">
        <v>2015</v>
      </c>
      <c r="F1215" t="s">
        <v>135</v>
      </c>
      <c r="G1215">
        <v>98</v>
      </c>
    </row>
    <row r="1216" spans="1:7" x14ac:dyDescent="0.2">
      <c r="A1216">
        <v>19</v>
      </c>
      <c r="B1216" t="s">
        <v>145</v>
      </c>
      <c r="C1216" t="s">
        <v>18</v>
      </c>
      <c r="D1216" t="s">
        <v>7</v>
      </c>
      <c r="E1216">
        <v>2017</v>
      </c>
      <c r="F1216" t="s">
        <v>135</v>
      </c>
      <c r="G1216">
        <v>87.9</v>
      </c>
    </row>
    <row r="1217" spans="1:7" x14ac:dyDescent="0.2">
      <c r="A1217">
        <v>19</v>
      </c>
      <c r="B1217" t="s">
        <v>145</v>
      </c>
      <c r="C1217" t="s">
        <v>18</v>
      </c>
      <c r="D1217" t="s">
        <v>7</v>
      </c>
      <c r="E1217">
        <v>2020</v>
      </c>
      <c r="F1217" t="s">
        <v>0</v>
      </c>
      <c r="G1217">
        <v>101.8</v>
      </c>
    </row>
    <row r="1218" spans="1:7" x14ac:dyDescent="0.2">
      <c r="A1218">
        <v>19</v>
      </c>
      <c r="B1218" t="s">
        <v>145</v>
      </c>
      <c r="C1218" t="s">
        <v>18</v>
      </c>
      <c r="D1218" t="s">
        <v>7</v>
      </c>
      <c r="E1218">
        <v>2019</v>
      </c>
      <c r="F1218" t="s">
        <v>0</v>
      </c>
      <c r="G1218">
        <v>101.5</v>
      </c>
    </row>
    <row r="1219" spans="1:7" x14ac:dyDescent="0.2">
      <c r="A1219">
        <v>19</v>
      </c>
      <c r="B1219" t="s">
        <v>145</v>
      </c>
      <c r="C1219" t="s">
        <v>18</v>
      </c>
      <c r="D1219" t="s">
        <v>7</v>
      </c>
      <c r="E1219">
        <v>2021</v>
      </c>
      <c r="F1219" t="s">
        <v>0</v>
      </c>
      <c r="G1219">
        <v>102.1</v>
      </c>
    </row>
    <row r="1220" spans="1:7" x14ac:dyDescent="0.2">
      <c r="A1220">
        <v>19</v>
      </c>
      <c r="B1220" t="s">
        <v>145</v>
      </c>
      <c r="C1220" t="s">
        <v>18</v>
      </c>
      <c r="D1220" t="s">
        <v>7</v>
      </c>
      <c r="E1220">
        <v>2018</v>
      </c>
      <c r="F1220" t="s">
        <v>134</v>
      </c>
      <c r="G1220">
        <v>101</v>
      </c>
    </row>
    <row r="1221" spans="1:7" x14ac:dyDescent="0.2">
      <c r="A1221">
        <v>19</v>
      </c>
      <c r="B1221" t="s">
        <v>145</v>
      </c>
      <c r="C1221" t="s">
        <v>18</v>
      </c>
      <c r="D1221" t="s">
        <v>7</v>
      </c>
      <c r="E1221">
        <v>2020</v>
      </c>
      <c r="F1221" t="s">
        <v>1</v>
      </c>
      <c r="G1221">
        <v>102.4</v>
      </c>
    </row>
    <row r="1222" spans="1:7" x14ac:dyDescent="0.2">
      <c r="A1222">
        <v>19</v>
      </c>
      <c r="B1222" t="s">
        <v>145</v>
      </c>
      <c r="C1222" t="s">
        <v>18</v>
      </c>
      <c r="D1222" t="s">
        <v>7</v>
      </c>
      <c r="E1222">
        <v>2019</v>
      </c>
      <c r="F1222" t="s">
        <v>1</v>
      </c>
      <c r="G1222">
        <v>102</v>
      </c>
    </row>
    <row r="1223" spans="1:7" x14ac:dyDescent="0.2">
      <c r="A1223">
        <v>19</v>
      </c>
      <c r="B1223" t="s">
        <v>145</v>
      </c>
      <c r="C1223" t="s">
        <v>18</v>
      </c>
      <c r="D1223" t="s">
        <v>7</v>
      </c>
      <c r="E1223">
        <v>2021</v>
      </c>
      <c r="F1223" t="s">
        <v>1</v>
      </c>
      <c r="G1223">
        <v>102.7</v>
      </c>
    </row>
    <row r="1224" spans="1:7" x14ac:dyDescent="0.2">
      <c r="A1224">
        <v>19</v>
      </c>
      <c r="B1224" t="s">
        <v>145</v>
      </c>
      <c r="C1224" t="s">
        <v>18</v>
      </c>
      <c r="D1224" t="s">
        <v>7</v>
      </c>
      <c r="E1224">
        <v>2019</v>
      </c>
      <c r="F1224" t="s">
        <v>133</v>
      </c>
      <c r="G1224">
        <v>100.5</v>
      </c>
    </row>
    <row r="1225" spans="1:7" x14ac:dyDescent="0.2">
      <c r="A1225">
        <v>19</v>
      </c>
      <c r="B1225" t="s">
        <v>145</v>
      </c>
      <c r="C1225" t="s">
        <v>18</v>
      </c>
      <c r="D1225" t="s">
        <v>7</v>
      </c>
      <c r="E1225">
        <v>2021</v>
      </c>
      <c r="F1225" t="s">
        <v>133</v>
      </c>
      <c r="G1225">
        <v>101</v>
      </c>
    </row>
    <row r="1226" spans="1:7" x14ac:dyDescent="0.2">
      <c r="A1226">
        <v>19</v>
      </c>
      <c r="B1226" t="s">
        <v>145</v>
      </c>
      <c r="C1226" t="s">
        <v>18</v>
      </c>
      <c r="D1226" t="s">
        <v>7</v>
      </c>
      <c r="E1226">
        <v>2020</v>
      </c>
      <c r="F1226" t="s">
        <v>133</v>
      </c>
      <c r="G1226">
        <v>100.7</v>
      </c>
    </row>
    <row r="1227" spans="1:7" x14ac:dyDescent="0.2">
      <c r="A1227">
        <v>19</v>
      </c>
      <c r="B1227" t="s">
        <v>145</v>
      </c>
      <c r="C1227" t="s">
        <v>18</v>
      </c>
      <c r="D1227" t="s">
        <v>7</v>
      </c>
      <c r="E1227">
        <v>2016</v>
      </c>
      <c r="F1227" t="s">
        <v>135</v>
      </c>
      <c r="G1227">
        <v>107.4</v>
      </c>
    </row>
    <row r="1228" spans="1:7" x14ac:dyDescent="0.2">
      <c r="A1228">
        <v>19</v>
      </c>
      <c r="B1228" t="s">
        <v>146</v>
      </c>
      <c r="C1228" t="s">
        <v>18</v>
      </c>
      <c r="D1228" t="s">
        <v>7</v>
      </c>
      <c r="E1228">
        <v>2017</v>
      </c>
      <c r="F1228" t="s">
        <v>135</v>
      </c>
      <c r="G1228">
        <v>87.6</v>
      </c>
    </row>
    <row r="1229" spans="1:7" x14ac:dyDescent="0.2">
      <c r="A1229">
        <v>19</v>
      </c>
      <c r="B1229" t="s">
        <v>146</v>
      </c>
      <c r="C1229" t="s">
        <v>18</v>
      </c>
      <c r="D1229" t="s">
        <v>7</v>
      </c>
      <c r="E1229">
        <v>2021</v>
      </c>
      <c r="F1229" t="s">
        <v>133</v>
      </c>
      <c r="G1229">
        <v>101</v>
      </c>
    </row>
    <row r="1230" spans="1:7" x14ac:dyDescent="0.2">
      <c r="A1230">
        <v>19</v>
      </c>
      <c r="B1230" t="s">
        <v>146</v>
      </c>
      <c r="C1230" t="s">
        <v>18</v>
      </c>
      <c r="D1230" t="s">
        <v>7</v>
      </c>
      <c r="E1230">
        <v>2020</v>
      </c>
      <c r="F1230" t="s">
        <v>133</v>
      </c>
      <c r="G1230">
        <v>100</v>
      </c>
    </row>
    <row r="1231" spans="1:7" x14ac:dyDescent="0.2">
      <c r="A1231">
        <v>19</v>
      </c>
      <c r="B1231" t="s">
        <v>146</v>
      </c>
      <c r="C1231" t="s">
        <v>18</v>
      </c>
      <c r="D1231" t="s">
        <v>7</v>
      </c>
      <c r="E1231">
        <v>2022</v>
      </c>
      <c r="F1231" t="s">
        <v>133</v>
      </c>
      <c r="G1231">
        <v>101</v>
      </c>
    </row>
    <row r="1232" spans="1:7" x14ac:dyDescent="0.2">
      <c r="A1232">
        <v>19</v>
      </c>
      <c r="B1232" t="s">
        <v>146</v>
      </c>
      <c r="C1232" t="s">
        <v>18</v>
      </c>
      <c r="D1232" t="s">
        <v>7</v>
      </c>
      <c r="E1232">
        <v>2018</v>
      </c>
      <c r="F1232" t="s">
        <v>135</v>
      </c>
      <c r="G1232">
        <v>96.2</v>
      </c>
    </row>
    <row r="1233" spans="1:7" x14ac:dyDescent="0.2">
      <c r="A1233">
        <v>19</v>
      </c>
      <c r="B1233" t="s">
        <v>146</v>
      </c>
      <c r="C1233" t="s">
        <v>18</v>
      </c>
      <c r="D1233" t="s">
        <v>7</v>
      </c>
      <c r="E1233">
        <v>2021</v>
      </c>
      <c r="F1233" t="s">
        <v>0</v>
      </c>
      <c r="G1233">
        <v>101.8</v>
      </c>
    </row>
    <row r="1234" spans="1:7" x14ac:dyDescent="0.2">
      <c r="A1234">
        <v>19</v>
      </c>
      <c r="B1234" t="s">
        <v>146</v>
      </c>
      <c r="C1234" t="s">
        <v>18</v>
      </c>
      <c r="D1234" t="s">
        <v>7</v>
      </c>
      <c r="E1234">
        <v>2020</v>
      </c>
      <c r="F1234" t="s">
        <v>0</v>
      </c>
      <c r="G1234">
        <v>101.5</v>
      </c>
    </row>
    <row r="1235" spans="1:7" x14ac:dyDescent="0.2">
      <c r="A1235">
        <v>19</v>
      </c>
      <c r="B1235" t="s">
        <v>146</v>
      </c>
      <c r="C1235" t="s">
        <v>18</v>
      </c>
      <c r="D1235" t="s">
        <v>7</v>
      </c>
      <c r="E1235">
        <v>2022</v>
      </c>
      <c r="F1235" t="s">
        <v>0</v>
      </c>
      <c r="G1235">
        <v>102</v>
      </c>
    </row>
    <row r="1236" spans="1:7" x14ac:dyDescent="0.2">
      <c r="A1236">
        <v>19</v>
      </c>
      <c r="B1236" t="s">
        <v>146</v>
      </c>
      <c r="C1236" t="s">
        <v>18</v>
      </c>
      <c r="D1236" t="s">
        <v>7</v>
      </c>
      <c r="E1236">
        <v>2019</v>
      </c>
      <c r="F1236" t="s">
        <v>134</v>
      </c>
      <c r="G1236">
        <v>110</v>
      </c>
    </row>
    <row r="1237" spans="1:7" x14ac:dyDescent="0.2">
      <c r="A1237">
        <v>19</v>
      </c>
      <c r="B1237" t="s">
        <v>146</v>
      </c>
      <c r="C1237" t="s">
        <v>18</v>
      </c>
      <c r="D1237" t="s">
        <v>7</v>
      </c>
      <c r="E1237">
        <v>2021</v>
      </c>
      <c r="F1237" t="s">
        <v>1</v>
      </c>
      <c r="G1237">
        <v>102.4</v>
      </c>
    </row>
    <row r="1238" spans="1:7" x14ac:dyDescent="0.2">
      <c r="A1238">
        <v>19</v>
      </c>
      <c r="B1238" t="s">
        <v>146</v>
      </c>
      <c r="C1238" t="s">
        <v>18</v>
      </c>
      <c r="D1238" t="s">
        <v>7</v>
      </c>
      <c r="E1238">
        <v>2020</v>
      </c>
      <c r="F1238" t="s">
        <v>1</v>
      </c>
      <c r="G1238">
        <v>102</v>
      </c>
    </row>
    <row r="1239" spans="1:7" x14ac:dyDescent="0.2">
      <c r="A1239">
        <v>19</v>
      </c>
      <c r="B1239" t="s">
        <v>146</v>
      </c>
      <c r="C1239" t="s">
        <v>18</v>
      </c>
      <c r="D1239" t="s">
        <v>7</v>
      </c>
      <c r="E1239">
        <v>2022</v>
      </c>
      <c r="F1239" t="s">
        <v>1</v>
      </c>
      <c r="G1239">
        <v>102.7</v>
      </c>
    </row>
    <row r="1240" spans="1:7" x14ac:dyDescent="0.2">
      <c r="A1240">
        <v>20</v>
      </c>
      <c r="B1240" t="s">
        <v>136</v>
      </c>
      <c r="C1240" t="s">
        <v>97</v>
      </c>
      <c r="D1240" t="s">
        <v>7</v>
      </c>
      <c r="E1240">
        <v>2007</v>
      </c>
      <c r="F1240" t="s">
        <v>135</v>
      </c>
      <c r="G1240">
        <v>109.5</v>
      </c>
    </row>
    <row r="1241" spans="1:7" x14ac:dyDescent="0.2">
      <c r="A1241">
        <v>20</v>
      </c>
      <c r="B1241" t="s">
        <v>136</v>
      </c>
      <c r="C1241" t="s">
        <v>97</v>
      </c>
      <c r="D1241" t="s">
        <v>7</v>
      </c>
      <c r="E1241">
        <v>2008</v>
      </c>
      <c r="F1241" t="s">
        <v>135</v>
      </c>
      <c r="G1241">
        <v>90.5</v>
      </c>
    </row>
    <row r="1242" spans="1:7" x14ac:dyDescent="0.2">
      <c r="A1242">
        <v>20</v>
      </c>
      <c r="B1242" t="s">
        <v>136</v>
      </c>
      <c r="C1242" t="s">
        <v>97</v>
      </c>
      <c r="D1242" t="s">
        <v>7</v>
      </c>
      <c r="E1242">
        <v>2009</v>
      </c>
      <c r="F1242" t="s">
        <v>134</v>
      </c>
      <c r="G1242">
        <v>80</v>
      </c>
    </row>
    <row r="1243" spans="1:7" x14ac:dyDescent="0.2">
      <c r="A1243">
        <v>20</v>
      </c>
      <c r="B1243" t="s">
        <v>136</v>
      </c>
      <c r="C1243" t="s">
        <v>97</v>
      </c>
      <c r="D1243" t="s">
        <v>7</v>
      </c>
      <c r="E1243">
        <v>2010</v>
      </c>
      <c r="F1243" t="s">
        <v>0</v>
      </c>
      <c r="G1243">
        <v>90</v>
      </c>
    </row>
    <row r="1244" spans="1:7" x14ac:dyDescent="0.2">
      <c r="A1244">
        <v>20</v>
      </c>
      <c r="B1244" t="s">
        <v>136</v>
      </c>
      <c r="C1244" t="s">
        <v>97</v>
      </c>
      <c r="D1244" t="s">
        <v>7</v>
      </c>
      <c r="E1244">
        <v>2011</v>
      </c>
      <c r="F1244" t="s">
        <v>0</v>
      </c>
      <c r="G1244">
        <v>95</v>
      </c>
    </row>
    <row r="1245" spans="1:7" x14ac:dyDescent="0.2">
      <c r="A1245">
        <v>20</v>
      </c>
      <c r="B1245" t="s">
        <v>136</v>
      </c>
      <c r="C1245" t="s">
        <v>97</v>
      </c>
      <c r="D1245" t="s">
        <v>7</v>
      </c>
      <c r="E1245">
        <v>2011</v>
      </c>
      <c r="F1245" t="s">
        <v>1</v>
      </c>
      <c r="G1245">
        <v>102</v>
      </c>
    </row>
    <row r="1246" spans="1:7" x14ac:dyDescent="0.2">
      <c r="A1246">
        <v>20</v>
      </c>
      <c r="B1246" t="s">
        <v>136</v>
      </c>
      <c r="C1246" t="s">
        <v>97</v>
      </c>
      <c r="D1246" t="s">
        <v>7</v>
      </c>
      <c r="E1246">
        <v>2012</v>
      </c>
      <c r="F1246" t="s">
        <v>0</v>
      </c>
      <c r="G1246">
        <v>100</v>
      </c>
    </row>
    <row r="1247" spans="1:7" x14ac:dyDescent="0.2">
      <c r="A1247">
        <v>20</v>
      </c>
      <c r="B1247" t="s">
        <v>136</v>
      </c>
      <c r="C1247" t="s">
        <v>97</v>
      </c>
      <c r="D1247" t="s">
        <v>7</v>
      </c>
      <c r="E1247">
        <v>2012</v>
      </c>
      <c r="F1247" t="s">
        <v>1</v>
      </c>
      <c r="G1247">
        <v>105</v>
      </c>
    </row>
    <row r="1248" spans="1:7" x14ac:dyDescent="0.2">
      <c r="A1248">
        <v>20</v>
      </c>
      <c r="B1248" t="s">
        <v>136</v>
      </c>
      <c r="C1248" t="s">
        <v>97</v>
      </c>
      <c r="D1248" t="s">
        <v>7</v>
      </c>
      <c r="E1248">
        <v>2010</v>
      </c>
      <c r="F1248" t="s">
        <v>1</v>
      </c>
      <c r="G1248">
        <v>100</v>
      </c>
    </row>
    <row r="1249" spans="1:7" x14ac:dyDescent="0.2">
      <c r="A1249">
        <v>20</v>
      </c>
      <c r="B1249" t="s">
        <v>137</v>
      </c>
      <c r="C1249" t="s">
        <v>97</v>
      </c>
      <c r="D1249" t="s">
        <v>7</v>
      </c>
      <c r="E1249">
        <v>2008</v>
      </c>
      <c r="F1249" t="s">
        <v>135</v>
      </c>
      <c r="G1249">
        <v>90.5</v>
      </c>
    </row>
    <row r="1250" spans="1:7" x14ac:dyDescent="0.2">
      <c r="A1250">
        <v>20</v>
      </c>
      <c r="B1250" t="s">
        <v>137</v>
      </c>
      <c r="C1250" t="s">
        <v>97</v>
      </c>
      <c r="D1250" t="s">
        <v>7</v>
      </c>
      <c r="E1250">
        <v>2012</v>
      </c>
      <c r="F1250" t="s">
        <v>1</v>
      </c>
      <c r="G1250">
        <v>105</v>
      </c>
    </row>
    <row r="1251" spans="1:7" x14ac:dyDescent="0.2">
      <c r="A1251">
        <v>20</v>
      </c>
      <c r="B1251" t="s">
        <v>137</v>
      </c>
      <c r="C1251" t="s">
        <v>97</v>
      </c>
      <c r="D1251" t="s">
        <v>7</v>
      </c>
      <c r="E1251">
        <v>2011</v>
      </c>
      <c r="F1251" t="s">
        <v>0</v>
      </c>
      <c r="G1251">
        <v>100</v>
      </c>
    </row>
    <row r="1252" spans="1:7" x14ac:dyDescent="0.2">
      <c r="A1252">
        <v>20</v>
      </c>
      <c r="B1252" t="s">
        <v>137</v>
      </c>
      <c r="C1252" t="s">
        <v>97</v>
      </c>
      <c r="D1252" t="s">
        <v>7</v>
      </c>
      <c r="E1252">
        <v>2009</v>
      </c>
      <c r="F1252" t="s">
        <v>135</v>
      </c>
      <c r="G1252">
        <v>78.599999999999994</v>
      </c>
    </row>
    <row r="1253" spans="1:7" x14ac:dyDescent="0.2">
      <c r="A1253">
        <v>20</v>
      </c>
      <c r="B1253" t="s">
        <v>137</v>
      </c>
      <c r="C1253" t="s">
        <v>97</v>
      </c>
      <c r="D1253" t="s">
        <v>7</v>
      </c>
      <c r="E1253">
        <v>2013</v>
      </c>
      <c r="F1253" t="s">
        <v>0</v>
      </c>
      <c r="G1253">
        <v>102</v>
      </c>
    </row>
    <row r="1254" spans="1:7" x14ac:dyDescent="0.2">
      <c r="A1254">
        <v>20</v>
      </c>
      <c r="B1254" t="s">
        <v>137</v>
      </c>
      <c r="C1254" t="s">
        <v>97</v>
      </c>
      <c r="D1254" t="s">
        <v>7</v>
      </c>
      <c r="E1254">
        <v>2011</v>
      </c>
      <c r="F1254" t="s">
        <v>1</v>
      </c>
      <c r="G1254">
        <v>102</v>
      </c>
    </row>
    <row r="1255" spans="1:7" x14ac:dyDescent="0.2">
      <c r="A1255">
        <v>20</v>
      </c>
      <c r="B1255" t="s">
        <v>137</v>
      </c>
      <c r="C1255" t="s">
        <v>97</v>
      </c>
      <c r="D1255" t="s">
        <v>7</v>
      </c>
      <c r="E1255">
        <v>2010</v>
      </c>
      <c r="F1255" t="s">
        <v>134</v>
      </c>
      <c r="G1255">
        <v>100</v>
      </c>
    </row>
    <row r="1256" spans="1:7" x14ac:dyDescent="0.2">
      <c r="A1256">
        <v>20</v>
      </c>
      <c r="B1256" t="s">
        <v>137</v>
      </c>
      <c r="C1256" t="s">
        <v>97</v>
      </c>
      <c r="D1256" t="s">
        <v>7</v>
      </c>
      <c r="E1256">
        <v>2013</v>
      </c>
      <c r="F1256" t="s">
        <v>1</v>
      </c>
      <c r="G1256">
        <v>104</v>
      </c>
    </row>
    <row r="1257" spans="1:7" x14ac:dyDescent="0.2">
      <c r="A1257">
        <v>20</v>
      </c>
      <c r="B1257" t="s">
        <v>137</v>
      </c>
      <c r="C1257" t="s">
        <v>97</v>
      </c>
      <c r="D1257" t="s">
        <v>7</v>
      </c>
      <c r="E1257">
        <v>2012</v>
      </c>
      <c r="F1257" t="s">
        <v>0</v>
      </c>
      <c r="G1257">
        <v>101</v>
      </c>
    </row>
    <row r="1258" spans="1:7" x14ac:dyDescent="0.2">
      <c r="A1258">
        <v>20</v>
      </c>
      <c r="B1258" t="s">
        <v>138</v>
      </c>
      <c r="C1258" t="s">
        <v>97</v>
      </c>
      <c r="D1258" t="s">
        <v>7</v>
      </c>
      <c r="E1258">
        <v>2011</v>
      </c>
      <c r="F1258" t="s">
        <v>134</v>
      </c>
      <c r="G1258">
        <v>105</v>
      </c>
    </row>
    <row r="1259" spans="1:7" x14ac:dyDescent="0.2">
      <c r="A1259">
        <v>20</v>
      </c>
      <c r="B1259" t="s">
        <v>138</v>
      </c>
      <c r="C1259" t="s">
        <v>97</v>
      </c>
      <c r="D1259" t="s">
        <v>7</v>
      </c>
      <c r="E1259">
        <v>2013</v>
      </c>
      <c r="F1259" t="s">
        <v>0</v>
      </c>
      <c r="G1259">
        <v>104</v>
      </c>
    </row>
    <row r="1260" spans="1:7" x14ac:dyDescent="0.2">
      <c r="A1260">
        <v>20</v>
      </c>
      <c r="B1260" t="s">
        <v>138</v>
      </c>
      <c r="C1260" t="s">
        <v>97</v>
      </c>
      <c r="D1260" t="s">
        <v>7</v>
      </c>
      <c r="E1260">
        <v>2012</v>
      </c>
      <c r="F1260" t="s">
        <v>0</v>
      </c>
      <c r="G1260">
        <v>103</v>
      </c>
    </row>
    <row r="1261" spans="1:7" x14ac:dyDescent="0.2">
      <c r="A1261">
        <v>20</v>
      </c>
      <c r="B1261" t="s">
        <v>138</v>
      </c>
      <c r="C1261" t="s">
        <v>97</v>
      </c>
      <c r="D1261" t="s">
        <v>7</v>
      </c>
      <c r="E1261">
        <v>2013</v>
      </c>
      <c r="F1261" t="s">
        <v>1</v>
      </c>
      <c r="G1261">
        <v>107</v>
      </c>
    </row>
    <row r="1262" spans="1:7" x14ac:dyDescent="0.2">
      <c r="A1262">
        <v>20</v>
      </c>
      <c r="B1262" t="s">
        <v>138</v>
      </c>
      <c r="C1262" t="s">
        <v>97</v>
      </c>
      <c r="D1262" t="s">
        <v>7</v>
      </c>
      <c r="E1262">
        <v>2012</v>
      </c>
      <c r="F1262" t="s">
        <v>1</v>
      </c>
      <c r="G1262">
        <v>105</v>
      </c>
    </row>
    <row r="1263" spans="1:7" x14ac:dyDescent="0.2">
      <c r="A1263">
        <v>20</v>
      </c>
      <c r="B1263" t="s">
        <v>138</v>
      </c>
      <c r="C1263" t="s">
        <v>97</v>
      </c>
      <c r="D1263" t="s">
        <v>7</v>
      </c>
      <c r="E1263">
        <v>2010</v>
      </c>
      <c r="F1263" t="s">
        <v>135</v>
      </c>
      <c r="G1263">
        <v>111.5</v>
      </c>
    </row>
    <row r="1264" spans="1:7" x14ac:dyDescent="0.2">
      <c r="A1264">
        <v>20</v>
      </c>
      <c r="B1264" t="s">
        <v>138</v>
      </c>
      <c r="C1264" t="s">
        <v>97</v>
      </c>
      <c r="D1264" t="s">
        <v>7</v>
      </c>
      <c r="E1264">
        <v>2014</v>
      </c>
      <c r="F1264" t="s">
        <v>0</v>
      </c>
      <c r="G1264">
        <v>104.5</v>
      </c>
    </row>
    <row r="1265" spans="1:7" x14ac:dyDescent="0.2">
      <c r="A1265">
        <v>20</v>
      </c>
      <c r="B1265" t="s">
        <v>138</v>
      </c>
      <c r="C1265" t="s">
        <v>97</v>
      </c>
      <c r="D1265" t="s">
        <v>7</v>
      </c>
      <c r="E1265">
        <v>2014</v>
      </c>
      <c r="F1265" t="s">
        <v>1</v>
      </c>
      <c r="G1265">
        <v>108</v>
      </c>
    </row>
    <row r="1266" spans="1:7" x14ac:dyDescent="0.2">
      <c r="A1266">
        <v>20</v>
      </c>
      <c r="B1266" t="s">
        <v>139</v>
      </c>
      <c r="C1266" t="s">
        <v>97</v>
      </c>
      <c r="D1266" t="s">
        <v>7</v>
      </c>
      <c r="E1266">
        <v>2013</v>
      </c>
      <c r="F1266" t="s">
        <v>1</v>
      </c>
      <c r="G1266">
        <v>102</v>
      </c>
    </row>
    <row r="1267" spans="1:7" x14ac:dyDescent="0.2">
      <c r="A1267">
        <v>20</v>
      </c>
      <c r="B1267" t="s">
        <v>139</v>
      </c>
      <c r="C1267" t="s">
        <v>97</v>
      </c>
      <c r="D1267" t="s">
        <v>7</v>
      </c>
      <c r="E1267">
        <v>2015</v>
      </c>
      <c r="F1267" t="s">
        <v>0</v>
      </c>
      <c r="G1267">
        <v>101.2</v>
      </c>
    </row>
    <row r="1268" spans="1:7" x14ac:dyDescent="0.2">
      <c r="A1268">
        <v>20</v>
      </c>
      <c r="B1268" t="s">
        <v>139</v>
      </c>
      <c r="C1268" t="s">
        <v>97</v>
      </c>
      <c r="D1268" t="s">
        <v>7</v>
      </c>
      <c r="E1268">
        <v>2011</v>
      </c>
      <c r="F1268" t="s">
        <v>135</v>
      </c>
      <c r="G1268">
        <v>106.7</v>
      </c>
    </row>
    <row r="1269" spans="1:7" x14ac:dyDescent="0.2">
      <c r="A1269">
        <v>20</v>
      </c>
      <c r="B1269" t="s">
        <v>139</v>
      </c>
      <c r="C1269" t="s">
        <v>97</v>
      </c>
      <c r="D1269" t="s">
        <v>7</v>
      </c>
      <c r="E1269">
        <v>2014</v>
      </c>
      <c r="F1269" t="s">
        <v>0</v>
      </c>
      <c r="G1269">
        <v>100.3</v>
      </c>
    </row>
    <row r="1270" spans="1:7" x14ac:dyDescent="0.2">
      <c r="A1270">
        <v>20</v>
      </c>
      <c r="B1270" t="s">
        <v>139</v>
      </c>
      <c r="C1270" t="s">
        <v>97</v>
      </c>
      <c r="D1270" t="s">
        <v>7</v>
      </c>
      <c r="E1270">
        <v>2015</v>
      </c>
      <c r="F1270" t="s">
        <v>1</v>
      </c>
      <c r="G1270">
        <v>104.2</v>
      </c>
    </row>
    <row r="1271" spans="1:7" x14ac:dyDescent="0.2">
      <c r="A1271">
        <v>20</v>
      </c>
      <c r="B1271" t="s">
        <v>139</v>
      </c>
      <c r="C1271" t="s">
        <v>97</v>
      </c>
      <c r="D1271" t="s">
        <v>7</v>
      </c>
      <c r="E1271">
        <v>2012</v>
      </c>
      <c r="F1271" t="s">
        <v>134</v>
      </c>
      <c r="G1271">
        <v>96</v>
      </c>
    </row>
    <row r="1272" spans="1:7" x14ac:dyDescent="0.2">
      <c r="A1272">
        <v>20</v>
      </c>
      <c r="B1272" t="s">
        <v>139</v>
      </c>
      <c r="C1272" t="s">
        <v>97</v>
      </c>
      <c r="D1272" t="s">
        <v>7</v>
      </c>
      <c r="E1272">
        <v>2014</v>
      </c>
      <c r="F1272" t="s">
        <v>1</v>
      </c>
      <c r="G1272">
        <v>102</v>
      </c>
    </row>
    <row r="1273" spans="1:7" x14ac:dyDescent="0.2">
      <c r="A1273">
        <v>20</v>
      </c>
      <c r="B1273" t="s">
        <v>139</v>
      </c>
      <c r="C1273" t="s">
        <v>97</v>
      </c>
      <c r="D1273" t="s">
        <v>7</v>
      </c>
      <c r="E1273">
        <v>2013</v>
      </c>
      <c r="F1273" t="s">
        <v>0</v>
      </c>
      <c r="G1273">
        <v>98.4</v>
      </c>
    </row>
    <row r="1274" spans="1:7" x14ac:dyDescent="0.2">
      <c r="A1274">
        <v>20</v>
      </c>
      <c r="B1274" t="s">
        <v>140</v>
      </c>
      <c r="C1274" t="s">
        <v>97</v>
      </c>
      <c r="D1274" t="s">
        <v>7</v>
      </c>
      <c r="E1274">
        <v>2011</v>
      </c>
      <c r="F1274" t="s">
        <v>135</v>
      </c>
      <c r="G1274">
        <v>108</v>
      </c>
    </row>
    <row r="1275" spans="1:7" x14ac:dyDescent="0.2">
      <c r="A1275">
        <v>20</v>
      </c>
      <c r="B1275" t="s">
        <v>140</v>
      </c>
      <c r="C1275" t="s">
        <v>97</v>
      </c>
      <c r="D1275" t="s">
        <v>7</v>
      </c>
      <c r="E1275">
        <v>2015</v>
      </c>
      <c r="F1275" t="s">
        <v>1</v>
      </c>
      <c r="G1275">
        <v>102</v>
      </c>
    </row>
    <row r="1276" spans="1:7" x14ac:dyDescent="0.2">
      <c r="A1276">
        <v>20</v>
      </c>
      <c r="B1276" t="s">
        <v>140</v>
      </c>
      <c r="C1276" t="s">
        <v>97</v>
      </c>
      <c r="D1276" t="s">
        <v>7</v>
      </c>
      <c r="E1276">
        <v>2014</v>
      </c>
      <c r="F1276" t="s">
        <v>0</v>
      </c>
      <c r="G1276">
        <v>90</v>
      </c>
    </row>
    <row r="1277" spans="1:7" x14ac:dyDescent="0.2">
      <c r="A1277">
        <v>20</v>
      </c>
      <c r="B1277" t="s">
        <v>140</v>
      </c>
      <c r="C1277" t="s">
        <v>97</v>
      </c>
      <c r="D1277" t="s">
        <v>7</v>
      </c>
      <c r="E1277">
        <v>2012</v>
      </c>
      <c r="F1277" t="s">
        <v>135</v>
      </c>
      <c r="G1277">
        <v>67.5</v>
      </c>
    </row>
    <row r="1278" spans="1:7" x14ac:dyDescent="0.2">
      <c r="A1278">
        <v>20</v>
      </c>
      <c r="B1278" t="s">
        <v>140</v>
      </c>
      <c r="C1278" t="s">
        <v>97</v>
      </c>
      <c r="D1278" t="s">
        <v>7</v>
      </c>
      <c r="E1278">
        <v>2016</v>
      </c>
      <c r="F1278" t="s">
        <v>0</v>
      </c>
      <c r="G1278">
        <v>100</v>
      </c>
    </row>
    <row r="1279" spans="1:7" x14ac:dyDescent="0.2">
      <c r="A1279">
        <v>20</v>
      </c>
      <c r="B1279" t="s">
        <v>140</v>
      </c>
      <c r="C1279" t="s">
        <v>97</v>
      </c>
      <c r="D1279" t="s">
        <v>7</v>
      </c>
      <c r="E1279">
        <v>2014</v>
      </c>
      <c r="F1279" t="s">
        <v>1</v>
      </c>
      <c r="G1279">
        <v>95</v>
      </c>
    </row>
    <row r="1280" spans="1:7" x14ac:dyDescent="0.2">
      <c r="A1280">
        <v>20</v>
      </c>
      <c r="B1280" t="s">
        <v>140</v>
      </c>
      <c r="C1280" t="s">
        <v>97</v>
      </c>
      <c r="D1280" t="s">
        <v>7</v>
      </c>
      <c r="E1280">
        <v>2013</v>
      </c>
      <c r="F1280" t="s">
        <v>134</v>
      </c>
      <c r="G1280">
        <v>70</v>
      </c>
    </row>
    <row r="1281" spans="1:7" x14ac:dyDescent="0.2">
      <c r="A1281">
        <v>20</v>
      </c>
      <c r="B1281" t="s">
        <v>140</v>
      </c>
      <c r="C1281" t="s">
        <v>97</v>
      </c>
      <c r="D1281" t="s">
        <v>7</v>
      </c>
      <c r="E1281">
        <v>2016</v>
      </c>
      <c r="F1281" t="s">
        <v>1</v>
      </c>
      <c r="G1281">
        <v>104</v>
      </c>
    </row>
    <row r="1282" spans="1:7" x14ac:dyDescent="0.2">
      <c r="A1282">
        <v>20</v>
      </c>
      <c r="B1282" t="s">
        <v>140</v>
      </c>
      <c r="C1282" t="s">
        <v>97</v>
      </c>
      <c r="D1282" t="s">
        <v>7</v>
      </c>
      <c r="E1282">
        <v>2015</v>
      </c>
      <c r="F1282" t="s">
        <v>0</v>
      </c>
      <c r="G1282">
        <v>98</v>
      </c>
    </row>
    <row r="1283" spans="1:7" x14ac:dyDescent="0.2">
      <c r="A1283">
        <v>20</v>
      </c>
      <c r="B1283" t="s">
        <v>141</v>
      </c>
      <c r="C1283" t="s">
        <v>97</v>
      </c>
      <c r="D1283" t="s">
        <v>7</v>
      </c>
      <c r="E1283">
        <v>2014</v>
      </c>
      <c r="F1283" t="s">
        <v>134</v>
      </c>
      <c r="G1283">
        <v>55</v>
      </c>
    </row>
    <row r="1284" spans="1:7" x14ac:dyDescent="0.2">
      <c r="A1284">
        <v>20</v>
      </c>
      <c r="B1284" t="s">
        <v>141</v>
      </c>
      <c r="C1284" t="s">
        <v>97</v>
      </c>
      <c r="D1284" t="s">
        <v>7</v>
      </c>
      <c r="E1284">
        <v>2016</v>
      </c>
      <c r="F1284" t="s">
        <v>0</v>
      </c>
      <c r="G1284">
        <v>98</v>
      </c>
    </row>
    <row r="1285" spans="1:7" x14ac:dyDescent="0.2">
      <c r="A1285">
        <v>20</v>
      </c>
      <c r="B1285" t="s">
        <v>141</v>
      </c>
      <c r="C1285" t="s">
        <v>97</v>
      </c>
      <c r="D1285" t="s">
        <v>7</v>
      </c>
      <c r="E1285">
        <v>2015</v>
      </c>
      <c r="F1285" t="s">
        <v>0</v>
      </c>
      <c r="G1285">
        <v>95</v>
      </c>
    </row>
    <row r="1286" spans="1:7" x14ac:dyDescent="0.2">
      <c r="A1286">
        <v>20</v>
      </c>
      <c r="B1286" t="s">
        <v>141</v>
      </c>
      <c r="C1286" t="s">
        <v>97</v>
      </c>
      <c r="D1286" t="s">
        <v>7</v>
      </c>
      <c r="E1286">
        <v>2012</v>
      </c>
      <c r="F1286" t="s">
        <v>135</v>
      </c>
      <c r="G1286">
        <v>86.4</v>
      </c>
    </row>
    <row r="1287" spans="1:7" x14ac:dyDescent="0.2">
      <c r="A1287">
        <v>20</v>
      </c>
      <c r="B1287" t="s">
        <v>141</v>
      </c>
      <c r="C1287" t="s">
        <v>97</v>
      </c>
      <c r="D1287" t="s">
        <v>7</v>
      </c>
      <c r="E1287">
        <v>2016</v>
      </c>
      <c r="F1287" t="s">
        <v>1</v>
      </c>
      <c r="G1287">
        <v>101</v>
      </c>
    </row>
    <row r="1288" spans="1:7" x14ac:dyDescent="0.2">
      <c r="A1288">
        <v>20</v>
      </c>
      <c r="B1288" t="s">
        <v>141</v>
      </c>
      <c r="C1288" t="s">
        <v>97</v>
      </c>
      <c r="D1288" t="s">
        <v>7</v>
      </c>
      <c r="E1288">
        <v>2015</v>
      </c>
      <c r="F1288" t="s">
        <v>1</v>
      </c>
      <c r="G1288">
        <v>100</v>
      </c>
    </row>
    <row r="1289" spans="1:7" x14ac:dyDescent="0.2">
      <c r="A1289">
        <v>20</v>
      </c>
      <c r="B1289" t="s">
        <v>141</v>
      </c>
      <c r="C1289" t="s">
        <v>97</v>
      </c>
      <c r="D1289" t="s">
        <v>7</v>
      </c>
      <c r="E1289">
        <v>2013</v>
      </c>
      <c r="F1289" t="s">
        <v>135</v>
      </c>
      <c r="G1289">
        <v>61.7</v>
      </c>
    </row>
    <row r="1290" spans="1:7" x14ac:dyDescent="0.2">
      <c r="A1290">
        <v>20</v>
      </c>
      <c r="B1290" t="s">
        <v>141</v>
      </c>
      <c r="C1290" t="s">
        <v>97</v>
      </c>
      <c r="D1290" t="s">
        <v>7</v>
      </c>
      <c r="E1290">
        <v>2017</v>
      </c>
      <c r="F1290" t="s">
        <v>0</v>
      </c>
      <c r="G1290">
        <v>99</v>
      </c>
    </row>
    <row r="1291" spans="1:7" x14ac:dyDescent="0.2">
      <c r="A1291">
        <v>20</v>
      </c>
      <c r="B1291" t="s">
        <v>141</v>
      </c>
      <c r="C1291" t="s">
        <v>97</v>
      </c>
      <c r="D1291" t="s">
        <v>7</v>
      </c>
      <c r="E1291">
        <v>2017</v>
      </c>
      <c r="F1291" t="s">
        <v>1</v>
      </c>
      <c r="G1291">
        <v>101.5</v>
      </c>
    </row>
    <row r="1292" spans="1:7" x14ac:dyDescent="0.2">
      <c r="A1292">
        <v>20</v>
      </c>
      <c r="B1292" t="s">
        <v>142</v>
      </c>
      <c r="C1292" t="s">
        <v>79</v>
      </c>
      <c r="D1292" t="s">
        <v>7</v>
      </c>
      <c r="E1292">
        <v>2017</v>
      </c>
      <c r="F1292" t="s">
        <v>0</v>
      </c>
      <c r="G1292">
        <v>101</v>
      </c>
    </row>
    <row r="1293" spans="1:7" x14ac:dyDescent="0.2">
      <c r="A1293">
        <v>20</v>
      </c>
      <c r="B1293" t="s">
        <v>142</v>
      </c>
      <c r="C1293" t="s">
        <v>79</v>
      </c>
      <c r="D1293" t="s">
        <v>7</v>
      </c>
      <c r="E1293">
        <v>2018</v>
      </c>
      <c r="F1293" t="s">
        <v>1</v>
      </c>
      <c r="G1293">
        <v>102</v>
      </c>
    </row>
    <row r="1294" spans="1:7" x14ac:dyDescent="0.2">
      <c r="A1294">
        <v>20</v>
      </c>
      <c r="B1294" t="s">
        <v>142</v>
      </c>
      <c r="C1294" t="s">
        <v>79</v>
      </c>
      <c r="D1294" t="s">
        <v>7</v>
      </c>
      <c r="E1294">
        <v>2015</v>
      </c>
      <c r="F1294" t="s">
        <v>134</v>
      </c>
      <c r="G1294">
        <v>130</v>
      </c>
    </row>
    <row r="1295" spans="1:7" x14ac:dyDescent="0.2">
      <c r="A1295">
        <v>20</v>
      </c>
      <c r="B1295" t="s">
        <v>142</v>
      </c>
      <c r="C1295" t="s">
        <v>79</v>
      </c>
      <c r="D1295" t="s">
        <v>7</v>
      </c>
      <c r="E1295">
        <v>2017</v>
      </c>
      <c r="F1295" t="s">
        <v>1</v>
      </c>
      <c r="G1295">
        <v>103</v>
      </c>
    </row>
    <row r="1296" spans="1:7" x14ac:dyDescent="0.2">
      <c r="A1296">
        <v>20</v>
      </c>
      <c r="B1296" t="s">
        <v>142</v>
      </c>
      <c r="C1296" t="s">
        <v>79</v>
      </c>
      <c r="D1296" t="s">
        <v>7</v>
      </c>
      <c r="E1296">
        <v>2013</v>
      </c>
      <c r="F1296" t="s">
        <v>135</v>
      </c>
      <c r="G1296">
        <v>76.8</v>
      </c>
    </row>
    <row r="1297" spans="1:7" x14ac:dyDescent="0.2">
      <c r="A1297">
        <v>20</v>
      </c>
      <c r="B1297" t="s">
        <v>142</v>
      </c>
      <c r="C1297" t="s">
        <v>79</v>
      </c>
      <c r="D1297" t="s">
        <v>7</v>
      </c>
      <c r="E1297">
        <v>2016</v>
      </c>
      <c r="F1297" t="s">
        <v>0</v>
      </c>
      <c r="G1297">
        <v>100.5</v>
      </c>
    </row>
    <row r="1298" spans="1:7" x14ac:dyDescent="0.2">
      <c r="A1298">
        <v>20</v>
      </c>
      <c r="B1298" t="s">
        <v>142</v>
      </c>
      <c r="C1298" t="s">
        <v>79</v>
      </c>
      <c r="D1298" t="s">
        <v>7</v>
      </c>
      <c r="E1298">
        <v>2018</v>
      </c>
      <c r="F1298" t="s">
        <v>0</v>
      </c>
      <c r="G1298">
        <v>100</v>
      </c>
    </row>
    <row r="1299" spans="1:7" x14ac:dyDescent="0.2">
      <c r="A1299">
        <v>20</v>
      </c>
      <c r="B1299" t="s">
        <v>142</v>
      </c>
      <c r="C1299" t="s">
        <v>79</v>
      </c>
      <c r="D1299" t="s">
        <v>7</v>
      </c>
      <c r="E1299">
        <v>2014</v>
      </c>
      <c r="F1299" t="s">
        <v>135</v>
      </c>
      <c r="G1299">
        <v>54.2</v>
      </c>
    </row>
    <row r="1300" spans="1:7" x14ac:dyDescent="0.2">
      <c r="A1300">
        <v>20</v>
      </c>
      <c r="B1300" t="s">
        <v>142</v>
      </c>
      <c r="C1300" t="s">
        <v>79</v>
      </c>
      <c r="D1300" t="s">
        <v>7</v>
      </c>
      <c r="E1300">
        <v>2016</v>
      </c>
      <c r="F1300" t="s">
        <v>1</v>
      </c>
      <c r="G1300">
        <v>102</v>
      </c>
    </row>
    <row r="1301" spans="1:7" x14ac:dyDescent="0.2">
      <c r="A1301">
        <v>20</v>
      </c>
      <c r="B1301" t="s">
        <v>143</v>
      </c>
      <c r="C1301" t="s">
        <v>79</v>
      </c>
      <c r="D1301" t="s">
        <v>7</v>
      </c>
      <c r="E1301">
        <v>2016</v>
      </c>
      <c r="F1301" t="s">
        <v>134</v>
      </c>
      <c r="G1301">
        <v>95</v>
      </c>
    </row>
    <row r="1302" spans="1:7" x14ac:dyDescent="0.2">
      <c r="A1302">
        <v>20</v>
      </c>
      <c r="B1302" t="s">
        <v>143</v>
      </c>
      <c r="C1302" t="s">
        <v>79</v>
      </c>
      <c r="D1302" t="s">
        <v>7</v>
      </c>
      <c r="E1302">
        <v>2019</v>
      </c>
      <c r="F1302" t="s">
        <v>1</v>
      </c>
      <c r="G1302">
        <v>103</v>
      </c>
    </row>
    <row r="1303" spans="1:7" x14ac:dyDescent="0.2">
      <c r="A1303">
        <v>20</v>
      </c>
      <c r="B1303" t="s">
        <v>143</v>
      </c>
      <c r="C1303" t="s">
        <v>79</v>
      </c>
      <c r="D1303" t="s">
        <v>7</v>
      </c>
      <c r="E1303">
        <v>2018</v>
      </c>
      <c r="F1303" t="s">
        <v>0</v>
      </c>
      <c r="G1303">
        <v>102</v>
      </c>
    </row>
    <row r="1304" spans="1:7" x14ac:dyDescent="0.2">
      <c r="A1304">
        <v>20</v>
      </c>
      <c r="B1304" t="s">
        <v>143</v>
      </c>
      <c r="C1304" t="s">
        <v>79</v>
      </c>
      <c r="D1304" t="s">
        <v>7</v>
      </c>
      <c r="E1304">
        <v>2017</v>
      </c>
      <c r="F1304" t="s">
        <v>0</v>
      </c>
      <c r="G1304">
        <v>101</v>
      </c>
    </row>
    <row r="1305" spans="1:7" x14ac:dyDescent="0.2">
      <c r="A1305">
        <v>20</v>
      </c>
      <c r="B1305" t="s">
        <v>143</v>
      </c>
      <c r="C1305" t="s">
        <v>79</v>
      </c>
      <c r="D1305" t="s">
        <v>7</v>
      </c>
      <c r="E1305">
        <v>2018</v>
      </c>
      <c r="F1305" t="s">
        <v>1</v>
      </c>
      <c r="G1305">
        <v>103</v>
      </c>
    </row>
    <row r="1306" spans="1:7" x14ac:dyDescent="0.2">
      <c r="A1306">
        <v>20</v>
      </c>
      <c r="B1306" t="s">
        <v>143</v>
      </c>
      <c r="C1306" t="s">
        <v>79</v>
      </c>
      <c r="D1306" t="s">
        <v>7</v>
      </c>
      <c r="E1306">
        <v>2017</v>
      </c>
      <c r="F1306" t="s">
        <v>1</v>
      </c>
      <c r="G1306">
        <v>102</v>
      </c>
    </row>
    <row r="1307" spans="1:7" x14ac:dyDescent="0.2">
      <c r="A1307">
        <v>20</v>
      </c>
      <c r="B1307" t="s">
        <v>143</v>
      </c>
      <c r="C1307" t="s">
        <v>79</v>
      </c>
      <c r="D1307" t="s">
        <v>7</v>
      </c>
      <c r="E1307">
        <v>2019</v>
      </c>
      <c r="F1307" t="s">
        <v>0</v>
      </c>
      <c r="G1307">
        <v>102</v>
      </c>
    </row>
    <row r="1308" spans="1:7" x14ac:dyDescent="0.2">
      <c r="A1308">
        <v>20</v>
      </c>
      <c r="B1308" t="s">
        <v>143</v>
      </c>
      <c r="C1308" t="s">
        <v>79</v>
      </c>
      <c r="D1308" t="s">
        <v>7</v>
      </c>
      <c r="E1308">
        <v>2014</v>
      </c>
      <c r="F1308" t="s">
        <v>135</v>
      </c>
      <c r="G1308">
        <v>71.8</v>
      </c>
    </row>
    <row r="1309" spans="1:7" x14ac:dyDescent="0.2">
      <c r="A1309">
        <v>20</v>
      </c>
      <c r="B1309" t="s">
        <v>143</v>
      </c>
      <c r="C1309" t="s">
        <v>79</v>
      </c>
      <c r="D1309" t="s">
        <v>7</v>
      </c>
      <c r="E1309">
        <v>2015</v>
      </c>
      <c r="F1309" t="s">
        <v>135</v>
      </c>
      <c r="G1309">
        <v>76.5</v>
      </c>
    </row>
    <row r="1310" spans="1:7" x14ac:dyDescent="0.2">
      <c r="A1310">
        <v>20</v>
      </c>
      <c r="B1310" t="s">
        <v>144</v>
      </c>
      <c r="C1310" t="s">
        <v>19</v>
      </c>
      <c r="D1310" t="s">
        <v>7</v>
      </c>
      <c r="E1310">
        <v>2016</v>
      </c>
      <c r="F1310" t="s">
        <v>135</v>
      </c>
      <c r="G1310">
        <v>98.4</v>
      </c>
    </row>
    <row r="1311" spans="1:7" x14ac:dyDescent="0.2">
      <c r="A1311">
        <v>20</v>
      </c>
      <c r="B1311" t="s">
        <v>144</v>
      </c>
      <c r="C1311" t="s">
        <v>19</v>
      </c>
      <c r="D1311" t="s">
        <v>7</v>
      </c>
      <c r="E1311">
        <v>2019</v>
      </c>
      <c r="F1311" t="s">
        <v>133</v>
      </c>
      <c r="G1311">
        <v>100.5</v>
      </c>
    </row>
    <row r="1312" spans="1:7" x14ac:dyDescent="0.2">
      <c r="A1312">
        <v>20</v>
      </c>
      <c r="B1312" t="s">
        <v>144</v>
      </c>
      <c r="C1312" t="s">
        <v>19</v>
      </c>
      <c r="D1312" t="s">
        <v>7</v>
      </c>
      <c r="E1312">
        <v>2018</v>
      </c>
      <c r="F1312" t="s">
        <v>133</v>
      </c>
      <c r="G1312">
        <v>100</v>
      </c>
    </row>
    <row r="1313" spans="1:7" x14ac:dyDescent="0.2">
      <c r="A1313">
        <v>20</v>
      </c>
      <c r="B1313" t="s">
        <v>144</v>
      </c>
      <c r="C1313" t="s">
        <v>19</v>
      </c>
      <c r="D1313" t="s">
        <v>7</v>
      </c>
      <c r="E1313">
        <v>2020</v>
      </c>
      <c r="F1313" t="s">
        <v>133</v>
      </c>
      <c r="G1313">
        <v>101</v>
      </c>
    </row>
    <row r="1314" spans="1:7" x14ac:dyDescent="0.2">
      <c r="A1314">
        <v>20</v>
      </c>
      <c r="B1314" t="s">
        <v>144</v>
      </c>
      <c r="C1314" t="s">
        <v>19</v>
      </c>
      <c r="D1314" t="s">
        <v>7</v>
      </c>
      <c r="E1314">
        <v>2017</v>
      </c>
      <c r="F1314" t="s">
        <v>134</v>
      </c>
      <c r="G1314">
        <v>100.1</v>
      </c>
    </row>
    <row r="1315" spans="1:7" x14ac:dyDescent="0.2">
      <c r="A1315">
        <v>20</v>
      </c>
      <c r="B1315" t="s">
        <v>144</v>
      </c>
      <c r="C1315" t="s">
        <v>19</v>
      </c>
      <c r="D1315" t="s">
        <v>7</v>
      </c>
      <c r="E1315">
        <v>2019</v>
      </c>
      <c r="F1315" t="s">
        <v>1</v>
      </c>
      <c r="G1315">
        <v>104</v>
      </c>
    </row>
    <row r="1316" spans="1:7" x14ac:dyDescent="0.2">
      <c r="A1316">
        <v>20</v>
      </c>
      <c r="B1316" t="s">
        <v>144</v>
      </c>
      <c r="C1316" t="s">
        <v>19</v>
      </c>
      <c r="D1316" t="s">
        <v>7</v>
      </c>
      <c r="E1316">
        <v>2018</v>
      </c>
      <c r="F1316" t="s">
        <v>1</v>
      </c>
      <c r="G1316">
        <v>103</v>
      </c>
    </row>
    <row r="1317" spans="1:7" x14ac:dyDescent="0.2">
      <c r="A1317">
        <v>20</v>
      </c>
      <c r="B1317" t="s">
        <v>144</v>
      </c>
      <c r="C1317" t="s">
        <v>19</v>
      </c>
      <c r="D1317" t="s">
        <v>7</v>
      </c>
      <c r="E1317">
        <v>2020</v>
      </c>
      <c r="F1317" t="s">
        <v>1</v>
      </c>
      <c r="G1317">
        <v>105</v>
      </c>
    </row>
    <row r="1318" spans="1:7" x14ac:dyDescent="0.2">
      <c r="A1318">
        <v>20</v>
      </c>
      <c r="B1318" t="s">
        <v>144</v>
      </c>
      <c r="C1318" t="s">
        <v>19</v>
      </c>
      <c r="D1318" t="s">
        <v>7</v>
      </c>
      <c r="E1318">
        <v>2018</v>
      </c>
      <c r="F1318" t="s">
        <v>0</v>
      </c>
      <c r="G1318">
        <v>101.5</v>
      </c>
    </row>
    <row r="1319" spans="1:7" x14ac:dyDescent="0.2">
      <c r="A1319">
        <v>20</v>
      </c>
      <c r="B1319" t="s">
        <v>144</v>
      </c>
      <c r="C1319" t="s">
        <v>19</v>
      </c>
      <c r="D1319" t="s">
        <v>7</v>
      </c>
      <c r="E1319">
        <v>2020</v>
      </c>
      <c r="F1319" t="s">
        <v>0</v>
      </c>
      <c r="G1319">
        <v>103</v>
      </c>
    </row>
    <row r="1320" spans="1:7" x14ac:dyDescent="0.2">
      <c r="A1320">
        <v>20</v>
      </c>
      <c r="B1320" t="s">
        <v>144</v>
      </c>
      <c r="C1320" t="s">
        <v>19</v>
      </c>
      <c r="D1320" t="s">
        <v>7</v>
      </c>
      <c r="E1320">
        <v>2019</v>
      </c>
      <c r="F1320" t="s">
        <v>0</v>
      </c>
      <c r="G1320">
        <v>102.5</v>
      </c>
    </row>
    <row r="1321" spans="1:7" x14ac:dyDescent="0.2">
      <c r="A1321">
        <v>20</v>
      </c>
      <c r="B1321" t="s">
        <v>144</v>
      </c>
      <c r="C1321" t="s">
        <v>19</v>
      </c>
      <c r="D1321" t="s">
        <v>7</v>
      </c>
      <c r="E1321">
        <v>2015</v>
      </c>
      <c r="F1321" t="s">
        <v>135</v>
      </c>
      <c r="G1321">
        <v>101.4</v>
      </c>
    </row>
    <row r="1322" spans="1:7" x14ac:dyDescent="0.2">
      <c r="A1322">
        <v>20</v>
      </c>
      <c r="B1322" t="s">
        <v>145</v>
      </c>
      <c r="C1322" t="s">
        <v>19</v>
      </c>
      <c r="D1322" t="s">
        <v>7</v>
      </c>
      <c r="E1322">
        <v>2017</v>
      </c>
      <c r="F1322" t="s">
        <v>135</v>
      </c>
      <c r="G1322">
        <v>95.3</v>
      </c>
    </row>
    <row r="1323" spans="1:7" x14ac:dyDescent="0.2">
      <c r="A1323">
        <v>20</v>
      </c>
      <c r="B1323" t="s">
        <v>145</v>
      </c>
      <c r="C1323" t="s">
        <v>19</v>
      </c>
      <c r="D1323" t="s">
        <v>7</v>
      </c>
      <c r="E1323">
        <v>2020</v>
      </c>
      <c r="F1323" t="s">
        <v>0</v>
      </c>
      <c r="G1323">
        <v>100</v>
      </c>
    </row>
    <row r="1324" spans="1:7" x14ac:dyDescent="0.2">
      <c r="A1324">
        <v>20</v>
      </c>
      <c r="B1324" t="s">
        <v>145</v>
      </c>
      <c r="C1324" t="s">
        <v>19</v>
      </c>
      <c r="D1324" t="s">
        <v>7</v>
      </c>
      <c r="E1324">
        <v>2019</v>
      </c>
      <c r="F1324" t="s">
        <v>0</v>
      </c>
      <c r="G1324">
        <v>95</v>
      </c>
    </row>
    <row r="1325" spans="1:7" x14ac:dyDescent="0.2">
      <c r="A1325">
        <v>20</v>
      </c>
      <c r="B1325" t="s">
        <v>145</v>
      </c>
      <c r="C1325" t="s">
        <v>19</v>
      </c>
      <c r="D1325" t="s">
        <v>7</v>
      </c>
      <c r="E1325">
        <v>2021</v>
      </c>
      <c r="F1325" t="s">
        <v>0</v>
      </c>
      <c r="G1325">
        <v>101</v>
      </c>
    </row>
    <row r="1326" spans="1:7" x14ac:dyDescent="0.2">
      <c r="A1326">
        <v>20</v>
      </c>
      <c r="B1326" t="s">
        <v>145</v>
      </c>
      <c r="C1326" t="s">
        <v>19</v>
      </c>
      <c r="D1326" t="s">
        <v>7</v>
      </c>
      <c r="E1326">
        <v>2018</v>
      </c>
      <c r="F1326" t="s">
        <v>134</v>
      </c>
      <c r="G1326">
        <v>90</v>
      </c>
    </row>
    <row r="1327" spans="1:7" x14ac:dyDescent="0.2">
      <c r="A1327">
        <v>20</v>
      </c>
      <c r="B1327" t="s">
        <v>145</v>
      </c>
      <c r="C1327" t="s">
        <v>19</v>
      </c>
      <c r="D1327" t="s">
        <v>7</v>
      </c>
      <c r="E1327">
        <v>2020</v>
      </c>
      <c r="F1327" t="s">
        <v>1</v>
      </c>
      <c r="G1327">
        <v>102</v>
      </c>
    </row>
    <row r="1328" spans="1:7" x14ac:dyDescent="0.2">
      <c r="A1328">
        <v>20</v>
      </c>
      <c r="B1328" t="s">
        <v>145</v>
      </c>
      <c r="C1328" t="s">
        <v>19</v>
      </c>
      <c r="D1328" t="s">
        <v>7</v>
      </c>
      <c r="E1328">
        <v>2019</v>
      </c>
      <c r="F1328" t="s">
        <v>1</v>
      </c>
      <c r="G1328">
        <v>98</v>
      </c>
    </row>
    <row r="1329" spans="1:7" x14ac:dyDescent="0.2">
      <c r="A1329">
        <v>20</v>
      </c>
      <c r="B1329" t="s">
        <v>145</v>
      </c>
      <c r="C1329" t="s">
        <v>19</v>
      </c>
      <c r="D1329" t="s">
        <v>7</v>
      </c>
      <c r="E1329">
        <v>2021</v>
      </c>
      <c r="F1329" t="s">
        <v>1</v>
      </c>
      <c r="G1329">
        <v>103</v>
      </c>
    </row>
    <row r="1330" spans="1:7" x14ac:dyDescent="0.2">
      <c r="A1330">
        <v>20</v>
      </c>
      <c r="B1330" t="s">
        <v>145</v>
      </c>
      <c r="C1330" t="s">
        <v>19</v>
      </c>
      <c r="D1330" t="s">
        <v>7</v>
      </c>
      <c r="E1330">
        <v>2019</v>
      </c>
      <c r="F1330" t="s">
        <v>133</v>
      </c>
      <c r="G1330">
        <v>90</v>
      </c>
    </row>
    <row r="1331" spans="1:7" x14ac:dyDescent="0.2">
      <c r="A1331">
        <v>20</v>
      </c>
      <c r="B1331" t="s">
        <v>145</v>
      </c>
      <c r="C1331" t="s">
        <v>19</v>
      </c>
      <c r="D1331" t="s">
        <v>7</v>
      </c>
      <c r="E1331">
        <v>2021</v>
      </c>
      <c r="F1331" t="s">
        <v>133</v>
      </c>
      <c r="G1331">
        <v>98</v>
      </c>
    </row>
    <row r="1332" spans="1:7" x14ac:dyDescent="0.2">
      <c r="A1332">
        <v>20</v>
      </c>
      <c r="B1332" t="s">
        <v>145</v>
      </c>
      <c r="C1332" t="s">
        <v>19</v>
      </c>
      <c r="D1332" t="s">
        <v>7</v>
      </c>
      <c r="E1332">
        <v>2020</v>
      </c>
      <c r="F1332" t="s">
        <v>133</v>
      </c>
      <c r="G1332">
        <v>95</v>
      </c>
    </row>
    <row r="1333" spans="1:7" x14ac:dyDescent="0.2">
      <c r="A1333">
        <v>20</v>
      </c>
      <c r="B1333" t="s">
        <v>145</v>
      </c>
      <c r="C1333" t="s">
        <v>19</v>
      </c>
      <c r="D1333" t="s">
        <v>7</v>
      </c>
      <c r="E1333">
        <v>2016</v>
      </c>
      <c r="F1333" t="s">
        <v>135</v>
      </c>
      <c r="G1333">
        <v>98.4</v>
      </c>
    </row>
    <row r="1334" spans="1:7" x14ac:dyDescent="0.2">
      <c r="A1334">
        <v>20</v>
      </c>
      <c r="B1334" t="s">
        <v>146</v>
      </c>
      <c r="C1334" t="s">
        <v>19</v>
      </c>
      <c r="D1334" t="s">
        <v>7</v>
      </c>
      <c r="E1334">
        <v>2017</v>
      </c>
      <c r="F1334" t="s">
        <v>135</v>
      </c>
      <c r="G1334">
        <v>95.2</v>
      </c>
    </row>
    <row r="1335" spans="1:7" x14ac:dyDescent="0.2">
      <c r="A1335">
        <v>20</v>
      </c>
      <c r="B1335" t="s">
        <v>146</v>
      </c>
      <c r="C1335" t="s">
        <v>19</v>
      </c>
      <c r="D1335" t="s">
        <v>7</v>
      </c>
      <c r="E1335">
        <v>2021</v>
      </c>
      <c r="F1335" t="s">
        <v>133</v>
      </c>
      <c r="G1335">
        <v>95</v>
      </c>
    </row>
    <row r="1336" spans="1:7" x14ac:dyDescent="0.2">
      <c r="A1336">
        <v>20</v>
      </c>
      <c r="B1336" t="s">
        <v>146</v>
      </c>
      <c r="C1336" t="s">
        <v>19</v>
      </c>
      <c r="D1336" t="s">
        <v>7</v>
      </c>
      <c r="E1336">
        <v>2020</v>
      </c>
      <c r="F1336" t="s">
        <v>133</v>
      </c>
      <c r="G1336">
        <v>90</v>
      </c>
    </row>
    <row r="1337" spans="1:7" x14ac:dyDescent="0.2">
      <c r="A1337">
        <v>20</v>
      </c>
      <c r="B1337" t="s">
        <v>146</v>
      </c>
      <c r="C1337" t="s">
        <v>19</v>
      </c>
      <c r="D1337" t="s">
        <v>7</v>
      </c>
      <c r="E1337">
        <v>2022</v>
      </c>
      <c r="F1337" t="s">
        <v>133</v>
      </c>
      <c r="G1337">
        <v>98</v>
      </c>
    </row>
    <row r="1338" spans="1:7" x14ac:dyDescent="0.2">
      <c r="A1338">
        <v>20</v>
      </c>
      <c r="B1338" t="s">
        <v>146</v>
      </c>
      <c r="C1338" t="s">
        <v>19</v>
      </c>
      <c r="D1338" t="s">
        <v>7</v>
      </c>
      <c r="E1338">
        <v>2018</v>
      </c>
      <c r="F1338" t="s">
        <v>135</v>
      </c>
      <c r="G1338">
        <v>65.8</v>
      </c>
    </row>
    <row r="1339" spans="1:7" x14ac:dyDescent="0.2">
      <c r="A1339">
        <v>20</v>
      </c>
      <c r="B1339" t="s">
        <v>146</v>
      </c>
      <c r="C1339" t="s">
        <v>19</v>
      </c>
      <c r="D1339" t="s">
        <v>7</v>
      </c>
      <c r="E1339">
        <v>2021</v>
      </c>
      <c r="F1339" t="s">
        <v>0</v>
      </c>
      <c r="G1339">
        <v>100</v>
      </c>
    </row>
    <row r="1340" spans="1:7" x14ac:dyDescent="0.2">
      <c r="A1340">
        <v>20</v>
      </c>
      <c r="B1340" t="s">
        <v>146</v>
      </c>
      <c r="C1340" t="s">
        <v>19</v>
      </c>
      <c r="D1340" t="s">
        <v>7</v>
      </c>
      <c r="E1340">
        <v>2020</v>
      </c>
      <c r="F1340" t="s">
        <v>0</v>
      </c>
      <c r="G1340">
        <v>95</v>
      </c>
    </row>
    <row r="1341" spans="1:7" x14ac:dyDescent="0.2">
      <c r="A1341">
        <v>20</v>
      </c>
      <c r="B1341" t="s">
        <v>146</v>
      </c>
      <c r="C1341" t="s">
        <v>19</v>
      </c>
      <c r="D1341" t="s">
        <v>7</v>
      </c>
      <c r="E1341">
        <v>2022</v>
      </c>
      <c r="F1341" t="s">
        <v>0</v>
      </c>
      <c r="G1341">
        <v>101</v>
      </c>
    </row>
    <row r="1342" spans="1:7" x14ac:dyDescent="0.2">
      <c r="A1342">
        <v>20</v>
      </c>
      <c r="B1342" t="s">
        <v>146</v>
      </c>
      <c r="C1342" t="s">
        <v>19</v>
      </c>
      <c r="D1342" t="s">
        <v>7</v>
      </c>
      <c r="E1342">
        <v>2019</v>
      </c>
      <c r="F1342" t="s">
        <v>134</v>
      </c>
      <c r="G1342">
        <v>50</v>
      </c>
    </row>
    <row r="1343" spans="1:7" x14ac:dyDescent="0.2">
      <c r="A1343">
        <v>20</v>
      </c>
      <c r="B1343" t="s">
        <v>146</v>
      </c>
      <c r="C1343" t="s">
        <v>19</v>
      </c>
      <c r="D1343" t="s">
        <v>7</v>
      </c>
      <c r="E1343">
        <v>2021</v>
      </c>
      <c r="F1343" t="s">
        <v>1</v>
      </c>
      <c r="G1343">
        <v>102</v>
      </c>
    </row>
    <row r="1344" spans="1:7" x14ac:dyDescent="0.2">
      <c r="A1344">
        <v>20</v>
      </c>
      <c r="B1344" t="s">
        <v>146</v>
      </c>
      <c r="C1344" t="s">
        <v>19</v>
      </c>
      <c r="D1344" t="s">
        <v>7</v>
      </c>
      <c r="E1344">
        <v>2020</v>
      </c>
      <c r="F1344" t="s">
        <v>1</v>
      </c>
      <c r="G1344">
        <v>97</v>
      </c>
    </row>
    <row r="1345" spans="1:7" x14ac:dyDescent="0.2">
      <c r="A1345">
        <v>20</v>
      </c>
      <c r="B1345" t="s">
        <v>146</v>
      </c>
      <c r="C1345" t="s">
        <v>19</v>
      </c>
      <c r="D1345" t="s">
        <v>7</v>
      </c>
      <c r="E1345">
        <v>2022</v>
      </c>
      <c r="F1345" t="s">
        <v>1</v>
      </c>
      <c r="G1345">
        <v>103</v>
      </c>
    </row>
    <row r="1346" spans="1:7" x14ac:dyDescent="0.2">
      <c r="A1346">
        <v>21</v>
      </c>
      <c r="B1346" t="s">
        <v>136</v>
      </c>
      <c r="C1346" t="s">
        <v>113</v>
      </c>
      <c r="D1346" t="s">
        <v>7</v>
      </c>
      <c r="E1346">
        <v>2007</v>
      </c>
      <c r="F1346" t="s">
        <v>135</v>
      </c>
      <c r="G1346">
        <v>171.4</v>
      </c>
    </row>
    <row r="1347" spans="1:7" x14ac:dyDescent="0.2">
      <c r="A1347">
        <v>21</v>
      </c>
      <c r="B1347" t="s">
        <v>136</v>
      </c>
      <c r="C1347" t="s">
        <v>113</v>
      </c>
      <c r="D1347" t="s">
        <v>7</v>
      </c>
      <c r="E1347">
        <v>2008</v>
      </c>
      <c r="F1347" t="s">
        <v>135</v>
      </c>
      <c r="G1347">
        <v>98.3</v>
      </c>
    </row>
    <row r="1348" spans="1:7" x14ac:dyDescent="0.2">
      <c r="A1348">
        <v>21</v>
      </c>
      <c r="B1348" t="s">
        <v>136</v>
      </c>
      <c r="C1348" t="s">
        <v>113</v>
      </c>
      <c r="D1348" t="s">
        <v>7</v>
      </c>
      <c r="E1348">
        <v>2009</v>
      </c>
      <c r="F1348" t="s">
        <v>134</v>
      </c>
      <c r="G1348">
        <v>70</v>
      </c>
    </row>
    <row r="1349" spans="1:7" x14ac:dyDescent="0.2">
      <c r="A1349">
        <v>21</v>
      </c>
      <c r="B1349" t="s">
        <v>136</v>
      </c>
      <c r="C1349" t="s">
        <v>113</v>
      </c>
      <c r="D1349" t="s">
        <v>7</v>
      </c>
      <c r="E1349">
        <v>2010</v>
      </c>
      <c r="F1349" t="s">
        <v>0</v>
      </c>
      <c r="G1349">
        <v>85</v>
      </c>
    </row>
    <row r="1350" spans="1:7" x14ac:dyDescent="0.2">
      <c r="A1350">
        <v>21</v>
      </c>
      <c r="B1350" t="s">
        <v>136</v>
      </c>
      <c r="C1350" t="s">
        <v>113</v>
      </c>
      <c r="D1350" t="s">
        <v>7</v>
      </c>
      <c r="E1350">
        <v>2011</v>
      </c>
      <c r="F1350" t="s">
        <v>0</v>
      </c>
      <c r="G1350">
        <v>90</v>
      </c>
    </row>
    <row r="1351" spans="1:7" x14ac:dyDescent="0.2">
      <c r="A1351">
        <v>21</v>
      </c>
      <c r="B1351" t="s">
        <v>136</v>
      </c>
      <c r="C1351" t="s">
        <v>113</v>
      </c>
      <c r="D1351" t="s">
        <v>7</v>
      </c>
      <c r="E1351">
        <v>2011</v>
      </c>
      <c r="F1351" t="s">
        <v>1</v>
      </c>
      <c r="G1351">
        <v>100</v>
      </c>
    </row>
    <row r="1352" spans="1:7" x14ac:dyDescent="0.2">
      <c r="A1352">
        <v>21</v>
      </c>
      <c r="B1352" t="s">
        <v>136</v>
      </c>
      <c r="C1352" t="s">
        <v>113</v>
      </c>
      <c r="D1352" t="s">
        <v>7</v>
      </c>
      <c r="E1352">
        <v>2012</v>
      </c>
      <c r="F1352" t="s">
        <v>0</v>
      </c>
      <c r="G1352">
        <v>100</v>
      </c>
    </row>
    <row r="1353" spans="1:7" x14ac:dyDescent="0.2">
      <c r="A1353">
        <v>21</v>
      </c>
      <c r="B1353" t="s">
        <v>136</v>
      </c>
      <c r="C1353" t="s">
        <v>113</v>
      </c>
      <c r="D1353" t="s">
        <v>7</v>
      </c>
      <c r="E1353">
        <v>2012</v>
      </c>
      <c r="F1353" t="s">
        <v>1</v>
      </c>
      <c r="G1353">
        <v>102</v>
      </c>
    </row>
    <row r="1354" spans="1:7" x14ac:dyDescent="0.2">
      <c r="A1354">
        <v>21</v>
      </c>
      <c r="B1354" t="s">
        <v>136</v>
      </c>
      <c r="C1354" t="s">
        <v>113</v>
      </c>
      <c r="D1354" t="s">
        <v>7</v>
      </c>
      <c r="E1354">
        <v>2010</v>
      </c>
      <c r="F1354" t="s">
        <v>1</v>
      </c>
      <c r="G1354">
        <v>95</v>
      </c>
    </row>
    <row r="1355" spans="1:7" x14ac:dyDescent="0.2">
      <c r="A1355">
        <v>21</v>
      </c>
      <c r="B1355" t="s">
        <v>137</v>
      </c>
      <c r="C1355" t="s">
        <v>98</v>
      </c>
      <c r="D1355" t="s">
        <v>7</v>
      </c>
      <c r="E1355">
        <v>2008</v>
      </c>
      <c r="F1355" t="s">
        <v>135</v>
      </c>
      <c r="G1355">
        <v>98.3</v>
      </c>
    </row>
    <row r="1356" spans="1:7" x14ac:dyDescent="0.2">
      <c r="A1356">
        <v>21</v>
      </c>
      <c r="B1356" t="s">
        <v>137</v>
      </c>
      <c r="C1356" t="s">
        <v>98</v>
      </c>
      <c r="D1356" t="s">
        <v>7</v>
      </c>
      <c r="E1356">
        <v>2012</v>
      </c>
      <c r="F1356" t="s">
        <v>1</v>
      </c>
      <c r="G1356">
        <v>105</v>
      </c>
    </row>
    <row r="1357" spans="1:7" x14ac:dyDescent="0.2">
      <c r="A1357">
        <v>21</v>
      </c>
      <c r="B1357" t="s">
        <v>137</v>
      </c>
      <c r="C1357" t="s">
        <v>98</v>
      </c>
      <c r="D1357" t="s">
        <v>7</v>
      </c>
      <c r="E1357">
        <v>2011</v>
      </c>
      <c r="F1357" t="s">
        <v>0</v>
      </c>
      <c r="G1357">
        <v>100</v>
      </c>
    </row>
    <row r="1358" spans="1:7" x14ac:dyDescent="0.2">
      <c r="A1358">
        <v>21</v>
      </c>
      <c r="B1358" t="s">
        <v>137</v>
      </c>
      <c r="C1358" t="s">
        <v>98</v>
      </c>
      <c r="D1358" t="s">
        <v>7</v>
      </c>
      <c r="E1358">
        <v>2009</v>
      </c>
      <c r="F1358" t="s">
        <v>135</v>
      </c>
      <c r="G1358">
        <v>43.4</v>
      </c>
    </row>
    <row r="1359" spans="1:7" x14ac:dyDescent="0.2">
      <c r="A1359">
        <v>21</v>
      </c>
      <c r="B1359" t="s">
        <v>137</v>
      </c>
      <c r="C1359" t="s">
        <v>98</v>
      </c>
      <c r="D1359" t="s">
        <v>7</v>
      </c>
      <c r="E1359">
        <v>2013</v>
      </c>
      <c r="F1359" t="s">
        <v>0</v>
      </c>
      <c r="G1359">
        <v>106</v>
      </c>
    </row>
    <row r="1360" spans="1:7" x14ac:dyDescent="0.2">
      <c r="A1360">
        <v>21</v>
      </c>
      <c r="B1360" t="s">
        <v>137</v>
      </c>
      <c r="C1360" t="s">
        <v>98</v>
      </c>
      <c r="D1360" t="s">
        <v>7</v>
      </c>
      <c r="E1360">
        <v>2011</v>
      </c>
      <c r="F1360" t="s">
        <v>1</v>
      </c>
      <c r="G1360">
        <v>103</v>
      </c>
    </row>
    <row r="1361" spans="1:7" x14ac:dyDescent="0.2">
      <c r="A1361">
        <v>21</v>
      </c>
      <c r="B1361" t="s">
        <v>137</v>
      </c>
      <c r="C1361" t="s">
        <v>98</v>
      </c>
      <c r="D1361" t="s">
        <v>7</v>
      </c>
      <c r="E1361">
        <v>2010</v>
      </c>
      <c r="F1361" t="s">
        <v>134</v>
      </c>
      <c r="G1361">
        <v>102</v>
      </c>
    </row>
    <row r="1362" spans="1:7" x14ac:dyDescent="0.2">
      <c r="A1362">
        <v>21</v>
      </c>
      <c r="B1362" t="s">
        <v>137</v>
      </c>
      <c r="C1362" t="s">
        <v>98</v>
      </c>
      <c r="D1362" t="s">
        <v>7</v>
      </c>
      <c r="E1362">
        <v>2013</v>
      </c>
      <c r="F1362" t="s">
        <v>1</v>
      </c>
      <c r="G1362">
        <v>108</v>
      </c>
    </row>
    <row r="1363" spans="1:7" x14ac:dyDescent="0.2">
      <c r="A1363">
        <v>21</v>
      </c>
      <c r="B1363" t="s">
        <v>137</v>
      </c>
      <c r="C1363" t="s">
        <v>98</v>
      </c>
      <c r="D1363" t="s">
        <v>7</v>
      </c>
      <c r="E1363">
        <v>2012</v>
      </c>
      <c r="F1363" t="s">
        <v>0</v>
      </c>
      <c r="G1363">
        <v>102</v>
      </c>
    </row>
    <row r="1364" spans="1:7" x14ac:dyDescent="0.2">
      <c r="A1364">
        <v>21</v>
      </c>
      <c r="B1364" t="s">
        <v>138</v>
      </c>
      <c r="C1364" t="s">
        <v>98</v>
      </c>
      <c r="D1364" t="s">
        <v>7</v>
      </c>
      <c r="E1364">
        <v>2011</v>
      </c>
      <c r="F1364" t="s">
        <v>134</v>
      </c>
      <c r="G1364">
        <v>103</v>
      </c>
    </row>
    <row r="1365" spans="1:7" x14ac:dyDescent="0.2">
      <c r="A1365">
        <v>21</v>
      </c>
      <c r="B1365" t="s">
        <v>138</v>
      </c>
      <c r="C1365" t="s">
        <v>98</v>
      </c>
      <c r="D1365" t="s">
        <v>7</v>
      </c>
      <c r="E1365">
        <v>2013</v>
      </c>
      <c r="F1365" t="s">
        <v>0</v>
      </c>
      <c r="G1365">
        <v>104.5</v>
      </c>
    </row>
    <row r="1366" spans="1:7" x14ac:dyDescent="0.2">
      <c r="A1366">
        <v>21</v>
      </c>
      <c r="B1366" t="s">
        <v>138</v>
      </c>
      <c r="C1366" t="s">
        <v>98</v>
      </c>
      <c r="D1366" t="s">
        <v>7</v>
      </c>
      <c r="E1366">
        <v>2012</v>
      </c>
      <c r="F1366" t="s">
        <v>0</v>
      </c>
      <c r="G1366">
        <v>103</v>
      </c>
    </row>
    <row r="1367" spans="1:7" x14ac:dyDescent="0.2">
      <c r="A1367">
        <v>21</v>
      </c>
      <c r="B1367" t="s">
        <v>138</v>
      </c>
      <c r="C1367" t="s">
        <v>98</v>
      </c>
      <c r="D1367" t="s">
        <v>7</v>
      </c>
      <c r="E1367">
        <v>2013</v>
      </c>
      <c r="F1367" t="s">
        <v>1</v>
      </c>
      <c r="G1367">
        <v>108</v>
      </c>
    </row>
    <row r="1368" spans="1:7" x14ac:dyDescent="0.2">
      <c r="A1368">
        <v>21</v>
      </c>
      <c r="B1368" t="s">
        <v>138</v>
      </c>
      <c r="C1368" t="s">
        <v>98</v>
      </c>
      <c r="D1368" t="s">
        <v>7</v>
      </c>
      <c r="E1368">
        <v>2012</v>
      </c>
      <c r="F1368" t="s">
        <v>1</v>
      </c>
      <c r="G1368">
        <v>105</v>
      </c>
    </row>
    <row r="1369" spans="1:7" x14ac:dyDescent="0.2">
      <c r="A1369">
        <v>21</v>
      </c>
      <c r="B1369" t="s">
        <v>138</v>
      </c>
      <c r="C1369" t="s">
        <v>98</v>
      </c>
      <c r="D1369" t="s">
        <v>7</v>
      </c>
      <c r="E1369">
        <v>2010</v>
      </c>
      <c r="F1369" t="s">
        <v>135</v>
      </c>
      <c r="G1369">
        <v>123.5</v>
      </c>
    </row>
    <row r="1370" spans="1:7" x14ac:dyDescent="0.2">
      <c r="A1370">
        <v>21</v>
      </c>
      <c r="B1370" t="s">
        <v>138</v>
      </c>
      <c r="C1370" t="s">
        <v>98</v>
      </c>
      <c r="D1370" t="s">
        <v>7</v>
      </c>
      <c r="E1370">
        <v>2014</v>
      </c>
      <c r="F1370" t="s">
        <v>0</v>
      </c>
      <c r="G1370">
        <v>102.5</v>
      </c>
    </row>
    <row r="1371" spans="1:7" x14ac:dyDescent="0.2">
      <c r="A1371">
        <v>21</v>
      </c>
      <c r="B1371" t="s">
        <v>138</v>
      </c>
      <c r="C1371" t="s">
        <v>98</v>
      </c>
      <c r="D1371" t="s">
        <v>7</v>
      </c>
      <c r="E1371">
        <v>2014</v>
      </c>
      <c r="F1371" t="s">
        <v>1</v>
      </c>
      <c r="G1371">
        <v>105</v>
      </c>
    </row>
    <row r="1372" spans="1:7" x14ac:dyDescent="0.2">
      <c r="A1372">
        <v>21</v>
      </c>
      <c r="B1372" t="s">
        <v>139</v>
      </c>
      <c r="C1372" t="s">
        <v>98</v>
      </c>
      <c r="D1372" t="s">
        <v>7</v>
      </c>
      <c r="E1372">
        <v>2013</v>
      </c>
      <c r="F1372" t="s">
        <v>1</v>
      </c>
      <c r="G1372">
        <v>105</v>
      </c>
    </row>
    <row r="1373" spans="1:7" x14ac:dyDescent="0.2">
      <c r="A1373">
        <v>21</v>
      </c>
      <c r="B1373" t="s">
        <v>139</v>
      </c>
      <c r="C1373" t="s">
        <v>98</v>
      </c>
      <c r="D1373" t="s">
        <v>7</v>
      </c>
      <c r="E1373">
        <v>2015</v>
      </c>
      <c r="F1373" t="s">
        <v>0</v>
      </c>
      <c r="G1373">
        <v>101</v>
      </c>
    </row>
    <row r="1374" spans="1:7" x14ac:dyDescent="0.2">
      <c r="A1374">
        <v>21</v>
      </c>
      <c r="B1374" t="s">
        <v>139</v>
      </c>
      <c r="C1374" t="s">
        <v>98</v>
      </c>
      <c r="D1374" t="s">
        <v>7</v>
      </c>
      <c r="E1374">
        <v>2011</v>
      </c>
      <c r="F1374" t="s">
        <v>135</v>
      </c>
      <c r="G1374">
        <v>104.4</v>
      </c>
    </row>
    <row r="1375" spans="1:7" x14ac:dyDescent="0.2">
      <c r="A1375">
        <v>21</v>
      </c>
      <c r="B1375" t="s">
        <v>139</v>
      </c>
      <c r="C1375" t="s">
        <v>98</v>
      </c>
      <c r="D1375" t="s">
        <v>7</v>
      </c>
      <c r="E1375">
        <v>2014</v>
      </c>
      <c r="F1375" t="s">
        <v>0</v>
      </c>
      <c r="G1375">
        <v>101</v>
      </c>
    </row>
    <row r="1376" spans="1:7" x14ac:dyDescent="0.2">
      <c r="A1376">
        <v>21</v>
      </c>
      <c r="B1376" t="s">
        <v>139</v>
      </c>
      <c r="C1376" t="s">
        <v>98</v>
      </c>
      <c r="D1376" t="s">
        <v>7</v>
      </c>
      <c r="E1376">
        <v>2015</v>
      </c>
      <c r="F1376" t="s">
        <v>1</v>
      </c>
      <c r="G1376">
        <v>105.2</v>
      </c>
    </row>
    <row r="1377" spans="1:7" x14ac:dyDescent="0.2">
      <c r="A1377">
        <v>21</v>
      </c>
      <c r="B1377" t="s">
        <v>139</v>
      </c>
      <c r="C1377" t="s">
        <v>98</v>
      </c>
      <c r="D1377" t="s">
        <v>7</v>
      </c>
      <c r="E1377">
        <v>2012</v>
      </c>
      <c r="F1377" t="s">
        <v>134</v>
      </c>
      <c r="G1377">
        <v>104</v>
      </c>
    </row>
    <row r="1378" spans="1:7" x14ac:dyDescent="0.2">
      <c r="A1378">
        <v>21</v>
      </c>
      <c r="B1378" t="s">
        <v>139</v>
      </c>
      <c r="C1378" t="s">
        <v>98</v>
      </c>
      <c r="D1378" t="s">
        <v>7</v>
      </c>
      <c r="E1378">
        <v>2014</v>
      </c>
      <c r="F1378" t="s">
        <v>1</v>
      </c>
      <c r="G1378">
        <v>105</v>
      </c>
    </row>
    <row r="1379" spans="1:7" x14ac:dyDescent="0.2">
      <c r="A1379">
        <v>21</v>
      </c>
      <c r="B1379" t="s">
        <v>139</v>
      </c>
      <c r="C1379" t="s">
        <v>98</v>
      </c>
      <c r="D1379" t="s">
        <v>7</v>
      </c>
      <c r="E1379">
        <v>2013</v>
      </c>
      <c r="F1379" t="s">
        <v>0</v>
      </c>
      <c r="G1379">
        <v>101</v>
      </c>
    </row>
    <row r="1380" spans="1:7" x14ac:dyDescent="0.2">
      <c r="A1380">
        <v>21</v>
      </c>
      <c r="B1380" t="s">
        <v>140</v>
      </c>
      <c r="C1380" t="s">
        <v>98</v>
      </c>
      <c r="D1380" t="s">
        <v>7</v>
      </c>
      <c r="E1380">
        <v>2011</v>
      </c>
      <c r="F1380" t="s">
        <v>135</v>
      </c>
      <c r="G1380">
        <v>103.3</v>
      </c>
    </row>
    <row r="1381" spans="1:7" x14ac:dyDescent="0.2">
      <c r="A1381">
        <v>21</v>
      </c>
      <c r="B1381" t="s">
        <v>140</v>
      </c>
      <c r="C1381" t="s">
        <v>98</v>
      </c>
      <c r="D1381" t="s">
        <v>7</v>
      </c>
      <c r="E1381">
        <v>2015</v>
      </c>
      <c r="F1381" t="s">
        <v>1</v>
      </c>
      <c r="G1381">
        <v>107</v>
      </c>
    </row>
    <row r="1382" spans="1:7" x14ac:dyDescent="0.2">
      <c r="A1382">
        <v>21</v>
      </c>
      <c r="B1382" t="s">
        <v>140</v>
      </c>
      <c r="C1382" t="s">
        <v>98</v>
      </c>
      <c r="D1382" t="s">
        <v>7</v>
      </c>
      <c r="E1382">
        <v>2014</v>
      </c>
      <c r="F1382" t="s">
        <v>0</v>
      </c>
      <c r="G1382">
        <v>100</v>
      </c>
    </row>
    <row r="1383" spans="1:7" x14ac:dyDescent="0.2">
      <c r="A1383">
        <v>21</v>
      </c>
      <c r="B1383" t="s">
        <v>140</v>
      </c>
      <c r="C1383" t="s">
        <v>98</v>
      </c>
      <c r="D1383" t="s">
        <v>7</v>
      </c>
      <c r="E1383">
        <v>2012</v>
      </c>
      <c r="F1383" t="s">
        <v>135</v>
      </c>
      <c r="G1383">
        <v>96.3</v>
      </c>
    </row>
    <row r="1384" spans="1:7" x14ac:dyDescent="0.2">
      <c r="A1384">
        <v>21</v>
      </c>
      <c r="B1384" t="s">
        <v>140</v>
      </c>
      <c r="C1384" t="s">
        <v>98</v>
      </c>
      <c r="D1384" t="s">
        <v>7</v>
      </c>
      <c r="E1384">
        <v>2016</v>
      </c>
      <c r="F1384" t="s">
        <v>0</v>
      </c>
      <c r="G1384">
        <v>102</v>
      </c>
    </row>
    <row r="1385" spans="1:7" x14ac:dyDescent="0.2">
      <c r="A1385">
        <v>21</v>
      </c>
      <c r="B1385" t="s">
        <v>140</v>
      </c>
      <c r="C1385" t="s">
        <v>98</v>
      </c>
      <c r="D1385" t="s">
        <v>7</v>
      </c>
      <c r="E1385">
        <v>2014</v>
      </c>
      <c r="F1385" t="s">
        <v>1</v>
      </c>
      <c r="G1385">
        <v>105</v>
      </c>
    </row>
    <row r="1386" spans="1:7" x14ac:dyDescent="0.2">
      <c r="A1386">
        <v>21</v>
      </c>
      <c r="B1386" t="s">
        <v>140</v>
      </c>
      <c r="C1386" t="s">
        <v>98</v>
      </c>
      <c r="D1386" t="s">
        <v>7</v>
      </c>
      <c r="E1386">
        <v>2013</v>
      </c>
      <c r="F1386" t="s">
        <v>134</v>
      </c>
      <c r="G1386">
        <v>80</v>
      </c>
    </row>
    <row r="1387" spans="1:7" x14ac:dyDescent="0.2">
      <c r="A1387">
        <v>21</v>
      </c>
      <c r="B1387" t="s">
        <v>140</v>
      </c>
      <c r="C1387" t="s">
        <v>98</v>
      </c>
      <c r="D1387" t="s">
        <v>7</v>
      </c>
      <c r="E1387">
        <v>2016</v>
      </c>
      <c r="F1387" t="s">
        <v>1</v>
      </c>
      <c r="G1387">
        <v>104</v>
      </c>
    </row>
    <row r="1388" spans="1:7" x14ac:dyDescent="0.2">
      <c r="A1388">
        <v>21</v>
      </c>
      <c r="B1388" t="s">
        <v>140</v>
      </c>
      <c r="C1388" t="s">
        <v>98</v>
      </c>
      <c r="D1388" t="s">
        <v>7</v>
      </c>
      <c r="E1388">
        <v>2015</v>
      </c>
      <c r="F1388" t="s">
        <v>0</v>
      </c>
      <c r="G1388">
        <v>104</v>
      </c>
    </row>
    <row r="1389" spans="1:7" x14ac:dyDescent="0.2">
      <c r="A1389">
        <v>21</v>
      </c>
      <c r="B1389" t="s">
        <v>141</v>
      </c>
      <c r="C1389" t="s">
        <v>98</v>
      </c>
      <c r="D1389" t="s">
        <v>7</v>
      </c>
      <c r="E1389">
        <v>2014</v>
      </c>
      <c r="F1389" t="s">
        <v>134</v>
      </c>
      <c r="G1389">
        <v>104</v>
      </c>
    </row>
    <row r="1390" spans="1:7" x14ac:dyDescent="0.2">
      <c r="A1390">
        <v>21</v>
      </c>
      <c r="B1390" t="s">
        <v>141</v>
      </c>
      <c r="C1390" t="s">
        <v>98</v>
      </c>
      <c r="D1390" t="s">
        <v>7</v>
      </c>
      <c r="E1390">
        <v>2016</v>
      </c>
      <c r="F1390" t="s">
        <v>0</v>
      </c>
      <c r="G1390">
        <v>101</v>
      </c>
    </row>
    <row r="1391" spans="1:7" x14ac:dyDescent="0.2">
      <c r="A1391">
        <v>21</v>
      </c>
      <c r="B1391" t="s">
        <v>141</v>
      </c>
      <c r="C1391" t="s">
        <v>98</v>
      </c>
      <c r="D1391" t="s">
        <v>7</v>
      </c>
      <c r="E1391">
        <v>2015</v>
      </c>
      <c r="F1391" t="s">
        <v>0</v>
      </c>
      <c r="G1391">
        <v>100</v>
      </c>
    </row>
    <row r="1392" spans="1:7" x14ac:dyDescent="0.2">
      <c r="A1392">
        <v>21</v>
      </c>
      <c r="B1392" t="s">
        <v>141</v>
      </c>
      <c r="C1392" t="s">
        <v>98</v>
      </c>
      <c r="D1392" t="s">
        <v>7</v>
      </c>
      <c r="E1392">
        <v>2012</v>
      </c>
      <c r="F1392" t="s">
        <v>135</v>
      </c>
      <c r="G1392">
        <v>90</v>
      </c>
    </row>
    <row r="1393" spans="1:7" x14ac:dyDescent="0.2">
      <c r="A1393">
        <v>21</v>
      </c>
      <c r="B1393" t="s">
        <v>141</v>
      </c>
      <c r="C1393" t="s">
        <v>98</v>
      </c>
      <c r="D1393" t="s">
        <v>7</v>
      </c>
      <c r="E1393">
        <v>2016</v>
      </c>
      <c r="F1393" t="s">
        <v>1</v>
      </c>
      <c r="G1393">
        <v>103</v>
      </c>
    </row>
    <row r="1394" spans="1:7" x14ac:dyDescent="0.2">
      <c r="A1394">
        <v>21</v>
      </c>
      <c r="B1394" t="s">
        <v>141</v>
      </c>
      <c r="C1394" t="s">
        <v>98</v>
      </c>
      <c r="D1394" t="s">
        <v>7</v>
      </c>
      <c r="E1394">
        <v>2015</v>
      </c>
      <c r="F1394" t="s">
        <v>1</v>
      </c>
      <c r="G1394">
        <v>102</v>
      </c>
    </row>
    <row r="1395" spans="1:7" x14ac:dyDescent="0.2">
      <c r="A1395">
        <v>21</v>
      </c>
      <c r="B1395" t="s">
        <v>141</v>
      </c>
      <c r="C1395" t="s">
        <v>98</v>
      </c>
      <c r="D1395" t="s">
        <v>7</v>
      </c>
      <c r="E1395">
        <v>2013</v>
      </c>
      <c r="F1395" t="s">
        <v>135</v>
      </c>
      <c r="G1395">
        <v>49</v>
      </c>
    </row>
    <row r="1396" spans="1:7" x14ac:dyDescent="0.2">
      <c r="A1396">
        <v>21</v>
      </c>
      <c r="B1396" t="s">
        <v>141</v>
      </c>
      <c r="C1396" t="s">
        <v>98</v>
      </c>
      <c r="D1396" t="s">
        <v>7</v>
      </c>
      <c r="E1396">
        <v>2017</v>
      </c>
      <c r="F1396" t="s">
        <v>0</v>
      </c>
      <c r="G1396">
        <v>100</v>
      </c>
    </row>
    <row r="1397" spans="1:7" x14ac:dyDescent="0.2">
      <c r="A1397">
        <v>21</v>
      </c>
      <c r="B1397" t="s">
        <v>141</v>
      </c>
      <c r="C1397" t="s">
        <v>98</v>
      </c>
      <c r="D1397" t="s">
        <v>7</v>
      </c>
      <c r="E1397">
        <v>2017</v>
      </c>
      <c r="F1397" t="s">
        <v>1</v>
      </c>
      <c r="G1397">
        <v>102</v>
      </c>
    </row>
    <row r="1398" spans="1:7" x14ac:dyDescent="0.2">
      <c r="A1398">
        <v>21</v>
      </c>
      <c r="B1398" t="s">
        <v>142</v>
      </c>
      <c r="C1398" t="s">
        <v>78</v>
      </c>
      <c r="D1398" t="s">
        <v>7</v>
      </c>
      <c r="E1398">
        <v>2017</v>
      </c>
      <c r="F1398" t="s">
        <v>0</v>
      </c>
      <c r="G1398">
        <v>100.5</v>
      </c>
    </row>
    <row r="1399" spans="1:7" x14ac:dyDescent="0.2">
      <c r="A1399">
        <v>21</v>
      </c>
      <c r="B1399" t="s">
        <v>142</v>
      </c>
      <c r="C1399" t="s">
        <v>78</v>
      </c>
      <c r="D1399" t="s">
        <v>7</v>
      </c>
      <c r="E1399">
        <v>2018</v>
      </c>
      <c r="F1399" t="s">
        <v>1</v>
      </c>
      <c r="G1399">
        <v>102.5</v>
      </c>
    </row>
    <row r="1400" spans="1:7" x14ac:dyDescent="0.2">
      <c r="A1400">
        <v>21</v>
      </c>
      <c r="B1400" t="s">
        <v>142</v>
      </c>
      <c r="C1400" t="s">
        <v>78</v>
      </c>
      <c r="D1400" t="s">
        <v>7</v>
      </c>
      <c r="E1400">
        <v>2015</v>
      </c>
      <c r="F1400" t="s">
        <v>134</v>
      </c>
      <c r="G1400">
        <v>135</v>
      </c>
    </row>
    <row r="1401" spans="1:7" x14ac:dyDescent="0.2">
      <c r="A1401">
        <v>21</v>
      </c>
      <c r="B1401" t="s">
        <v>142</v>
      </c>
      <c r="C1401" t="s">
        <v>78</v>
      </c>
      <c r="D1401" t="s">
        <v>7</v>
      </c>
      <c r="E1401">
        <v>2017</v>
      </c>
      <c r="F1401" t="s">
        <v>1</v>
      </c>
      <c r="G1401">
        <v>102.5</v>
      </c>
    </row>
    <row r="1402" spans="1:7" x14ac:dyDescent="0.2">
      <c r="A1402">
        <v>21</v>
      </c>
      <c r="B1402" t="s">
        <v>142</v>
      </c>
      <c r="C1402" t="s">
        <v>78</v>
      </c>
      <c r="D1402" t="s">
        <v>7</v>
      </c>
      <c r="E1402">
        <v>2013</v>
      </c>
      <c r="F1402" t="s">
        <v>135</v>
      </c>
      <c r="G1402">
        <v>49.2</v>
      </c>
    </row>
    <row r="1403" spans="1:7" x14ac:dyDescent="0.2">
      <c r="A1403">
        <v>21</v>
      </c>
      <c r="B1403" t="s">
        <v>142</v>
      </c>
      <c r="C1403" t="s">
        <v>78</v>
      </c>
      <c r="D1403" t="s">
        <v>7</v>
      </c>
      <c r="E1403">
        <v>2016</v>
      </c>
      <c r="F1403" t="s">
        <v>0</v>
      </c>
      <c r="G1403">
        <v>100</v>
      </c>
    </row>
    <row r="1404" spans="1:7" x14ac:dyDescent="0.2">
      <c r="A1404">
        <v>21</v>
      </c>
      <c r="B1404" t="s">
        <v>142</v>
      </c>
      <c r="C1404" t="s">
        <v>78</v>
      </c>
      <c r="D1404" t="s">
        <v>7</v>
      </c>
      <c r="E1404">
        <v>2018</v>
      </c>
      <c r="F1404" t="s">
        <v>0</v>
      </c>
      <c r="G1404">
        <v>100</v>
      </c>
    </row>
    <row r="1405" spans="1:7" x14ac:dyDescent="0.2">
      <c r="A1405">
        <v>21</v>
      </c>
      <c r="B1405" t="s">
        <v>142</v>
      </c>
      <c r="C1405" t="s">
        <v>78</v>
      </c>
      <c r="D1405" t="s">
        <v>7</v>
      </c>
      <c r="E1405">
        <v>2014</v>
      </c>
      <c r="F1405" t="s">
        <v>135</v>
      </c>
      <c r="G1405">
        <v>99</v>
      </c>
    </row>
    <row r="1406" spans="1:7" x14ac:dyDescent="0.2">
      <c r="A1406">
        <v>21</v>
      </c>
      <c r="B1406" t="s">
        <v>142</v>
      </c>
      <c r="C1406" t="s">
        <v>78</v>
      </c>
      <c r="D1406" t="s">
        <v>7</v>
      </c>
      <c r="E1406">
        <v>2016</v>
      </c>
      <c r="F1406" t="s">
        <v>1</v>
      </c>
      <c r="G1406">
        <v>102</v>
      </c>
    </row>
    <row r="1407" spans="1:7" x14ac:dyDescent="0.2">
      <c r="A1407">
        <v>21</v>
      </c>
      <c r="B1407" t="s">
        <v>143</v>
      </c>
      <c r="C1407" t="s">
        <v>78</v>
      </c>
      <c r="D1407" t="s">
        <v>7</v>
      </c>
      <c r="E1407">
        <v>2016</v>
      </c>
      <c r="F1407" t="s">
        <v>134</v>
      </c>
      <c r="G1407">
        <v>110</v>
      </c>
    </row>
    <row r="1408" spans="1:7" x14ac:dyDescent="0.2">
      <c r="A1408">
        <v>21</v>
      </c>
      <c r="B1408" t="s">
        <v>143</v>
      </c>
      <c r="C1408" t="s">
        <v>78</v>
      </c>
      <c r="D1408" t="s">
        <v>7</v>
      </c>
      <c r="E1408">
        <v>2019</v>
      </c>
      <c r="F1408" t="s">
        <v>1</v>
      </c>
      <c r="G1408">
        <v>110</v>
      </c>
    </row>
    <row r="1409" spans="1:7" x14ac:dyDescent="0.2">
      <c r="A1409">
        <v>21</v>
      </c>
      <c r="B1409" t="s">
        <v>143</v>
      </c>
      <c r="C1409" t="s">
        <v>78</v>
      </c>
      <c r="D1409" t="s">
        <v>7</v>
      </c>
      <c r="E1409">
        <v>2018</v>
      </c>
      <c r="F1409" t="s">
        <v>0</v>
      </c>
      <c r="G1409">
        <v>102.5</v>
      </c>
    </row>
    <row r="1410" spans="1:7" x14ac:dyDescent="0.2">
      <c r="A1410">
        <v>21</v>
      </c>
      <c r="B1410" t="s">
        <v>143</v>
      </c>
      <c r="C1410" t="s">
        <v>78</v>
      </c>
      <c r="D1410" t="s">
        <v>7</v>
      </c>
      <c r="E1410">
        <v>2017</v>
      </c>
      <c r="F1410" t="s">
        <v>0</v>
      </c>
      <c r="G1410">
        <v>101.5</v>
      </c>
    </row>
    <row r="1411" spans="1:7" x14ac:dyDescent="0.2">
      <c r="A1411">
        <v>21</v>
      </c>
      <c r="B1411" t="s">
        <v>143</v>
      </c>
      <c r="C1411" t="s">
        <v>78</v>
      </c>
      <c r="D1411" t="s">
        <v>7</v>
      </c>
      <c r="E1411">
        <v>2018</v>
      </c>
      <c r="F1411" t="s">
        <v>1</v>
      </c>
      <c r="G1411">
        <v>104</v>
      </c>
    </row>
    <row r="1412" spans="1:7" x14ac:dyDescent="0.2">
      <c r="A1412">
        <v>21</v>
      </c>
      <c r="B1412" t="s">
        <v>143</v>
      </c>
      <c r="C1412" t="s">
        <v>78</v>
      </c>
      <c r="D1412" t="s">
        <v>7</v>
      </c>
      <c r="E1412">
        <v>2017</v>
      </c>
      <c r="F1412" t="s">
        <v>1</v>
      </c>
      <c r="G1412">
        <v>103</v>
      </c>
    </row>
    <row r="1413" spans="1:7" x14ac:dyDescent="0.2">
      <c r="A1413">
        <v>21</v>
      </c>
      <c r="B1413" t="s">
        <v>143</v>
      </c>
      <c r="C1413" t="s">
        <v>78</v>
      </c>
      <c r="D1413" t="s">
        <v>7</v>
      </c>
      <c r="E1413">
        <v>2019</v>
      </c>
      <c r="F1413" t="s">
        <v>0</v>
      </c>
      <c r="G1413">
        <v>107</v>
      </c>
    </row>
    <row r="1414" spans="1:7" x14ac:dyDescent="0.2">
      <c r="A1414">
        <v>21</v>
      </c>
      <c r="B1414" t="s">
        <v>143</v>
      </c>
      <c r="C1414" t="s">
        <v>78</v>
      </c>
      <c r="D1414" t="s">
        <v>7</v>
      </c>
      <c r="E1414">
        <v>2014</v>
      </c>
      <c r="F1414" t="s">
        <v>135</v>
      </c>
      <c r="G1414">
        <v>99.2</v>
      </c>
    </row>
    <row r="1415" spans="1:7" x14ac:dyDescent="0.2">
      <c r="A1415">
        <v>21</v>
      </c>
      <c r="B1415" t="s">
        <v>143</v>
      </c>
      <c r="C1415" t="s">
        <v>78</v>
      </c>
      <c r="D1415" t="s">
        <v>7</v>
      </c>
      <c r="E1415">
        <v>2015</v>
      </c>
      <c r="F1415" t="s">
        <v>135</v>
      </c>
      <c r="G1415">
        <v>164.3</v>
      </c>
    </row>
    <row r="1416" spans="1:7" x14ac:dyDescent="0.2">
      <c r="A1416">
        <v>21</v>
      </c>
      <c r="B1416" t="s">
        <v>144</v>
      </c>
      <c r="C1416" t="s">
        <v>20</v>
      </c>
      <c r="D1416" t="s">
        <v>7</v>
      </c>
      <c r="E1416">
        <v>2016</v>
      </c>
      <c r="F1416" t="s">
        <v>135</v>
      </c>
      <c r="G1416">
        <v>82.7</v>
      </c>
    </row>
    <row r="1417" spans="1:7" x14ac:dyDescent="0.2">
      <c r="A1417">
        <v>21</v>
      </c>
      <c r="B1417" t="s">
        <v>144</v>
      </c>
      <c r="C1417" t="s">
        <v>20</v>
      </c>
      <c r="D1417" t="s">
        <v>7</v>
      </c>
      <c r="E1417">
        <v>2019</v>
      </c>
      <c r="F1417" t="s">
        <v>133</v>
      </c>
      <c r="G1417">
        <v>101.2</v>
      </c>
    </row>
    <row r="1418" spans="1:7" x14ac:dyDescent="0.2">
      <c r="A1418">
        <v>21</v>
      </c>
      <c r="B1418" t="s">
        <v>144</v>
      </c>
      <c r="C1418" t="s">
        <v>20</v>
      </c>
      <c r="D1418" t="s">
        <v>7</v>
      </c>
      <c r="E1418">
        <v>2018</v>
      </c>
      <c r="F1418" t="s">
        <v>133</v>
      </c>
      <c r="G1418">
        <v>101.5</v>
      </c>
    </row>
    <row r="1419" spans="1:7" x14ac:dyDescent="0.2">
      <c r="A1419">
        <v>21</v>
      </c>
      <c r="B1419" t="s">
        <v>144</v>
      </c>
      <c r="C1419" t="s">
        <v>20</v>
      </c>
      <c r="D1419" t="s">
        <v>7</v>
      </c>
      <c r="E1419">
        <v>2020</v>
      </c>
      <c r="F1419" t="s">
        <v>133</v>
      </c>
      <c r="G1419">
        <v>102</v>
      </c>
    </row>
    <row r="1420" spans="1:7" x14ac:dyDescent="0.2">
      <c r="A1420">
        <v>21</v>
      </c>
      <c r="B1420" t="s">
        <v>144</v>
      </c>
      <c r="C1420" t="s">
        <v>20</v>
      </c>
      <c r="D1420" t="s">
        <v>7</v>
      </c>
      <c r="E1420">
        <v>2017</v>
      </c>
      <c r="F1420" t="s">
        <v>134</v>
      </c>
      <c r="G1420">
        <v>120</v>
      </c>
    </row>
    <row r="1421" spans="1:7" x14ac:dyDescent="0.2">
      <c r="A1421">
        <v>21</v>
      </c>
      <c r="B1421" t="s">
        <v>144</v>
      </c>
      <c r="C1421" t="s">
        <v>20</v>
      </c>
      <c r="D1421" t="s">
        <v>7</v>
      </c>
      <c r="E1421">
        <v>2019</v>
      </c>
      <c r="F1421" t="s">
        <v>1</v>
      </c>
      <c r="G1421">
        <v>105</v>
      </c>
    </row>
    <row r="1422" spans="1:7" x14ac:dyDescent="0.2">
      <c r="A1422">
        <v>21</v>
      </c>
      <c r="B1422" t="s">
        <v>144</v>
      </c>
      <c r="C1422" t="s">
        <v>20</v>
      </c>
      <c r="D1422" t="s">
        <v>7</v>
      </c>
      <c r="E1422">
        <v>2018</v>
      </c>
      <c r="F1422" t="s">
        <v>1</v>
      </c>
      <c r="G1422">
        <v>103</v>
      </c>
    </row>
    <row r="1423" spans="1:7" x14ac:dyDescent="0.2">
      <c r="A1423">
        <v>21</v>
      </c>
      <c r="B1423" t="s">
        <v>144</v>
      </c>
      <c r="C1423" t="s">
        <v>20</v>
      </c>
      <c r="D1423" t="s">
        <v>7</v>
      </c>
      <c r="E1423">
        <v>2020</v>
      </c>
      <c r="F1423" t="s">
        <v>1</v>
      </c>
      <c r="G1423">
        <v>108</v>
      </c>
    </row>
    <row r="1424" spans="1:7" x14ac:dyDescent="0.2">
      <c r="A1424">
        <v>21</v>
      </c>
      <c r="B1424" t="s">
        <v>144</v>
      </c>
      <c r="C1424" t="s">
        <v>20</v>
      </c>
      <c r="D1424" t="s">
        <v>7</v>
      </c>
      <c r="E1424">
        <v>2018</v>
      </c>
      <c r="F1424" t="s">
        <v>0</v>
      </c>
      <c r="G1424">
        <v>102</v>
      </c>
    </row>
    <row r="1425" spans="1:7" x14ac:dyDescent="0.2">
      <c r="A1425">
        <v>21</v>
      </c>
      <c r="B1425" t="s">
        <v>144</v>
      </c>
      <c r="C1425" t="s">
        <v>20</v>
      </c>
      <c r="D1425" t="s">
        <v>7</v>
      </c>
      <c r="E1425">
        <v>2020</v>
      </c>
      <c r="F1425" t="s">
        <v>0</v>
      </c>
      <c r="G1425">
        <v>103.5</v>
      </c>
    </row>
    <row r="1426" spans="1:7" x14ac:dyDescent="0.2">
      <c r="A1426">
        <v>21</v>
      </c>
      <c r="B1426" t="s">
        <v>144</v>
      </c>
      <c r="C1426" t="s">
        <v>20</v>
      </c>
      <c r="D1426" t="s">
        <v>7</v>
      </c>
      <c r="E1426">
        <v>2019</v>
      </c>
      <c r="F1426" t="s">
        <v>0</v>
      </c>
      <c r="G1426">
        <v>103</v>
      </c>
    </row>
    <row r="1427" spans="1:7" x14ac:dyDescent="0.2">
      <c r="A1427">
        <v>21</v>
      </c>
      <c r="B1427" t="s">
        <v>144</v>
      </c>
      <c r="C1427" t="s">
        <v>20</v>
      </c>
      <c r="D1427" t="s">
        <v>7</v>
      </c>
      <c r="E1427">
        <v>2015</v>
      </c>
      <c r="F1427" t="s">
        <v>135</v>
      </c>
      <c r="G1427">
        <v>63.1</v>
      </c>
    </row>
    <row r="1428" spans="1:7" x14ac:dyDescent="0.2">
      <c r="A1428">
        <v>21</v>
      </c>
      <c r="B1428" t="s">
        <v>145</v>
      </c>
      <c r="C1428" t="s">
        <v>20</v>
      </c>
      <c r="D1428" t="s">
        <v>7</v>
      </c>
      <c r="E1428">
        <v>2017</v>
      </c>
      <c r="F1428" t="s">
        <v>135</v>
      </c>
      <c r="G1428">
        <v>119.5</v>
      </c>
    </row>
    <row r="1429" spans="1:7" x14ac:dyDescent="0.2">
      <c r="A1429">
        <v>21</v>
      </c>
      <c r="B1429" t="s">
        <v>145</v>
      </c>
      <c r="C1429" t="s">
        <v>20</v>
      </c>
      <c r="D1429" t="s">
        <v>7</v>
      </c>
      <c r="E1429">
        <v>2020</v>
      </c>
      <c r="F1429" t="s">
        <v>0</v>
      </c>
      <c r="G1429">
        <v>104.2</v>
      </c>
    </row>
    <row r="1430" spans="1:7" x14ac:dyDescent="0.2">
      <c r="A1430">
        <v>21</v>
      </c>
      <c r="B1430" t="s">
        <v>145</v>
      </c>
      <c r="C1430" t="s">
        <v>20</v>
      </c>
      <c r="D1430" t="s">
        <v>7</v>
      </c>
      <c r="E1430">
        <v>2019</v>
      </c>
      <c r="F1430" t="s">
        <v>0</v>
      </c>
      <c r="G1430">
        <v>105</v>
      </c>
    </row>
    <row r="1431" spans="1:7" x14ac:dyDescent="0.2">
      <c r="A1431">
        <v>21</v>
      </c>
      <c r="B1431" t="s">
        <v>145</v>
      </c>
      <c r="C1431" t="s">
        <v>20</v>
      </c>
      <c r="D1431" t="s">
        <v>7</v>
      </c>
      <c r="E1431">
        <v>2021</v>
      </c>
      <c r="F1431" t="s">
        <v>0</v>
      </c>
      <c r="G1431">
        <v>104.5</v>
      </c>
    </row>
    <row r="1432" spans="1:7" x14ac:dyDescent="0.2">
      <c r="A1432">
        <v>21</v>
      </c>
      <c r="B1432" t="s">
        <v>145</v>
      </c>
      <c r="C1432" t="s">
        <v>20</v>
      </c>
      <c r="D1432" t="s">
        <v>7</v>
      </c>
      <c r="E1432">
        <v>2018</v>
      </c>
      <c r="F1432" t="s">
        <v>134</v>
      </c>
      <c r="G1432">
        <v>110</v>
      </c>
    </row>
    <row r="1433" spans="1:7" x14ac:dyDescent="0.2">
      <c r="A1433">
        <v>21</v>
      </c>
      <c r="B1433" t="s">
        <v>145</v>
      </c>
      <c r="C1433" t="s">
        <v>20</v>
      </c>
      <c r="D1433" t="s">
        <v>7</v>
      </c>
      <c r="E1433">
        <v>2020</v>
      </c>
      <c r="F1433" t="s">
        <v>1</v>
      </c>
      <c r="G1433">
        <v>105.5</v>
      </c>
    </row>
    <row r="1434" spans="1:7" x14ac:dyDescent="0.2">
      <c r="A1434">
        <v>21</v>
      </c>
      <c r="B1434" t="s">
        <v>145</v>
      </c>
      <c r="C1434" t="s">
        <v>20</v>
      </c>
      <c r="D1434" t="s">
        <v>7</v>
      </c>
      <c r="E1434">
        <v>2019</v>
      </c>
      <c r="F1434" t="s">
        <v>1</v>
      </c>
      <c r="G1434">
        <v>106</v>
      </c>
    </row>
    <row r="1435" spans="1:7" x14ac:dyDescent="0.2">
      <c r="A1435">
        <v>21</v>
      </c>
      <c r="B1435" t="s">
        <v>145</v>
      </c>
      <c r="C1435" t="s">
        <v>20</v>
      </c>
      <c r="D1435" t="s">
        <v>7</v>
      </c>
      <c r="E1435">
        <v>2021</v>
      </c>
      <c r="F1435" t="s">
        <v>1</v>
      </c>
      <c r="G1435">
        <v>105.8</v>
      </c>
    </row>
    <row r="1436" spans="1:7" x14ac:dyDescent="0.2">
      <c r="A1436">
        <v>21</v>
      </c>
      <c r="B1436" t="s">
        <v>145</v>
      </c>
      <c r="C1436" t="s">
        <v>20</v>
      </c>
      <c r="D1436" t="s">
        <v>7</v>
      </c>
      <c r="E1436">
        <v>2019</v>
      </c>
      <c r="F1436" t="s">
        <v>133</v>
      </c>
      <c r="G1436">
        <v>103</v>
      </c>
    </row>
    <row r="1437" spans="1:7" x14ac:dyDescent="0.2">
      <c r="A1437">
        <v>21</v>
      </c>
      <c r="B1437" t="s">
        <v>145</v>
      </c>
      <c r="C1437" t="s">
        <v>20</v>
      </c>
      <c r="D1437" t="s">
        <v>7</v>
      </c>
      <c r="E1437">
        <v>2021</v>
      </c>
      <c r="F1437" t="s">
        <v>133</v>
      </c>
      <c r="G1437">
        <v>102.5</v>
      </c>
    </row>
    <row r="1438" spans="1:7" x14ac:dyDescent="0.2">
      <c r="A1438">
        <v>21</v>
      </c>
      <c r="B1438" t="s">
        <v>145</v>
      </c>
      <c r="C1438" t="s">
        <v>20</v>
      </c>
      <c r="D1438" t="s">
        <v>7</v>
      </c>
      <c r="E1438">
        <v>2020</v>
      </c>
      <c r="F1438" t="s">
        <v>133</v>
      </c>
      <c r="G1438">
        <v>102.2</v>
      </c>
    </row>
    <row r="1439" spans="1:7" x14ac:dyDescent="0.2">
      <c r="A1439">
        <v>21</v>
      </c>
      <c r="B1439" t="s">
        <v>145</v>
      </c>
      <c r="C1439" t="s">
        <v>20</v>
      </c>
      <c r="D1439" t="s">
        <v>7</v>
      </c>
      <c r="E1439">
        <v>2016</v>
      </c>
      <c r="F1439" t="s">
        <v>135</v>
      </c>
      <c r="G1439">
        <v>82.7</v>
      </c>
    </row>
    <row r="1440" spans="1:7" x14ac:dyDescent="0.2">
      <c r="A1440">
        <v>21</v>
      </c>
      <c r="B1440" t="s">
        <v>146</v>
      </c>
      <c r="C1440" t="s">
        <v>20</v>
      </c>
      <c r="D1440" t="s">
        <v>7</v>
      </c>
      <c r="E1440">
        <v>2017</v>
      </c>
      <c r="F1440" t="s">
        <v>135</v>
      </c>
      <c r="G1440">
        <v>103.9</v>
      </c>
    </row>
    <row r="1441" spans="1:7" x14ac:dyDescent="0.2">
      <c r="A1441">
        <v>21</v>
      </c>
      <c r="B1441" t="s">
        <v>146</v>
      </c>
      <c r="C1441" t="s">
        <v>20</v>
      </c>
      <c r="D1441" t="s">
        <v>7</v>
      </c>
      <c r="E1441">
        <v>2021</v>
      </c>
      <c r="F1441" t="s">
        <v>133</v>
      </c>
      <c r="G1441">
        <v>102</v>
      </c>
    </row>
    <row r="1442" spans="1:7" x14ac:dyDescent="0.2">
      <c r="A1442">
        <v>21</v>
      </c>
      <c r="B1442" t="s">
        <v>146</v>
      </c>
      <c r="C1442" t="s">
        <v>20</v>
      </c>
      <c r="D1442" t="s">
        <v>7</v>
      </c>
      <c r="E1442">
        <v>2020</v>
      </c>
      <c r="F1442" t="s">
        <v>133</v>
      </c>
      <c r="G1442">
        <v>100</v>
      </c>
    </row>
    <row r="1443" spans="1:7" x14ac:dyDescent="0.2">
      <c r="A1443">
        <v>21</v>
      </c>
      <c r="B1443" t="s">
        <v>146</v>
      </c>
      <c r="C1443" t="s">
        <v>20</v>
      </c>
      <c r="D1443" t="s">
        <v>7</v>
      </c>
      <c r="E1443">
        <v>2022</v>
      </c>
      <c r="F1443" t="s">
        <v>133</v>
      </c>
      <c r="G1443">
        <v>101.5</v>
      </c>
    </row>
    <row r="1444" spans="1:7" x14ac:dyDescent="0.2">
      <c r="A1444">
        <v>21</v>
      </c>
      <c r="B1444" t="s">
        <v>146</v>
      </c>
      <c r="C1444" t="s">
        <v>20</v>
      </c>
      <c r="D1444" t="s">
        <v>7</v>
      </c>
      <c r="E1444">
        <v>2018</v>
      </c>
      <c r="F1444" t="s">
        <v>135</v>
      </c>
      <c r="G1444">
        <v>108.5</v>
      </c>
    </row>
    <row r="1445" spans="1:7" x14ac:dyDescent="0.2">
      <c r="A1445">
        <v>21</v>
      </c>
      <c r="B1445" t="s">
        <v>146</v>
      </c>
      <c r="C1445" t="s">
        <v>20</v>
      </c>
      <c r="D1445" t="s">
        <v>7</v>
      </c>
      <c r="E1445">
        <v>2021</v>
      </c>
      <c r="F1445" t="s">
        <v>0</v>
      </c>
      <c r="G1445">
        <v>107</v>
      </c>
    </row>
    <row r="1446" spans="1:7" x14ac:dyDescent="0.2">
      <c r="A1446">
        <v>21</v>
      </c>
      <c r="B1446" t="s">
        <v>146</v>
      </c>
      <c r="C1446" t="s">
        <v>20</v>
      </c>
      <c r="D1446" t="s">
        <v>7</v>
      </c>
      <c r="E1446">
        <v>2020</v>
      </c>
      <c r="F1446" t="s">
        <v>0</v>
      </c>
      <c r="G1446">
        <v>103</v>
      </c>
    </row>
    <row r="1447" spans="1:7" x14ac:dyDescent="0.2">
      <c r="A1447">
        <v>21</v>
      </c>
      <c r="B1447" t="s">
        <v>146</v>
      </c>
      <c r="C1447" t="s">
        <v>20</v>
      </c>
      <c r="D1447" t="s">
        <v>7</v>
      </c>
      <c r="E1447">
        <v>2022</v>
      </c>
      <c r="F1447" t="s">
        <v>0</v>
      </c>
      <c r="G1447">
        <v>103</v>
      </c>
    </row>
    <row r="1448" spans="1:7" x14ac:dyDescent="0.2">
      <c r="A1448">
        <v>21</v>
      </c>
      <c r="B1448" t="s">
        <v>146</v>
      </c>
      <c r="C1448" t="s">
        <v>20</v>
      </c>
      <c r="D1448" t="s">
        <v>7</v>
      </c>
      <c r="E1448">
        <v>2019</v>
      </c>
      <c r="F1448" t="s">
        <v>134</v>
      </c>
      <c r="G1448">
        <v>120</v>
      </c>
    </row>
    <row r="1449" spans="1:7" x14ac:dyDescent="0.2">
      <c r="A1449">
        <v>21</v>
      </c>
      <c r="B1449" t="s">
        <v>146</v>
      </c>
      <c r="C1449" t="s">
        <v>20</v>
      </c>
      <c r="D1449" t="s">
        <v>7</v>
      </c>
      <c r="E1449">
        <v>2021</v>
      </c>
      <c r="F1449" t="s">
        <v>1</v>
      </c>
      <c r="G1449">
        <v>110</v>
      </c>
    </row>
    <row r="1450" spans="1:7" x14ac:dyDescent="0.2">
      <c r="A1450">
        <v>21</v>
      </c>
      <c r="B1450" t="s">
        <v>146</v>
      </c>
      <c r="C1450" t="s">
        <v>20</v>
      </c>
      <c r="D1450" t="s">
        <v>7</v>
      </c>
      <c r="E1450">
        <v>2020</v>
      </c>
      <c r="F1450" t="s">
        <v>1</v>
      </c>
      <c r="G1450">
        <v>107</v>
      </c>
    </row>
    <row r="1451" spans="1:7" x14ac:dyDescent="0.2">
      <c r="A1451">
        <v>21</v>
      </c>
      <c r="B1451" t="s">
        <v>146</v>
      </c>
      <c r="C1451" t="s">
        <v>20</v>
      </c>
      <c r="D1451" t="s">
        <v>7</v>
      </c>
      <c r="E1451">
        <v>2022</v>
      </c>
      <c r="F1451" t="s">
        <v>1</v>
      </c>
      <c r="G1451">
        <v>105</v>
      </c>
    </row>
    <row r="1452" spans="1:7" x14ac:dyDescent="0.2">
      <c r="A1452">
        <v>22</v>
      </c>
      <c r="B1452" t="s">
        <v>136</v>
      </c>
      <c r="C1452" t="s">
        <v>99</v>
      </c>
      <c r="D1452" t="s">
        <v>7</v>
      </c>
      <c r="E1452">
        <v>2007</v>
      </c>
      <c r="F1452" t="s">
        <v>135</v>
      </c>
      <c r="G1452">
        <v>124.6</v>
      </c>
    </row>
    <row r="1453" spans="1:7" x14ac:dyDescent="0.2">
      <c r="A1453">
        <v>22</v>
      </c>
      <c r="B1453" t="s">
        <v>136</v>
      </c>
      <c r="C1453" t="s">
        <v>99</v>
      </c>
      <c r="D1453" t="s">
        <v>7</v>
      </c>
      <c r="E1453">
        <v>2008</v>
      </c>
      <c r="F1453" t="s">
        <v>135</v>
      </c>
      <c r="G1453">
        <v>95.9</v>
      </c>
    </row>
    <row r="1454" spans="1:7" x14ac:dyDescent="0.2">
      <c r="A1454">
        <v>22</v>
      </c>
      <c r="B1454" t="s">
        <v>136</v>
      </c>
      <c r="C1454" t="s">
        <v>99</v>
      </c>
      <c r="D1454" t="s">
        <v>7</v>
      </c>
      <c r="E1454">
        <v>2009</v>
      </c>
      <c r="F1454" t="s">
        <v>134</v>
      </c>
      <c r="G1454">
        <v>60</v>
      </c>
    </row>
    <row r="1455" spans="1:7" x14ac:dyDescent="0.2">
      <c r="A1455">
        <v>22</v>
      </c>
      <c r="B1455" t="s">
        <v>136</v>
      </c>
      <c r="C1455" t="s">
        <v>99</v>
      </c>
      <c r="D1455" t="s">
        <v>7</v>
      </c>
      <c r="E1455">
        <v>2010</v>
      </c>
      <c r="F1455" t="s">
        <v>0</v>
      </c>
      <c r="G1455">
        <v>80</v>
      </c>
    </row>
    <row r="1456" spans="1:7" x14ac:dyDescent="0.2">
      <c r="A1456">
        <v>22</v>
      </c>
      <c r="B1456" t="s">
        <v>136</v>
      </c>
      <c r="C1456" t="s">
        <v>99</v>
      </c>
      <c r="D1456" t="s">
        <v>7</v>
      </c>
      <c r="E1456">
        <v>2011</v>
      </c>
      <c r="F1456" t="s">
        <v>0</v>
      </c>
      <c r="G1456">
        <v>95</v>
      </c>
    </row>
    <row r="1457" spans="1:7" x14ac:dyDescent="0.2">
      <c r="A1457">
        <v>22</v>
      </c>
      <c r="B1457" t="s">
        <v>136</v>
      </c>
      <c r="C1457" t="s">
        <v>99</v>
      </c>
      <c r="D1457" t="s">
        <v>7</v>
      </c>
      <c r="E1457">
        <v>2011</v>
      </c>
      <c r="F1457" t="s">
        <v>1</v>
      </c>
      <c r="G1457">
        <v>100</v>
      </c>
    </row>
    <row r="1458" spans="1:7" x14ac:dyDescent="0.2">
      <c r="A1458">
        <v>22</v>
      </c>
      <c r="B1458" t="s">
        <v>136</v>
      </c>
      <c r="C1458" t="s">
        <v>99</v>
      </c>
      <c r="D1458" t="s">
        <v>7</v>
      </c>
      <c r="E1458">
        <v>2012</v>
      </c>
      <c r="F1458" t="s">
        <v>0</v>
      </c>
      <c r="G1458">
        <v>100</v>
      </c>
    </row>
    <row r="1459" spans="1:7" x14ac:dyDescent="0.2">
      <c r="A1459">
        <v>22</v>
      </c>
      <c r="B1459" t="s">
        <v>136</v>
      </c>
      <c r="C1459" t="s">
        <v>99</v>
      </c>
      <c r="D1459" t="s">
        <v>7</v>
      </c>
      <c r="E1459">
        <v>2012</v>
      </c>
      <c r="F1459" t="s">
        <v>1</v>
      </c>
      <c r="G1459">
        <v>105</v>
      </c>
    </row>
    <row r="1460" spans="1:7" x14ac:dyDescent="0.2">
      <c r="A1460">
        <v>22</v>
      </c>
      <c r="B1460" t="s">
        <v>136</v>
      </c>
      <c r="C1460" t="s">
        <v>99</v>
      </c>
      <c r="D1460" t="s">
        <v>7</v>
      </c>
      <c r="E1460">
        <v>2010</v>
      </c>
      <c r="F1460" t="s">
        <v>1</v>
      </c>
      <c r="G1460">
        <v>95</v>
      </c>
    </row>
    <row r="1461" spans="1:7" x14ac:dyDescent="0.2">
      <c r="A1461">
        <v>22</v>
      </c>
      <c r="B1461" t="s">
        <v>137</v>
      </c>
      <c r="C1461" t="s">
        <v>99</v>
      </c>
      <c r="D1461" t="s">
        <v>7</v>
      </c>
      <c r="E1461">
        <v>2008</v>
      </c>
      <c r="F1461" t="s">
        <v>135</v>
      </c>
      <c r="G1461">
        <v>95.9</v>
      </c>
    </row>
    <row r="1462" spans="1:7" x14ac:dyDescent="0.2">
      <c r="A1462">
        <v>22</v>
      </c>
      <c r="B1462" t="s">
        <v>137</v>
      </c>
      <c r="C1462" t="s">
        <v>99</v>
      </c>
      <c r="D1462" t="s">
        <v>7</v>
      </c>
      <c r="E1462">
        <v>2012</v>
      </c>
      <c r="F1462" t="s">
        <v>1</v>
      </c>
      <c r="G1462">
        <v>104</v>
      </c>
    </row>
    <row r="1463" spans="1:7" x14ac:dyDescent="0.2">
      <c r="A1463">
        <v>22</v>
      </c>
      <c r="B1463" t="s">
        <v>137</v>
      </c>
      <c r="C1463" t="s">
        <v>99</v>
      </c>
      <c r="D1463" t="s">
        <v>7</v>
      </c>
      <c r="E1463">
        <v>2011</v>
      </c>
      <c r="F1463" t="s">
        <v>0</v>
      </c>
      <c r="G1463">
        <v>101</v>
      </c>
    </row>
    <row r="1464" spans="1:7" x14ac:dyDescent="0.2">
      <c r="A1464">
        <v>22</v>
      </c>
      <c r="B1464" t="s">
        <v>137</v>
      </c>
      <c r="C1464" t="s">
        <v>99</v>
      </c>
      <c r="D1464" t="s">
        <v>7</v>
      </c>
      <c r="E1464">
        <v>2009</v>
      </c>
      <c r="F1464" t="s">
        <v>135</v>
      </c>
      <c r="G1464">
        <v>42.5</v>
      </c>
    </row>
    <row r="1465" spans="1:7" x14ac:dyDescent="0.2">
      <c r="A1465">
        <v>22</v>
      </c>
      <c r="B1465" t="s">
        <v>137</v>
      </c>
      <c r="C1465" t="s">
        <v>99</v>
      </c>
      <c r="D1465" t="s">
        <v>7</v>
      </c>
      <c r="E1465">
        <v>2013</v>
      </c>
      <c r="F1465" t="s">
        <v>0</v>
      </c>
      <c r="G1465">
        <v>103</v>
      </c>
    </row>
    <row r="1466" spans="1:7" x14ac:dyDescent="0.2">
      <c r="A1466">
        <v>22</v>
      </c>
      <c r="B1466" t="s">
        <v>137</v>
      </c>
      <c r="C1466" t="s">
        <v>99</v>
      </c>
      <c r="D1466" t="s">
        <v>7</v>
      </c>
      <c r="E1466">
        <v>2011</v>
      </c>
      <c r="F1466" t="s">
        <v>1</v>
      </c>
      <c r="G1466">
        <v>103</v>
      </c>
    </row>
    <row r="1467" spans="1:7" x14ac:dyDescent="0.2">
      <c r="A1467">
        <v>22</v>
      </c>
      <c r="B1467" t="s">
        <v>137</v>
      </c>
      <c r="C1467" t="s">
        <v>99</v>
      </c>
      <c r="D1467" t="s">
        <v>7</v>
      </c>
      <c r="E1467">
        <v>2010</v>
      </c>
      <c r="F1467" t="s">
        <v>134</v>
      </c>
      <c r="G1467">
        <v>105</v>
      </c>
    </row>
    <row r="1468" spans="1:7" x14ac:dyDescent="0.2">
      <c r="A1468">
        <v>22</v>
      </c>
      <c r="B1468" t="s">
        <v>137</v>
      </c>
      <c r="C1468" t="s">
        <v>99</v>
      </c>
      <c r="D1468" t="s">
        <v>7</v>
      </c>
      <c r="E1468">
        <v>2013</v>
      </c>
      <c r="F1468" t="s">
        <v>1</v>
      </c>
      <c r="G1468">
        <v>105</v>
      </c>
    </row>
    <row r="1469" spans="1:7" x14ac:dyDescent="0.2">
      <c r="A1469">
        <v>22</v>
      </c>
      <c r="B1469" t="s">
        <v>137</v>
      </c>
      <c r="C1469" t="s">
        <v>99</v>
      </c>
      <c r="D1469" t="s">
        <v>7</v>
      </c>
      <c r="E1469">
        <v>2012</v>
      </c>
      <c r="F1469" t="s">
        <v>0</v>
      </c>
      <c r="G1469">
        <v>101</v>
      </c>
    </row>
    <row r="1470" spans="1:7" x14ac:dyDescent="0.2">
      <c r="A1470">
        <v>22</v>
      </c>
      <c r="B1470" t="s">
        <v>138</v>
      </c>
      <c r="C1470" t="s">
        <v>99</v>
      </c>
      <c r="D1470" t="s">
        <v>7</v>
      </c>
      <c r="E1470">
        <v>2011</v>
      </c>
      <c r="F1470" t="s">
        <v>134</v>
      </c>
      <c r="G1470">
        <v>115</v>
      </c>
    </row>
    <row r="1471" spans="1:7" x14ac:dyDescent="0.2">
      <c r="A1471">
        <v>22</v>
      </c>
      <c r="B1471" t="s">
        <v>138</v>
      </c>
      <c r="C1471" t="s">
        <v>99</v>
      </c>
      <c r="D1471" t="s">
        <v>7</v>
      </c>
      <c r="E1471">
        <v>2013</v>
      </c>
      <c r="F1471" t="s">
        <v>0</v>
      </c>
      <c r="G1471">
        <v>103</v>
      </c>
    </row>
    <row r="1472" spans="1:7" x14ac:dyDescent="0.2">
      <c r="A1472">
        <v>22</v>
      </c>
      <c r="B1472" t="s">
        <v>138</v>
      </c>
      <c r="C1472" t="s">
        <v>99</v>
      </c>
      <c r="D1472" t="s">
        <v>7</v>
      </c>
      <c r="E1472">
        <v>2012</v>
      </c>
      <c r="F1472" t="s">
        <v>0</v>
      </c>
      <c r="G1472">
        <v>103</v>
      </c>
    </row>
    <row r="1473" spans="1:7" x14ac:dyDescent="0.2">
      <c r="A1473">
        <v>22</v>
      </c>
      <c r="B1473" t="s">
        <v>138</v>
      </c>
      <c r="C1473" t="s">
        <v>99</v>
      </c>
      <c r="D1473" t="s">
        <v>7</v>
      </c>
      <c r="E1473">
        <v>2013</v>
      </c>
      <c r="F1473" t="s">
        <v>1</v>
      </c>
      <c r="G1473">
        <v>106</v>
      </c>
    </row>
    <row r="1474" spans="1:7" x14ac:dyDescent="0.2">
      <c r="A1474">
        <v>22</v>
      </c>
      <c r="B1474" t="s">
        <v>138</v>
      </c>
      <c r="C1474" t="s">
        <v>99</v>
      </c>
      <c r="D1474" t="s">
        <v>7</v>
      </c>
      <c r="E1474">
        <v>2012</v>
      </c>
      <c r="F1474" t="s">
        <v>1</v>
      </c>
      <c r="G1474">
        <v>106</v>
      </c>
    </row>
    <row r="1475" spans="1:7" x14ac:dyDescent="0.2">
      <c r="A1475">
        <v>22</v>
      </c>
      <c r="B1475" t="s">
        <v>138</v>
      </c>
      <c r="C1475" t="s">
        <v>99</v>
      </c>
      <c r="D1475" t="s">
        <v>7</v>
      </c>
      <c r="E1475">
        <v>2010</v>
      </c>
      <c r="F1475" t="s">
        <v>135</v>
      </c>
      <c r="G1475">
        <v>157.6</v>
      </c>
    </row>
    <row r="1476" spans="1:7" x14ac:dyDescent="0.2">
      <c r="A1476">
        <v>22</v>
      </c>
      <c r="B1476" t="s">
        <v>138</v>
      </c>
      <c r="C1476" t="s">
        <v>99</v>
      </c>
      <c r="D1476" t="s">
        <v>7</v>
      </c>
      <c r="E1476">
        <v>2014</v>
      </c>
      <c r="F1476" t="s">
        <v>0</v>
      </c>
      <c r="G1476">
        <v>102</v>
      </c>
    </row>
    <row r="1477" spans="1:7" x14ac:dyDescent="0.2">
      <c r="A1477">
        <v>22</v>
      </c>
      <c r="B1477" t="s">
        <v>138</v>
      </c>
      <c r="C1477" t="s">
        <v>99</v>
      </c>
      <c r="D1477" t="s">
        <v>7</v>
      </c>
      <c r="E1477">
        <v>2014</v>
      </c>
      <c r="F1477" t="s">
        <v>1</v>
      </c>
      <c r="G1477">
        <v>105</v>
      </c>
    </row>
    <row r="1478" spans="1:7" x14ac:dyDescent="0.2">
      <c r="A1478">
        <v>22</v>
      </c>
      <c r="B1478" t="s">
        <v>139</v>
      </c>
      <c r="C1478" t="s">
        <v>99</v>
      </c>
      <c r="D1478" t="s">
        <v>7</v>
      </c>
      <c r="E1478">
        <v>2013</v>
      </c>
      <c r="F1478" t="s">
        <v>1</v>
      </c>
      <c r="G1478">
        <v>102.5</v>
      </c>
    </row>
    <row r="1479" spans="1:7" x14ac:dyDescent="0.2">
      <c r="A1479">
        <v>22</v>
      </c>
      <c r="B1479" t="s">
        <v>139</v>
      </c>
      <c r="C1479" t="s">
        <v>99</v>
      </c>
      <c r="D1479" t="s">
        <v>7</v>
      </c>
      <c r="E1479">
        <v>2015</v>
      </c>
      <c r="F1479" t="s">
        <v>0</v>
      </c>
      <c r="G1479">
        <v>100.4</v>
      </c>
    </row>
    <row r="1480" spans="1:7" x14ac:dyDescent="0.2">
      <c r="A1480">
        <v>22</v>
      </c>
      <c r="B1480" t="s">
        <v>139</v>
      </c>
      <c r="C1480" t="s">
        <v>99</v>
      </c>
      <c r="D1480" t="s">
        <v>7</v>
      </c>
      <c r="E1480">
        <v>2011</v>
      </c>
      <c r="F1480" t="s">
        <v>135</v>
      </c>
      <c r="G1480">
        <v>111.3</v>
      </c>
    </row>
    <row r="1481" spans="1:7" x14ac:dyDescent="0.2">
      <c r="A1481">
        <v>22</v>
      </c>
      <c r="B1481" t="s">
        <v>139</v>
      </c>
      <c r="C1481" t="s">
        <v>99</v>
      </c>
      <c r="D1481" t="s">
        <v>7</v>
      </c>
      <c r="E1481">
        <v>2014</v>
      </c>
      <c r="F1481" t="s">
        <v>0</v>
      </c>
      <c r="G1481">
        <v>101</v>
      </c>
    </row>
    <row r="1482" spans="1:7" x14ac:dyDescent="0.2">
      <c r="A1482">
        <v>22</v>
      </c>
      <c r="B1482" t="s">
        <v>139</v>
      </c>
      <c r="C1482" t="s">
        <v>99</v>
      </c>
      <c r="D1482" t="s">
        <v>7</v>
      </c>
      <c r="E1482">
        <v>2015</v>
      </c>
      <c r="F1482" t="s">
        <v>1</v>
      </c>
      <c r="G1482">
        <v>103.5</v>
      </c>
    </row>
    <row r="1483" spans="1:7" x14ac:dyDescent="0.2">
      <c r="A1483">
        <v>22</v>
      </c>
      <c r="B1483" t="s">
        <v>139</v>
      </c>
      <c r="C1483" t="s">
        <v>99</v>
      </c>
      <c r="D1483" t="s">
        <v>7</v>
      </c>
      <c r="E1483">
        <v>2012</v>
      </c>
      <c r="F1483" t="s">
        <v>134</v>
      </c>
      <c r="G1483">
        <v>95</v>
      </c>
    </row>
    <row r="1484" spans="1:7" x14ac:dyDescent="0.2">
      <c r="A1484">
        <v>22</v>
      </c>
      <c r="B1484" t="s">
        <v>139</v>
      </c>
      <c r="C1484" t="s">
        <v>99</v>
      </c>
      <c r="D1484" t="s">
        <v>7</v>
      </c>
      <c r="E1484">
        <v>2014</v>
      </c>
      <c r="F1484" t="s">
        <v>1</v>
      </c>
      <c r="G1484">
        <v>103.1</v>
      </c>
    </row>
    <row r="1485" spans="1:7" x14ac:dyDescent="0.2">
      <c r="A1485">
        <v>22</v>
      </c>
      <c r="B1485" t="s">
        <v>139</v>
      </c>
      <c r="C1485" t="s">
        <v>99</v>
      </c>
      <c r="D1485" t="s">
        <v>7</v>
      </c>
      <c r="E1485">
        <v>2013</v>
      </c>
      <c r="F1485" t="s">
        <v>0</v>
      </c>
      <c r="G1485">
        <v>101</v>
      </c>
    </row>
    <row r="1486" spans="1:7" x14ac:dyDescent="0.2">
      <c r="A1486">
        <v>22</v>
      </c>
      <c r="B1486" t="s">
        <v>140</v>
      </c>
      <c r="C1486" t="s">
        <v>99</v>
      </c>
      <c r="D1486" t="s">
        <v>7</v>
      </c>
      <c r="E1486">
        <v>2011</v>
      </c>
      <c r="F1486" t="s">
        <v>135</v>
      </c>
      <c r="G1486">
        <v>111.3</v>
      </c>
    </row>
    <row r="1487" spans="1:7" x14ac:dyDescent="0.2">
      <c r="A1487">
        <v>22</v>
      </c>
      <c r="B1487" t="s">
        <v>140</v>
      </c>
      <c r="C1487" t="s">
        <v>99</v>
      </c>
      <c r="D1487" t="s">
        <v>7</v>
      </c>
      <c r="E1487">
        <v>2015</v>
      </c>
      <c r="F1487" t="s">
        <v>1</v>
      </c>
      <c r="G1487">
        <v>105</v>
      </c>
    </row>
    <row r="1488" spans="1:7" x14ac:dyDescent="0.2">
      <c r="A1488">
        <v>22</v>
      </c>
      <c r="B1488" t="s">
        <v>140</v>
      </c>
      <c r="C1488" t="s">
        <v>99</v>
      </c>
      <c r="D1488" t="s">
        <v>7</v>
      </c>
      <c r="E1488">
        <v>2014</v>
      </c>
      <c r="F1488" t="s">
        <v>0</v>
      </c>
      <c r="G1488">
        <v>102</v>
      </c>
    </row>
    <row r="1489" spans="1:7" x14ac:dyDescent="0.2">
      <c r="A1489">
        <v>22</v>
      </c>
      <c r="B1489" t="s">
        <v>140</v>
      </c>
      <c r="C1489" t="s">
        <v>99</v>
      </c>
      <c r="D1489" t="s">
        <v>7</v>
      </c>
      <c r="E1489">
        <v>2012</v>
      </c>
      <c r="F1489" t="s">
        <v>135</v>
      </c>
      <c r="G1489">
        <v>86.6</v>
      </c>
    </row>
    <row r="1490" spans="1:7" x14ac:dyDescent="0.2">
      <c r="A1490">
        <v>22</v>
      </c>
      <c r="B1490" t="s">
        <v>140</v>
      </c>
      <c r="C1490" t="s">
        <v>99</v>
      </c>
      <c r="D1490" t="s">
        <v>7</v>
      </c>
      <c r="E1490">
        <v>2016</v>
      </c>
      <c r="F1490" t="s">
        <v>0</v>
      </c>
      <c r="G1490">
        <v>104</v>
      </c>
    </row>
    <row r="1491" spans="1:7" x14ac:dyDescent="0.2">
      <c r="A1491">
        <v>22</v>
      </c>
      <c r="B1491" t="s">
        <v>140</v>
      </c>
      <c r="C1491" t="s">
        <v>99</v>
      </c>
      <c r="D1491" t="s">
        <v>7</v>
      </c>
      <c r="E1491">
        <v>2014</v>
      </c>
      <c r="F1491" t="s">
        <v>1</v>
      </c>
      <c r="G1491">
        <v>104</v>
      </c>
    </row>
    <row r="1492" spans="1:7" x14ac:dyDescent="0.2">
      <c r="A1492">
        <v>22</v>
      </c>
      <c r="B1492" t="s">
        <v>140</v>
      </c>
      <c r="C1492" t="s">
        <v>99</v>
      </c>
      <c r="D1492" t="s">
        <v>7</v>
      </c>
      <c r="E1492">
        <v>2013</v>
      </c>
      <c r="F1492" t="s">
        <v>134</v>
      </c>
      <c r="G1492">
        <v>102.5</v>
      </c>
    </row>
    <row r="1493" spans="1:7" x14ac:dyDescent="0.2">
      <c r="A1493">
        <v>22</v>
      </c>
      <c r="B1493" t="s">
        <v>140</v>
      </c>
      <c r="C1493" t="s">
        <v>99</v>
      </c>
      <c r="D1493" t="s">
        <v>7</v>
      </c>
      <c r="E1493">
        <v>2016</v>
      </c>
      <c r="F1493" t="s">
        <v>1</v>
      </c>
      <c r="G1493">
        <v>106</v>
      </c>
    </row>
    <row r="1494" spans="1:7" x14ac:dyDescent="0.2">
      <c r="A1494">
        <v>22</v>
      </c>
      <c r="B1494" t="s">
        <v>140</v>
      </c>
      <c r="C1494" t="s">
        <v>99</v>
      </c>
      <c r="D1494" t="s">
        <v>7</v>
      </c>
      <c r="E1494">
        <v>2015</v>
      </c>
      <c r="F1494" t="s">
        <v>0</v>
      </c>
      <c r="G1494">
        <v>103</v>
      </c>
    </row>
    <row r="1495" spans="1:7" x14ac:dyDescent="0.2">
      <c r="A1495">
        <v>22</v>
      </c>
      <c r="B1495" t="s">
        <v>141</v>
      </c>
      <c r="C1495" t="s">
        <v>99</v>
      </c>
      <c r="D1495" t="s">
        <v>7</v>
      </c>
      <c r="E1495">
        <v>2014</v>
      </c>
      <c r="F1495" t="s">
        <v>134</v>
      </c>
      <c r="G1495">
        <v>110</v>
      </c>
    </row>
    <row r="1496" spans="1:7" x14ac:dyDescent="0.2">
      <c r="A1496">
        <v>22</v>
      </c>
      <c r="B1496" t="s">
        <v>141</v>
      </c>
      <c r="C1496" t="s">
        <v>99</v>
      </c>
      <c r="D1496" t="s">
        <v>7</v>
      </c>
      <c r="E1496">
        <v>2016</v>
      </c>
      <c r="F1496" t="s">
        <v>0</v>
      </c>
      <c r="G1496">
        <v>103</v>
      </c>
    </row>
    <row r="1497" spans="1:7" x14ac:dyDescent="0.2">
      <c r="A1497">
        <v>22</v>
      </c>
      <c r="B1497" t="s">
        <v>141</v>
      </c>
      <c r="C1497" t="s">
        <v>99</v>
      </c>
      <c r="D1497" t="s">
        <v>7</v>
      </c>
      <c r="E1497">
        <v>2015</v>
      </c>
      <c r="F1497" t="s">
        <v>0</v>
      </c>
      <c r="G1497">
        <v>102</v>
      </c>
    </row>
    <row r="1498" spans="1:7" x14ac:dyDescent="0.2">
      <c r="A1498">
        <v>22</v>
      </c>
      <c r="B1498" t="s">
        <v>141</v>
      </c>
      <c r="C1498" t="s">
        <v>99</v>
      </c>
      <c r="D1498" t="s">
        <v>7</v>
      </c>
      <c r="E1498">
        <v>2012</v>
      </c>
      <c r="F1498" t="s">
        <v>135</v>
      </c>
      <c r="G1498">
        <v>88.5</v>
      </c>
    </row>
    <row r="1499" spans="1:7" x14ac:dyDescent="0.2">
      <c r="A1499">
        <v>22</v>
      </c>
      <c r="B1499" t="s">
        <v>141</v>
      </c>
      <c r="C1499" t="s">
        <v>99</v>
      </c>
      <c r="D1499" t="s">
        <v>7</v>
      </c>
      <c r="E1499">
        <v>2016</v>
      </c>
      <c r="F1499" t="s">
        <v>1</v>
      </c>
      <c r="G1499">
        <v>105</v>
      </c>
    </row>
    <row r="1500" spans="1:7" x14ac:dyDescent="0.2">
      <c r="A1500">
        <v>22</v>
      </c>
      <c r="B1500" t="s">
        <v>141</v>
      </c>
      <c r="C1500" t="s">
        <v>99</v>
      </c>
      <c r="D1500" t="s">
        <v>7</v>
      </c>
      <c r="E1500">
        <v>2015</v>
      </c>
      <c r="F1500" t="s">
        <v>1</v>
      </c>
      <c r="G1500">
        <v>104</v>
      </c>
    </row>
    <row r="1501" spans="1:7" x14ac:dyDescent="0.2">
      <c r="A1501">
        <v>22</v>
      </c>
      <c r="B1501" t="s">
        <v>141</v>
      </c>
      <c r="C1501" t="s">
        <v>99</v>
      </c>
      <c r="D1501" t="s">
        <v>7</v>
      </c>
      <c r="E1501">
        <v>2013</v>
      </c>
      <c r="F1501" t="s">
        <v>135</v>
      </c>
      <c r="G1501">
        <v>108.4</v>
      </c>
    </row>
    <row r="1502" spans="1:7" x14ac:dyDescent="0.2">
      <c r="A1502">
        <v>22</v>
      </c>
      <c r="B1502" t="s">
        <v>141</v>
      </c>
      <c r="C1502" t="s">
        <v>99</v>
      </c>
      <c r="D1502" t="s">
        <v>7</v>
      </c>
      <c r="E1502">
        <v>2017</v>
      </c>
      <c r="F1502" t="s">
        <v>0</v>
      </c>
      <c r="G1502">
        <v>104</v>
      </c>
    </row>
    <row r="1503" spans="1:7" x14ac:dyDescent="0.2">
      <c r="A1503">
        <v>22</v>
      </c>
      <c r="B1503" t="s">
        <v>141</v>
      </c>
      <c r="C1503" t="s">
        <v>99</v>
      </c>
      <c r="D1503" t="s">
        <v>7</v>
      </c>
      <c r="E1503">
        <v>2017</v>
      </c>
      <c r="F1503" t="s">
        <v>1</v>
      </c>
      <c r="G1503">
        <v>106</v>
      </c>
    </row>
    <row r="1504" spans="1:7" x14ac:dyDescent="0.2">
      <c r="A1504">
        <v>22</v>
      </c>
      <c r="B1504" t="s">
        <v>142</v>
      </c>
      <c r="C1504" t="s">
        <v>77</v>
      </c>
      <c r="D1504" t="s">
        <v>7</v>
      </c>
      <c r="E1504">
        <v>2017</v>
      </c>
      <c r="F1504" t="s">
        <v>0</v>
      </c>
      <c r="G1504">
        <v>102</v>
      </c>
    </row>
    <row r="1505" spans="1:7" x14ac:dyDescent="0.2">
      <c r="A1505">
        <v>22</v>
      </c>
      <c r="B1505" t="s">
        <v>142</v>
      </c>
      <c r="C1505" t="s">
        <v>77</v>
      </c>
      <c r="D1505" t="s">
        <v>7</v>
      </c>
      <c r="E1505">
        <v>2018</v>
      </c>
      <c r="F1505" t="s">
        <v>1</v>
      </c>
      <c r="G1505">
        <v>102.5</v>
      </c>
    </row>
    <row r="1506" spans="1:7" x14ac:dyDescent="0.2">
      <c r="A1506">
        <v>22</v>
      </c>
      <c r="B1506" t="s">
        <v>142</v>
      </c>
      <c r="C1506" t="s">
        <v>77</v>
      </c>
      <c r="D1506" t="s">
        <v>7</v>
      </c>
      <c r="E1506">
        <v>2015</v>
      </c>
      <c r="F1506" t="s">
        <v>134</v>
      </c>
      <c r="G1506">
        <v>100</v>
      </c>
    </row>
    <row r="1507" spans="1:7" x14ac:dyDescent="0.2">
      <c r="A1507">
        <v>22</v>
      </c>
      <c r="B1507" t="s">
        <v>142</v>
      </c>
      <c r="C1507" t="s">
        <v>77</v>
      </c>
      <c r="D1507" t="s">
        <v>7</v>
      </c>
      <c r="E1507">
        <v>2017</v>
      </c>
      <c r="F1507" t="s">
        <v>1</v>
      </c>
      <c r="G1507">
        <v>103</v>
      </c>
    </row>
    <row r="1508" spans="1:7" x14ac:dyDescent="0.2">
      <c r="A1508">
        <v>22</v>
      </c>
      <c r="B1508" t="s">
        <v>142</v>
      </c>
      <c r="C1508" t="s">
        <v>77</v>
      </c>
      <c r="D1508" t="s">
        <v>7</v>
      </c>
      <c r="E1508">
        <v>2013</v>
      </c>
      <c r="F1508" t="s">
        <v>135</v>
      </c>
      <c r="G1508">
        <v>99.8</v>
      </c>
    </row>
    <row r="1509" spans="1:7" x14ac:dyDescent="0.2">
      <c r="A1509">
        <v>22</v>
      </c>
      <c r="B1509" t="s">
        <v>142</v>
      </c>
      <c r="C1509" t="s">
        <v>77</v>
      </c>
      <c r="D1509" t="s">
        <v>7</v>
      </c>
      <c r="E1509">
        <v>2016</v>
      </c>
      <c r="F1509" t="s">
        <v>0</v>
      </c>
      <c r="G1509">
        <v>101</v>
      </c>
    </row>
    <row r="1510" spans="1:7" x14ac:dyDescent="0.2">
      <c r="A1510">
        <v>22</v>
      </c>
      <c r="B1510" t="s">
        <v>142</v>
      </c>
      <c r="C1510" t="s">
        <v>77</v>
      </c>
      <c r="D1510" t="s">
        <v>7</v>
      </c>
      <c r="E1510">
        <v>2018</v>
      </c>
      <c r="F1510" t="s">
        <v>0</v>
      </c>
      <c r="G1510">
        <v>101.5</v>
      </c>
    </row>
    <row r="1511" spans="1:7" x14ac:dyDescent="0.2">
      <c r="A1511">
        <v>22</v>
      </c>
      <c r="B1511" t="s">
        <v>142</v>
      </c>
      <c r="C1511" t="s">
        <v>77</v>
      </c>
      <c r="D1511" t="s">
        <v>7</v>
      </c>
      <c r="E1511">
        <v>2014</v>
      </c>
      <c r="F1511" t="s">
        <v>135</v>
      </c>
      <c r="G1511">
        <v>121.4</v>
      </c>
    </row>
    <row r="1512" spans="1:7" x14ac:dyDescent="0.2">
      <c r="A1512">
        <v>22</v>
      </c>
      <c r="B1512" t="s">
        <v>142</v>
      </c>
      <c r="C1512" t="s">
        <v>77</v>
      </c>
      <c r="D1512" t="s">
        <v>7</v>
      </c>
      <c r="E1512">
        <v>2016</v>
      </c>
      <c r="F1512" t="s">
        <v>1</v>
      </c>
      <c r="G1512">
        <v>102</v>
      </c>
    </row>
    <row r="1513" spans="1:7" x14ac:dyDescent="0.2">
      <c r="A1513">
        <v>22</v>
      </c>
      <c r="B1513" t="s">
        <v>143</v>
      </c>
      <c r="C1513" t="s">
        <v>77</v>
      </c>
      <c r="D1513" t="s">
        <v>7</v>
      </c>
      <c r="E1513">
        <v>2016</v>
      </c>
      <c r="F1513" t="s">
        <v>134</v>
      </c>
      <c r="G1513">
        <v>100</v>
      </c>
    </row>
    <row r="1514" spans="1:7" x14ac:dyDescent="0.2">
      <c r="A1514">
        <v>22</v>
      </c>
      <c r="B1514" t="s">
        <v>143</v>
      </c>
      <c r="C1514" t="s">
        <v>77</v>
      </c>
      <c r="D1514" t="s">
        <v>7</v>
      </c>
      <c r="E1514">
        <v>2019</v>
      </c>
      <c r="F1514" t="s">
        <v>1</v>
      </c>
      <c r="G1514">
        <v>105</v>
      </c>
    </row>
    <row r="1515" spans="1:7" x14ac:dyDescent="0.2">
      <c r="A1515">
        <v>22</v>
      </c>
      <c r="B1515" t="s">
        <v>143</v>
      </c>
      <c r="C1515" t="s">
        <v>77</v>
      </c>
      <c r="D1515" t="s">
        <v>7</v>
      </c>
      <c r="E1515">
        <v>2018</v>
      </c>
      <c r="F1515" t="s">
        <v>0</v>
      </c>
      <c r="G1515">
        <v>102</v>
      </c>
    </row>
    <row r="1516" spans="1:7" x14ac:dyDescent="0.2">
      <c r="A1516">
        <v>22</v>
      </c>
      <c r="B1516" t="s">
        <v>143</v>
      </c>
      <c r="C1516" t="s">
        <v>77</v>
      </c>
      <c r="D1516" t="s">
        <v>7</v>
      </c>
      <c r="E1516">
        <v>2017</v>
      </c>
      <c r="F1516" t="s">
        <v>0</v>
      </c>
      <c r="G1516">
        <v>101</v>
      </c>
    </row>
    <row r="1517" spans="1:7" x14ac:dyDescent="0.2">
      <c r="A1517">
        <v>22</v>
      </c>
      <c r="B1517" t="s">
        <v>143</v>
      </c>
      <c r="C1517" t="s">
        <v>77</v>
      </c>
      <c r="D1517" t="s">
        <v>7</v>
      </c>
      <c r="E1517">
        <v>2018</v>
      </c>
      <c r="F1517" t="s">
        <v>1</v>
      </c>
      <c r="G1517">
        <v>104</v>
      </c>
    </row>
    <row r="1518" spans="1:7" x14ac:dyDescent="0.2">
      <c r="A1518">
        <v>22</v>
      </c>
      <c r="B1518" t="s">
        <v>143</v>
      </c>
      <c r="C1518" t="s">
        <v>77</v>
      </c>
      <c r="D1518" t="s">
        <v>7</v>
      </c>
      <c r="E1518">
        <v>2017</v>
      </c>
      <c r="F1518" t="s">
        <v>1</v>
      </c>
      <c r="G1518">
        <v>102</v>
      </c>
    </row>
    <row r="1519" spans="1:7" x14ac:dyDescent="0.2">
      <c r="A1519">
        <v>22</v>
      </c>
      <c r="B1519" t="s">
        <v>143</v>
      </c>
      <c r="C1519" t="s">
        <v>77</v>
      </c>
      <c r="D1519" t="s">
        <v>7</v>
      </c>
      <c r="E1519">
        <v>2019</v>
      </c>
      <c r="F1519" t="s">
        <v>0</v>
      </c>
      <c r="G1519">
        <v>103</v>
      </c>
    </row>
    <row r="1520" spans="1:7" x14ac:dyDescent="0.2">
      <c r="A1520">
        <v>22</v>
      </c>
      <c r="B1520" t="s">
        <v>143</v>
      </c>
      <c r="C1520" t="s">
        <v>77</v>
      </c>
      <c r="D1520" t="s">
        <v>7</v>
      </c>
      <c r="E1520">
        <v>2014</v>
      </c>
      <c r="F1520" t="s">
        <v>135</v>
      </c>
      <c r="G1520">
        <v>131.80000000000001</v>
      </c>
    </row>
    <row r="1521" spans="1:7" x14ac:dyDescent="0.2">
      <c r="A1521">
        <v>22</v>
      </c>
      <c r="B1521" t="s">
        <v>143</v>
      </c>
      <c r="C1521" t="s">
        <v>77</v>
      </c>
      <c r="D1521" t="s">
        <v>7</v>
      </c>
      <c r="E1521">
        <v>2015</v>
      </c>
      <c r="F1521" t="s">
        <v>135</v>
      </c>
      <c r="G1521">
        <v>80.599999999999994</v>
      </c>
    </row>
    <row r="1522" spans="1:7" x14ac:dyDescent="0.2">
      <c r="A1522">
        <v>22</v>
      </c>
      <c r="B1522" t="s">
        <v>144</v>
      </c>
      <c r="C1522" t="s">
        <v>21</v>
      </c>
      <c r="D1522" t="s">
        <v>7</v>
      </c>
      <c r="E1522">
        <v>2016</v>
      </c>
      <c r="F1522" t="s">
        <v>135</v>
      </c>
      <c r="G1522">
        <v>98.1</v>
      </c>
    </row>
    <row r="1523" spans="1:7" x14ac:dyDescent="0.2">
      <c r="A1523">
        <v>22</v>
      </c>
      <c r="B1523" t="s">
        <v>144</v>
      </c>
      <c r="C1523" t="s">
        <v>21</v>
      </c>
      <c r="D1523" t="s">
        <v>7</v>
      </c>
      <c r="E1523">
        <v>2019</v>
      </c>
      <c r="F1523" t="s">
        <v>133</v>
      </c>
      <c r="G1523">
        <v>100.5</v>
      </c>
    </row>
    <row r="1524" spans="1:7" x14ac:dyDescent="0.2">
      <c r="A1524">
        <v>22</v>
      </c>
      <c r="B1524" t="s">
        <v>144</v>
      </c>
      <c r="C1524" t="s">
        <v>21</v>
      </c>
      <c r="D1524" t="s">
        <v>7</v>
      </c>
      <c r="E1524">
        <v>2018</v>
      </c>
      <c r="F1524" t="s">
        <v>133</v>
      </c>
      <c r="G1524">
        <v>100</v>
      </c>
    </row>
    <row r="1525" spans="1:7" x14ac:dyDescent="0.2">
      <c r="A1525">
        <v>22</v>
      </c>
      <c r="B1525" t="s">
        <v>144</v>
      </c>
      <c r="C1525" t="s">
        <v>21</v>
      </c>
      <c r="D1525" t="s">
        <v>7</v>
      </c>
      <c r="E1525">
        <v>2020</v>
      </c>
      <c r="F1525" t="s">
        <v>133</v>
      </c>
      <c r="G1525">
        <v>101</v>
      </c>
    </row>
    <row r="1526" spans="1:7" x14ac:dyDescent="0.2">
      <c r="A1526">
        <v>22</v>
      </c>
      <c r="B1526" t="s">
        <v>144</v>
      </c>
      <c r="C1526" t="s">
        <v>21</v>
      </c>
      <c r="D1526" t="s">
        <v>7</v>
      </c>
      <c r="E1526">
        <v>2017</v>
      </c>
      <c r="F1526" t="s">
        <v>134</v>
      </c>
      <c r="G1526">
        <v>180</v>
      </c>
    </row>
    <row r="1527" spans="1:7" x14ac:dyDescent="0.2">
      <c r="A1527">
        <v>22</v>
      </c>
      <c r="B1527" t="s">
        <v>144</v>
      </c>
      <c r="C1527" t="s">
        <v>21</v>
      </c>
      <c r="D1527" t="s">
        <v>7</v>
      </c>
      <c r="E1527">
        <v>2019</v>
      </c>
      <c r="F1527" t="s">
        <v>1</v>
      </c>
      <c r="G1527">
        <v>103.5</v>
      </c>
    </row>
    <row r="1528" spans="1:7" x14ac:dyDescent="0.2">
      <c r="A1528">
        <v>22</v>
      </c>
      <c r="B1528" t="s">
        <v>144</v>
      </c>
      <c r="C1528" t="s">
        <v>21</v>
      </c>
      <c r="D1528" t="s">
        <v>7</v>
      </c>
      <c r="E1528">
        <v>2018</v>
      </c>
      <c r="F1528" t="s">
        <v>1</v>
      </c>
      <c r="G1528">
        <v>103</v>
      </c>
    </row>
    <row r="1529" spans="1:7" x14ac:dyDescent="0.2">
      <c r="A1529">
        <v>22</v>
      </c>
      <c r="B1529" t="s">
        <v>144</v>
      </c>
      <c r="C1529" t="s">
        <v>21</v>
      </c>
      <c r="D1529" t="s">
        <v>7</v>
      </c>
      <c r="E1529">
        <v>2020</v>
      </c>
      <c r="F1529" t="s">
        <v>1</v>
      </c>
      <c r="G1529">
        <v>105</v>
      </c>
    </row>
    <row r="1530" spans="1:7" x14ac:dyDescent="0.2">
      <c r="A1530">
        <v>22</v>
      </c>
      <c r="B1530" t="s">
        <v>144</v>
      </c>
      <c r="C1530" t="s">
        <v>21</v>
      </c>
      <c r="D1530" t="s">
        <v>7</v>
      </c>
      <c r="E1530">
        <v>2018</v>
      </c>
      <c r="F1530" t="s">
        <v>0</v>
      </c>
      <c r="G1530">
        <v>102.5</v>
      </c>
    </row>
    <row r="1531" spans="1:7" x14ac:dyDescent="0.2">
      <c r="A1531">
        <v>22</v>
      </c>
      <c r="B1531" t="s">
        <v>144</v>
      </c>
      <c r="C1531" t="s">
        <v>21</v>
      </c>
      <c r="D1531" t="s">
        <v>7</v>
      </c>
      <c r="E1531">
        <v>2020</v>
      </c>
      <c r="F1531" t="s">
        <v>0</v>
      </c>
      <c r="G1531">
        <v>104</v>
      </c>
    </row>
    <row r="1532" spans="1:7" x14ac:dyDescent="0.2">
      <c r="A1532">
        <v>22</v>
      </c>
      <c r="B1532" t="s">
        <v>144</v>
      </c>
      <c r="C1532" t="s">
        <v>21</v>
      </c>
      <c r="D1532" t="s">
        <v>7</v>
      </c>
      <c r="E1532">
        <v>2019</v>
      </c>
      <c r="F1532" t="s">
        <v>0</v>
      </c>
      <c r="G1532">
        <v>103</v>
      </c>
    </row>
    <row r="1533" spans="1:7" x14ac:dyDescent="0.2">
      <c r="A1533">
        <v>22</v>
      </c>
      <c r="B1533" t="s">
        <v>144</v>
      </c>
      <c r="C1533" t="s">
        <v>21</v>
      </c>
      <c r="D1533" t="s">
        <v>7</v>
      </c>
      <c r="E1533">
        <v>2015</v>
      </c>
      <c r="F1533" t="s">
        <v>135</v>
      </c>
      <c r="G1533">
        <v>80.900000000000006</v>
      </c>
    </row>
    <row r="1534" spans="1:7" x14ac:dyDescent="0.2">
      <c r="A1534">
        <v>22</v>
      </c>
      <c r="B1534" t="s">
        <v>145</v>
      </c>
      <c r="C1534" t="s">
        <v>21</v>
      </c>
      <c r="D1534" t="s">
        <v>7</v>
      </c>
      <c r="E1534">
        <v>2017</v>
      </c>
      <c r="F1534" t="s">
        <v>135</v>
      </c>
      <c r="G1534">
        <v>68.5</v>
      </c>
    </row>
    <row r="1535" spans="1:7" x14ac:dyDescent="0.2">
      <c r="A1535">
        <v>22</v>
      </c>
      <c r="B1535" t="s">
        <v>145</v>
      </c>
      <c r="C1535" t="s">
        <v>21</v>
      </c>
      <c r="D1535" t="s">
        <v>7</v>
      </c>
      <c r="E1535">
        <v>2020</v>
      </c>
      <c r="F1535" t="s">
        <v>0</v>
      </c>
      <c r="G1535">
        <v>104</v>
      </c>
    </row>
    <row r="1536" spans="1:7" x14ac:dyDescent="0.2">
      <c r="A1536">
        <v>22</v>
      </c>
      <c r="B1536" t="s">
        <v>145</v>
      </c>
      <c r="C1536" t="s">
        <v>21</v>
      </c>
      <c r="D1536" t="s">
        <v>7</v>
      </c>
      <c r="E1536">
        <v>2019</v>
      </c>
      <c r="F1536" t="s">
        <v>0</v>
      </c>
      <c r="G1536">
        <v>105</v>
      </c>
    </row>
    <row r="1537" spans="1:7" x14ac:dyDescent="0.2">
      <c r="A1537">
        <v>22</v>
      </c>
      <c r="B1537" t="s">
        <v>145</v>
      </c>
      <c r="C1537" t="s">
        <v>21</v>
      </c>
      <c r="D1537" t="s">
        <v>7</v>
      </c>
      <c r="E1537">
        <v>2021</v>
      </c>
      <c r="F1537" t="s">
        <v>0</v>
      </c>
      <c r="G1537">
        <v>104.9</v>
      </c>
    </row>
    <row r="1538" spans="1:7" x14ac:dyDescent="0.2">
      <c r="A1538">
        <v>22</v>
      </c>
      <c r="B1538" t="s">
        <v>145</v>
      </c>
      <c r="C1538" t="s">
        <v>21</v>
      </c>
      <c r="D1538" t="s">
        <v>7</v>
      </c>
      <c r="E1538">
        <v>2018</v>
      </c>
      <c r="F1538" t="s">
        <v>134</v>
      </c>
      <c r="G1538">
        <v>110</v>
      </c>
    </row>
    <row r="1539" spans="1:7" x14ac:dyDescent="0.2">
      <c r="A1539">
        <v>22</v>
      </c>
      <c r="B1539" t="s">
        <v>145</v>
      </c>
      <c r="C1539" t="s">
        <v>21</v>
      </c>
      <c r="D1539" t="s">
        <v>7</v>
      </c>
      <c r="E1539">
        <v>2020</v>
      </c>
      <c r="F1539" t="s">
        <v>1</v>
      </c>
      <c r="G1539">
        <v>105.3</v>
      </c>
    </row>
    <row r="1540" spans="1:7" x14ac:dyDescent="0.2">
      <c r="A1540">
        <v>22</v>
      </c>
      <c r="B1540" t="s">
        <v>145</v>
      </c>
      <c r="C1540" t="s">
        <v>21</v>
      </c>
      <c r="D1540" t="s">
        <v>7</v>
      </c>
      <c r="E1540">
        <v>2019</v>
      </c>
      <c r="F1540" t="s">
        <v>1</v>
      </c>
      <c r="G1540">
        <v>106</v>
      </c>
    </row>
    <row r="1541" spans="1:7" x14ac:dyDescent="0.2">
      <c r="A1541">
        <v>22</v>
      </c>
      <c r="B1541" t="s">
        <v>145</v>
      </c>
      <c r="C1541" t="s">
        <v>21</v>
      </c>
      <c r="D1541" t="s">
        <v>7</v>
      </c>
      <c r="E1541">
        <v>2021</v>
      </c>
      <c r="F1541" t="s">
        <v>1</v>
      </c>
      <c r="G1541">
        <v>106</v>
      </c>
    </row>
    <row r="1542" spans="1:7" x14ac:dyDescent="0.2">
      <c r="A1542">
        <v>22</v>
      </c>
      <c r="B1542" t="s">
        <v>145</v>
      </c>
      <c r="C1542" t="s">
        <v>21</v>
      </c>
      <c r="D1542" t="s">
        <v>7</v>
      </c>
      <c r="E1542">
        <v>2019</v>
      </c>
      <c r="F1542" t="s">
        <v>133</v>
      </c>
      <c r="G1542">
        <v>103</v>
      </c>
    </row>
    <row r="1543" spans="1:7" x14ac:dyDescent="0.2">
      <c r="A1543">
        <v>22</v>
      </c>
      <c r="B1543" t="s">
        <v>145</v>
      </c>
      <c r="C1543" t="s">
        <v>21</v>
      </c>
      <c r="D1543" t="s">
        <v>7</v>
      </c>
      <c r="E1543">
        <v>2021</v>
      </c>
      <c r="F1543" t="s">
        <v>133</v>
      </c>
      <c r="G1543">
        <v>103</v>
      </c>
    </row>
    <row r="1544" spans="1:7" x14ac:dyDescent="0.2">
      <c r="A1544">
        <v>22</v>
      </c>
      <c r="B1544" t="s">
        <v>145</v>
      </c>
      <c r="C1544" t="s">
        <v>21</v>
      </c>
      <c r="D1544" t="s">
        <v>7</v>
      </c>
      <c r="E1544">
        <v>2020</v>
      </c>
      <c r="F1544" t="s">
        <v>133</v>
      </c>
      <c r="G1544">
        <v>102</v>
      </c>
    </row>
    <row r="1545" spans="1:7" x14ac:dyDescent="0.2">
      <c r="A1545">
        <v>22</v>
      </c>
      <c r="B1545" t="s">
        <v>145</v>
      </c>
      <c r="C1545" t="s">
        <v>21</v>
      </c>
      <c r="D1545" t="s">
        <v>7</v>
      </c>
      <c r="E1545">
        <v>2016</v>
      </c>
      <c r="F1545" t="s">
        <v>135</v>
      </c>
      <c r="G1545">
        <v>98.1</v>
      </c>
    </row>
    <row r="1546" spans="1:7" x14ac:dyDescent="0.2">
      <c r="A1546">
        <v>22</v>
      </c>
      <c r="B1546" t="s">
        <v>146</v>
      </c>
      <c r="C1546" t="s">
        <v>86</v>
      </c>
      <c r="D1546" t="s">
        <v>7</v>
      </c>
      <c r="E1546">
        <v>2017</v>
      </c>
      <c r="F1546" t="s">
        <v>135</v>
      </c>
      <c r="G1546">
        <v>188.1</v>
      </c>
    </row>
    <row r="1547" spans="1:7" x14ac:dyDescent="0.2">
      <c r="A1547">
        <v>22</v>
      </c>
      <c r="B1547" t="s">
        <v>146</v>
      </c>
      <c r="C1547" t="s">
        <v>86</v>
      </c>
      <c r="D1547" t="s">
        <v>7</v>
      </c>
      <c r="E1547">
        <v>2021</v>
      </c>
      <c r="F1547" t="s">
        <v>133</v>
      </c>
      <c r="G1547">
        <v>101</v>
      </c>
    </row>
    <row r="1548" spans="1:7" x14ac:dyDescent="0.2">
      <c r="A1548">
        <v>22</v>
      </c>
      <c r="B1548" t="s">
        <v>146</v>
      </c>
      <c r="C1548" t="s">
        <v>86</v>
      </c>
      <c r="D1548" t="s">
        <v>7</v>
      </c>
      <c r="E1548">
        <v>2020</v>
      </c>
      <c r="F1548" t="s">
        <v>133</v>
      </c>
      <c r="G1548">
        <v>100</v>
      </c>
    </row>
    <row r="1549" spans="1:7" x14ac:dyDescent="0.2">
      <c r="A1549">
        <v>22</v>
      </c>
      <c r="B1549" t="s">
        <v>146</v>
      </c>
      <c r="C1549" t="s">
        <v>86</v>
      </c>
      <c r="D1549" t="s">
        <v>7</v>
      </c>
      <c r="E1549">
        <v>2022</v>
      </c>
      <c r="F1549" t="s">
        <v>133</v>
      </c>
      <c r="G1549">
        <v>102</v>
      </c>
    </row>
    <row r="1550" spans="1:7" x14ac:dyDescent="0.2">
      <c r="A1550">
        <v>22</v>
      </c>
      <c r="B1550" t="s">
        <v>146</v>
      </c>
      <c r="C1550" t="s">
        <v>86</v>
      </c>
      <c r="D1550" t="s">
        <v>7</v>
      </c>
      <c r="E1550">
        <v>2018</v>
      </c>
      <c r="F1550" t="s">
        <v>135</v>
      </c>
      <c r="G1550">
        <v>127</v>
      </c>
    </row>
    <row r="1551" spans="1:7" x14ac:dyDescent="0.2">
      <c r="A1551">
        <v>22</v>
      </c>
      <c r="B1551" t="s">
        <v>146</v>
      </c>
      <c r="C1551" t="s">
        <v>86</v>
      </c>
      <c r="D1551" t="s">
        <v>7</v>
      </c>
      <c r="E1551">
        <v>2021</v>
      </c>
      <c r="F1551" t="s">
        <v>0</v>
      </c>
      <c r="G1551">
        <v>103</v>
      </c>
    </row>
    <row r="1552" spans="1:7" x14ac:dyDescent="0.2">
      <c r="A1552">
        <v>22</v>
      </c>
      <c r="B1552" t="s">
        <v>146</v>
      </c>
      <c r="C1552" t="s">
        <v>86</v>
      </c>
      <c r="D1552" t="s">
        <v>7</v>
      </c>
      <c r="E1552">
        <v>2020</v>
      </c>
      <c r="F1552" t="s">
        <v>0</v>
      </c>
      <c r="G1552">
        <v>101.5</v>
      </c>
    </row>
    <row r="1553" spans="1:7" x14ac:dyDescent="0.2">
      <c r="A1553">
        <v>22</v>
      </c>
      <c r="B1553" t="s">
        <v>146</v>
      </c>
      <c r="C1553" t="s">
        <v>86</v>
      </c>
      <c r="D1553" t="s">
        <v>7</v>
      </c>
      <c r="E1553">
        <v>2022</v>
      </c>
      <c r="F1553" t="s">
        <v>0</v>
      </c>
      <c r="G1553">
        <v>105</v>
      </c>
    </row>
    <row r="1554" spans="1:7" x14ac:dyDescent="0.2">
      <c r="A1554">
        <v>22</v>
      </c>
      <c r="B1554" t="s">
        <v>146</v>
      </c>
      <c r="C1554" t="s">
        <v>86</v>
      </c>
      <c r="D1554" t="s">
        <v>7</v>
      </c>
      <c r="E1554">
        <v>2019</v>
      </c>
      <c r="F1554" t="s">
        <v>134</v>
      </c>
      <c r="G1554">
        <v>95</v>
      </c>
    </row>
    <row r="1555" spans="1:7" x14ac:dyDescent="0.2">
      <c r="A1555">
        <v>22</v>
      </c>
      <c r="B1555" t="s">
        <v>146</v>
      </c>
      <c r="C1555" t="s">
        <v>86</v>
      </c>
      <c r="D1555" t="s">
        <v>7</v>
      </c>
      <c r="E1555">
        <v>2021</v>
      </c>
      <c r="F1555" t="s">
        <v>1</v>
      </c>
      <c r="G1555">
        <v>104</v>
      </c>
    </row>
    <row r="1556" spans="1:7" x14ac:dyDescent="0.2">
      <c r="A1556">
        <v>22</v>
      </c>
      <c r="B1556" t="s">
        <v>146</v>
      </c>
      <c r="C1556" t="s">
        <v>86</v>
      </c>
      <c r="D1556" t="s">
        <v>7</v>
      </c>
      <c r="E1556">
        <v>2020</v>
      </c>
      <c r="F1556" t="s">
        <v>1</v>
      </c>
      <c r="G1556">
        <v>103.5</v>
      </c>
    </row>
    <row r="1557" spans="1:7" x14ac:dyDescent="0.2">
      <c r="A1557">
        <v>22</v>
      </c>
      <c r="B1557" t="s">
        <v>146</v>
      </c>
      <c r="C1557" t="s">
        <v>86</v>
      </c>
      <c r="D1557" t="s">
        <v>7</v>
      </c>
      <c r="E1557">
        <v>2022</v>
      </c>
      <c r="F1557" t="s">
        <v>1</v>
      </c>
      <c r="G1557">
        <v>106</v>
      </c>
    </row>
    <row r="1558" spans="1:7" x14ac:dyDescent="0.2">
      <c r="A1558">
        <v>23</v>
      </c>
      <c r="B1558" t="s">
        <v>144</v>
      </c>
      <c r="C1558" t="s">
        <v>22</v>
      </c>
      <c r="D1558" t="s">
        <v>7</v>
      </c>
      <c r="E1558">
        <v>2016</v>
      </c>
      <c r="F1558" t="s">
        <v>135</v>
      </c>
      <c r="G1558">
        <v>95.1</v>
      </c>
    </row>
    <row r="1559" spans="1:7" x14ac:dyDescent="0.2">
      <c r="A1559">
        <v>23</v>
      </c>
      <c r="B1559" t="s">
        <v>144</v>
      </c>
      <c r="C1559" t="s">
        <v>22</v>
      </c>
      <c r="D1559" t="s">
        <v>7</v>
      </c>
      <c r="E1559">
        <v>2019</v>
      </c>
      <c r="F1559" t="s">
        <v>133</v>
      </c>
      <c r="G1559">
        <v>100.5</v>
      </c>
    </row>
    <row r="1560" spans="1:7" x14ac:dyDescent="0.2">
      <c r="A1560">
        <v>23</v>
      </c>
      <c r="B1560" t="s">
        <v>144</v>
      </c>
      <c r="C1560" t="s">
        <v>22</v>
      </c>
      <c r="D1560" t="s">
        <v>7</v>
      </c>
      <c r="E1560">
        <v>2018</v>
      </c>
      <c r="F1560" t="s">
        <v>133</v>
      </c>
      <c r="G1560">
        <v>100</v>
      </c>
    </row>
    <row r="1561" spans="1:7" x14ac:dyDescent="0.2">
      <c r="A1561">
        <v>23</v>
      </c>
      <c r="B1561" t="s">
        <v>144</v>
      </c>
      <c r="C1561" t="s">
        <v>22</v>
      </c>
      <c r="D1561" t="s">
        <v>7</v>
      </c>
      <c r="E1561">
        <v>2020</v>
      </c>
      <c r="F1561" t="s">
        <v>133</v>
      </c>
      <c r="G1561">
        <v>101</v>
      </c>
    </row>
    <row r="1562" spans="1:7" x14ac:dyDescent="0.2">
      <c r="A1562">
        <v>23</v>
      </c>
      <c r="B1562" t="s">
        <v>144</v>
      </c>
      <c r="C1562" t="s">
        <v>22</v>
      </c>
      <c r="D1562" t="s">
        <v>7</v>
      </c>
      <c r="E1562">
        <v>2017</v>
      </c>
      <c r="F1562" t="s">
        <v>134</v>
      </c>
      <c r="G1562">
        <v>100.8</v>
      </c>
    </row>
    <row r="1563" spans="1:7" x14ac:dyDescent="0.2">
      <c r="A1563">
        <v>23</v>
      </c>
      <c r="B1563" t="s">
        <v>144</v>
      </c>
      <c r="C1563" t="s">
        <v>22</v>
      </c>
      <c r="D1563" t="s">
        <v>7</v>
      </c>
      <c r="E1563">
        <v>2019</v>
      </c>
      <c r="F1563" t="s">
        <v>1</v>
      </c>
      <c r="G1563">
        <v>103</v>
      </c>
    </row>
    <row r="1564" spans="1:7" x14ac:dyDescent="0.2">
      <c r="A1564">
        <v>23</v>
      </c>
      <c r="B1564" t="s">
        <v>144</v>
      </c>
      <c r="C1564" t="s">
        <v>22</v>
      </c>
      <c r="D1564" t="s">
        <v>7</v>
      </c>
      <c r="E1564">
        <v>2018</v>
      </c>
      <c r="F1564" t="s">
        <v>1</v>
      </c>
      <c r="G1564">
        <v>102.5</v>
      </c>
    </row>
    <row r="1565" spans="1:7" x14ac:dyDescent="0.2">
      <c r="A1565">
        <v>23</v>
      </c>
      <c r="B1565" t="s">
        <v>144</v>
      </c>
      <c r="C1565" t="s">
        <v>22</v>
      </c>
      <c r="D1565" t="s">
        <v>7</v>
      </c>
      <c r="E1565">
        <v>2020</v>
      </c>
      <c r="F1565" t="s">
        <v>1</v>
      </c>
      <c r="G1565">
        <v>105</v>
      </c>
    </row>
    <row r="1566" spans="1:7" x14ac:dyDescent="0.2">
      <c r="A1566">
        <v>23</v>
      </c>
      <c r="B1566" t="s">
        <v>144</v>
      </c>
      <c r="C1566" t="s">
        <v>22</v>
      </c>
      <c r="D1566" t="s">
        <v>7</v>
      </c>
      <c r="E1566">
        <v>2018</v>
      </c>
      <c r="F1566" t="s">
        <v>0</v>
      </c>
      <c r="G1566">
        <v>102</v>
      </c>
    </row>
    <row r="1567" spans="1:7" x14ac:dyDescent="0.2">
      <c r="A1567">
        <v>23</v>
      </c>
      <c r="B1567" t="s">
        <v>144</v>
      </c>
      <c r="C1567" t="s">
        <v>22</v>
      </c>
      <c r="D1567" t="s">
        <v>7</v>
      </c>
      <c r="E1567">
        <v>2020</v>
      </c>
      <c r="F1567" t="s">
        <v>0</v>
      </c>
      <c r="G1567">
        <v>103</v>
      </c>
    </row>
    <row r="1568" spans="1:7" x14ac:dyDescent="0.2">
      <c r="A1568">
        <v>23</v>
      </c>
      <c r="B1568" t="s">
        <v>144</v>
      </c>
      <c r="C1568" t="s">
        <v>22</v>
      </c>
      <c r="D1568" t="s">
        <v>7</v>
      </c>
      <c r="E1568">
        <v>2019</v>
      </c>
      <c r="F1568" t="s">
        <v>0</v>
      </c>
      <c r="G1568">
        <v>102.3</v>
      </c>
    </row>
    <row r="1569" spans="1:7" x14ac:dyDescent="0.2">
      <c r="A1569">
        <v>23</v>
      </c>
      <c r="B1569" t="s">
        <v>144</v>
      </c>
      <c r="C1569" t="s">
        <v>22</v>
      </c>
      <c r="D1569" t="s">
        <v>7</v>
      </c>
      <c r="E1569">
        <v>2015</v>
      </c>
      <c r="F1569" t="s">
        <v>135</v>
      </c>
      <c r="G1569">
        <v>130</v>
      </c>
    </row>
    <row r="1570" spans="1:7" x14ac:dyDescent="0.2">
      <c r="A1570">
        <v>23</v>
      </c>
      <c r="B1570" t="s">
        <v>145</v>
      </c>
      <c r="C1570" t="s">
        <v>22</v>
      </c>
      <c r="D1570" t="s">
        <v>7</v>
      </c>
      <c r="E1570">
        <v>2017</v>
      </c>
      <c r="F1570" t="s">
        <v>135</v>
      </c>
      <c r="G1570">
        <v>133.80000000000001</v>
      </c>
    </row>
    <row r="1571" spans="1:7" x14ac:dyDescent="0.2">
      <c r="A1571">
        <v>23</v>
      </c>
      <c r="B1571" t="s">
        <v>145</v>
      </c>
      <c r="C1571" t="s">
        <v>22</v>
      </c>
      <c r="D1571" t="s">
        <v>7</v>
      </c>
      <c r="E1571">
        <v>2020</v>
      </c>
      <c r="F1571" t="s">
        <v>0</v>
      </c>
      <c r="G1571">
        <v>103</v>
      </c>
    </row>
    <row r="1572" spans="1:7" x14ac:dyDescent="0.2">
      <c r="A1572">
        <v>23</v>
      </c>
      <c r="B1572" t="s">
        <v>145</v>
      </c>
      <c r="C1572" t="s">
        <v>22</v>
      </c>
      <c r="D1572" t="s">
        <v>7</v>
      </c>
      <c r="E1572">
        <v>2019</v>
      </c>
      <c r="F1572" t="s">
        <v>0</v>
      </c>
      <c r="G1572">
        <v>105</v>
      </c>
    </row>
    <row r="1573" spans="1:7" x14ac:dyDescent="0.2">
      <c r="A1573">
        <v>23</v>
      </c>
      <c r="B1573" t="s">
        <v>145</v>
      </c>
      <c r="C1573" t="s">
        <v>22</v>
      </c>
      <c r="D1573" t="s">
        <v>7</v>
      </c>
      <c r="E1573">
        <v>2021</v>
      </c>
      <c r="F1573" t="s">
        <v>0</v>
      </c>
      <c r="G1573">
        <v>104.5</v>
      </c>
    </row>
    <row r="1574" spans="1:7" x14ac:dyDescent="0.2">
      <c r="A1574">
        <v>23</v>
      </c>
      <c r="B1574" t="s">
        <v>145</v>
      </c>
      <c r="C1574" t="s">
        <v>22</v>
      </c>
      <c r="D1574" t="s">
        <v>7</v>
      </c>
      <c r="E1574">
        <v>2018</v>
      </c>
      <c r="F1574" t="s">
        <v>134</v>
      </c>
      <c r="G1574">
        <v>120</v>
      </c>
    </row>
    <row r="1575" spans="1:7" x14ac:dyDescent="0.2">
      <c r="A1575">
        <v>23</v>
      </c>
      <c r="B1575" t="s">
        <v>145</v>
      </c>
      <c r="C1575" t="s">
        <v>22</v>
      </c>
      <c r="D1575" t="s">
        <v>7</v>
      </c>
      <c r="E1575">
        <v>2020</v>
      </c>
      <c r="F1575" t="s">
        <v>1</v>
      </c>
      <c r="G1575">
        <v>107</v>
      </c>
    </row>
    <row r="1576" spans="1:7" x14ac:dyDescent="0.2">
      <c r="A1576">
        <v>23</v>
      </c>
      <c r="B1576" t="s">
        <v>145</v>
      </c>
      <c r="C1576" t="s">
        <v>22</v>
      </c>
      <c r="D1576" t="s">
        <v>7</v>
      </c>
      <c r="E1576">
        <v>2019</v>
      </c>
      <c r="F1576" t="s">
        <v>1</v>
      </c>
      <c r="G1576">
        <v>108</v>
      </c>
    </row>
    <row r="1577" spans="1:7" x14ac:dyDescent="0.2">
      <c r="A1577">
        <v>23</v>
      </c>
      <c r="B1577" t="s">
        <v>145</v>
      </c>
      <c r="C1577" t="s">
        <v>22</v>
      </c>
      <c r="D1577" t="s">
        <v>7</v>
      </c>
      <c r="E1577">
        <v>2021</v>
      </c>
      <c r="F1577" t="s">
        <v>1</v>
      </c>
      <c r="G1577">
        <v>107.5</v>
      </c>
    </row>
    <row r="1578" spans="1:7" x14ac:dyDescent="0.2">
      <c r="A1578">
        <v>23</v>
      </c>
      <c r="B1578" t="s">
        <v>145</v>
      </c>
      <c r="C1578" t="s">
        <v>22</v>
      </c>
      <c r="D1578" t="s">
        <v>7</v>
      </c>
      <c r="E1578">
        <v>2019</v>
      </c>
      <c r="F1578" t="s">
        <v>133</v>
      </c>
      <c r="G1578">
        <v>104</v>
      </c>
    </row>
    <row r="1579" spans="1:7" x14ac:dyDescent="0.2">
      <c r="A1579">
        <v>23</v>
      </c>
      <c r="B1579" t="s">
        <v>145</v>
      </c>
      <c r="C1579" t="s">
        <v>22</v>
      </c>
      <c r="D1579" t="s">
        <v>7</v>
      </c>
      <c r="E1579">
        <v>2021</v>
      </c>
      <c r="F1579" t="s">
        <v>133</v>
      </c>
      <c r="G1579">
        <v>103</v>
      </c>
    </row>
    <row r="1580" spans="1:7" x14ac:dyDescent="0.2">
      <c r="A1580">
        <v>23</v>
      </c>
      <c r="B1580" t="s">
        <v>145</v>
      </c>
      <c r="C1580" t="s">
        <v>22</v>
      </c>
      <c r="D1580" t="s">
        <v>7</v>
      </c>
      <c r="E1580">
        <v>2020</v>
      </c>
      <c r="F1580" t="s">
        <v>133</v>
      </c>
      <c r="G1580">
        <v>102</v>
      </c>
    </row>
    <row r="1581" spans="1:7" x14ac:dyDescent="0.2">
      <c r="A1581">
        <v>23</v>
      </c>
      <c r="B1581" t="s">
        <v>145</v>
      </c>
      <c r="C1581" t="s">
        <v>22</v>
      </c>
      <c r="D1581" t="s">
        <v>7</v>
      </c>
      <c r="E1581">
        <v>2016</v>
      </c>
      <c r="F1581" t="s">
        <v>135</v>
      </c>
      <c r="G1581">
        <v>95.1</v>
      </c>
    </row>
    <row r="1582" spans="1:7" x14ac:dyDescent="0.2">
      <c r="A1582">
        <v>23</v>
      </c>
      <c r="B1582" t="s">
        <v>146</v>
      </c>
      <c r="C1582" t="s">
        <v>22</v>
      </c>
      <c r="D1582" t="s">
        <v>7</v>
      </c>
      <c r="E1582">
        <v>2017</v>
      </c>
      <c r="F1582" t="s">
        <v>135</v>
      </c>
      <c r="G1582">
        <v>134.30000000000001</v>
      </c>
    </row>
    <row r="1583" spans="1:7" x14ac:dyDescent="0.2">
      <c r="A1583">
        <v>23</v>
      </c>
      <c r="B1583" t="s">
        <v>146</v>
      </c>
      <c r="C1583" t="s">
        <v>22</v>
      </c>
      <c r="D1583" t="s">
        <v>7</v>
      </c>
      <c r="E1583">
        <v>2021</v>
      </c>
      <c r="F1583" t="s">
        <v>133</v>
      </c>
      <c r="G1583">
        <v>101.5</v>
      </c>
    </row>
    <row r="1584" spans="1:7" x14ac:dyDescent="0.2">
      <c r="A1584">
        <v>23</v>
      </c>
      <c r="B1584" t="s">
        <v>146</v>
      </c>
      <c r="C1584" t="s">
        <v>22</v>
      </c>
      <c r="D1584" t="s">
        <v>7</v>
      </c>
      <c r="E1584">
        <v>2020</v>
      </c>
      <c r="F1584" t="s">
        <v>133</v>
      </c>
      <c r="G1584">
        <v>100</v>
      </c>
    </row>
    <row r="1585" spans="1:7" x14ac:dyDescent="0.2">
      <c r="A1585">
        <v>23</v>
      </c>
      <c r="B1585" t="s">
        <v>146</v>
      </c>
      <c r="C1585" t="s">
        <v>22</v>
      </c>
      <c r="D1585" t="s">
        <v>7</v>
      </c>
      <c r="E1585">
        <v>2022</v>
      </c>
      <c r="F1585" t="s">
        <v>133</v>
      </c>
      <c r="G1585">
        <v>100</v>
      </c>
    </row>
    <row r="1586" spans="1:7" x14ac:dyDescent="0.2">
      <c r="A1586">
        <v>23</v>
      </c>
      <c r="B1586" t="s">
        <v>146</v>
      </c>
      <c r="C1586" t="s">
        <v>22</v>
      </c>
      <c r="D1586" t="s">
        <v>7</v>
      </c>
      <c r="E1586">
        <v>2018</v>
      </c>
      <c r="F1586" t="s">
        <v>135</v>
      </c>
      <c r="G1586">
        <v>220</v>
      </c>
    </row>
    <row r="1587" spans="1:7" x14ac:dyDescent="0.2">
      <c r="A1587">
        <v>23</v>
      </c>
      <c r="B1587" t="s">
        <v>146</v>
      </c>
      <c r="C1587" t="s">
        <v>22</v>
      </c>
      <c r="D1587" t="s">
        <v>7</v>
      </c>
      <c r="E1587">
        <v>2021</v>
      </c>
      <c r="F1587" t="s">
        <v>0</v>
      </c>
      <c r="G1587">
        <v>105</v>
      </c>
    </row>
    <row r="1588" spans="1:7" x14ac:dyDescent="0.2">
      <c r="A1588">
        <v>23</v>
      </c>
      <c r="B1588" t="s">
        <v>146</v>
      </c>
      <c r="C1588" t="s">
        <v>22</v>
      </c>
      <c r="D1588" t="s">
        <v>7</v>
      </c>
      <c r="E1588">
        <v>2020</v>
      </c>
      <c r="F1588" t="s">
        <v>0</v>
      </c>
      <c r="G1588">
        <v>103</v>
      </c>
    </row>
    <row r="1589" spans="1:7" x14ac:dyDescent="0.2">
      <c r="A1589">
        <v>23</v>
      </c>
      <c r="B1589" t="s">
        <v>146</v>
      </c>
      <c r="C1589" t="s">
        <v>22</v>
      </c>
      <c r="D1589" t="s">
        <v>7</v>
      </c>
      <c r="E1589">
        <v>2022</v>
      </c>
      <c r="F1589" t="s">
        <v>0</v>
      </c>
      <c r="G1589">
        <v>101.5</v>
      </c>
    </row>
    <row r="1590" spans="1:7" x14ac:dyDescent="0.2">
      <c r="A1590">
        <v>23</v>
      </c>
      <c r="B1590" t="s">
        <v>146</v>
      </c>
      <c r="C1590" t="s">
        <v>22</v>
      </c>
      <c r="D1590" t="s">
        <v>7</v>
      </c>
      <c r="E1590">
        <v>2019</v>
      </c>
      <c r="F1590" t="s">
        <v>134</v>
      </c>
      <c r="G1590">
        <v>105</v>
      </c>
    </row>
    <row r="1591" spans="1:7" x14ac:dyDescent="0.2">
      <c r="A1591">
        <v>23</v>
      </c>
      <c r="B1591" t="s">
        <v>146</v>
      </c>
      <c r="C1591" t="s">
        <v>22</v>
      </c>
      <c r="D1591" t="s">
        <v>7</v>
      </c>
      <c r="E1591">
        <v>2021</v>
      </c>
      <c r="F1591" t="s">
        <v>1</v>
      </c>
      <c r="G1591">
        <v>110</v>
      </c>
    </row>
    <row r="1592" spans="1:7" x14ac:dyDescent="0.2">
      <c r="A1592">
        <v>23</v>
      </c>
      <c r="B1592" t="s">
        <v>146</v>
      </c>
      <c r="C1592" t="s">
        <v>22</v>
      </c>
      <c r="D1592" t="s">
        <v>7</v>
      </c>
      <c r="E1592">
        <v>2020</v>
      </c>
      <c r="F1592" t="s">
        <v>1</v>
      </c>
      <c r="G1592">
        <v>105</v>
      </c>
    </row>
    <row r="1593" spans="1:7" x14ac:dyDescent="0.2">
      <c r="A1593">
        <v>23</v>
      </c>
      <c r="B1593" t="s">
        <v>146</v>
      </c>
      <c r="C1593" t="s">
        <v>22</v>
      </c>
      <c r="D1593" t="s">
        <v>7</v>
      </c>
      <c r="E1593">
        <v>2022</v>
      </c>
      <c r="F1593" t="s">
        <v>1</v>
      </c>
      <c r="G1593">
        <v>102</v>
      </c>
    </row>
    <row r="1594" spans="1:7" x14ac:dyDescent="0.2">
      <c r="A1594">
        <v>24</v>
      </c>
      <c r="B1594" t="s">
        <v>142</v>
      </c>
      <c r="C1594" t="s">
        <v>76</v>
      </c>
      <c r="D1594" t="s">
        <v>7</v>
      </c>
      <c r="E1594">
        <v>2017</v>
      </c>
      <c r="F1594" t="s">
        <v>0</v>
      </c>
      <c r="G1594">
        <v>103</v>
      </c>
    </row>
    <row r="1595" spans="1:7" x14ac:dyDescent="0.2">
      <c r="A1595">
        <v>24</v>
      </c>
      <c r="B1595" t="s">
        <v>142</v>
      </c>
      <c r="C1595" t="s">
        <v>76</v>
      </c>
      <c r="D1595" t="s">
        <v>7</v>
      </c>
      <c r="E1595">
        <v>2018</v>
      </c>
      <c r="F1595" t="s">
        <v>1</v>
      </c>
      <c r="G1595">
        <v>103</v>
      </c>
    </row>
    <row r="1596" spans="1:7" x14ac:dyDescent="0.2">
      <c r="A1596">
        <v>24</v>
      </c>
      <c r="B1596" t="s">
        <v>142</v>
      </c>
      <c r="C1596" t="s">
        <v>76</v>
      </c>
      <c r="D1596" t="s">
        <v>7</v>
      </c>
      <c r="E1596">
        <v>2015</v>
      </c>
      <c r="F1596" t="s">
        <v>134</v>
      </c>
      <c r="G1596">
        <v>130</v>
      </c>
    </row>
    <row r="1597" spans="1:7" x14ac:dyDescent="0.2">
      <c r="A1597">
        <v>24</v>
      </c>
      <c r="B1597" t="s">
        <v>142</v>
      </c>
      <c r="C1597" t="s">
        <v>76</v>
      </c>
      <c r="D1597" t="s">
        <v>7</v>
      </c>
      <c r="E1597">
        <v>2017</v>
      </c>
      <c r="F1597" t="s">
        <v>1</v>
      </c>
      <c r="G1597">
        <v>105</v>
      </c>
    </row>
    <row r="1598" spans="1:7" x14ac:dyDescent="0.2">
      <c r="A1598">
        <v>24</v>
      </c>
      <c r="B1598" t="s">
        <v>142</v>
      </c>
      <c r="C1598" t="s">
        <v>76</v>
      </c>
      <c r="D1598" t="s">
        <v>7</v>
      </c>
      <c r="E1598">
        <v>2013</v>
      </c>
      <c r="F1598" t="s">
        <v>135</v>
      </c>
      <c r="G1598">
        <v>129</v>
      </c>
    </row>
    <row r="1599" spans="1:7" x14ac:dyDescent="0.2">
      <c r="A1599">
        <v>24</v>
      </c>
      <c r="B1599" t="s">
        <v>142</v>
      </c>
      <c r="C1599" t="s">
        <v>76</v>
      </c>
      <c r="D1599" t="s">
        <v>7</v>
      </c>
      <c r="E1599">
        <v>2016</v>
      </c>
      <c r="F1599" t="s">
        <v>0</v>
      </c>
      <c r="G1599">
        <v>105</v>
      </c>
    </row>
    <row r="1600" spans="1:7" x14ac:dyDescent="0.2">
      <c r="A1600">
        <v>24</v>
      </c>
      <c r="B1600" t="s">
        <v>142</v>
      </c>
      <c r="C1600" t="s">
        <v>76</v>
      </c>
      <c r="D1600" t="s">
        <v>7</v>
      </c>
      <c r="E1600">
        <v>2018</v>
      </c>
      <c r="F1600" t="s">
        <v>0</v>
      </c>
      <c r="G1600">
        <v>101.5</v>
      </c>
    </row>
    <row r="1601" spans="1:7" x14ac:dyDescent="0.2">
      <c r="A1601">
        <v>24</v>
      </c>
      <c r="B1601" t="s">
        <v>142</v>
      </c>
      <c r="C1601" t="s">
        <v>76</v>
      </c>
      <c r="D1601" t="s">
        <v>7</v>
      </c>
      <c r="E1601">
        <v>2014</v>
      </c>
      <c r="F1601" t="s">
        <v>135</v>
      </c>
      <c r="G1601">
        <v>270</v>
      </c>
    </row>
    <row r="1602" spans="1:7" x14ac:dyDescent="0.2">
      <c r="A1602">
        <v>24</v>
      </c>
      <c r="B1602" t="s">
        <v>142</v>
      </c>
      <c r="C1602" t="s">
        <v>76</v>
      </c>
      <c r="D1602" t="s">
        <v>7</v>
      </c>
      <c r="E1602">
        <v>2016</v>
      </c>
      <c r="F1602" t="s">
        <v>1</v>
      </c>
      <c r="G1602">
        <v>110</v>
      </c>
    </row>
    <row r="1603" spans="1:7" x14ac:dyDescent="0.2">
      <c r="A1603">
        <v>24</v>
      </c>
      <c r="B1603" t="s">
        <v>143</v>
      </c>
      <c r="C1603" t="s">
        <v>76</v>
      </c>
      <c r="D1603" t="s">
        <v>7</v>
      </c>
      <c r="E1603">
        <v>2016</v>
      </c>
      <c r="F1603" t="s">
        <v>134</v>
      </c>
      <c r="G1603">
        <v>300</v>
      </c>
    </row>
    <row r="1604" spans="1:7" x14ac:dyDescent="0.2">
      <c r="A1604">
        <v>24</v>
      </c>
      <c r="B1604" t="s">
        <v>143</v>
      </c>
      <c r="C1604" t="s">
        <v>76</v>
      </c>
      <c r="D1604" t="s">
        <v>7</v>
      </c>
      <c r="E1604">
        <v>2019</v>
      </c>
      <c r="F1604" t="s">
        <v>1</v>
      </c>
      <c r="G1604">
        <v>106</v>
      </c>
    </row>
    <row r="1605" spans="1:7" x14ac:dyDescent="0.2">
      <c r="A1605">
        <v>24</v>
      </c>
      <c r="B1605" t="s">
        <v>143</v>
      </c>
      <c r="C1605" t="s">
        <v>76</v>
      </c>
      <c r="D1605" t="s">
        <v>7</v>
      </c>
      <c r="E1605">
        <v>2018</v>
      </c>
      <c r="F1605" t="s">
        <v>0</v>
      </c>
      <c r="G1605">
        <v>103.5</v>
      </c>
    </row>
    <row r="1606" spans="1:7" x14ac:dyDescent="0.2">
      <c r="A1606">
        <v>24</v>
      </c>
      <c r="B1606" t="s">
        <v>143</v>
      </c>
      <c r="C1606" t="s">
        <v>76</v>
      </c>
      <c r="D1606" t="s">
        <v>7</v>
      </c>
      <c r="E1606">
        <v>2017</v>
      </c>
      <c r="F1606" t="s">
        <v>0</v>
      </c>
      <c r="G1606">
        <v>107</v>
      </c>
    </row>
    <row r="1607" spans="1:7" x14ac:dyDescent="0.2">
      <c r="A1607">
        <v>24</v>
      </c>
      <c r="B1607" t="s">
        <v>143</v>
      </c>
      <c r="C1607" t="s">
        <v>76</v>
      </c>
      <c r="D1607" t="s">
        <v>7</v>
      </c>
      <c r="E1607">
        <v>2018</v>
      </c>
      <c r="F1607" t="s">
        <v>1</v>
      </c>
      <c r="G1607">
        <v>105</v>
      </c>
    </row>
    <row r="1608" spans="1:7" x14ac:dyDescent="0.2">
      <c r="A1608">
        <v>24</v>
      </c>
      <c r="B1608" t="s">
        <v>143</v>
      </c>
      <c r="C1608" t="s">
        <v>76</v>
      </c>
      <c r="D1608" t="s">
        <v>7</v>
      </c>
      <c r="E1608">
        <v>2017</v>
      </c>
      <c r="F1608" t="s">
        <v>1</v>
      </c>
      <c r="G1608">
        <v>110</v>
      </c>
    </row>
    <row r="1609" spans="1:7" x14ac:dyDescent="0.2">
      <c r="A1609">
        <v>24</v>
      </c>
      <c r="B1609" t="s">
        <v>143</v>
      </c>
      <c r="C1609" t="s">
        <v>76</v>
      </c>
      <c r="D1609" t="s">
        <v>7</v>
      </c>
      <c r="E1609">
        <v>2019</v>
      </c>
      <c r="F1609" t="s">
        <v>0</v>
      </c>
      <c r="G1609">
        <v>104.5</v>
      </c>
    </row>
    <row r="1610" spans="1:7" x14ac:dyDescent="0.2">
      <c r="A1610">
        <v>24</v>
      </c>
      <c r="B1610" t="s">
        <v>143</v>
      </c>
      <c r="C1610" t="s">
        <v>76</v>
      </c>
      <c r="D1610" t="s">
        <v>7</v>
      </c>
      <c r="E1610">
        <v>2014</v>
      </c>
      <c r="F1610" t="s">
        <v>135</v>
      </c>
      <c r="G1610">
        <v>310</v>
      </c>
    </row>
    <row r="1611" spans="1:7" x14ac:dyDescent="0.2">
      <c r="A1611">
        <v>24</v>
      </c>
      <c r="B1611" t="s">
        <v>143</v>
      </c>
      <c r="C1611" t="s">
        <v>76</v>
      </c>
      <c r="D1611" t="s">
        <v>7</v>
      </c>
      <c r="E1611">
        <v>2015</v>
      </c>
      <c r="F1611" t="s">
        <v>135</v>
      </c>
      <c r="G1611">
        <v>84.3</v>
      </c>
    </row>
    <row r="1612" spans="1:7" x14ac:dyDescent="0.2">
      <c r="A1612">
        <v>24</v>
      </c>
      <c r="B1612" t="s">
        <v>144</v>
      </c>
      <c r="C1612" t="s">
        <v>23</v>
      </c>
      <c r="D1612" t="s">
        <v>7</v>
      </c>
      <c r="E1612">
        <v>2016</v>
      </c>
      <c r="F1612" t="s">
        <v>135</v>
      </c>
      <c r="G1612">
        <v>230.7</v>
      </c>
    </row>
    <row r="1613" spans="1:7" x14ac:dyDescent="0.2">
      <c r="A1613">
        <v>24</v>
      </c>
      <c r="B1613" t="s">
        <v>144</v>
      </c>
      <c r="C1613" t="s">
        <v>23</v>
      </c>
      <c r="D1613" t="s">
        <v>7</v>
      </c>
      <c r="E1613">
        <v>2019</v>
      </c>
      <c r="F1613" t="s">
        <v>133</v>
      </c>
      <c r="G1613">
        <v>101</v>
      </c>
    </row>
    <row r="1614" spans="1:7" x14ac:dyDescent="0.2">
      <c r="A1614">
        <v>24</v>
      </c>
      <c r="B1614" t="s">
        <v>144</v>
      </c>
      <c r="C1614" t="s">
        <v>23</v>
      </c>
      <c r="D1614" t="s">
        <v>7</v>
      </c>
      <c r="E1614">
        <v>2018</v>
      </c>
      <c r="F1614" t="s">
        <v>133</v>
      </c>
      <c r="G1614">
        <v>100</v>
      </c>
    </row>
    <row r="1615" spans="1:7" x14ac:dyDescent="0.2">
      <c r="A1615">
        <v>24</v>
      </c>
      <c r="B1615" t="s">
        <v>144</v>
      </c>
      <c r="C1615" t="s">
        <v>23</v>
      </c>
      <c r="D1615" t="s">
        <v>7</v>
      </c>
      <c r="E1615">
        <v>2020</v>
      </c>
      <c r="F1615" t="s">
        <v>133</v>
      </c>
      <c r="G1615">
        <v>101</v>
      </c>
    </row>
    <row r="1616" spans="1:7" x14ac:dyDescent="0.2">
      <c r="A1616">
        <v>24</v>
      </c>
      <c r="B1616" t="s">
        <v>144</v>
      </c>
      <c r="C1616" t="s">
        <v>23</v>
      </c>
      <c r="D1616" t="s">
        <v>7</v>
      </c>
      <c r="E1616">
        <v>2017</v>
      </c>
      <c r="F1616" t="s">
        <v>134</v>
      </c>
      <c r="G1616">
        <v>85</v>
      </c>
    </row>
    <row r="1617" spans="1:7" x14ac:dyDescent="0.2">
      <c r="A1617">
        <v>24</v>
      </c>
      <c r="B1617" t="s">
        <v>144</v>
      </c>
      <c r="C1617" t="s">
        <v>23</v>
      </c>
      <c r="D1617" t="s">
        <v>7</v>
      </c>
      <c r="E1617">
        <v>2019</v>
      </c>
      <c r="F1617" t="s">
        <v>1</v>
      </c>
      <c r="G1617">
        <v>110</v>
      </c>
    </row>
    <row r="1618" spans="1:7" x14ac:dyDescent="0.2">
      <c r="A1618">
        <v>24</v>
      </c>
      <c r="B1618" t="s">
        <v>144</v>
      </c>
      <c r="C1618" t="s">
        <v>23</v>
      </c>
      <c r="D1618" t="s">
        <v>7</v>
      </c>
      <c r="E1618">
        <v>2018</v>
      </c>
      <c r="F1618" t="s">
        <v>1</v>
      </c>
      <c r="G1618">
        <v>103</v>
      </c>
    </row>
    <row r="1619" spans="1:7" x14ac:dyDescent="0.2">
      <c r="A1619">
        <v>24</v>
      </c>
      <c r="B1619" t="s">
        <v>144</v>
      </c>
      <c r="C1619" t="s">
        <v>23</v>
      </c>
      <c r="D1619" t="s">
        <v>7</v>
      </c>
      <c r="E1619">
        <v>2020</v>
      </c>
      <c r="F1619" t="s">
        <v>1</v>
      </c>
      <c r="G1619">
        <v>115</v>
      </c>
    </row>
    <row r="1620" spans="1:7" x14ac:dyDescent="0.2">
      <c r="A1620">
        <v>24</v>
      </c>
      <c r="B1620" t="s">
        <v>144</v>
      </c>
      <c r="C1620" t="s">
        <v>23</v>
      </c>
      <c r="D1620" t="s">
        <v>7</v>
      </c>
      <c r="E1620">
        <v>2018</v>
      </c>
      <c r="F1620" t="s">
        <v>0</v>
      </c>
      <c r="G1620">
        <v>101</v>
      </c>
    </row>
    <row r="1621" spans="1:7" x14ac:dyDescent="0.2">
      <c r="A1621">
        <v>24</v>
      </c>
      <c r="B1621" t="s">
        <v>144</v>
      </c>
      <c r="C1621" t="s">
        <v>23</v>
      </c>
      <c r="D1621" t="s">
        <v>7</v>
      </c>
      <c r="E1621">
        <v>2020</v>
      </c>
      <c r="F1621" t="s">
        <v>0</v>
      </c>
      <c r="G1621">
        <v>102</v>
      </c>
    </row>
    <row r="1622" spans="1:7" x14ac:dyDescent="0.2">
      <c r="A1622">
        <v>24</v>
      </c>
      <c r="B1622" t="s">
        <v>144</v>
      </c>
      <c r="C1622" t="s">
        <v>23</v>
      </c>
      <c r="D1622" t="s">
        <v>7</v>
      </c>
      <c r="E1622">
        <v>2019</v>
      </c>
      <c r="F1622" t="s">
        <v>0</v>
      </c>
      <c r="G1622">
        <v>101.6</v>
      </c>
    </row>
    <row r="1623" spans="1:7" x14ac:dyDescent="0.2">
      <c r="A1623">
        <v>24</v>
      </c>
      <c r="B1623" t="s">
        <v>144</v>
      </c>
      <c r="C1623" t="s">
        <v>23</v>
      </c>
      <c r="D1623" t="s">
        <v>7</v>
      </c>
      <c r="E1623">
        <v>2015</v>
      </c>
      <c r="F1623" t="s">
        <v>135</v>
      </c>
      <c r="G1623">
        <v>81.099999999999994</v>
      </c>
    </row>
    <row r="1624" spans="1:7" x14ac:dyDescent="0.2">
      <c r="A1624">
        <v>24</v>
      </c>
      <c r="B1624" t="s">
        <v>145</v>
      </c>
      <c r="C1624" t="s">
        <v>23</v>
      </c>
      <c r="D1624" t="s">
        <v>7</v>
      </c>
      <c r="E1624">
        <v>2017</v>
      </c>
      <c r="F1624" t="s">
        <v>135</v>
      </c>
      <c r="G1624">
        <v>109.1</v>
      </c>
    </row>
    <row r="1625" spans="1:7" x14ac:dyDescent="0.2">
      <c r="A1625">
        <v>24</v>
      </c>
      <c r="B1625" t="s">
        <v>145</v>
      </c>
      <c r="C1625" t="s">
        <v>23</v>
      </c>
      <c r="D1625" t="s">
        <v>7</v>
      </c>
      <c r="E1625">
        <v>2020</v>
      </c>
      <c r="F1625" t="s">
        <v>0</v>
      </c>
      <c r="G1625">
        <v>102</v>
      </c>
    </row>
    <row r="1626" spans="1:7" x14ac:dyDescent="0.2">
      <c r="A1626">
        <v>24</v>
      </c>
      <c r="B1626" t="s">
        <v>145</v>
      </c>
      <c r="C1626" t="s">
        <v>23</v>
      </c>
      <c r="D1626" t="s">
        <v>7</v>
      </c>
      <c r="E1626">
        <v>2019</v>
      </c>
      <c r="F1626" t="s">
        <v>0</v>
      </c>
      <c r="G1626">
        <v>100</v>
      </c>
    </row>
    <row r="1627" spans="1:7" x14ac:dyDescent="0.2">
      <c r="A1627">
        <v>24</v>
      </c>
      <c r="B1627" t="s">
        <v>145</v>
      </c>
      <c r="C1627" t="s">
        <v>23</v>
      </c>
      <c r="D1627" t="s">
        <v>7</v>
      </c>
      <c r="E1627">
        <v>2021</v>
      </c>
      <c r="F1627" t="s">
        <v>0</v>
      </c>
      <c r="G1627">
        <v>102.5</v>
      </c>
    </row>
    <row r="1628" spans="1:7" x14ac:dyDescent="0.2">
      <c r="A1628">
        <v>24</v>
      </c>
      <c r="B1628" t="s">
        <v>145</v>
      </c>
      <c r="C1628" t="s">
        <v>23</v>
      </c>
      <c r="D1628" t="s">
        <v>7</v>
      </c>
      <c r="E1628">
        <v>2018</v>
      </c>
      <c r="F1628" t="s">
        <v>134</v>
      </c>
      <c r="G1628">
        <v>95</v>
      </c>
    </row>
    <row r="1629" spans="1:7" x14ac:dyDescent="0.2">
      <c r="A1629">
        <v>24</v>
      </c>
      <c r="B1629" t="s">
        <v>145</v>
      </c>
      <c r="C1629" t="s">
        <v>23</v>
      </c>
      <c r="D1629" t="s">
        <v>7</v>
      </c>
      <c r="E1629">
        <v>2020</v>
      </c>
      <c r="F1629" t="s">
        <v>1</v>
      </c>
      <c r="G1629">
        <v>103</v>
      </c>
    </row>
    <row r="1630" spans="1:7" x14ac:dyDescent="0.2">
      <c r="A1630">
        <v>24</v>
      </c>
      <c r="B1630" t="s">
        <v>145</v>
      </c>
      <c r="C1630" t="s">
        <v>23</v>
      </c>
      <c r="D1630" t="s">
        <v>7</v>
      </c>
      <c r="E1630">
        <v>2019</v>
      </c>
      <c r="F1630" t="s">
        <v>1</v>
      </c>
      <c r="G1630">
        <v>101</v>
      </c>
    </row>
    <row r="1631" spans="1:7" x14ac:dyDescent="0.2">
      <c r="A1631">
        <v>24</v>
      </c>
      <c r="B1631" t="s">
        <v>145</v>
      </c>
      <c r="C1631" t="s">
        <v>23</v>
      </c>
      <c r="D1631" t="s">
        <v>7</v>
      </c>
      <c r="E1631">
        <v>2021</v>
      </c>
      <c r="F1631" t="s">
        <v>1</v>
      </c>
      <c r="G1631">
        <v>103.5</v>
      </c>
    </row>
    <row r="1632" spans="1:7" x14ac:dyDescent="0.2">
      <c r="A1632">
        <v>24</v>
      </c>
      <c r="B1632" t="s">
        <v>145</v>
      </c>
      <c r="C1632" t="s">
        <v>23</v>
      </c>
      <c r="D1632" t="s">
        <v>7</v>
      </c>
      <c r="E1632">
        <v>2019</v>
      </c>
      <c r="F1632" t="s">
        <v>133</v>
      </c>
      <c r="G1632">
        <v>98</v>
      </c>
    </row>
    <row r="1633" spans="1:7" x14ac:dyDescent="0.2">
      <c r="A1633">
        <v>24</v>
      </c>
      <c r="B1633" t="s">
        <v>145</v>
      </c>
      <c r="C1633" t="s">
        <v>23</v>
      </c>
      <c r="D1633" t="s">
        <v>7</v>
      </c>
      <c r="E1633">
        <v>2021</v>
      </c>
      <c r="F1633" t="s">
        <v>133</v>
      </c>
      <c r="G1633">
        <v>101</v>
      </c>
    </row>
    <row r="1634" spans="1:7" x14ac:dyDescent="0.2">
      <c r="A1634">
        <v>24</v>
      </c>
      <c r="B1634" t="s">
        <v>145</v>
      </c>
      <c r="C1634" t="s">
        <v>23</v>
      </c>
      <c r="D1634" t="s">
        <v>7</v>
      </c>
      <c r="E1634">
        <v>2020</v>
      </c>
      <c r="F1634" t="s">
        <v>133</v>
      </c>
      <c r="G1634">
        <v>100</v>
      </c>
    </row>
    <row r="1635" spans="1:7" x14ac:dyDescent="0.2">
      <c r="A1635">
        <v>24</v>
      </c>
      <c r="B1635" t="s">
        <v>145</v>
      </c>
      <c r="C1635" t="s">
        <v>23</v>
      </c>
      <c r="D1635" t="s">
        <v>7</v>
      </c>
      <c r="E1635">
        <v>2016</v>
      </c>
      <c r="F1635" t="s">
        <v>135</v>
      </c>
      <c r="G1635">
        <v>230</v>
      </c>
    </row>
    <row r="1636" spans="1:7" x14ac:dyDescent="0.2">
      <c r="A1636">
        <v>24</v>
      </c>
      <c r="B1636" t="s">
        <v>146</v>
      </c>
      <c r="C1636" t="s">
        <v>23</v>
      </c>
      <c r="D1636" t="s">
        <v>7</v>
      </c>
      <c r="E1636">
        <v>2017</v>
      </c>
      <c r="F1636" t="s">
        <v>135</v>
      </c>
      <c r="G1636">
        <v>108.9</v>
      </c>
    </row>
    <row r="1637" spans="1:7" x14ac:dyDescent="0.2">
      <c r="A1637">
        <v>24</v>
      </c>
      <c r="B1637" t="s">
        <v>146</v>
      </c>
      <c r="C1637" t="s">
        <v>23</v>
      </c>
      <c r="D1637" t="s">
        <v>7</v>
      </c>
      <c r="E1637">
        <v>2021</v>
      </c>
      <c r="F1637" t="s">
        <v>133</v>
      </c>
      <c r="G1637">
        <v>98</v>
      </c>
    </row>
    <row r="1638" spans="1:7" x14ac:dyDescent="0.2">
      <c r="A1638">
        <v>24</v>
      </c>
      <c r="B1638" t="s">
        <v>146</v>
      </c>
      <c r="C1638" t="s">
        <v>23</v>
      </c>
      <c r="D1638" t="s">
        <v>7</v>
      </c>
      <c r="E1638">
        <v>2020</v>
      </c>
      <c r="F1638" t="s">
        <v>133</v>
      </c>
      <c r="G1638">
        <v>95</v>
      </c>
    </row>
    <row r="1639" spans="1:7" x14ac:dyDescent="0.2">
      <c r="A1639">
        <v>24</v>
      </c>
      <c r="B1639" t="s">
        <v>146</v>
      </c>
      <c r="C1639" t="s">
        <v>23</v>
      </c>
      <c r="D1639" t="s">
        <v>7</v>
      </c>
      <c r="E1639">
        <v>2022</v>
      </c>
      <c r="F1639" t="s">
        <v>133</v>
      </c>
      <c r="G1639">
        <v>100</v>
      </c>
    </row>
    <row r="1640" spans="1:7" x14ac:dyDescent="0.2">
      <c r="A1640">
        <v>24</v>
      </c>
      <c r="B1640" t="s">
        <v>146</v>
      </c>
      <c r="C1640" t="s">
        <v>23</v>
      </c>
      <c r="D1640" t="s">
        <v>7</v>
      </c>
      <c r="E1640">
        <v>2018</v>
      </c>
      <c r="F1640" t="s">
        <v>135</v>
      </c>
      <c r="G1640">
        <v>96.6</v>
      </c>
    </row>
    <row r="1641" spans="1:7" x14ac:dyDescent="0.2">
      <c r="A1641">
        <v>24</v>
      </c>
      <c r="B1641" t="s">
        <v>146</v>
      </c>
      <c r="C1641" t="s">
        <v>23</v>
      </c>
      <c r="D1641" t="s">
        <v>7</v>
      </c>
      <c r="E1641">
        <v>2021</v>
      </c>
      <c r="F1641" t="s">
        <v>0</v>
      </c>
      <c r="G1641">
        <v>100</v>
      </c>
    </row>
    <row r="1642" spans="1:7" x14ac:dyDescent="0.2">
      <c r="A1642">
        <v>24</v>
      </c>
      <c r="B1642" t="s">
        <v>146</v>
      </c>
      <c r="C1642" t="s">
        <v>23</v>
      </c>
      <c r="D1642" t="s">
        <v>7</v>
      </c>
      <c r="E1642">
        <v>2020</v>
      </c>
      <c r="F1642" t="s">
        <v>0</v>
      </c>
      <c r="G1642">
        <v>100</v>
      </c>
    </row>
    <row r="1643" spans="1:7" x14ac:dyDescent="0.2">
      <c r="A1643">
        <v>24</v>
      </c>
      <c r="B1643" t="s">
        <v>146</v>
      </c>
      <c r="C1643" t="s">
        <v>23</v>
      </c>
      <c r="D1643" t="s">
        <v>7</v>
      </c>
      <c r="E1643">
        <v>2022</v>
      </c>
      <c r="F1643" t="s">
        <v>0</v>
      </c>
      <c r="G1643">
        <v>102</v>
      </c>
    </row>
    <row r="1644" spans="1:7" x14ac:dyDescent="0.2">
      <c r="A1644">
        <v>24</v>
      </c>
      <c r="B1644" t="s">
        <v>146</v>
      </c>
      <c r="C1644" t="s">
        <v>23</v>
      </c>
      <c r="D1644" t="s">
        <v>7</v>
      </c>
      <c r="E1644">
        <v>2019</v>
      </c>
      <c r="F1644" t="s">
        <v>134</v>
      </c>
      <c r="G1644">
        <v>90</v>
      </c>
    </row>
    <row r="1645" spans="1:7" x14ac:dyDescent="0.2">
      <c r="A1645">
        <v>24</v>
      </c>
      <c r="B1645" t="s">
        <v>146</v>
      </c>
      <c r="C1645" t="s">
        <v>23</v>
      </c>
      <c r="D1645" t="s">
        <v>7</v>
      </c>
      <c r="E1645">
        <v>2021</v>
      </c>
      <c r="F1645" t="s">
        <v>1</v>
      </c>
      <c r="G1645">
        <v>101</v>
      </c>
    </row>
    <row r="1646" spans="1:7" x14ac:dyDescent="0.2">
      <c r="A1646">
        <v>24</v>
      </c>
      <c r="B1646" t="s">
        <v>146</v>
      </c>
      <c r="C1646" t="s">
        <v>23</v>
      </c>
      <c r="D1646" t="s">
        <v>7</v>
      </c>
      <c r="E1646">
        <v>2020</v>
      </c>
      <c r="F1646" t="s">
        <v>1</v>
      </c>
      <c r="G1646">
        <v>101.5</v>
      </c>
    </row>
    <row r="1647" spans="1:7" x14ac:dyDescent="0.2">
      <c r="A1647">
        <v>24</v>
      </c>
      <c r="B1647" t="s">
        <v>146</v>
      </c>
      <c r="C1647" t="s">
        <v>23</v>
      </c>
      <c r="D1647" t="s">
        <v>7</v>
      </c>
      <c r="E1647">
        <v>2022</v>
      </c>
      <c r="F1647" t="s">
        <v>1</v>
      </c>
      <c r="G1647">
        <v>103</v>
      </c>
    </row>
    <row r="1648" spans="1:7" x14ac:dyDescent="0.2">
      <c r="A1648">
        <v>25</v>
      </c>
      <c r="B1648" t="s">
        <v>136</v>
      </c>
      <c r="C1648" t="s">
        <v>112</v>
      </c>
      <c r="D1648" t="s">
        <v>7</v>
      </c>
      <c r="E1648">
        <v>2007</v>
      </c>
      <c r="F1648" t="s">
        <v>135</v>
      </c>
      <c r="G1648">
        <v>113.9</v>
      </c>
    </row>
    <row r="1649" spans="1:7" x14ac:dyDescent="0.2">
      <c r="A1649">
        <v>25</v>
      </c>
      <c r="B1649" t="s">
        <v>136</v>
      </c>
      <c r="C1649" t="s">
        <v>112</v>
      </c>
      <c r="D1649" t="s">
        <v>7</v>
      </c>
      <c r="E1649">
        <v>2008</v>
      </c>
      <c r="F1649" t="s">
        <v>135</v>
      </c>
      <c r="G1649">
        <v>104.7</v>
      </c>
    </row>
    <row r="1650" spans="1:7" x14ac:dyDescent="0.2">
      <c r="A1650">
        <v>25</v>
      </c>
      <c r="B1650" t="s">
        <v>136</v>
      </c>
      <c r="C1650" t="s">
        <v>112</v>
      </c>
      <c r="D1650" t="s">
        <v>7</v>
      </c>
      <c r="E1650">
        <v>2009</v>
      </c>
      <c r="F1650" t="s">
        <v>134</v>
      </c>
      <c r="G1650">
        <v>103</v>
      </c>
    </row>
    <row r="1651" spans="1:7" x14ac:dyDescent="0.2">
      <c r="A1651">
        <v>25</v>
      </c>
      <c r="B1651" t="s">
        <v>136</v>
      </c>
      <c r="C1651" t="s">
        <v>112</v>
      </c>
      <c r="D1651" t="s">
        <v>7</v>
      </c>
      <c r="E1651">
        <v>2010</v>
      </c>
      <c r="F1651" t="s">
        <v>0</v>
      </c>
      <c r="G1651">
        <v>95</v>
      </c>
    </row>
    <row r="1652" spans="1:7" x14ac:dyDescent="0.2">
      <c r="A1652">
        <v>25</v>
      </c>
      <c r="B1652" t="s">
        <v>136</v>
      </c>
      <c r="C1652" t="s">
        <v>112</v>
      </c>
      <c r="D1652" t="s">
        <v>7</v>
      </c>
      <c r="E1652">
        <v>2011</v>
      </c>
      <c r="F1652" t="s">
        <v>0</v>
      </c>
      <c r="G1652">
        <v>98</v>
      </c>
    </row>
    <row r="1653" spans="1:7" x14ac:dyDescent="0.2">
      <c r="A1653">
        <v>25</v>
      </c>
      <c r="B1653" t="s">
        <v>136</v>
      </c>
      <c r="C1653" t="s">
        <v>112</v>
      </c>
      <c r="D1653" t="s">
        <v>7</v>
      </c>
      <c r="E1653">
        <v>2011</v>
      </c>
      <c r="F1653" t="s">
        <v>1</v>
      </c>
      <c r="G1653">
        <v>100</v>
      </c>
    </row>
    <row r="1654" spans="1:7" x14ac:dyDescent="0.2">
      <c r="A1654">
        <v>25</v>
      </c>
      <c r="B1654" t="s">
        <v>136</v>
      </c>
      <c r="C1654" t="s">
        <v>112</v>
      </c>
      <c r="D1654" t="s">
        <v>7</v>
      </c>
      <c r="E1654">
        <v>2012</v>
      </c>
      <c r="F1654" t="s">
        <v>0</v>
      </c>
      <c r="G1654">
        <v>100</v>
      </c>
    </row>
    <row r="1655" spans="1:7" x14ac:dyDescent="0.2">
      <c r="A1655">
        <v>25</v>
      </c>
      <c r="B1655" t="s">
        <v>136</v>
      </c>
      <c r="C1655" t="s">
        <v>112</v>
      </c>
      <c r="D1655" t="s">
        <v>7</v>
      </c>
      <c r="E1655">
        <v>2012</v>
      </c>
      <c r="F1655" t="s">
        <v>1</v>
      </c>
      <c r="G1655">
        <v>101</v>
      </c>
    </row>
    <row r="1656" spans="1:7" x14ac:dyDescent="0.2">
      <c r="A1656">
        <v>25</v>
      </c>
      <c r="B1656" t="s">
        <v>136</v>
      </c>
      <c r="C1656" t="s">
        <v>112</v>
      </c>
      <c r="D1656" t="s">
        <v>7</v>
      </c>
      <c r="E1656">
        <v>2010</v>
      </c>
      <c r="F1656" t="s">
        <v>1</v>
      </c>
      <c r="G1656">
        <v>97</v>
      </c>
    </row>
    <row r="1657" spans="1:7" x14ac:dyDescent="0.2">
      <c r="A1657">
        <v>25</v>
      </c>
      <c r="B1657" t="s">
        <v>137</v>
      </c>
      <c r="C1657" t="s">
        <v>112</v>
      </c>
      <c r="D1657" t="s">
        <v>7</v>
      </c>
      <c r="E1657">
        <v>2008</v>
      </c>
      <c r="F1657" t="s">
        <v>135</v>
      </c>
      <c r="G1657">
        <v>104.5</v>
      </c>
    </row>
    <row r="1658" spans="1:7" x14ac:dyDescent="0.2">
      <c r="A1658">
        <v>25</v>
      </c>
      <c r="B1658" t="s">
        <v>137</v>
      </c>
      <c r="C1658" t="s">
        <v>112</v>
      </c>
      <c r="D1658" t="s">
        <v>7</v>
      </c>
      <c r="E1658">
        <v>2012</v>
      </c>
      <c r="F1658" t="s">
        <v>1</v>
      </c>
      <c r="G1658">
        <v>101.5</v>
      </c>
    </row>
    <row r="1659" spans="1:7" x14ac:dyDescent="0.2">
      <c r="A1659">
        <v>25</v>
      </c>
      <c r="B1659" t="s">
        <v>137</v>
      </c>
      <c r="C1659" t="s">
        <v>112</v>
      </c>
      <c r="D1659" t="s">
        <v>7</v>
      </c>
      <c r="E1659">
        <v>2011</v>
      </c>
      <c r="F1659" t="s">
        <v>0</v>
      </c>
      <c r="G1659">
        <v>98.2</v>
      </c>
    </row>
    <row r="1660" spans="1:7" x14ac:dyDescent="0.2">
      <c r="A1660">
        <v>25</v>
      </c>
      <c r="B1660" t="s">
        <v>137</v>
      </c>
      <c r="C1660" t="s">
        <v>112</v>
      </c>
      <c r="D1660" t="s">
        <v>7</v>
      </c>
      <c r="E1660">
        <v>2009</v>
      </c>
      <c r="F1660" t="s">
        <v>135</v>
      </c>
      <c r="G1660">
        <v>96.4</v>
      </c>
    </row>
    <row r="1661" spans="1:7" x14ac:dyDescent="0.2">
      <c r="A1661">
        <v>25</v>
      </c>
      <c r="B1661" t="s">
        <v>137</v>
      </c>
      <c r="C1661" t="s">
        <v>112</v>
      </c>
      <c r="D1661" t="s">
        <v>7</v>
      </c>
      <c r="E1661">
        <v>2013</v>
      </c>
      <c r="F1661" t="s">
        <v>0</v>
      </c>
      <c r="G1661">
        <v>101</v>
      </c>
    </row>
    <row r="1662" spans="1:7" x14ac:dyDescent="0.2">
      <c r="A1662">
        <v>25</v>
      </c>
      <c r="B1662" t="s">
        <v>137</v>
      </c>
      <c r="C1662" t="s">
        <v>112</v>
      </c>
      <c r="D1662" t="s">
        <v>7</v>
      </c>
      <c r="E1662">
        <v>2011</v>
      </c>
      <c r="F1662" t="s">
        <v>1</v>
      </c>
      <c r="G1662">
        <v>101</v>
      </c>
    </row>
    <row r="1663" spans="1:7" x14ac:dyDescent="0.2">
      <c r="A1663">
        <v>25</v>
      </c>
      <c r="B1663" t="s">
        <v>137</v>
      </c>
      <c r="C1663" t="s">
        <v>112</v>
      </c>
      <c r="D1663" t="s">
        <v>7</v>
      </c>
      <c r="E1663">
        <v>2010</v>
      </c>
      <c r="F1663" t="s">
        <v>134</v>
      </c>
      <c r="G1663">
        <v>99</v>
      </c>
    </row>
    <row r="1664" spans="1:7" x14ac:dyDescent="0.2">
      <c r="A1664">
        <v>25</v>
      </c>
      <c r="B1664" t="s">
        <v>137</v>
      </c>
      <c r="C1664" t="s">
        <v>112</v>
      </c>
      <c r="D1664" t="s">
        <v>7</v>
      </c>
      <c r="E1664">
        <v>2013</v>
      </c>
      <c r="F1664" t="s">
        <v>1</v>
      </c>
      <c r="G1664">
        <v>103</v>
      </c>
    </row>
    <row r="1665" spans="1:7" x14ac:dyDescent="0.2">
      <c r="A1665">
        <v>25</v>
      </c>
      <c r="B1665" t="s">
        <v>137</v>
      </c>
      <c r="C1665" t="s">
        <v>112</v>
      </c>
      <c r="D1665" t="s">
        <v>7</v>
      </c>
      <c r="E1665">
        <v>2012</v>
      </c>
      <c r="F1665" t="s">
        <v>0</v>
      </c>
      <c r="G1665">
        <v>100</v>
      </c>
    </row>
    <row r="1666" spans="1:7" x14ac:dyDescent="0.2">
      <c r="A1666">
        <v>25</v>
      </c>
      <c r="B1666" t="s">
        <v>138</v>
      </c>
      <c r="C1666" t="s">
        <v>112</v>
      </c>
      <c r="D1666" t="s">
        <v>7</v>
      </c>
      <c r="E1666">
        <v>2011</v>
      </c>
      <c r="F1666" t="s">
        <v>134</v>
      </c>
      <c r="G1666">
        <v>98</v>
      </c>
    </row>
    <row r="1667" spans="1:7" x14ac:dyDescent="0.2">
      <c r="A1667">
        <v>25</v>
      </c>
      <c r="B1667" t="s">
        <v>138</v>
      </c>
      <c r="C1667" t="s">
        <v>112</v>
      </c>
      <c r="D1667" t="s">
        <v>7</v>
      </c>
      <c r="E1667">
        <v>2013</v>
      </c>
      <c r="F1667" t="s">
        <v>0</v>
      </c>
      <c r="G1667">
        <v>101</v>
      </c>
    </row>
    <row r="1668" spans="1:7" x14ac:dyDescent="0.2">
      <c r="A1668">
        <v>25</v>
      </c>
      <c r="B1668" t="s">
        <v>138</v>
      </c>
      <c r="C1668" t="s">
        <v>112</v>
      </c>
      <c r="D1668" t="s">
        <v>7</v>
      </c>
      <c r="E1668">
        <v>2012</v>
      </c>
      <c r="F1668" t="s">
        <v>0</v>
      </c>
      <c r="G1668">
        <v>100</v>
      </c>
    </row>
    <row r="1669" spans="1:7" x14ac:dyDescent="0.2">
      <c r="A1669">
        <v>25</v>
      </c>
      <c r="B1669" t="s">
        <v>138</v>
      </c>
      <c r="C1669" t="s">
        <v>112</v>
      </c>
      <c r="D1669" t="s">
        <v>7</v>
      </c>
      <c r="E1669">
        <v>2013</v>
      </c>
      <c r="F1669" t="s">
        <v>1</v>
      </c>
      <c r="G1669">
        <v>102.5</v>
      </c>
    </row>
    <row r="1670" spans="1:7" x14ac:dyDescent="0.2">
      <c r="A1670">
        <v>25</v>
      </c>
      <c r="B1670" t="s">
        <v>138</v>
      </c>
      <c r="C1670" t="s">
        <v>112</v>
      </c>
      <c r="D1670" t="s">
        <v>7</v>
      </c>
      <c r="E1670">
        <v>2012</v>
      </c>
      <c r="F1670" t="s">
        <v>1</v>
      </c>
      <c r="G1670">
        <v>102</v>
      </c>
    </row>
    <row r="1671" spans="1:7" x14ac:dyDescent="0.2">
      <c r="A1671">
        <v>25</v>
      </c>
      <c r="B1671" t="s">
        <v>138</v>
      </c>
      <c r="C1671" t="s">
        <v>112</v>
      </c>
      <c r="D1671" t="s">
        <v>7</v>
      </c>
      <c r="E1671">
        <v>2010</v>
      </c>
      <c r="F1671" t="s">
        <v>135</v>
      </c>
      <c r="G1671">
        <v>95.7</v>
      </c>
    </row>
    <row r="1672" spans="1:7" x14ac:dyDescent="0.2">
      <c r="A1672">
        <v>25</v>
      </c>
      <c r="B1672" t="s">
        <v>138</v>
      </c>
      <c r="C1672" t="s">
        <v>112</v>
      </c>
      <c r="D1672" t="s">
        <v>7</v>
      </c>
      <c r="E1672">
        <v>2014</v>
      </c>
      <c r="F1672" t="s">
        <v>0</v>
      </c>
      <c r="G1672">
        <v>101</v>
      </c>
    </row>
    <row r="1673" spans="1:7" x14ac:dyDescent="0.2">
      <c r="A1673">
        <v>25</v>
      </c>
      <c r="B1673" t="s">
        <v>138</v>
      </c>
      <c r="C1673" t="s">
        <v>112</v>
      </c>
      <c r="D1673" t="s">
        <v>7</v>
      </c>
      <c r="E1673">
        <v>2014</v>
      </c>
      <c r="F1673" t="s">
        <v>1</v>
      </c>
      <c r="G1673">
        <v>103.52</v>
      </c>
    </row>
    <row r="1674" spans="1:7" x14ac:dyDescent="0.2">
      <c r="A1674">
        <v>25</v>
      </c>
      <c r="B1674" t="s">
        <v>139</v>
      </c>
      <c r="C1674" t="s">
        <v>75</v>
      </c>
      <c r="D1674" t="s">
        <v>7</v>
      </c>
      <c r="E1674">
        <v>2013</v>
      </c>
      <c r="F1674" t="s">
        <v>1</v>
      </c>
      <c r="G1674">
        <v>104.7</v>
      </c>
    </row>
    <row r="1675" spans="1:7" x14ac:dyDescent="0.2">
      <c r="A1675">
        <v>25</v>
      </c>
      <c r="B1675" t="s">
        <v>139</v>
      </c>
      <c r="C1675" t="s">
        <v>75</v>
      </c>
      <c r="D1675" t="s">
        <v>7</v>
      </c>
      <c r="E1675">
        <v>2015</v>
      </c>
      <c r="F1675" t="s">
        <v>0</v>
      </c>
      <c r="G1675">
        <v>101.1</v>
      </c>
    </row>
    <row r="1676" spans="1:7" x14ac:dyDescent="0.2">
      <c r="A1676">
        <v>25</v>
      </c>
      <c r="B1676" t="s">
        <v>139</v>
      </c>
      <c r="C1676" t="s">
        <v>75</v>
      </c>
      <c r="D1676" t="s">
        <v>7</v>
      </c>
      <c r="E1676">
        <v>2011</v>
      </c>
      <c r="F1676" t="s">
        <v>135</v>
      </c>
      <c r="G1676">
        <v>86.8</v>
      </c>
    </row>
    <row r="1677" spans="1:7" x14ac:dyDescent="0.2">
      <c r="A1677">
        <v>25</v>
      </c>
      <c r="B1677" t="s">
        <v>139</v>
      </c>
      <c r="C1677" t="s">
        <v>75</v>
      </c>
      <c r="D1677" t="s">
        <v>7</v>
      </c>
      <c r="E1677">
        <v>2014</v>
      </c>
      <c r="F1677" t="s">
        <v>0</v>
      </c>
      <c r="G1677">
        <v>104.5</v>
      </c>
    </row>
    <row r="1678" spans="1:7" x14ac:dyDescent="0.2">
      <c r="A1678">
        <v>25</v>
      </c>
      <c r="B1678" t="s">
        <v>139</v>
      </c>
      <c r="C1678" t="s">
        <v>75</v>
      </c>
      <c r="D1678" t="s">
        <v>7</v>
      </c>
      <c r="E1678">
        <v>2015</v>
      </c>
      <c r="F1678" t="s">
        <v>1</v>
      </c>
      <c r="G1678">
        <v>102.1</v>
      </c>
    </row>
    <row r="1679" spans="1:7" x14ac:dyDescent="0.2">
      <c r="A1679">
        <v>25</v>
      </c>
      <c r="B1679" t="s">
        <v>139</v>
      </c>
      <c r="C1679" t="s">
        <v>75</v>
      </c>
      <c r="D1679" t="s">
        <v>7</v>
      </c>
      <c r="E1679">
        <v>2012</v>
      </c>
      <c r="F1679" t="s">
        <v>134</v>
      </c>
      <c r="G1679">
        <v>108</v>
      </c>
    </row>
    <row r="1680" spans="1:7" x14ac:dyDescent="0.2">
      <c r="A1680">
        <v>25</v>
      </c>
      <c r="B1680" t="s">
        <v>139</v>
      </c>
      <c r="C1680" t="s">
        <v>75</v>
      </c>
      <c r="D1680" t="s">
        <v>7</v>
      </c>
      <c r="E1680">
        <v>2014</v>
      </c>
      <c r="F1680" t="s">
        <v>1</v>
      </c>
      <c r="G1680">
        <v>105.6</v>
      </c>
    </row>
    <row r="1681" spans="1:7" x14ac:dyDescent="0.2">
      <c r="A1681">
        <v>25</v>
      </c>
      <c r="B1681" t="s">
        <v>139</v>
      </c>
      <c r="C1681" t="s">
        <v>75</v>
      </c>
      <c r="D1681" t="s">
        <v>7</v>
      </c>
      <c r="E1681">
        <v>2013</v>
      </c>
      <c r="F1681" t="s">
        <v>0</v>
      </c>
      <c r="G1681">
        <v>102.4</v>
      </c>
    </row>
    <row r="1682" spans="1:7" x14ac:dyDescent="0.2">
      <c r="A1682">
        <v>25</v>
      </c>
      <c r="B1682" t="s">
        <v>140</v>
      </c>
      <c r="C1682" t="s">
        <v>75</v>
      </c>
      <c r="D1682" t="s">
        <v>7</v>
      </c>
      <c r="E1682">
        <v>2011</v>
      </c>
      <c r="F1682" t="s">
        <v>135</v>
      </c>
      <c r="G1682">
        <v>87.4</v>
      </c>
    </row>
    <row r="1683" spans="1:7" x14ac:dyDescent="0.2">
      <c r="A1683">
        <v>25</v>
      </c>
      <c r="B1683" t="s">
        <v>140</v>
      </c>
      <c r="C1683" t="s">
        <v>75</v>
      </c>
      <c r="D1683" t="s">
        <v>7</v>
      </c>
      <c r="E1683">
        <v>2015</v>
      </c>
      <c r="F1683" t="s">
        <v>1</v>
      </c>
      <c r="G1683">
        <v>101</v>
      </c>
    </row>
    <row r="1684" spans="1:7" x14ac:dyDescent="0.2">
      <c r="A1684">
        <v>25</v>
      </c>
      <c r="B1684" t="s">
        <v>140</v>
      </c>
      <c r="C1684" t="s">
        <v>75</v>
      </c>
      <c r="D1684" t="s">
        <v>7</v>
      </c>
      <c r="E1684">
        <v>2014</v>
      </c>
      <c r="F1684" t="s">
        <v>0</v>
      </c>
      <c r="G1684">
        <v>100</v>
      </c>
    </row>
    <row r="1685" spans="1:7" x14ac:dyDescent="0.2">
      <c r="A1685">
        <v>25</v>
      </c>
      <c r="B1685" t="s">
        <v>140</v>
      </c>
      <c r="C1685" t="s">
        <v>75</v>
      </c>
      <c r="D1685" t="s">
        <v>7</v>
      </c>
      <c r="E1685">
        <v>2012</v>
      </c>
      <c r="F1685" t="s">
        <v>135</v>
      </c>
      <c r="G1685">
        <v>117.6</v>
      </c>
    </row>
    <row r="1686" spans="1:7" x14ac:dyDescent="0.2">
      <c r="A1686">
        <v>25</v>
      </c>
      <c r="B1686" t="s">
        <v>140</v>
      </c>
      <c r="C1686" t="s">
        <v>75</v>
      </c>
      <c r="D1686" t="s">
        <v>7</v>
      </c>
      <c r="E1686">
        <v>2016</v>
      </c>
      <c r="F1686" t="s">
        <v>0</v>
      </c>
      <c r="G1686">
        <v>101</v>
      </c>
    </row>
    <row r="1687" spans="1:7" x14ac:dyDescent="0.2">
      <c r="A1687">
        <v>25</v>
      </c>
      <c r="B1687" t="s">
        <v>140</v>
      </c>
      <c r="C1687" t="s">
        <v>75</v>
      </c>
      <c r="D1687" t="s">
        <v>7</v>
      </c>
      <c r="E1687">
        <v>2014</v>
      </c>
      <c r="F1687" t="s">
        <v>1</v>
      </c>
      <c r="G1687">
        <v>101</v>
      </c>
    </row>
    <row r="1688" spans="1:7" x14ac:dyDescent="0.2">
      <c r="A1688">
        <v>25</v>
      </c>
      <c r="B1688" t="s">
        <v>140</v>
      </c>
      <c r="C1688" t="s">
        <v>75</v>
      </c>
      <c r="D1688" t="s">
        <v>7</v>
      </c>
      <c r="E1688">
        <v>2013</v>
      </c>
      <c r="F1688" t="s">
        <v>134</v>
      </c>
      <c r="G1688">
        <v>95</v>
      </c>
    </row>
    <row r="1689" spans="1:7" x14ac:dyDescent="0.2">
      <c r="A1689">
        <v>25</v>
      </c>
      <c r="B1689" t="s">
        <v>140</v>
      </c>
      <c r="C1689" t="s">
        <v>75</v>
      </c>
      <c r="D1689" t="s">
        <v>7</v>
      </c>
      <c r="E1689">
        <v>2016</v>
      </c>
      <c r="F1689" t="s">
        <v>1</v>
      </c>
      <c r="G1689">
        <v>102.5</v>
      </c>
    </row>
    <row r="1690" spans="1:7" x14ac:dyDescent="0.2">
      <c r="A1690">
        <v>25</v>
      </c>
      <c r="B1690" t="s">
        <v>140</v>
      </c>
      <c r="C1690" t="s">
        <v>75</v>
      </c>
      <c r="D1690" t="s">
        <v>7</v>
      </c>
      <c r="E1690">
        <v>2015</v>
      </c>
      <c r="F1690" t="s">
        <v>0</v>
      </c>
      <c r="G1690">
        <v>98</v>
      </c>
    </row>
    <row r="1691" spans="1:7" x14ac:dyDescent="0.2">
      <c r="A1691">
        <v>25</v>
      </c>
      <c r="B1691" t="s">
        <v>141</v>
      </c>
      <c r="C1691" t="s">
        <v>75</v>
      </c>
      <c r="D1691" t="s">
        <v>7</v>
      </c>
      <c r="E1691">
        <v>2014</v>
      </c>
      <c r="F1691" t="s">
        <v>134</v>
      </c>
      <c r="G1691">
        <v>105</v>
      </c>
    </row>
    <row r="1692" spans="1:7" x14ac:dyDescent="0.2">
      <c r="A1692">
        <v>25</v>
      </c>
      <c r="B1692" t="s">
        <v>141</v>
      </c>
      <c r="C1692" t="s">
        <v>75</v>
      </c>
      <c r="D1692" t="s">
        <v>7</v>
      </c>
      <c r="E1692">
        <v>2016</v>
      </c>
      <c r="F1692" t="s">
        <v>0</v>
      </c>
      <c r="G1692">
        <v>100</v>
      </c>
    </row>
    <row r="1693" spans="1:7" x14ac:dyDescent="0.2">
      <c r="A1693">
        <v>25</v>
      </c>
      <c r="B1693" t="s">
        <v>141</v>
      </c>
      <c r="C1693" t="s">
        <v>75</v>
      </c>
      <c r="D1693" t="s">
        <v>7</v>
      </c>
      <c r="E1693">
        <v>2015</v>
      </c>
      <c r="F1693" t="s">
        <v>0</v>
      </c>
      <c r="G1693">
        <v>99</v>
      </c>
    </row>
    <row r="1694" spans="1:7" x14ac:dyDescent="0.2">
      <c r="A1694">
        <v>25</v>
      </c>
      <c r="B1694" t="s">
        <v>141</v>
      </c>
      <c r="C1694" t="s">
        <v>75</v>
      </c>
      <c r="D1694" t="s">
        <v>7</v>
      </c>
      <c r="E1694">
        <v>2012</v>
      </c>
      <c r="F1694" t="s">
        <v>135</v>
      </c>
      <c r="G1694">
        <v>117.7</v>
      </c>
    </row>
    <row r="1695" spans="1:7" x14ac:dyDescent="0.2">
      <c r="A1695">
        <v>25</v>
      </c>
      <c r="B1695" t="s">
        <v>141</v>
      </c>
      <c r="C1695" t="s">
        <v>75</v>
      </c>
      <c r="D1695" t="s">
        <v>7</v>
      </c>
      <c r="E1695">
        <v>2016</v>
      </c>
      <c r="F1695" t="s">
        <v>1</v>
      </c>
      <c r="G1695">
        <v>103</v>
      </c>
    </row>
    <row r="1696" spans="1:7" x14ac:dyDescent="0.2">
      <c r="A1696">
        <v>25</v>
      </c>
      <c r="B1696" t="s">
        <v>141</v>
      </c>
      <c r="C1696" t="s">
        <v>75</v>
      </c>
      <c r="D1696" t="s">
        <v>7</v>
      </c>
      <c r="E1696">
        <v>2015</v>
      </c>
      <c r="F1696" t="s">
        <v>1</v>
      </c>
      <c r="G1696">
        <v>102</v>
      </c>
    </row>
    <row r="1697" spans="1:7" x14ac:dyDescent="0.2">
      <c r="A1697">
        <v>25</v>
      </c>
      <c r="B1697" t="s">
        <v>141</v>
      </c>
      <c r="C1697" t="s">
        <v>75</v>
      </c>
      <c r="D1697" t="s">
        <v>7</v>
      </c>
      <c r="E1697">
        <v>2013</v>
      </c>
      <c r="F1697" t="s">
        <v>135</v>
      </c>
      <c r="G1697">
        <v>88.3</v>
      </c>
    </row>
    <row r="1698" spans="1:7" x14ac:dyDescent="0.2">
      <c r="A1698">
        <v>25</v>
      </c>
      <c r="B1698" t="s">
        <v>141</v>
      </c>
      <c r="C1698" t="s">
        <v>75</v>
      </c>
      <c r="D1698" t="s">
        <v>7</v>
      </c>
      <c r="E1698">
        <v>2017</v>
      </c>
      <c r="F1698" t="s">
        <v>0</v>
      </c>
      <c r="G1698">
        <v>101</v>
      </c>
    </row>
    <row r="1699" spans="1:7" x14ac:dyDescent="0.2">
      <c r="A1699">
        <v>25</v>
      </c>
      <c r="B1699" t="s">
        <v>141</v>
      </c>
      <c r="C1699" t="s">
        <v>75</v>
      </c>
      <c r="D1699" t="s">
        <v>7</v>
      </c>
      <c r="E1699">
        <v>2017</v>
      </c>
      <c r="F1699" t="s">
        <v>1</v>
      </c>
      <c r="G1699">
        <v>102.5</v>
      </c>
    </row>
    <row r="1700" spans="1:7" x14ac:dyDescent="0.2">
      <c r="A1700">
        <v>25</v>
      </c>
      <c r="B1700" t="s">
        <v>142</v>
      </c>
      <c r="C1700" t="s">
        <v>75</v>
      </c>
      <c r="D1700" t="s">
        <v>7</v>
      </c>
      <c r="E1700">
        <v>2017</v>
      </c>
      <c r="F1700" t="s">
        <v>0</v>
      </c>
      <c r="G1700">
        <v>100</v>
      </c>
    </row>
    <row r="1701" spans="1:7" x14ac:dyDescent="0.2">
      <c r="A1701">
        <v>25</v>
      </c>
      <c r="B1701" t="s">
        <v>142</v>
      </c>
      <c r="C1701" t="s">
        <v>75</v>
      </c>
      <c r="D1701" t="s">
        <v>7</v>
      </c>
      <c r="E1701">
        <v>2018</v>
      </c>
      <c r="F1701" t="s">
        <v>1</v>
      </c>
      <c r="G1701">
        <v>102.5</v>
      </c>
    </row>
    <row r="1702" spans="1:7" x14ac:dyDescent="0.2">
      <c r="A1702">
        <v>25</v>
      </c>
      <c r="B1702" t="s">
        <v>142</v>
      </c>
      <c r="C1702" t="s">
        <v>75</v>
      </c>
      <c r="D1702" t="s">
        <v>7</v>
      </c>
      <c r="E1702">
        <v>2015</v>
      </c>
      <c r="F1702" t="s">
        <v>134</v>
      </c>
      <c r="G1702">
        <v>99</v>
      </c>
    </row>
    <row r="1703" spans="1:7" x14ac:dyDescent="0.2">
      <c r="A1703">
        <v>25</v>
      </c>
      <c r="B1703" t="s">
        <v>142</v>
      </c>
      <c r="C1703" t="s">
        <v>75</v>
      </c>
      <c r="D1703" t="s">
        <v>7</v>
      </c>
      <c r="E1703">
        <v>2017</v>
      </c>
      <c r="F1703" t="s">
        <v>1</v>
      </c>
      <c r="G1703">
        <v>103</v>
      </c>
    </row>
    <row r="1704" spans="1:7" x14ac:dyDescent="0.2">
      <c r="A1704">
        <v>25</v>
      </c>
      <c r="B1704" t="s">
        <v>142</v>
      </c>
      <c r="C1704" t="s">
        <v>75</v>
      </c>
      <c r="D1704" t="s">
        <v>7</v>
      </c>
      <c r="E1704">
        <v>2013</v>
      </c>
      <c r="F1704" t="s">
        <v>135</v>
      </c>
      <c r="G1704">
        <v>89</v>
      </c>
    </row>
    <row r="1705" spans="1:7" x14ac:dyDescent="0.2">
      <c r="A1705">
        <v>25</v>
      </c>
      <c r="B1705" t="s">
        <v>142</v>
      </c>
      <c r="C1705" t="s">
        <v>75</v>
      </c>
      <c r="D1705" t="s">
        <v>7</v>
      </c>
      <c r="E1705">
        <v>2016</v>
      </c>
      <c r="F1705" t="s">
        <v>0</v>
      </c>
      <c r="G1705">
        <v>99</v>
      </c>
    </row>
    <row r="1706" spans="1:7" x14ac:dyDescent="0.2">
      <c r="A1706">
        <v>25</v>
      </c>
      <c r="B1706" t="s">
        <v>142</v>
      </c>
      <c r="C1706" t="s">
        <v>75</v>
      </c>
      <c r="D1706" t="s">
        <v>7</v>
      </c>
      <c r="E1706">
        <v>2018</v>
      </c>
      <c r="F1706" t="s">
        <v>0</v>
      </c>
      <c r="G1706">
        <v>101</v>
      </c>
    </row>
    <row r="1707" spans="1:7" x14ac:dyDescent="0.2">
      <c r="A1707">
        <v>25</v>
      </c>
      <c r="B1707" t="s">
        <v>142</v>
      </c>
      <c r="C1707" t="s">
        <v>75</v>
      </c>
      <c r="D1707" t="s">
        <v>7</v>
      </c>
      <c r="E1707">
        <v>2014</v>
      </c>
      <c r="F1707" t="s">
        <v>135</v>
      </c>
      <c r="G1707">
        <v>102.6</v>
      </c>
    </row>
    <row r="1708" spans="1:7" x14ac:dyDescent="0.2">
      <c r="A1708">
        <v>25</v>
      </c>
      <c r="B1708" t="s">
        <v>142</v>
      </c>
      <c r="C1708" t="s">
        <v>75</v>
      </c>
      <c r="D1708" t="s">
        <v>7</v>
      </c>
      <c r="E1708">
        <v>2016</v>
      </c>
      <c r="F1708" t="s">
        <v>1</v>
      </c>
      <c r="G1708">
        <v>102</v>
      </c>
    </row>
    <row r="1709" spans="1:7" x14ac:dyDescent="0.2">
      <c r="A1709">
        <v>25</v>
      </c>
      <c r="B1709" t="s">
        <v>143</v>
      </c>
      <c r="C1709" t="s">
        <v>75</v>
      </c>
      <c r="D1709" t="s">
        <v>7</v>
      </c>
      <c r="E1709">
        <v>2016</v>
      </c>
      <c r="F1709" t="s">
        <v>134</v>
      </c>
      <c r="G1709">
        <v>101.5</v>
      </c>
    </row>
    <row r="1710" spans="1:7" x14ac:dyDescent="0.2">
      <c r="A1710">
        <v>25</v>
      </c>
      <c r="B1710" t="s">
        <v>143</v>
      </c>
      <c r="C1710" t="s">
        <v>75</v>
      </c>
      <c r="D1710" t="s">
        <v>7</v>
      </c>
      <c r="E1710">
        <v>2019</v>
      </c>
      <c r="F1710" t="s">
        <v>1</v>
      </c>
      <c r="G1710">
        <v>102.5</v>
      </c>
    </row>
    <row r="1711" spans="1:7" x14ac:dyDescent="0.2">
      <c r="A1711">
        <v>25</v>
      </c>
      <c r="B1711" t="s">
        <v>143</v>
      </c>
      <c r="C1711" t="s">
        <v>75</v>
      </c>
      <c r="D1711" t="s">
        <v>7</v>
      </c>
      <c r="E1711">
        <v>2018</v>
      </c>
      <c r="F1711" t="s">
        <v>0</v>
      </c>
      <c r="G1711">
        <v>102</v>
      </c>
    </row>
    <row r="1712" spans="1:7" x14ac:dyDescent="0.2">
      <c r="A1712">
        <v>25</v>
      </c>
      <c r="B1712" t="s">
        <v>143</v>
      </c>
      <c r="C1712" t="s">
        <v>75</v>
      </c>
      <c r="D1712" t="s">
        <v>7</v>
      </c>
      <c r="E1712">
        <v>2017</v>
      </c>
      <c r="F1712" t="s">
        <v>0</v>
      </c>
      <c r="G1712">
        <v>101.5</v>
      </c>
    </row>
    <row r="1713" spans="1:7" x14ac:dyDescent="0.2">
      <c r="A1713">
        <v>25</v>
      </c>
      <c r="B1713" t="s">
        <v>143</v>
      </c>
      <c r="C1713" t="s">
        <v>75</v>
      </c>
      <c r="D1713" t="s">
        <v>7</v>
      </c>
      <c r="E1713">
        <v>2018</v>
      </c>
      <c r="F1713" t="s">
        <v>1</v>
      </c>
      <c r="G1713">
        <v>102.5</v>
      </c>
    </row>
    <row r="1714" spans="1:7" x14ac:dyDescent="0.2">
      <c r="A1714">
        <v>25</v>
      </c>
      <c r="B1714" t="s">
        <v>143</v>
      </c>
      <c r="C1714" t="s">
        <v>75</v>
      </c>
      <c r="D1714" t="s">
        <v>7</v>
      </c>
      <c r="E1714">
        <v>2017</v>
      </c>
      <c r="F1714" t="s">
        <v>1</v>
      </c>
      <c r="G1714">
        <v>102</v>
      </c>
    </row>
    <row r="1715" spans="1:7" x14ac:dyDescent="0.2">
      <c r="A1715">
        <v>25</v>
      </c>
      <c r="B1715" t="s">
        <v>143</v>
      </c>
      <c r="C1715" t="s">
        <v>75</v>
      </c>
      <c r="D1715" t="s">
        <v>7</v>
      </c>
      <c r="E1715">
        <v>2019</v>
      </c>
      <c r="F1715" t="s">
        <v>0</v>
      </c>
      <c r="G1715">
        <v>102</v>
      </c>
    </row>
    <row r="1716" spans="1:7" x14ac:dyDescent="0.2">
      <c r="A1716">
        <v>25</v>
      </c>
      <c r="B1716" t="s">
        <v>143</v>
      </c>
      <c r="C1716" t="s">
        <v>75</v>
      </c>
      <c r="D1716" t="s">
        <v>7</v>
      </c>
      <c r="E1716">
        <v>2014</v>
      </c>
      <c r="F1716" t="s">
        <v>135</v>
      </c>
      <c r="G1716">
        <v>104.2</v>
      </c>
    </row>
    <row r="1717" spans="1:7" x14ac:dyDescent="0.2">
      <c r="A1717">
        <v>25</v>
      </c>
      <c r="B1717" t="s">
        <v>143</v>
      </c>
      <c r="C1717" t="s">
        <v>75</v>
      </c>
      <c r="D1717" t="s">
        <v>7</v>
      </c>
      <c r="E1717">
        <v>2015</v>
      </c>
      <c r="F1717" t="s">
        <v>135</v>
      </c>
      <c r="G1717">
        <v>103.3</v>
      </c>
    </row>
    <row r="1718" spans="1:7" x14ac:dyDescent="0.2">
      <c r="A1718">
        <v>25</v>
      </c>
      <c r="B1718" t="s">
        <v>144</v>
      </c>
      <c r="C1718" t="s">
        <v>24</v>
      </c>
      <c r="D1718" t="s">
        <v>7</v>
      </c>
      <c r="E1718">
        <v>2016</v>
      </c>
      <c r="F1718" t="s">
        <v>135</v>
      </c>
      <c r="G1718">
        <v>99</v>
      </c>
    </row>
    <row r="1719" spans="1:7" x14ac:dyDescent="0.2">
      <c r="A1719">
        <v>25</v>
      </c>
      <c r="B1719" t="s">
        <v>144</v>
      </c>
      <c r="C1719" t="s">
        <v>24</v>
      </c>
      <c r="D1719" t="s">
        <v>7</v>
      </c>
      <c r="E1719">
        <v>2019</v>
      </c>
      <c r="F1719" t="s">
        <v>133</v>
      </c>
      <c r="G1719">
        <v>101</v>
      </c>
    </row>
    <row r="1720" spans="1:7" x14ac:dyDescent="0.2">
      <c r="A1720">
        <v>25</v>
      </c>
      <c r="B1720" t="s">
        <v>144</v>
      </c>
      <c r="C1720" t="s">
        <v>24</v>
      </c>
      <c r="D1720" t="s">
        <v>7</v>
      </c>
      <c r="E1720">
        <v>2018</v>
      </c>
      <c r="F1720" t="s">
        <v>133</v>
      </c>
      <c r="G1720">
        <v>100</v>
      </c>
    </row>
    <row r="1721" spans="1:7" x14ac:dyDescent="0.2">
      <c r="A1721">
        <v>25</v>
      </c>
      <c r="B1721" t="s">
        <v>144</v>
      </c>
      <c r="C1721" t="s">
        <v>24</v>
      </c>
      <c r="D1721" t="s">
        <v>7</v>
      </c>
      <c r="E1721">
        <v>2020</v>
      </c>
      <c r="F1721" t="s">
        <v>133</v>
      </c>
      <c r="G1721">
        <v>101.5</v>
      </c>
    </row>
    <row r="1722" spans="1:7" x14ac:dyDescent="0.2">
      <c r="A1722">
        <v>25</v>
      </c>
      <c r="B1722" t="s">
        <v>144</v>
      </c>
      <c r="C1722" t="s">
        <v>24</v>
      </c>
      <c r="D1722" t="s">
        <v>7</v>
      </c>
      <c r="E1722">
        <v>2017</v>
      </c>
      <c r="F1722" t="s">
        <v>134</v>
      </c>
      <c r="G1722">
        <v>97.5</v>
      </c>
    </row>
    <row r="1723" spans="1:7" x14ac:dyDescent="0.2">
      <c r="A1723">
        <v>25</v>
      </c>
      <c r="B1723" t="s">
        <v>144</v>
      </c>
      <c r="C1723" t="s">
        <v>24</v>
      </c>
      <c r="D1723" t="s">
        <v>7</v>
      </c>
      <c r="E1723">
        <v>2019</v>
      </c>
      <c r="F1723" t="s">
        <v>1</v>
      </c>
      <c r="G1723">
        <v>104</v>
      </c>
    </row>
    <row r="1724" spans="1:7" x14ac:dyDescent="0.2">
      <c r="A1724">
        <v>25</v>
      </c>
      <c r="B1724" t="s">
        <v>144</v>
      </c>
      <c r="C1724" t="s">
        <v>24</v>
      </c>
      <c r="D1724" t="s">
        <v>7</v>
      </c>
      <c r="E1724">
        <v>2018</v>
      </c>
      <c r="F1724" t="s">
        <v>1</v>
      </c>
      <c r="G1724">
        <v>104</v>
      </c>
    </row>
    <row r="1725" spans="1:7" x14ac:dyDescent="0.2">
      <c r="A1725">
        <v>25</v>
      </c>
      <c r="B1725" t="s">
        <v>144</v>
      </c>
      <c r="C1725" t="s">
        <v>24</v>
      </c>
      <c r="D1725" t="s">
        <v>7</v>
      </c>
      <c r="E1725">
        <v>2020</v>
      </c>
      <c r="F1725" t="s">
        <v>1</v>
      </c>
      <c r="G1725">
        <v>103</v>
      </c>
    </row>
    <row r="1726" spans="1:7" x14ac:dyDescent="0.2">
      <c r="A1726">
        <v>25</v>
      </c>
      <c r="B1726" t="s">
        <v>144</v>
      </c>
      <c r="C1726" t="s">
        <v>24</v>
      </c>
      <c r="D1726" t="s">
        <v>7</v>
      </c>
      <c r="E1726">
        <v>2018</v>
      </c>
      <c r="F1726" t="s">
        <v>0</v>
      </c>
      <c r="G1726">
        <v>101.8</v>
      </c>
    </row>
    <row r="1727" spans="1:7" x14ac:dyDescent="0.2">
      <c r="A1727">
        <v>25</v>
      </c>
      <c r="B1727" t="s">
        <v>144</v>
      </c>
      <c r="C1727" t="s">
        <v>24</v>
      </c>
      <c r="D1727" t="s">
        <v>7</v>
      </c>
      <c r="E1727">
        <v>2020</v>
      </c>
      <c r="F1727" t="s">
        <v>0</v>
      </c>
      <c r="G1727">
        <v>102.5</v>
      </c>
    </row>
    <row r="1728" spans="1:7" x14ac:dyDescent="0.2">
      <c r="A1728">
        <v>25</v>
      </c>
      <c r="B1728" t="s">
        <v>144</v>
      </c>
      <c r="C1728" t="s">
        <v>24</v>
      </c>
      <c r="D1728" t="s">
        <v>7</v>
      </c>
      <c r="E1728">
        <v>2019</v>
      </c>
      <c r="F1728" t="s">
        <v>0</v>
      </c>
      <c r="G1728">
        <v>102</v>
      </c>
    </row>
    <row r="1729" spans="1:7" x14ac:dyDescent="0.2">
      <c r="A1729">
        <v>25</v>
      </c>
      <c r="B1729" t="s">
        <v>144</v>
      </c>
      <c r="C1729" t="s">
        <v>24</v>
      </c>
      <c r="D1729" t="s">
        <v>7</v>
      </c>
      <c r="E1729">
        <v>2015</v>
      </c>
      <c r="F1729" t="s">
        <v>135</v>
      </c>
      <c r="G1729">
        <v>103.3</v>
      </c>
    </row>
    <row r="1730" spans="1:7" x14ac:dyDescent="0.2">
      <c r="A1730">
        <v>25</v>
      </c>
      <c r="B1730" t="s">
        <v>145</v>
      </c>
      <c r="C1730" t="s">
        <v>24</v>
      </c>
      <c r="D1730" t="s">
        <v>7</v>
      </c>
      <c r="E1730">
        <v>2017</v>
      </c>
      <c r="F1730" t="s">
        <v>135</v>
      </c>
      <c r="G1730">
        <v>106.5</v>
      </c>
    </row>
    <row r="1731" spans="1:7" x14ac:dyDescent="0.2">
      <c r="A1731">
        <v>25</v>
      </c>
      <c r="B1731" t="s">
        <v>145</v>
      </c>
      <c r="C1731" t="s">
        <v>24</v>
      </c>
      <c r="D1731" t="s">
        <v>7</v>
      </c>
      <c r="E1731">
        <v>2020</v>
      </c>
      <c r="F1731" t="s">
        <v>0</v>
      </c>
      <c r="G1731">
        <v>102.3</v>
      </c>
    </row>
    <row r="1732" spans="1:7" x14ac:dyDescent="0.2">
      <c r="A1732">
        <v>25</v>
      </c>
      <c r="B1732" t="s">
        <v>145</v>
      </c>
      <c r="C1732" t="s">
        <v>24</v>
      </c>
      <c r="D1732" t="s">
        <v>7</v>
      </c>
      <c r="E1732">
        <v>2019</v>
      </c>
      <c r="F1732" t="s">
        <v>0</v>
      </c>
      <c r="G1732">
        <v>102.5</v>
      </c>
    </row>
    <row r="1733" spans="1:7" x14ac:dyDescent="0.2">
      <c r="A1733">
        <v>25</v>
      </c>
      <c r="B1733" t="s">
        <v>145</v>
      </c>
      <c r="C1733" t="s">
        <v>24</v>
      </c>
      <c r="D1733" t="s">
        <v>7</v>
      </c>
      <c r="E1733">
        <v>2021</v>
      </c>
      <c r="F1733" t="s">
        <v>0</v>
      </c>
      <c r="G1733">
        <v>102.6</v>
      </c>
    </row>
    <row r="1734" spans="1:7" x14ac:dyDescent="0.2">
      <c r="A1734">
        <v>25</v>
      </c>
      <c r="B1734" t="s">
        <v>145</v>
      </c>
      <c r="C1734" t="s">
        <v>24</v>
      </c>
      <c r="D1734" t="s">
        <v>7</v>
      </c>
      <c r="E1734">
        <v>2018</v>
      </c>
      <c r="F1734" t="s">
        <v>134</v>
      </c>
      <c r="G1734">
        <v>102</v>
      </c>
    </row>
    <row r="1735" spans="1:7" x14ac:dyDescent="0.2">
      <c r="A1735">
        <v>25</v>
      </c>
      <c r="B1735" t="s">
        <v>145</v>
      </c>
      <c r="C1735" t="s">
        <v>24</v>
      </c>
      <c r="D1735" t="s">
        <v>7</v>
      </c>
      <c r="E1735">
        <v>2020</v>
      </c>
      <c r="F1735" t="s">
        <v>1</v>
      </c>
      <c r="G1735">
        <v>102.5</v>
      </c>
    </row>
    <row r="1736" spans="1:7" x14ac:dyDescent="0.2">
      <c r="A1736">
        <v>25</v>
      </c>
      <c r="B1736" t="s">
        <v>145</v>
      </c>
      <c r="C1736" t="s">
        <v>24</v>
      </c>
      <c r="D1736" t="s">
        <v>7</v>
      </c>
      <c r="E1736">
        <v>2019</v>
      </c>
      <c r="F1736" t="s">
        <v>1</v>
      </c>
      <c r="G1736">
        <v>102.7</v>
      </c>
    </row>
    <row r="1737" spans="1:7" x14ac:dyDescent="0.2">
      <c r="A1737">
        <v>25</v>
      </c>
      <c r="B1737" t="s">
        <v>145</v>
      </c>
      <c r="C1737" t="s">
        <v>24</v>
      </c>
      <c r="D1737" t="s">
        <v>7</v>
      </c>
      <c r="E1737">
        <v>2021</v>
      </c>
      <c r="F1737" t="s">
        <v>1</v>
      </c>
      <c r="G1737">
        <v>103</v>
      </c>
    </row>
    <row r="1738" spans="1:7" x14ac:dyDescent="0.2">
      <c r="A1738">
        <v>25</v>
      </c>
      <c r="B1738" t="s">
        <v>145</v>
      </c>
      <c r="C1738" t="s">
        <v>24</v>
      </c>
      <c r="D1738" t="s">
        <v>7</v>
      </c>
      <c r="E1738">
        <v>2019</v>
      </c>
      <c r="F1738" t="s">
        <v>133</v>
      </c>
      <c r="G1738">
        <v>102.2</v>
      </c>
    </row>
    <row r="1739" spans="1:7" x14ac:dyDescent="0.2">
      <c r="A1739">
        <v>25</v>
      </c>
      <c r="B1739" t="s">
        <v>145</v>
      </c>
      <c r="C1739" t="s">
        <v>24</v>
      </c>
      <c r="D1739" t="s">
        <v>7</v>
      </c>
      <c r="E1739">
        <v>2021</v>
      </c>
      <c r="F1739" t="s">
        <v>133</v>
      </c>
      <c r="G1739">
        <v>102.3</v>
      </c>
    </row>
    <row r="1740" spans="1:7" x14ac:dyDescent="0.2">
      <c r="A1740">
        <v>25</v>
      </c>
      <c r="B1740" t="s">
        <v>145</v>
      </c>
      <c r="C1740" t="s">
        <v>24</v>
      </c>
      <c r="D1740" t="s">
        <v>7</v>
      </c>
      <c r="E1740">
        <v>2020</v>
      </c>
      <c r="F1740" t="s">
        <v>133</v>
      </c>
      <c r="G1740">
        <v>102</v>
      </c>
    </row>
    <row r="1741" spans="1:7" x14ac:dyDescent="0.2">
      <c r="A1741">
        <v>25</v>
      </c>
      <c r="B1741" t="s">
        <v>145</v>
      </c>
      <c r="C1741" t="s">
        <v>24</v>
      </c>
      <c r="D1741" t="s">
        <v>7</v>
      </c>
      <c r="E1741">
        <v>2016</v>
      </c>
      <c r="F1741" t="s">
        <v>135</v>
      </c>
      <c r="G1741">
        <v>99</v>
      </c>
    </row>
    <row r="1742" spans="1:7" x14ac:dyDescent="0.2">
      <c r="A1742">
        <v>25</v>
      </c>
      <c r="B1742" t="s">
        <v>146</v>
      </c>
      <c r="C1742" t="s">
        <v>24</v>
      </c>
      <c r="D1742" t="s">
        <v>7</v>
      </c>
      <c r="E1742">
        <v>2017</v>
      </c>
      <c r="F1742" t="s">
        <v>135</v>
      </c>
      <c r="G1742">
        <v>106.5</v>
      </c>
    </row>
    <row r="1743" spans="1:7" x14ac:dyDescent="0.2">
      <c r="A1743">
        <v>25</v>
      </c>
      <c r="B1743" t="s">
        <v>146</v>
      </c>
      <c r="C1743" t="s">
        <v>24</v>
      </c>
      <c r="D1743" t="s">
        <v>7</v>
      </c>
      <c r="E1743">
        <v>2021</v>
      </c>
      <c r="F1743" t="s">
        <v>133</v>
      </c>
      <c r="G1743">
        <v>100</v>
      </c>
    </row>
    <row r="1744" spans="1:7" x14ac:dyDescent="0.2">
      <c r="A1744">
        <v>25</v>
      </c>
      <c r="B1744" t="s">
        <v>146</v>
      </c>
      <c r="C1744" t="s">
        <v>24</v>
      </c>
      <c r="D1744" t="s">
        <v>7</v>
      </c>
      <c r="E1744">
        <v>2020</v>
      </c>
      <c r="F1744" t="s">
        <v>133</v>
      </c>
      <c r="G1744">
        <v>98</v>
      </c>
    </row>
    <row r="1745" spans="1:7" x14ac:dyDescent="0.2">
      <c r="A1745">
        <v>25</v>
      </c>
      <c r="B1745" t="s">
        <v>146</v>
      </c>
      <c r="C1745" t="s">
        <v>24</v>
      </c>
      <c r="D1745" t="s">
        <v>7</v>
      </c>
      <c r="E1745">
        <v>2022</v>
      </c>
      <c r="F1745" t="s">
        <v>133</v>
      </c>
      <c r="G1745">
        <v>100.5</v>
      </c>
    </row>
    <row r="1746" spans="1:7" x14ac:dyDescent="0.2">
      <c r="A1746">
        <v>25</v>
      </c>
      <c r="B1746" t="s">
        <v>146</v>
      </c>
      <c r="C1746" t="s">
        <v>24</v>
      </c>
      <c r="D1746" t="s">
        <v>7</v>
      </c>
      <c r="E1746">
        <v>2018</v>
      </c>
      <c r="F1746" t="s">
        <v>135</v>
      </c>
      <c r="G1746">
        <v>97.4</v>
      </c>
    </row>
    <row r="1747" spans="1:7" x14ac:dyDescent="0.2">
      <c r="A1747">
        <v>25</v>
      </c>
      <c r="B1747" t="s">
        <v>146</v>
      </c>
      <c r="C1747" t="s">
        <v>24</v>
      </c>
      <c r="D1747" t="s">
        <v>7</v>
      </c>
      <c r="E1747">
        <v>2021</v>
      </c>
      <c r="F1747" t="s">
        <v>0</v>
      </c>
      <c r="G1747">
        <v>101.5</v>
      </c>
    </row>
    <row r="1748" spans="1:7" x14ac:dyDescent="0.2">
      <c r="A1748">
        <v>25</v>
      </c>
      <c r="B1748" t="s">
        <v>146</v>
      </c>
      <c r="C1748" t="s">
        <v>24</v>
      </c>
      <c r="D1748" t="s">
        <v>7</v>
      </c>
      <c r="E1748">
        <v>2020</v>
      </c>
      <c r="F1748" t="s">
        <v>0</v>
      </c>
      <c r="G1748">
        <v>101.5</v>
      </c>
    </row>
    <row r="1749" spans="1:7" x14ac:dyDescent="0.2">
      <c r="A1749">
        <v>25</v>
      </c>
      <c r="B1749" t="s">
        <v>146</v>
      </c>
      <c r="C1749" t="s">
        <v>24</v>
      </c>
      <c r="D1749" t="s">
        <v>7</v>
      </c>
      <c r="E1749">
        <v>2022</v>
      </c>
      <c r="F1749" t="s">
        <v>0</v>
      </c>
      <c r="G1749">
        <v>102</v>
      </c>
    </row>
    <row r="1750" spans="1:7" x14ac:dyDescent="0.2">
      <c r="A1750">
        <v>25</v>
      </c>
      <c r="B1750" t="s">
        <v>146</v>
      </c>
      <c r="C1750" t="s">
        <v>24</v>
      </c>
      <c r="D1750" t="s">
        <v>7</v>
      </c>
      <c r="E1750">
        <v>2019</v>
      </c>
      <c r="F1750" t="s">
        <v>134</v>
      </c>
      <c r="G1750">
        <v>100</v>
      </c>
    </row>
    <row r="1751" spans="1:7" x14ac:dyDescent="0.2">
      <c r="A1751">
        <v>25</v>
      </c>
      <c r="B1751" t="s">
        <v>146</v>
      </c>
      <c r="C1751" t="s">
        <v>24</v>
      </c>
      <c r="D1751" t="s">
        <v>7</v>
      </c>
      <c r="E1751">
        <v>2021</v>
      </c>
      <c r="F1751" t="s">
        <v>1</v>
      </c>
      <c r="G1751">
        <v>102.5</v>
      </c>
    </row>
    <row r="1752" spans="1:7" x14ac:dyDescent="0.2">
      <c r="A1752">
        <v>25</v>
      </c>
      <c r="B1752" t="s">
        <v>146</v>
      </c>
      <c r="C1752" t="s">
        <v>24</v>
      </c>
      <c r="D1752" t="s">
        <v>7</v>
      </c>
      <c r="E1752">
        <v>2020</v>
      </c>
      <c r="F1752" t="s">
        <v>1</v>
      </c>
      <c r="G1752">
        <v>102.5</v>
      </c>
    </row>
    <row r="1753" spans="1:7" x14ac:dyDescent="0.2">
      <c r="A1753">
        <v>25</v>
      </c>
      <c r="B1753" t="s">
        <v>146</v>
      </c>
      <c r="C1753" t="s">
        <v>24</v>
      </c>
      <c r="D1753" t="s">
        <v>7</v>
      </c>
      <c r="E1753">
        <v>2022</v>
      </c>
      <c r="F1753" t="s">
        <v>1</v>
      </c>
      <c r="G1753">
        <v>103</v>
      </c>
    </row>
    <row r="1754" spans="1:7" x14ac:dyDescent="0.2">
      <c r="A1754">
        <v>26</v>
      </c>
      <c r="B1754" t="s">
        <v>144</v>
      </c>
      <c r="C1754" t="s">
        <v>25</v>
      </c>
      <c r="D1754" t="s">
        <v>7</v>
      </c>
      <c r="E1754">
        <v>2016</v>
      </c>
      <c r="F1754" t="s">
        <v>135</v>
      </c>
      <c r="G1754">
        <v>105.2</v>
      </c>
    </row>
    <row r="1755" spans="1:7" x14ac:dyDescent="0.2">
      <c r="A1755">
        <v>26</v>
      </c>
      <c r="B1755" t="s">
        <v>144</v>
      </c>
      <c r="C1755" t="s">
        <v>25</v>
      </c>
      <c r="D1755" t="s">
        <v>7</v>
      </c>
      <c r="E1755">
        <v>2019</v>
      </c>
      <c r="F1755" t="s">
        <v>133</v>
      </c>
      <c r="G1755">
        <v>99</v>
      </c>
    </row>
    <row r="1756" spans="1:7" x14ac:dyDescent="0.2">
      <c r="A1756">
        <v>26</v>
      </c>
      <c r="B1756" t="s">
        <v>144</v>
      </c>
      <c r="C1756" t="s">
        <v>25</v>
      </c>
      <c r="D1756" t="s">
        <v>7</v>
      </c>
      <c r="E1756">
        <v>2018</v>
      </c>
      <c r="F1756" t="s">
        <v>133</v>
      </c>
      <c r="G1756">
        <v>98</v>
      </c>
    </row>
    <row r="1757" spans="1:7" x14ac:dyDescent="0.2">
      <c r="A1757">
        <v>26</v>
      </c>
      <c r="B1757" t="s">
        <v>144</v>
      </c>
      <c r="C1757" t="s">
        <v>25</v>
      </c>
      <c r="D1757" t="s">
        <v>7</v>
      </c>
      <c r="E1757">
        <v>2020</v>
      </c>
      <c r="F1757" t="s">
        <v>133</v>
      </c>
      <c r="G1757">
        <v>100</v>
      </c>
    </row>
    <row r="1758" spans="1:7" x14ac:dyDescent="0.2">
      <c r="A1758">
        <v>26</v>
      </c>
      <c r="B1758" t="s">
        <v>144</v>
      </c>
      <c r="C1758" t="s">
        <v>25</v>
      </c>
      <c r="D1758" t="s">
        <v>7</v>
      </c>
      <c r="E1758">
        <v>2017</v>
      </c>
      <c r="F1758" t="s">
        <v>134</v>
      </c>
      <c r="G1758">
        <v>101.5</v>
      </c>
    </row>
    <row r="1759" spans="1:7" x14ac:dyDescent="0.2">
      <c r="A1759">
        <v>26</v>
      </c>
      <c r="B1759" t="s">
        <v>144</v>
      </c>
      <c r="C1759" t="s">
        <v>25</v>
      </c>
      <c r="D1759" t="s">
        <v>7</v>
      </c>
      <c r="E1759">
        <v>2019</v>
      </c>
      <c r="F1759" t="s">
        <v>1</v>
      </c>
      <c r="G1759">
        <v>102</v>
      </c>
    </row>
    <row r="1760" spans="1:7" x14ac:dyDescent="0.2">
      <c r="A1760">
        <v>26</v>
      </c>
      <c r="B1760" t="s">
        <v>144</v>
      </c>
      <c r="C1760" t="s">
        <v>25</v>
      </c>
      <c r="D1760" t="s">
        <v>7</v>
      </c>
      <c r="E1760">
        <v>2018</v>
      </c>
      <c r="F1760" t="s">
        <v>1</v>
      </c>
      <c r="G1760">
        <v>101.5</v>
      </c>
    </row>
    <row r="1761" spans="1:7" x14ac:dyDescent="0.2">
      <c r="A1761">
        <v>26</v>
      </c>
      <c r="B1761" t="s">
        <v>144</v>
      </c>
      <c r="C1761" t="s">
        <v>25</v>
      </c>
      <c r="D1761" t="s">
        <v>7</v>
      </c>
      <c r="E1761">
        <v>2020</v>
      </c>
      <c r="F1761" t="s">
        <v>1</v>
      </c>
      <c r="G1761">
        <v>102.5</v>
      </c>
    </row>
    <row r="1762" spans="1:7" x14ac:dyDescent="0.2">
      <c r="A1762">
        <v>26</v>
      </c>
      <c r="B1762" t="s">
        <v>144</v>
      </c>
      <c r="C1762" t="s">
        <v>25</v>
      </c>
      <c r="D1762" t="s">
        <v>7</v>
      </c>
      <c r="E1762">
        <v>2018</v>
      </c>
      <c r="F1762" t="s">
        <v>0</v>
      </c>
      <c r="G1762">
        <v>100</v>
      </c>
    </row>
    <row r="1763" spans="1:7" x14ac:dyDescent="0.2">
      <c r="A1763">
        <v>26</v>
      </c>
      <c r="B1763" t="s">
        <v>144</v>
      </c>
      <c r="C1763" t="s">
        <v>25</v>
      </c>
      <c r="D1763" t="s">
        <v>7</v>
      </c>
      <c r="E1763">
        <v>2020</v>
      </c>
      <c r="F1763" t="s">
        <v>0</v>
      </c>
      <c r="G1763">
        <v>101.5</v>
      </c>
    </row>
    <row r="1764" spans="1:7" x14ac:dyDescent="0.2">
      <c r="A1764">
        <v>26</v>
      </c>
      <c r="B1764" t="s">
        <v>144</v>
      </c>
      <c r="C1764" t="s">
        <v>25</v>
      </c>
      <c r="D1764" t="s">
        <v>7</v>
      </c>
      <c r="E1764">
        <v>2019</v>
      </c>
      <c r="F1764" t="s">
        <v>0</v>
      </c>
      <c r="G1764">
        <v>101</v>
      </c>
    </row>
    <row r="1765" spans="1:7" x14ac:dyDescent="0.2">
      <c r="A1765">
        <v>26</v>
      </c>
      <c r="B1765" t="s">
        <v>144</v>
      </c>
      <c r="C1765" t="s">
        <v>25</v>
      </c>
      <c r="D1765" t="s">
        <v>7</v>
      </c>
      <c r="E1765">
        <v>2015</v>
      </c>
      <c r="F1765" t="s">
        <v>135</v>
      </c>
      <c r="G1765">
        <v>99.9</v>
      </c>
    </row>
    <row r="1766" spans="1:7" x14ac:dyDescent="0.2">
      <c r="A1766">
        <v>26</v>
      </c>
      <c r="B1766" t="s">
        <v>145</v>
      </c>
      <c r="C1766" t="s">
        <v>25</v>
      </c>
      <c r="D1766" t="s">
        <v>7</v>
      </c>
      <c r="E1766">
        <v>2017</v>
      </c>
      <c r="F1766" t="s">
        <v>135</v>
      </c>
      <c r="G1766">
        <v>101.6</v>
      </c>
    </row>
    <row r="1767" spans="1:7" x14ac:dyDescent="0.2">
      <c r="A1767">
        <v>26</v>
      </c>
      <c r="B1767" t="s">
        <v>145</v>
      </c>
      <c r="C1767" t="s">
        <v>25</v>
      </c>
      <c r="D1767" t="s">
        <v>7</v>
      </c>
      <c r="E1767">
        <v>2020</v>
      </c>
      <c r="F1767" t="s">
        <v>0</v>
      </c>
      <c r="G1767">
        <v>102</v>
      </c>
    </row>
    <row r="1768" spans="1:7" x14ac:dyDescent="0.2">
      <c r="A1768">
        <v>26</v>
      </c>
      <c r="B1768" t="s">
        <v>145</v>
      </c>
      <c r="C1768" t="s">
        <v>25</v>
      </c>
      <c r="D1768" t="s">
        <v>7</v>
      </c>
      <c r="E1768">
        <v>2019</v>
      </c>
      <c r="F1768" t="s">
        <v>0</v>
      </c>
      <c r="G1768">
        <v>101.5</v>
      </c>
    </row>
    <row r="1769" spans="1:7" x14ac:dyDescent="0.2">
      <c r="A1769">
        <v>26</v>
      </c>
      <c r="B1769" t="s">
        <v>145</v>
      </c>
      <c r="C1769" t="s">
        <v>25</v>
      </c>
      <c r="D1769" t="s">
        <v>7</v>
      </c>
      <c r="E1769">
        <v>2021</v>
      </c>
      <c r="F1769" t="s">
        <v>0</v>
      </c>
      <c r="G1769">
        <v>101.8</v>
      </c>
    </row>
    <row r="1770" spans="1:7" x14ac:dyDescent="0.2">
      <c r="A1770">
        <v>26</v>
      </c>
      <c r="B1770" t="s">
        <v>145</v>
      </c>
      <c r="C1770" t="s">
        <v>25</v>
      </c>
      <c r="D1770" t="s">
        <v>7</v>
      </c>
      <c r="E1770">
        <v>2018</v>
      </c>
      <c r="F1770" t="s">
        <v>134</v>
      </c>
      <c r="G1770">
        <v>101</v>
      </c>
    </row>
    <row r="1771" spans="1:7" x14ac:dyDescent="0.2">
      <c r="A1771">
        <v>26</v>
      </c>
      <c r="B1771" t="s">
        <v>145</v>
      </c>
      <c r="C1771" t="s">
        <v>25</v>
      </c>
      <c r="D1771" t="s">
        <v>7</v>
      </c>
      <c r="E1771">
        <v>2020</v>
      </c>
      <c r="F1771" t="s">
        <v>1</v>
      </c>
      <c r="G1771">
        <v>103</v>
      </c>
    </row>
    <row r="1772" spans="1:7" x14ac:dyDescent="0.2">
      <c r="A1772">
        <v>26</v>
      </c>
      <c r="B1772" t="s">
        <v>145</v>
      </c>
      <c r="C1772" t="s">
        <v>25</v>
      </c>
      <c r="D1772" t="s">
        <v>7</v>
      </c>
      <c r="E1772">
        <v>2019</v>
      </c>
      <c r="F1772" t="s">
        <v>1</v>
      </c>
      <c r="G1772">
        <v>102</v>
      </c>
    </row>
    <row r="1773" spans="1:7" x14ac:dyDescent="0.2">
      <c r="A1773">
        <v>26</v>
      </c>
      <c r="B1773" t="s">
        <v>145</v>
      </c>
      <c r="C1773" t="s">
        <v>25</v>
      </c>
      <c r="D1773" t="s">
        <v>7</v>
      </c>
      <c r="E1773">
        <v>2021</v>
      </c>
      <c r="F1773" t="s">
        <v>1</v>
      </c>
      <c r="G1773">
        <v>102.8</v>
      </c>
    </row>
    <row r="1774" spans="1:7" x14ac:dyDescent="0.2">
      <c r="A1774">
        <v>26</v>
      </c>
      <c r="B1774" t="s">
        <v>145</v>
      </c>
      <c r="C1774" t="s">
        <v>25</v>
      </c>
      <c r="D1774" t="s">
        <v>7</v>
      </c>
      <c r="E1774">
        <v>2019</v>
      </c>
      <c r="F1774" t="s">
        <v>133</v>
      </c>
      <c r="G1774">
        <v>101</v>
      </c>
    </row>
    <row r="1775" spans="1:7" x14ac:dyDescent="0.2">
      <c r="A1775">
        <v>26</v>
      </c>
      <c r="B1775" t="s">
        <v>145</v>
      </c>
      <c r="C1775" t="s">
        <v>25</v>
      </c>
      <c r="D1775" t="s">
        <v>7</v>
      </c>
      <c r="E1775">
        <v>2021</v>
      </c>
      <c r="F1775" t="s">
        <v>133</v>
      </c>
      <c r="G1775">
        <v>101.3</v>
      </c>
    </row>
    <row r="1776" spans="1:7" x14ac:dyDescent="0.2">
      <c r="A1776">
        <v>26</v>
      </c>
      <c r="B1776" t="s">
        <v>145</v>
      </c>
      <c r="C1776" t="s">
        <v>25</v>
      </c>
      <c r="D1776" t="s">
        <v>7</v>
      </c>
      <c r="E1776">
        <v>2020</v>
      </c>
      <c r="F1776" t="s">
        <v>133</v>
      </c>
      <c r="G1776">
        <v>101.5</v>
      </c>
    </row>
    <row r="1777" spans="1:7" x14ac:dyDescent="0.2">
      <c r="A1777">
        <v>26</v>
      </c>
      <c r="B1777" t="s">
        <v>145</v>
      </c>
      <c r="C1777" t="s">
        <v>25</v>
      </c>
      <c r="D1777" t="s">
        <v>7</v>
      </c>
      <c r="E1777">
        <v>2016</v>
      </c>
      <c r="F1777" t="s">
        <v>135</v>
      </c>
      <c r="G1777">
        <v>105.2</v>
      </c>
    </row>
    <row r="1778" spans="1:7" x14ac:dyDescent="0.2">
      <c r="A1778">
        <v>26</v>
      </c>
      <c r="B1778" t="s">
        <v>146</v>
      </c>
      <c r="C1778" t="s">
        <v>25</v>
      </c>
      <c r="D1778" t="s">
        <v>7</v>
      </c>
      <c r="E1778">
        <v>2017</v>
      </c>
      <c r="F1778" t="s">
        <v>135</v>
      </c>
      <c r="G1778">
        <v>101.2</v>
      </c>
    </row>
    <row r="1779" spans="1:7" x14ac:dyDescent="0.2">
      <c r="A1779">
        <v>26</v>
      </c>
      <c r="B1779" t="s">
        <v>146</v>
      </c>
      <c r="C1779" t="s">
        <v>25</v>
      </c>
      <c r="D1779" t="s">
        <v>7</v>
      </c>
      <c r="E1779">
        <v>2021</v>
      </c>
      <c r="F1779" t="s">
        <v>133</v>
      </c>
      <c r="G1779">
        <v>100.5</v>
      </c>
    </row>
    <row r="1780" spans="1:7" x14ac:dyDescent="0.2">
      <c r="A1780">
        <v>26</v>
      </c>
      <c r="B1780" t="s">
        <v>146</v>
      </c>
      <c r="C1780" t="s">
        <v>25</v>
      </c>
      <c r="D1780" t="s">
        <v>7</v>
      </c>
      <c r="E1780">
        <v>2020</v>
      </c>
      <c r="F1780" t="s">
        <v>133</v>
      </c>
      <c r="G1780">
        <v>100</v>
      </c>
    </row>
    <row r="1781" spans="1:7" x14ac:dyDescent="0.2">
      <c r="A1781">
        <v>26</v>
      </c>
      <c r="B1781" t="s">
        <v>146</v>
      </c>
      <c r="C1781" t="s">
        <v>25</v>
      </c>
      <c r="D1781" t="s">
        <v>7</v>
      </c>
      <c r="E1781">
        <v>2022</v>
      </c>
      <c r="F1781" t="s">
        <v>133</v>
      </c>
      <c r="G1781">
        <v>101</v>
      </c>
    </row>
    <row r="1782" spans="1:7" x14ac:dyDescent="0.2">
      <c r="A1782">
        <v>26</v>
      </c>
      <c r="B1782" t="s">
        <v>146</v>
      </c>
      <c r="C1782" t="s">
        <v>25</v>
      </c>
      <c r="D1782" t="s">
        <v>7</v>
      </c>
      <c r="E1782">
        <v>2018</v>
      </c>
      <c r="F1782" t="s">
        <v>135</v>
      </c>
      <c r="G1782">
        <v>102.6</v>
      </c>
    </row>
    <row r="1783" spans="1:7" x14ac:dyDescent="0.2">
      <c r="A1783">
        <v>26</v>
      </c>
      <c r="B1783" t="s">
        <v>146</v>
      </c>
      <c r="C1783" t="s">
        <v>25</v>
      </c>
      <c r="D1783" t="s">
        <v>7</v>
      </c>
      <c r="E1783">
        <v>2021</v>
      </c>
      <c r="F1783" t="s">
        <v>0</v>
      </c>
      <c r="G1783">
        <v>101.5</v>
      </c>
    </row>
    <row r="1784" spans="1:7" x14ac:dyDescent="0.2">
      <c r="A1784">
        <v>26</v>
      </c>
      <c r="B1784" t="s">
        <v>146</v>
      </c>
      <c r="C1784" t="s">
        <v>25</v>
      </c>
      <c r="D1784" t="s">
        <v>7</v>
      </c>
      <c r="E1784">
        <v>2020</v>
      </c>
      <c r="F1784" t="s">
        <v>0</v>
      </c>
      <c r="G1784">
        <v>101</v>
      </c>
    </row>
    <row r="1785" spans="1:7" x14ac:dyDescent="0.2">
      <c r="A1785">
        <v>26</v>
      </c>
      <c r="B1785" t="s">
        <v>146</v>
      </c>
      <c r="C1785" t="s">
        <v>25</v>
      </c>
      <c r="D1785" t="s">
        <v>7</v>
      </c>
      <c r="E1785">
        <v>2022</v>
      </c>
      <c r="F1785" t="s">
        <v>0</v>
      </c>
      <c r="G1785">
        <v>102</v>
      </c>
    </row>
    <row r="1786" spans="1:7" x14ac:dyDescent="0.2">
      <c r="A1786">
        <v>26</v>
      </c>
      <c r="B1786" t="s">
        <v>146</v>
      </c>
      <c r="C1786" t="s">
        <v>25</v>
      </c>
      <c r="D1786" t="s">
        <v>7</v>
      </c>
      <c r="E1786">
        <v>2019</v>
      </c>
      <c r="F1786" t="s">
        <v>134</v>
      </c>
      <c r="G1786">
        <v>105</v>
      </c>
    </row>
    <row r="1787" spans="1:7" x14ac:dyDescent="0.2">
      <c r="A1787">
        <v>26</v>
      </c>
      <c r="B1787" t="s">
        <v>146</v>
      </c>
      <c r="C1787" t="s">
        <v>25</v>
      </c>
      <c r="D1787" t="s">
        <v>7</v>
      </c>
      <c r="E1787">
        <v>2021</v>
      </c>
      <c r="F1787" t="s">
        <v>1</v>
      </c>
      <c r="G1787">
        <v>102</v>
      </c>
    </row>
    <row r="1788" spans="1:7" x14ac:dyDescent="0.2">
      <c r="A1788">
        <v>26</v>
      </c>
      <c r="B1788" t="s">
        <v>146</v>
      </c>
      <c r="C1788" t="s">
        <v>25</v>
      </c>
      <c r="D1788" t="s">
        <v>7</v>
      </c>
      <c r="E1788">
        <v>2020</v>
      </c>
      <c r="F1788" t="s">
        <v>1</v>
      </c>
      <c r="G1788">
        <v>101.5</v>
      </c>
    </row>
    <row r="1789" spans="1:7" x14ac:dyDescent="0.2">
      <c r="A1789">
        <v>26</v>
      </c>
      <c r="B1789" t="s">
        <v>146</v>
      </c>
      <c r="C1789" t="s">
        <v>25</v>
      </c>
      <c r="D1789" t="s">
        <v>7</v>
      </c>
      <c r="E1789">
        <v>2022</v>
      </c>
      <c r="F1789" t="s">
        <v>1</v>
      </c>
      <c r="G1789">
        <v>103</v>
      </c>
    </row>
    <row r="1790" spans="1:7" x14ac:dyDescent="0.2">
      <c r="A1790">
        <v>28</v>
      </c>
      <c r="B1790" t="s">
        <v>136</v>
      </c>
      <c r="C1790" t="s">
        <v>111</v>
      </c>
      <c r="D1790" t="s">
        <v>27</v>
      </c>
      <c r="E1790">
        <v>2007</v>
      </c>
      <c r="F1790" t="s">
        <v>135</v>
      </c>
      <c r="G1790">
        <v>10044.5</v>
      </c>
    </row>
    <row r="1791" spans="1:7" x14ac:dyDescent="0.2">
      <c r="A1791">
        <v>28</v>
      </c>
      <c r="B1791" t="s">
        <v>136</v>
      </c>
      <c r="C1791" t="s">
        <v>111</v>
      </c>
      <c r="D1791" t="s">
        <v>27</v>
      </c>
      <c r="E1791">
        <v>2008</v>
      </c>
      <c r="F1791" t="s">
        <v>135</v>
      </c>
      <c r="G1791">
        <v>9304.6</v>
      </c>
    </row>
    <row r="1792" spans="1:7" x14ac:dyDescent="0.2">
      <c r="A1792">
        <v>28</v>
      </c>
      <c r="B1792" t="s">
        <v>136</v>
      </c>
      <c r="C1792" t="s">
        <v>111</v>
      </c>
      <c r="D1792" t="s">
        <v>27</v>
      </c>
      <c r="E1792">
        <v>2009</v>
      </c>
      <c r="F1792" t="s">
        <v>134</v>
      </c>
      <c r="G1792">
        <v>6500</v>
      </c>
    </row>
    <row r="1793" spans="1:7" x14ac:dyDescent="0.2">
      <c r="A1793">
        <v>28</v>
      </c>
      <c r="B1793" t="s">
        <v>136</v>
      </c>
      <c r="C1793" t="s">
        <v>111</v>
      </c>
      <c r="D1793" t="s">
        <v>27</v>
      </c>
      <c r="E1793">
        <v>2010</v>
      </c>
      <c r="F1793" t="s">
        <v>0</v>
      </c>
      <c r="G1793">
        <v>6000</v>
      </c>
    </row>
    <row r="1794" spans="1:7" x14ac:dyDescent="0.2">
      <c r="A1794">
        <v>28</v>
      </c>
      <c r="B1794" t="s">
        <v>136</v>
      </c>
      <c r="C1794" t="s">
        <v>111</v>
      </c>
      <c r="D1794" t="s">
        <v>27</v>
      </c>
      <c r="E1794">
        <v>2011</v>
      </c>
      <c r="F1794" t="s">
        <v>0</v>
      </c>
      <c r="G1794">
        <v>6200</v>
      </c>
    </row>
    <row r="1795" spans="1:7" x14ac:dyDescent="0.2">
      <c r="A1795">
        <v>28</v>
      </c>
      <c r="B1795" t="s">
        <v>136</v>
      </c>
      <c r="C1795" t="s">
        <v>111</v>
      </c>
      <c r="D1795" t="s">
        <v>27</v>
      </c>
      <c r="E1795">
        <v>2011</v>
      </c>
      <c r="F1795" t="s">
        <v>1</v>
      </c>
      <c r="G1795">
        <v>7500</v>
      </c>
    </row>
    <row r="1796" spans="1:7" x14ac:dyDescent="0.2">
      <c r="A1796">
        <v>28</v>
      </c>
      <c r="B1796" t="s">
        <v>136</v>
      </c>
      <c r="C1796" t="s">
        <v>111</v>
      </c>
      <c r="D1796" t="s">
        <v>27</v>
      </c>
      <c r="E1796">
        <v>2012</v>
      </c>
      <c r="F1796" t="s">
        <v>0</v>
      </c>
      <c r="G1796">
        <v>6500</v>
      </c>
    </row>
    <row r="1797" spans="1:7" x14ac:dyDescent="0.2">
      <c r="A1797">
        <v>28</v>
      </c>
      <c r="B1797" t="s">
        <v>136</v>
      </c>
      <c r="C1797" t="s">
        <v>111</v>
      </c>
      <c r="D1797" t="s">
        <v>27</v>
      </c>
      <c r="E1797">
        <v>2012</v>
      </c>
      <c r="F1797" t="s">
        <v>1</v>
      </c>
      <c r="G1797">
        <v>8000</v>
      </c>
    </row>
    <row r="1798" spans="1:7" x14ac:dyDescent="0.2">
      <c r="A1798">
        <v>28</v>
      </c>
      <c r="B1798" t="s">
        <v>136</v>
      </c>
      <c r="C1798" t="s">
        <v>111</v>
      </c>
      <c r="D1798" t="s">
        <v>27</v>
      </c>
      <c r="E1798">
        <v>2010</v>
      </c>
      <c r="F1798" t="s">
        <v>1</v>
      </c>
      <c r="G1798">
        <v>7000</v>
      </c>
    </row>
    <row r="1799" spans="1:7" x14ac:dyDescent="0.2">
      <c r="A1799">
        <v>28</v>
      </c>
      <c r="B1799" t="s">
        <v>137</v>
      </c>
      <c r="C1799" t="s">
        <v>26</v>
      </c>
      <c r="D1799" t="s">
        <v>27</v>
      </c>
      <c r="E1799">
        <v>2008</v>
      </c>
      <c r="F1799" t="s">
        <v>135</v>
      </c>
      <c r="G1799">
        <v>9304.6</v>
      </c>
    </row>
    <row r="1800" spans="1:7" x14ac:dyDescent="0.2">
      <c r="A1800">
        <v>28</v>
      </c>
      <c r="B1800" t="s">
        <v>137</v>
      </c>
      <c r="C1800" t="s">
        <v>26</v>
      </c>
      <c r="D1800" t="s">
        <v>27</v>
      </c>
      <c r="E1800">
        <v>2012</v>
      </c>
      <c r="F1800" t="s">
        <v>1</v>
      </c>
      <c r="G1800">
        <v>10300</v>
      </c>
    </row>
    <row r="1801" spans="1:7" x14ac:dyDescent="0.2">
      <c r="A1801">
        <v>28</v>
      </c>
      <c r="B1801" t="s">
        <v>137</v>
      </c>
      <c r="C1801" t="s">
        <v>26</v>
      </c>
      <c r="D1801" t="s">
        <v>27</v>
      </c>
      <c r="E1801">
        <v>2011</v>
      </c>
      <c r="F1801" t="s">
        <v>0</v>
      </c>
      <c r="G1801">
        <v>9000</v>
      </c>
    </row>
    <row r="1802" spans="1:7" x14ac:dyDescent="0.2">
      <c r="A1802">
        <v>28</v>
      </c>
      <c r="B1802" t="s">
        <v>137</v>
      </c>
      <c r="C1802" t="s">
        <v>26</v>
      </c>
      <c r="D1802" t="s">
        <v>27</v>
      </c>
      <c r="E1802">
        <v>2009</v>
      </c>
      <c r="F1802" t="s">
        <v>135</v>
      </c>
      <c r="G1802">
        <v>8533</v>
      </c>
    </row>
    <row r="1803" spans="1:7" x14ac:dyDescent="0.2">
      <c r="A1803">
        <v>28</v>
      </c>
      <c r="B1803" t="s">
        <v>137</v>
      </c>
      <c r="C1803" t="s">
        <v>26</v>
      </c>
      <c r="D1803" t="s">
        <v>27</v>
      </c>
      <c r="E1803">
        <v>2013</v>
      </c>
      <c r="F1803" t="s">
        <v>0</v>
      </c>
      <c r="G1803">
        <v>9300</v>
      </c>
    </row>
    <row r="1804" spans="1:7" x14ac:dyDescent="0.2">
      <c r="A1804">
        <v>28</v>
      </c>
      <c r="B1804" t="s">
        <v>137</v>
      </c>
      <c r="C1804" t="s">
        <v>26</v>
      </c>
      <c r="D1804" t="s">
        <v>27</v>
      </c>
      <c r="E1804">
        <v>2011</v>
      </c>
      <c r="F1804" t="s">
        <v>1</v>
      </c>
      <c r="G1804">
        <v>9900</v>
      </c>
    </row>
    <row r="1805" spans="1:7" x14ac:dyDescent="0.2">
      <c r="A1805">
        <v>28</v>
      </c>
      <c r="B1805" t="s">
        <v>137</v>
      </c>
      <c r="C1805" t="s">
        <v>26</v>
      </c>
      <c r="D1805" t="s">
        <v>27</v>
      </c>
      <c r="E1805">
        <v>2010</v>
      </c>
      <c r="F1805" t="s">
        <v>134</v>
      </c>
      <c r="G1805">
        <v>9500</v>
      </c>
    </row>
    <row r="1806" spans="1:7" x14ac:dyDescent="0.2">
      <c r="A1806">
        <v>28</v>
      </c>
      <c r="B1806" t="s">
        <v>137</v>
      </c>
      <c r="C1806" t="s">
        <v>26</v>
      </c>
      <c r="D1806" t="s">
        <v>27</v>
      </c>
      <c r="E1806">
        <v>2013</v>
      </c>
      <c r="F1806" t="s">
        <v>1</v>
      </c>
      <c r="G1806">
        <v>10700</v>
      </c>
    </row>
    <row r="1807" spans="1:7" x14ac:dyDescent="0.2">
      <c r="A1807">
        <v>28</v>
      </c>
      <c r="B1807" t="s">
        <v>137</v>
      </c>
      <c r="C1807" t="s">
        <v>26</v>
      </c>
      <c r="D1807" t="s">
        <v>27</v>
      </c>
      <c r="E1807">
        <v>2012</v>
      </c>
      <c r="F1807" t="s">
        <v>0</v>
      </c>
      <c r="G1807">
        <v>9100</v>
      </c>
    </row>
    <row r="1808" spans="1:7" x14ac:dyDescent="0.2">
      <c r="A1808">
        <v>28</v>
      </c>
      <c r="B1808" t="s">
        <v>138</v>
      </c>
      <c r="C1808" t="s">
        <v>26</v>
      </c>
      <c r="D1808" t="s">
        <v>27</v>
      </c>
      <c r="E1808">
        <v>2011</v>
      </c>
      <c r="F1808" t="s">
        <v>134</v>
      </c>
      <c r="G1808">
        <v>9950</v>
      </c>
    </row>
    <row r="1809" spans="1:7" x14ac:dyDescent="0.2">
      <c r="A1809">
        <v>28</v>
      </c>
      <c r="B1809" t="s">
        <v>138</v>
      </c>
      <c r="C1809" t="s">
        <v>26</v>
      </c>
      <c r="D1809" t="s">
        <v>27</v>
      </c>
      <c r="E1809">
        <v>2013</v>
      </c>
      <c r="F1809" t="s">
        <v>0</v>
      </c>
      <c r="G1809">
        <v>10300</v>
      </c>
    </row>
    <row r="1810" spans="1:7" x14ac:dyDescent="0.2">
      <c r="A1810">
        <v>28</v>
      </c>
      <c r="B1810" t="s">
        <v>138</v>
      </c>
      <c r="C1810" t="s">
        <v>26</v>
      </c>
      <c r="D1810" t="s">
        <v>27</v>
      </c>
      <c r="E1810">
        <v>2012</v>
      </c>
      <c r="F1810" t="s">
        <v>0</v>
      </c>
      <c r="G1810">
        <v>10100</v>
      </c>
    </row>
    <row r="1811" spans="1:7" x14ac:dyDescent="0.2">
      <c r="A1811">
        <v>28</v>
      </c>
      <c r="B1811" t="s">
        <v>138</v>
      </c>
      <c r="C1811" t="s">
        <v>26</v>
      </c>
      <c r="D1811" t="s">
        <v>27</v>
      </c>
      <c r="E1811">
        <v>2013</v>
      </c>
      <c r="F1811" t="s">
        <v>1</v>
      </c>
      <c r="G1811">
        <v>11000</v>
      </c>
    </row>
    <row r="1812" spans="1:7" x14ac:dyDescent="0.2">
      <c r="A1812">
        <v>28</v>
      </c>
      <c r="B1812" t="s">
        <v>138</v>
      </c>
      <c r="C1812" t="s">
        <v>26</v>
      </c>
      <c r="D1812" t="s">
        <v>27</v>
      </c>
      <c r="E1812">
        <v>2012</v>
      </c>
      <c r="F1812" t="s">
        <v>1</v>
      </c>
      <c r="G1812">
        <v>10300</v>
      </c>
    </row>
    <row r="1813" spans="1:7" x14ac:dyDescent="0.2">
      <c r="A1813">
        <v>28</v>
      </c>
      <c r="B1813" t="s">
        <v>138</v>
      </c>
      <c r="C1813" t="s">
        <v>26</v>
      </c>
      <c r="D1813" t="s">
        <v>27</v>
      </c>
      <c r="E1813">
        <v>2010</v>
      </c>
      <c r="F1813" t="s">
        <v>135</v>
      </c>
      <c r="G1813">
        <v>9790.1</v>
      </c>
    </row>
    <row r="1814" spans="1:7" x14ac:dyDescent="0.2">
      <c r="A1814">
        <v>28</v>
      </c>
      <c r="B1814" t="s">
        <v>138</v>
      </c>
      <c r="C1814" t="s">
        <v>26</v>
      </c>
      <c r="D1814" t="s">
        <v>27</v>
      </c>
      <c r="E1814">
        <v>2014</v>
      </c>
      <c r="F1814" t="s">
        <v>0</v>
      </c>
      <c r="G1814">
        <v>10500</v>
      </c>
    </row>
    <row r="1815" spans="1:7" x14ac:dyDescent="0.2">
      <c r="A1815">
        <v>28</v>
      </c>
      <c r="B1815" t="s">
        <v>138</v>
      </c>
      <c r="C1815" t="s">
        <v>26</v>
      </c>
      <c r="D1815" t="s">
        <v>27</v>
      </c>
      <c r="E1815">
        <v>2014</v>
      </c>
      <c r="F1815" t="s">
        <v>1</v>
      </c>
      <c r="G1815">
        <v>11350</v>
      </c>
    </row>
    <row r="1816" spans="1:7" x14ac:dyDescent="0.2">
      <c r="A1816">
        <v>28</v>
      </c>
      <c r="B1816" t="s">
        <v>139</v>
      </c>
      <c r="C1816" t="s">
        <v>26</v>
      </c>
      <c r="D1816" t="s">
        <v>27</v>
      </c>
      <c r="E1816">
        <v>2013</v>
      </c>
      <c r="F1816" t="s">
        <v>1</v>
      </c>
      <c r="G1816">
        <v>10500</v>
      </c>
    </row>
    <row r="1817" spans="1:7" x14ac:dyDescent="0.2">
      <c r="A1817">
        <v>28</v>
      </c>
      <c r="B1817" t="s">
        <v>139</v>
      </c>
      <c r="C1817" t="s">
        <v>26</v>
      </c>
      <c r="D1817" t="s">
        <v>27</v>
      </c>
      <c r="E1817">
        <v>2015</v>
      </c>
      <c r="F1817" t="s">
        <v>0</v>
      </c>
      <c r="G1817">
        <v>10300</v>
      </c>
    </row>
    <row r="1818" spans="1:7" x14ac:dyDescent="0.2">
      <c r="A1818">
        <v>28</v>
      </c>
      <c r="B1818" t="s">
        <v>139</v>
      </c>
      <c r="C1818" t="s">
        <v>26</v>
      </c>
      <c r="D1818" t="s">
        <v>27</v>
      </c>
      <c r="E1818">
        <v>2011</v>
      </c>
      <c r="F1818" t="s">
        <v>135</v>
      </c>
      <c r="G1818">
        <v>10120</v>
      </c>
    </row>
    <row r="1819" spans="1:7" x14ac:dyDescent="0.2">
      <c r="A1819">
        <v>28</v>
      </c>
      <c r="B1819" t="s">
        <v>139</v>
      </c>
      <c r="C1819" t="s">
        <v>26</v>
      </c>
      <c r="D1819" t="s">
        <v>27</v>
      </c>
      <c r="E1819">
        <v>2014</v>
      </c>
      <c r="F1819" t="s">
        <v>0</v>
      </c>
      <c r="G1819">
        <v>10250</v>
      </c>
    </row>
    <row r="1820" spans="1:7" x14ac:dyDescent="0.2">
      <c r="A1820">
        <v>28</v>
      </c>
      <c r="B1820" t="s">
        <v>139</v>
      </c>
      <c r="C1820" t="s">
        <v>26</v>
      </c>
      <c r="D1820" t="s">
        <v>27</v>
      </c>
      <c r="E1820">
        <v>2015</v>
      </c>
      <c r="F1820" t="s">
        <v>1</v>
      </c>
      <c r="G1820">
        <v>10700</v>
      </c>
    </row>
    <row r="1821" spans="1:7" x14ac:dyDescent="0.2">
      <c r="A1821">
        <v>28</v>
      </c>
      <c r="B1821" t="s">
        <v>139</v>
      </c>
      <c r="C1821" t="s">
        <v>26</v>
      </c>
      <c r="D1821" t="s">
        <v>27</v>
      </c>
      <c r="E1821">
        <v>2012</v>
      </c>
      <c r="F1821" t="s">
        <v>134</v>
      </c>
      <c r="G1821">
        <v>10200</v>
      </c>
    </row>
    <row r="1822" spans="1:7" x14ac:dyDescent="0.2">
      <c r="A1822">
        <v>28</v>
      </c>
      <c r="B1822" t="s">
        <v>139</v>
      </c>
      <c r="C1822" t="s">
        <v>26</v>
      </c>
      <c r="D1822" t="s">
        <v>27</v>
      </c>
      <c r="E1822">
        <v>2014</v>
      </c>
      <c r="F1822" t="s">
        <v>1</v>
      </c>
      <c r="G1822">
        <v>10600</v>
      </c>
    </row>
    <row r="1823" spans="1:7" x14ac:dyDescent="0.2">
      <c r="A1823">
        <v>28</v>
      </c>
      <c r="B1823" t="s">
        <v>139</v>
      </c>
      <c r="C1823" t="s">
        <v>26</v>
      </c>
      <c r="D1823" t="s">
        <v>27</v>
      </c>
      <c r="E1823">
        <v>2013</v>
      </c>
      <c r="F1823" t="s">
        <v>0</v>
      </c>
      <c r="G1823">
        <v>10200</v>
      </c>
    </row>
    <row r="1824" spans="1:7" x14ac:dyDescent="0.2">
      <c r="A1824">
        <v>28</v>
      </c>
      <c r="B1824" t="s">
        <v>140</v>
      </c>
      <c r="C1824" t="s">
        <v>26</v>
      </c>
      <c r="D1824" t="s">
        <v>27</v>
      </c>
      <c r="E1824">
        <v>2011</v>
      </c>
      <c r="F1824" t="s">
        <v>135</v>
      </c>
      <c r="G1824">
        <v>10120</v>
      </c>
    </row>
    <row r="1825" spans="1:7" x14ac:dyDescent="0.2">
      <c r="A1825">
        <v>28</v>
      </c>
      <c r="B1825" t="s">
        <v>140</v>
      </c>
      <c r="C1825" t="s">
        <v>26</v>
      </c>
      <c r="D1825" t="s">
        <v>27</v>
      </c>
      <c r="E1825">
        <v>2015</v>
      </c>
      <c r="F1825" t="s">
        <v>1</v>
      </c>
      <c r="G1825">
        <v>10600</v>
      </c>
    </row>
    <row r="1826" spans="1:7" x14ac:dyDescent="0.2">
      <c r="A1826">
        <v>28</v>
      </c>
      <c r="B1826" t="s">
        <v>140</v>
      </c>
      <c r="C1826" t="s">
        <v>26</v>
      </c>
      <c r="D1826" t="s">
        <v>27</v>
      </c>
      <c r="E1826">
        <v>2014</v>
      </c>
      <c r="F1826" t="s">
        <v>0</v>
      </c>
      <c r="G1826">
        <v>10400</v>
      </c>
    </row>
    <row r="1827" spans="1:7" x14ac:dyDescent="0.2">
      <c r="A1827">
        <v>28</v>
      </c>
      <c r="B1827" t="s">
        <v>140</v>
      </c>
      <c r="C1827" t="s">
        <v>26</v>
      </c>
      <c r="D1827" t="s">
        <v>27</v>
      </c>
      <c r="E1827">
        <v>2012</v>
      </c>
      <c r="F1827" t="s">
        <v>135</v>
      </c>
      <c r="G1827">
        <v>10325</v>
      </c>
    </row>
    <row r="1828" spans="1:7" x14ac:dyDescent="0.2">
      <c r="A1828">
        <v>28</v>
      </c>
      <c r="B1828" t="s">
        <v>140</v>
      </c>
      <c r="C1828" t="s">
        <v>26</v>
      </c>
      <c r="D1828" t="s">
        <v>27</v>
      </c>
      <c r="E1828">
        <v>2016</v>
      </c>
      <c r="F1828" t="s">
        <v>0</v>
      </c>
      <c r="G1828">
        <v>10500</v>
      </c>
    </row>
    <row r="1829" spans="1:7" x14ac:dyDescent="0.2">
      <c r="A1829">
        <v>28</v>
      </c>
      <c r="B1829" t="s">
        <v>140</v>
      </c>
      <c r="C1829" t="s">
        <v>26</v>
      </c>
      <c r="D1829" t="s">
        <v>27</v>
      </c>
      <c r="E1829">
        <v>2014</v>
      </c>
      <c r="F1829" t="s">
        <v>1</v>
      </c>
      <c r="G1829">
        <v>10500</v>
      </c>
    </row>
    <row r="1830" spans="1:7" x14ac:dyDescent="0.2">
      <c r="A1830">
        <v>28</v>
      </c>
      <c r="B1830" t="s">
        <v>140</v>
      </c>
      <c r="C1830" t="s">
        <v>26</v>
      </c>
      <c r="D1830" t="s">
        <v>27</v>
      </c>
      <c r="E1830">
        <v>2013</v>
      </c>
      <c r="F1830" t="s">
        <v>134</v>
      </c>
      <c r="G1830">
        <v>10400</v>
      </c>
    </row>
    <row r="1831" spans="1:7" x14ac:dyDescent="0.2">
      <c r="A1831">
        <v>28</v>
      </c>
      <c r="B1831" t="s">
        <v>140</v>
      </c>
      <c r="C1831" t="s">
        <v>26</v>
      </c>
      <c r="D1831" t="s">
        <v>27</v>
      </c>
      <c r="E1831">
        <v>2016</v>
      </c>
      <c r="F1831" t="s">
        <v>1</v>
      </c>
      <c r="G1831">
        <v>10700</v>
      </c>
    </row>
    <row r="1832" spans="1:7" x14ac:dyDescent="0.2">
      <c r="A1832">
        <v>28</v>
      </c>
      <c r="B1832" t="s">
        <v>140</v>
      </c>
      <c r="C1832" t="s">
        <v>26</v>
      </c>
      <c r="D1832" t="s">
        <v>27</v>
      </c>
      <c r="E1832">
        <v>2015</v>
      </c>
      <c r="F1832" t="s">
        <v>0</v>
      </c>
      <c r="G1832">
        <v>10450</v>
      </c>
    </row>
    <row r="1833" spans="1:7" x14ac:dyDescent="0.2">
      <c r="A1833">
        <v>28</v>
      </c>
      <c r="B1833" t="s">
        <v>141</v>
      </c>
      <c r="C1833" t="s">
        <v>26</v>
      </c>
      <c r="D1833" t="s">
        <v>27</v>
      </c>
      <c r="E1833">
        <v>2014</v>
      </c>
      <c r="F1833" t="s">
        <v>134</v>
      </c>
      <c r="G1833">
        <v>10600</v>
      </c>
    </row>
    <row r="1834" spans="1:7" x14ac:dyDescent="0.2">
      <c r="A1834">
        <v>28</v>
      </c>
      <c r="B1834" t="s">
        <v>141</v>
      </c>
      <c r="C1834" t="s">
        <v>26</v>
      </c>
      <c r="D1834" t="s">
        <v>27</v>
      </c>
      <c r="E1834">
        <v>2016</v>
      </c>
      <c r="F1834" t="s">
        <v>0</v>
      </c>
      <c r="G1834">
        <v>10540</v>
      </c>
    </row>
    <row r="1835" spans="1:7" x14ac:dyDescent="0.2">
      <c r="A1835">
        <v>28</v>
      </c>
      <c r="B1835" t="s">
        <v>141</v>
      </c>
      <c r="C1835" t="s">
        <v>26</v>
      </c>
      <c r="D1835" t="s">
        <v>27</v>
      </c>
      <c r="E1835">
        <v>2015</v>
      </c>
      <c r="F1835" t="s">
        <v>0</v>
      </c>
      <c r="G1835">
        <v>10500</v>
      </c>
    </row>
    <row r="1836" spans="1:7" x14ac:dyDescent="0.2">
      <c r="A1836">
        <v>28</v>
      </c>
      <c r="B1836" t="s">
        <v>141</v>
      </c>
      <c r="C1836" t="s">
        <v>26</v>
      </c>
      <c r="D1836" t="s">
        <v>27</v>
      </c>
      <c r="E1836">
        <v>2012</v>
      </c>
      <c r="F1836" t="s">
        <v>135</v>
      </c>
      <c r="G1836">
        <v>10325</v>
      </c>
    </row>
    <row r="1837" spans="1:7" x14ac:dyDescent="0.2">
      <c r="A1837">
        <v>28</v>
      </c>
      <c r="B1837" t="s">
        <v>141</v>
      </c>
      <c r="C1837" t="s">
        <v>26</v>
      </c>
      <c r="D1837" t="s">
        <v>27</v>
      </c>
      <c r="E1837">
        <v>2016</v>
      </c>
      <c r="F1837" t="s">
        <v>1</v>
      </c>
      <c r="G1837">
        <v>10630</v>
      </c>
    </row>
    <row r="1838" spans="1:7" x14ac:dyDescent="0.2">
      <c r="A1838">
        <v>28</v>
      </c>
      <c r="B1838" t="s">
        <v>141</v>
      </c>
      <c r="C1838" t="s">
        <v>26</v>
      </c>
      <c r="D1838" t="s">
        <v>27</v>
      </c>
      <c r="E1838">
        <v>2015</v>
      </c>
      <c r="F1838" t="s">
        <v>1</v>
      </c>
      <c r="G1838">
        <v>10610</v>
      </c>
    </row>
    <row r="1839" spans="1:7" x14ac:dyDescent="0.2">
      <c r="A1839">
        <v>28</v>
      </c>
      <c r="B1839" t="s">
        <v>141</v>
      </c>
      <c r="C1839" t="s">
        <v>26</v>
      </c>
      <c r="D1839" t="s">
        <v>27</v>
      </c>
      <c r="E1839">
        <v>2013</v>
      </c>
      <c r="F1839" t="s">
        <v>135</v>
      </c>
      <c r="G1839">
        <v>10560</v>
      </c>
    </row>
    <row r="1840" spans="1:7" x14ac:dyDescent="0.2">
      <c r="A1840">
        <v>28</v>
      </c>
      <c r="B1840" t="s">
        <v>141</v>
      </c>
      <c r="C1840" t="s">
        <v>26</v>
      </c>
      <c r="D1840" t="s">
        <v>27</v>
      </c>
      <c r="E1840">
        <v>2017</v>
      </c>
      <c r="F1840" t="s">
        <v>0</v>
      </c>
      <c r="G1840">
        <v>10580</v>
      </c>
    </row>
    <row r="1841" spans="1:7" x14ac:dyDescent="0.2">
      <c r="A1841">
        <v>28</v>
      </c>
      <c r="B1841" t="s">
        <v>141</v>
      </c>
      <c r="C1841" t="s">
        <v>26</v>
      </c>
      <c r="D1841" t="s">
        <v>27</v>
      </c>
      <c r="E1841">
        <v>2017</v>
      </c>
      <c r="F1841" t="s">
        <v>1</v>
      </c>
      <c r="G1841">
        <v>10650</v>
      </c>
    </row>
    <row r="1842" spans="1:7" x14ac:dyDescent="0.2">
      <c r="A1842">
        <v>28</v>
      </c>
      <c r="B1842" t="s">
        <v>142</v>
      </c>
      <c r="C1842" t="s">
        <v>26</v>
      </c>
      <c r="D1842" t="s">
        <v>27</v>
      </c>
      <c r="E1842">
        <v>2017</v>
      </c>
      <c r="F1842" t="s">
        <v>0</v>
      </c>
      <c r="G1842">
        <v>10590</v>
      </c>
    </row>
    <row r="1843" spans="1:7" x14ac:dyDescent="0.2">
      <c r="A1843">
        <v>28</v>
      </c>
      <c r="B1843" t="s">
        <v>142</v>
      </c>
      <c r="C1843" t="s">
        <v>26</v>
      </c>
      <c r="D1843" t="s">
        <v>27</v>
      </c>
      <c r="E1843">
        <v>2018</v>
      </c>
      <c r="F1843" t="s">
        <v>1</v>
      </c>
      <c r="G1843">
        <v>10670</v>
      </c>
    </row>
    <row r="1844" spans="1:7" x14ac:dyDescent="0.2">
      <c r="A1844">
        <v>28</v>
      </c>
      <c r="B1844" t="s">
        <v>142</v>
      </c>
      <c r="C1844" t="s">
        <v>26</v>
      </c>
      <c r="D1844" t="s">
        <v>27</v>
      </c>
      <c r="E1844">
        <v>2015</v>
      </c>
      <c r="F1844" t="s">
        <v>134</v>
      </c>
      <c r="G1844">
        <v>10600</v>
      </c>
    </row>
    <row r="1845" spans="1:7" x14ac:dyDescent="0.2">
      <c r="A1845">
        <v>28</v>
      </c>
      <c r="B1845" t="s">
        <v>142</v>
      </c>
      <c r="C1845" t="s">
        <v>26</v>
      </c>
      <c r="D1845" t="s">
        <v>27</v>
      </c>
      <c r="E1845">
        <v>2017</v>
      </c>
      <c r="F1845" t="s">
        <v>1</v>
      </c>
      <c r="G1845">
        <v>10650</v>
      </c>
    </row>
    <row r="1846" spans="1:7" x14ac:dyDescent="0.2">
      <c r="A1846">
        <v>28</v>
      </c>
      <c r="B1846" t="s">
        <v>142</v>
      </c>
      <c r="C1846" t="s">
        <v>26</v>
      </c>
      <c r="D1846" t="s">
        <v>27</v>
      </c>
      <c r="E1846">
        <v>2013</v>
      </c>
      <c r="F1846" t="s">
        <v>135</v>
      </c>
      <c r="G1846">
        <v>10560</v>
      </c>
    </row>
    <row r="1847" spans="1:7" x14ac:dyDescent="0.2">
      <c r="A1847">
        <v>28</v>
      </c>
      <c r="B1847" t="s">
        <v>142</v>
      </c>
      <c r="C1847" t="s">
        <v>26</v>
      </c>
      <c r="D1847" t="s">
        <v>27</v>
      </c>
      <c r="E1847">
        <v>2016</v>
      </c>
      <c r="F1847" t="s">
        <v>0</v>
      </c>
      <c r="G1847">
        <v>10580</v>
      </c>
    </row>
    <row r="1848" spans="1:7" x14ac:dyDescent="0.2">
      <c r="A1848">
        <v>28</v>
      </c>
      <c r="B1848" t="s">
        <v>142</v>
      </c>
      <c r="C1848" t="s">
        <v>26</v>
      </c>
      <c r="D1848" t="s">
        <v>27</v>
      </c>
      <c r="E1848">
        <v>2018</v>
      </c>
      <c r="F1848" t="s">
        <v>0</v>
      </c>
      <c r="G1848">
        <v>10600</v>
      </c>
    </row>
    <row r="1849" spans="1:7" x14ac:dyDescent="0.2">
      <c r="A1849">
        <v>28</v>
      </c>
      <c r="B1849" t="s">
        <v>142</v>
      </c>
      <c r="C1849" t="s">
        <v>26</v>
      </c>
      <c r="D1849" t="s">
        <v>27</v>
      </c>
      <c r="E1849">
        <v>2014</v>
      </c>
      <c r="F1849" t="s">
        <v>135</v>
      </c>
      <c r="G1849">
        <v>10589.9</v>
      </c>
    </row>
    <row r="1850" spans="1:7" x14ac:dyDescent="0.2">
      <c r="A1850">
        <v>28</v>
      </c>
      <c r="B1850" t="s">
        <v>142</v>
      </c>
      <c r="C1850" t="s">
        <v>26</v>
      </c>
      <c r="D1850" t="s">
        <v>27</v>
      </c>
      <c r="E1850">
        <v>2016</v>
      </c>
      <c r="F1850" t="s">
        <v>1</v>
      </c>
      <c r="G1850">
        <v>10620</v>
      </c>
    </row>
    <row r="1851" spans="1:7" x14ac:dyDescent="0.2">
      <c r="A1851">
        <v>28</v>
      </c>
      <c r="B1851" t="s">
        <v>143</v>
      </c>
      <c r="C1851" t="s">
        <v>26</v>
      </c>
      <c r="D1851" t="s">
        <v>27</v>
      </c>
      <c r="E1851">
        <v>2016</v>
      </c>
      <c r="F1851" t="s">
        <v>134</v>
      </c>
      <c r="G1851">
        <v>10650</v>
      </c>
    </row>
    <row r="1852" spans="1:7" x14ac:dyDescent="0.2">
      <c r="A1852">
        <v>28</v>
      </c>
      <c r="B1852" t="s">
        <v>143</v>
      </c>
      <c r="C1852" t="s">
        <v>26</v>
      </c>
      <c r="D1852" t="s">
        <v>27</v>
      </c>
      <c r="E1852">
        <v>2019</v>
      </c>
      <c r="F1852" t="s">
        <v>1</v>
      </c>
      <c r="G1852">
        <v>10800</v>
      </c>
    </row>
    <row r="1853" spans="1:7" x14ac:dyDescent="0.2">
      <c r="A1853">
        <v>28</v>
      </c>
      <c r="B1853" t="s">
        <v>143</v>
      </c>
      <c r="C1853" t="s">
        <v>26</v>
      </c>
      <c r="D1853" t="s">
        <v>27</v>
      </c>
      <c r="E1853">
        <v>2018</v>
      </c>
      <c r="F1853" t="s">
        <v>0</v>
      </c>
      <c r="G1853">
        <v>10680</v>
      </c>
    </row>
    <row r="1854" spans="1:7" x14ac:dyDescent="0.2">
      <c r="A1854">
        <v>28</v>
      </c>
      <c r="B1854" t="s">
        <v>143</v>
      </c>
      <c r="C1854" t="s">
        <v>26</v>
      </c>
      <c r="D1854" t="s">
        <v>27</v>
      </c>
      <c r="E1854">
        <v>2017</v>
      </c>
      <c r="F1854" t="s">
        <v>0</v>
      </c>
      <c r="G1854">
        <v>10660</v>
      </c>
    </row>
    <row r="1855" spans="1:7" x14ac:dyDescent="0.2">
      <c r="A1855">
        <v>28</v>
      </c>
      <c r="B1855" t="s">
        <v>143</v>
      </c>
      <c r="C1855" t="s">
        <v>26</v>
      </c>
      <c r="D1855" t="s">
        <v>27</v>
      </c>
      <c r="E1855">
        <v>2018</v>
      </c>
      <c r="F1855" t="s">
        <v>1</v>
      </c>
      <c r="G1855">
        <v>10730</v>
      </c>
    </row>
    <row r="1856" spans="1:7" x14ac:dyDescent="0.2">
      <c r="A1856">
        <v>28</v>
      </c>
      <c r="B1856" t="s">
        <v>143</v>
      </c>
      <c r="C1856" t="s">
        <v>26</v>
      </c>
      <c r="D1856" t="s">
        <v>27</v>
      </c>
      <c r="E1856">
        <v>2017</v>
      </c>
      <c r="F1856" t="s">
        <v>1</v>
      </c>
      <c r="G1856">
        <v>10700</v>
      </c>
    </row>
    <row r="1857" spans="1:7" x14ac:dyDescent="0.2">
      <c r="A1857">
        <v>28</v>
      </c>
      <c r="B1857" t="s">
        <v>143</v>
      </c>
      <c r="C1857" t="s">
        <v>26</v>
      </c>
      <c r="D1857" t="s">
        <v>27</v>
      </c>
      <c r="E1857">
        <v>2019</v>
      </c>
      <c r="F1857" t="s">
        <v>0</v>
      </c>
      <c r="G1857">
        <v>10690</v>
      </c>
    </row>
    <row r="1858" spans="1:7" x14ac:dyDescent="0.2">
      <c r="A1858">
        <v>28</v>
      </c>
      <c r="B1858" t="s">
        <v>143</v>
      </c>
      <c r="C1858" t="s">
        <v>26</v>
      </c>
      <c r="D1858" t="s">
        <v>27</v>
      </c>
      <c r="E1858">
        <v>2014</v>
      </c>
      <c r="F1858" t="s">
        <v>135</v>
      </c>
      <c r="G1858">
        <v>10615</v>
      </c>
    </row>
    <row r="1859" spans="1:7" x14ac:dyDescent="0.2">
      <c r="A1859">
        <v>28</v>
      </c>
      <c r="B1859" t="s">
        <v>143</v>
      </c>
      <c r="C1859" t="s">
        <v>26</v>
      </c>
      <c r="D1859" t="s">
        <v>27</v>
      </c>
      <c r="E1859">
        <v>2015</v>
      </c>
      <c r="F1859" t="s">
        <v>135</v>
      </c>
      <c r="G1859">
        <v>10624</v>
      </c>
    </row>
    <row r="1860" spans="1:7" x14ac:dyDescent="0.2">
      <c r="A1860">
        <v>28</v>
      </c>
      <c r="B1860" t="s">
        <v>144</v>
      </c>
      <c r="C1860" t="s">
        <v>26</v>
      </c>
      <c r="D1860" t="s">
        <v>27</v>
      </c>
      <c r="E1860">
        <v>2016</v>
      </c>
      <c r="F1860" t="s">
        <v>135</v>
      </c>
      <c r="G1860">
        <v>10877.5</v>
      </c>
    </row>
    <row r="1861" spans="1:7" x14ac:dyDescent="0.2">
      <c r="A1861">
        <v>28</v>
      </c>
      <c r="B1861" t="s">
        <v>144</v>
      </c>
      <c r="C1861" t="s">
        <v>26</v>
      </c>
      <c r="D1861" t="s">
        <v>27</v>
      </c>
      <c r="E1861">
        <v>2019</v>
      </c>
      <c r="F1861" t="s">
        <v>133</v>
      </c>
      <c r="G1861">
        <v>10890</v>
      </c>
    </row>
    <row r="1862" spans="1:7" x14ac:dyDescent="0.2">
      <c r="A1862">
        <v>28</v>
      </c>
      <c r="B1862" t="s">
        <v>144</v>
      </c>
      <c r="C1862" t="s">
        <v>26</v>
      </c>
      <c r="D1862" t="s">
        <v>27</v>
      </c>
      <c r="E1862">
        <v>2018</v>
      </c>
      <c r="F1862" t="s">
        <v>133</v>
      </c>
      <c r="G1862">
        <v>10880</v>
      </c>
    </row>
    <row r="1863" spans="1:7" x14ac:dyDescent="0.2">
      <c r="A1863">
        <v>28</v>
      </c>
      <c r="B1863" t="s">
        <v>144</v>
      </c>
      <c r="C1863" t="s">
        <v>26</v>
      </c>
      <c r="D1863" t="s">
        <v>27</v>
      </c>
      <c r="E1863">
        <v>2020</v>
      </c>
      <c r="F1863" t="s">
        <v>133</v>
      </c>
      <c r="G1863">
        <v>10895</v>
      </c>
    </row>
    <row r="1864" spans="1:7" x14ac:dyDescent="0.2">
      <c r="A1864">
        <v>28</v>
      </c>
      <c r="B1864" t="s">
        <v>144</v>
      </c>
      <c r="C1864" t="s">
        <v>26</v>
      </c>
      <c r="D1864" t="s">
        <v>27</v>
      </c>
      <c r="E1864">
        <v>2017</v>
      </c>
      <c r="F1864" t="s">
        <v>134</v>
      </c>
      <c r="G1864">
        <v>10900</v>
      </c>
    </row>
    <row r="1865" spans="1:7" x14ac:dyDescent="0.2">
      <c r="A1865">
        <v>28</v>
      </c>
      <c r="B1865" t="s">
        <v>144</v>
      </c>
      <c r="C1865" t="s">
        <v>26</v>
      </c>
      <c r="D1865" t="s">
        <v>27</v>
      </c>
      <c r="E1865">
        <v>2019</v>
      </c>
      <c r="F1865" t="s">
        <v>1</v>
      </c>
      <c r="G1865">
        <v>10920</v>
      </c>
    </row>
    <row r="1866" spans="1:7" x14ac:dyDescent="0.2">
      <c r="A1866">
        <v>28</v>
      </c>
      <c r="B1866" t="s">
        <v>144</v>
      </c>
      <c r="C1866" t="s">
        <v>26</v>
      </c>
      <c r="D1866" t="s">
        <v>27</v>
      </c>
      <c r="E1866">
        <v>2018</v>
      </c>
      <c r="F1866" t="s">
        <v>1</v>
      </c>
      <c r="G1866">
        <v>10910</v>
      </c>
    </row>
    <row r="1867" spans="1:7" x14ac:dyDescent="0.2">
      <c r="A1867">
        <v>28</v>
      </c>
      <c r="B1867" t="s">
        <v>144</v>
      </c>
      <c r="C1867" t="s">
        <v>26</v>
      </c>
      <c r="D1867" t="s">
        <v>27</v>
      </c>
      <c r="E1867">
        <v>2020</v>
      </c>
      <c r="F1867" t="s">
        <v>1</v>
      </c>
      <c r="G1867">
        <v>10940</v>
      </c>
    </row>
    <row r="1868" spans="1:7" x14ac:dyDescent="0.2">
      <c r="A1868">
        <v>28</v>
      </c>
      <c r="B1868" t="s">
        <v>144</v>
      </c>
      <c r="C1868" t="s">
        <v>26</v>
      </c>
      <c r="D1868" t="s">
        <v>27</v>
      </c>
      <c r="E1868">
        <v>2018</v>
      </c>
      <c r="F1868" t="s">
        <v>0</v>
      </c>
      <c r="G1868">
        <v>10905</v>
      </c>
    </row>
    <row r="1869" spans="1:7" x14ac:dyDescent="0.2">
      <c r="A1869">
        <v>28</v>
      </c>
      <c r="B1869" t="s">
        <v>144</v>
      </c>
      <c r="C1869" t="s">
        <v>26</v>
      </c>
      <c r="D1869" t="s">
        <v>27</v>
      </c>
      <c r="E1869">
        <v>2020</v>
      </c>
      <c r="F1869" t="s">
        <v>0</v>
      </c>
      <c r="G1869">
        <v>10925</v>
      </c>
    </row>
    <row r="1870" spans="1:7" x14ac:dyDescent="0.2">
      <c r="A1870">
        <v>28</v>
      </c>
      <c r="B1870" t="s">
        <v>144</v>
      </c>
      <c r="C1870" t="s">
        <v>26</v>
      </c>
      <c r="D1870" t="s">
        <v>27</v>
      </c>
      <c r="E1870">
        <v>2019</v>
      </c>
      <c r="F1870" t="s">
        <v>0</v>
      </c>
      <c r="G1870">
        <v>10915</v>
      </c>
    </row>
    <row r="1871" spans="1:7" x14ac:dyDescent="0.2">
      <c r="A1871">
        <v>28</v>
      </c>
      <c r="B1871" t="s">
        <v>144</v>
      </c>
      <c r="C1871" t="s">
        <v>26</v>
      </c>
      <c r="D1871" t="s">
        <v>27</v>
      </c>
      <c r="E1871">
        <v>2015</v>
      </c>
      <c r="F1871" t="s">
        <v>135</v>
      </c>
      <c r="G1871">
        <v>10624</v>
      </c>
    </row>
    <row r="1872" spans="1:7" x14ac:dyDescent="0.2">
      <c r="A1872">
        <v>28</v>
      </c>
      <c r="B1872" t="s">
        <v>145</v>
      </c>
      <c r="C1872" t="s">
        <v>26</v>
      </c>
      <c r="D1872" t="s">
        <v>27</v>
      </c>
      <c r="E1872">
        <v>2017</v>
      </c>
      <c r="F1872" t="s">
        <v>135</v>
      </c>
      <c r="G1872">
        <v>11170</v>
      </c>
    </row>
    <row r="1873" spans="1:7" x14ac:dyDescent="0.2">
      <c r="A1873">
        <v>28</v>
      </c>
      <c r="B1873" t="s">
        <v>145</v>
      </c>
      <c r="C1873" t="s">
        <v>26</v>
      </c>
      <c r="D1873" t="s">
        <v>27</v>
      </c>
      <c r="E1873">
        <v>2020</v>
      </c>
      <c r="F1873" t="s">
        <v>0</v>
      </c>
      <c r="G1873">
        <v>11200</v>
      </c>
    </row>
    <row r="1874" spans="1:7" x14ac:dyDescent="0.2">
      <c r="A1874">
        <v>28</v>
      </c>
      <c r="B1874" t="s">
        <v>145</v>
      </c>
      <c r="C1874" t="s">
        <v>26</v>
      </c>
      <c r="D1874" t="s">
        <v>27</v>
      </c>
      <c r="E1874">
        <v>2019</v>
      </c>
      <c r="F1874" t="s">
        <v>0</v>
      </c>
      <c r="G1874">
        <v>11100</v>
      </c>
    </row>
    <row r="1875" spans="1:7" x14ac:dyDescent="0.2">
      <c r="A1875">
        <v>28</v>
      </c>
      <c r="B1875" t="s">
        <v>145</v>
      </c>
      <c r="C1875" t="s">
        <v>26</v>
      </c>
      <c r="D1875" t="s">
        <v>27</v>
      </c>
      <c r="E1875">
        <v>2021</v>
      </c>
      <c r="F1875" t="s">
        <v>0</v>
      </c>
      <c r="G1875">
        <v>11300</v>
      </c>
    </row>
    <row r="1876" spans="1:7" x14ac:dyDescent="0.2">
      <c r="A1876">
        <v>28</v>
      </c>
      <c r="B1876" t="s">
        <v>145</v>
      </c>
      <c r="C1876" t="s">
        <v>26</v>
      </c>
      <c r="D1876" t="s">
        <v>27</v>
      </c>
      <c r="E1876">
        <v>2018</v>
      </c>
      <c r="F1876" t="s">
        <v>134</v>
      </c>
      <c r="G1876">
        <v>11200</v>
      </c>
    </row>
    <row r="1877" spans="1:7" x14ac:dyDescent="0.2">
      <c r="A1877">
        <v>28</v>
      </c>
      <c r="B1877" t="s">
        <v>145</v>
      </c>
      <c r="C1877" t="s">
        <v>26</v>
      </c>
      <c r="D1877" t="s">
        <v>27</v>
      </c>
      <c r="E1877">
        <v>2020</v>
      </c>
      <c r="F1877" t="s">
        <v>1</v>
      </c>
      <c r="G1877">
        <v>11250</v>
      </c>
    </row>
    <row r="1878" spans="1:7" x14ac:dyDescent="0.2">
      <c r="A1878">
        <v>28</v>
      </c>
      <c r="B1878" t="s">
        <v>145</v>
      </c>
      <c r="C1878" t="s">
        <v>26</v>
      </c>
      <c r="D1878" t="s">
        <v>27</v>
      </c>
      <c r="E1878">
        <v>2019</v>
      </c>
      <c r="F1878" t="s">
        <v>1</v>
      </c>
      <c r="G1878">
        <v>11200</v>
      </c>
    </row>
    <row r="1879" spans="1:7" x14ac:dyDescent="0.2">
      <c r="A1879">
        <v>28</v>
      </c>
      <c r="B1879" t="s">
        <v>145</v>
      </c>
      <c r="C1879" t="s">
        <v>26</v>
      </c>
      <c r="D1879" t="s">
        <v>27</v>
      </c>
      <c r="E1879">
        <v>2021</v>
      </c>
      <c r="F1879" t="s">
        <v>1</v>
      </c>
      <c r="G1879">
        <v>11350</v>
      </c>
    </row>
    <row r="1880" spans="1:7" x14ac:dyDescent="0.2">
      <c r="A1880">
        <v>28</v>
      </c>
      <c r="B1880" t="s">
        <v>145</v>
      </c>
      <c r="C1880" t="s">
        <v>26</v>
      </c>
      <c r="D1880" t="s">
        <v>27</v>
      </c>
      <c r="E1880">
        <v>2019</v>
      </c>
      <c r="F1880" t="s">
        <v>133</v>
      </c>
      <c r="G1880">
        <v>11000</v>
      </c>
    </row>
    <row r="1881" spans="1:7" x14ac:dyDescent="0.2">
      <c r="A1881">
        <v>28</v>
      </c>
      <c r="B1881" t="s">
        <v>145</v>
      </c>
      <c r="C1881" t="s">
        <v>26</v>
      </c>
      <c r="D1881" t="s">
        <v>27</v>
      </c>
      <c r="E1881">
        <v>2021</v>
      </c>
      <c r="F1881" t="s">
        <v>133</v>
      </c>
      <c r="G1881">
        <v>11250</v>
      </c>
    </row>
    <row r="1882" spans="1:7" x14ac:dyDescent="0.2">
      <c r="A1882">
        <v>28</v>
      </c>
      <c r="B1882" t="s">
        <v>145</v>
      </c>
      <c r="C1882" t="s">
        <v>26</v>
      </c>
      <c r="D1882" t="s">
        <v>27</v>
      </c>
      <c r="E1882">
        <v>2020</v>
      </c>
      <c r="F1882" t="s">
        <v>133</v>
      </c>
      <c r="G1882">
        <v>11150</v>
      </c>
    </row>
    <row r="1883" spans="1:7" x14ac:dyDescent="0.2">
      <c r="A1883">
        <v>28</v>
      </c>
      <c r="B1883" t="s">
        <v>145</v>
      </c>
      <c r="C1883" t="s">
        <v>26</v>
      </c>
      <c r="D1883" t="s">
        <v>27</v>
      </c>
      <c r="E1883">
        <v>2016</v>
      </c>
      <c r="F1883" t="s">
        <v>135</v>
      </c>
      <c r="G1883">
        <v>10877</v>
      </c>
    </row>
    <row r="1884" spans="1:7" x14ac:dyDescent="0.2">
      <c r="A1884">
        <v>28</v>
      </c>
      <c r="B1884" t="s">
        <v>146</v>
      </c>
      <c r="C1884" t="s">
        <v>26</v>
      </c>
      <c r="D1884" t="s">
        <v>27</v>
      </c>
      <c r="E1884">
        <v>2017</v>
      </c>
      <c r="F1884" t="s">
        <v>135</v>
      </c>
      <c r="G1884">
        <v>11170</v>
      </c>
    </row>
    <row r="1885" spans="1:7" x14ac:dyDescent="0.2">
      <c r="A1885">
        <v>28</v>
      </c>
      <c r="B1885" t="s">
        <v>146</v>
      </c>
      <c r="C1885" t="s">
        <v>26</v>
      </c>
      <c r="D1885" t="s">
        <v>27</v>
      </c>
      <c r="E1885">
        <v>2021</v>
      </c>
      <c r="F1885" t="s">
        <v>133</v>
      </c>
      <c r="G1885">
        <v>11310</v>
      </c>
    </row>
    <row r="1886" spans="1:7" x14ac:dyDescent="0.2">
      <c r="A1886">
        <v>28</v>
      </c>
      <c r="B1886" t="s">
        <v>146</v>
      </c>
      <c r="C1886" t="s">
        <v>26</v>
      </c>
      <c r="D1886" t="s">
        <v>27</v>
      </c>
      <c r="E1886">
        <v>2020</v>
      </c>
      <c r="F1886" t="s">
        <v>133</v>
      </c>
      <c r="G1886">
        <v>11300</v>
      </c>
    </row>
    <row r="1887" spans="1:7" x14ac:dyDescent="0.2">
      <c r="A1887">
        <v>28</v>
      </c>
      <c r="B1887" t="s">
        <v>146</v>
      </c>
      <c r="C1887" t="s">
        <v>26</v>
      </c>
      <c r="D1887" t="s">
        <v>27</v>
      </c>
      <c r="E1887">
        <v>2022</v>
      </c>
      <c r="F1887" t="s">
        <v>133</v>
      </c>
      <c r="G1887">
        <v>11320</v>
      </c>
    </row>
    <row r="1888" spans="1:7" x14ac:dyDescent="0.2">
      <c r="A1888">
        <v>28</v>
      </c>
      <c r="B1888" t="s">
        <v>146</v>
      </c>
      <c r="C1888" t="s">
        <v>26</v>
      </c>
      <c r="D1888" t="s">
        <v>27</v>
      </c>
      <c r="E1888">
        <v>2018</v>
      </c>
      <c r="F1888" t="s">
        <v>135</v>
      </c>
      <c r="G1888">
        <v>11200</v>
      </c>
    </row>
    <row r="1889" spans="1:7" x14ac:dyDescent="0.2">
      <c r="A1889">
        <v>28</v>
      </c>
      <c r="B1889" t="s">
        <v>146</v>
      </c>
      <c r="C1889" t="s">
        <v>26</v>
      </c>
      <c r="D1889" t="s">
        <v>27</v>
      </c>
      <c r="E1889">
        <v>2021</v>
      </c>
      <c r="F1889" t="s">
        <v>0</v>
      </c>
      <c r="G1889">
        <v>11350</v>
      </c>
    </row>
    <row r="1890" spans="1:7" x14ac:dyDescent="0.2">
      <c r="A1890">
        <v>28</v>
      </c>
      <c r="B1890" t="s">
        <v>146</v>
      </c>
      <c r="C1890" t="s">
        <v>26</v>
      </c>
      <c r="D1890" t="s">
        <v>27</v>
      </c>
      <c r="E1890">
        <v>2020</v>
      </c>
      <c r="F1890" t="s">
        <v>0</v>
      </c>
      <c r="G1890">
        <v>11340</v>
      </c>
    </row>
    <row r="1891" spans="1:7" x14ac:dyDescent="0.2">
      <c r="A1891">
        <v>28</v>
      </c>
      <c r="B1891" t="s">
        <v>146</v>
      </c>
      <c r="C1891" t="s">
        <v>26</v>
      </c>
      <c r="D1891" t="s">
        <v>27</v>
      </c>
      <c r="E1891">
        <v>2022</v>
      </c>
      <c r="F1891" t="s">
        <v>0</v>
      </c>
      <c r="G1891">
        <v>11370</v>
      </c>
    </row>
    <row r="1892" spans="1:7" x14ac:dyDescent="0.2">
      <c r="A1892">
        <v>28</v>
      </c>
      <c r="B1892" t="s">
        <v>146</v>
      </c>
      <c r="C1892" t="s">
        <v>26</v>
      </c>
      <c r="D1892" t="s">
        <v>27</v>
      </c>
      <c r="E1892">
        <v>2019</v>
      </c>
      <c r="F1892" t="s">
        <v>134</v>
      </c>
      <c r="G1892">
        <v>11330</v>
      </c>
    </row>
    <row r="1893" spans="1:7" x14ac:dyDescent="0.2">
      <c r="A1893">
        <v>28</v>
      </c>
      <c r="B1893" t="s">
        <v>146</v>
      </c>
      <c r="C1893" t="s">
        <v>26</v>
      </c>
      <c r="D1893" t="s">
        <v>27</v>
      </c>
      <c r="E1893">
        <v>2021</v>
      </c>
      <c r="F1893" t="s">
        <v>1</v>
      </c>
      <c r="G1893">
        <v>11390</v>
      </c>
    </row>
    <row r="1894" spans="1:7" x14ac:dyDescent="0.2">
      <c r="A1894">
        <v>28</v>
      </c>
      <c r="B1894" t="s">
        <v>146</v>
      </c>
      <c r="C1894" t="s">
        <v>26</v>
      </c>
      <c r="D1894" t="s">
        <v>27</v>
      </c>
      <c r="E1894">
        <v>2020</v>
      </c>
      <c r="F1894" t="s">
        <v>1</v>
      </c>
      <c r="G1894">
        <v>11370</v>
      </c>
    </row>
    <row r="1895" spans="1:7" x14ac:dyDescent="0.2">
      <c r="A1895">
        <v>28</v>
      </c>
      <c r="B1895" t="s">
        <v>146</v>
      </c>
      <c r="C1895" t="s">
        <v>26</v>
      </c>
      <c r="D1895" t="s">
        <v>27</v>
      </c>
      <c r="E1895">
        <v>2022</v>
      </c>
      <c r="F1895" t="s">
        <v>1</v>
      </c>
      <c r="G1895">
        <v>11420</v>
      </c>
    </row>
    <row r="1896" spans="1:7" x14ac:dyDescent="0.2">
      <c r="A1896">
        <v>29</v>
      </c>
      <c r="B1896" t="s">
        <v>136</v>
      </c>
      <c r="C1896" t="s">
        <v>110</v>
      </c>
      <c r="D1896" t="s">
        <v>29</v>
      </c>
      <c r="E1896">
        <v>2007</v>
      </c>
      <c r="F1896" t="s">
        <v>135</v>
      </c>
      <c r="G1896">
        <v>10465.4</v>
      </c>
    </row>
    <row r="1897" spans="1:7" x14ac:dyDescent="0.2">
      <c r="A1897">
        <v>29</v>
      </c>
      <c r="B1897" t="s">
        <v>136</v>
      </c>
      <c r="C1897" t="s">
        <v>110</v>
      </c>
      <c r="D1897" t="s">
        <v>29</v>
      </c>
      <c r="E1897">
        <v>2008</v>
      </c>
      <c r="F1897" t="s">
        <v>135</v>
      </c>
      <c r="G1897">
        <v>10887.6</v>
      </c>
    </row>
    <row r="1898" spans="1:7" x14ac:dyDescent="0.2">
      <c r="A1898">
        <v>29</v>
      </c>
      <c r="B1898" t="s">
        <v>136</v>
      </c>
      <c r="C1898" t="s">
        <v>110</v>
      </c>
      <c r="D1898" t="s">
        <v>29</v>
      </c>
      <c r="E1898">
        <v>2009</v>
      </c>
      <c r="F1898" t="s">
        <v>134</v>
      </c>
      <c r="G1898">
        <v>10500</v>
      </c>
    </row>
    <row r="1899" spans="1:7" x14ac:dyDescent="0.2">
      <c r="A1899">
        <v>29</v>
      </c>
      <c r="B1899" t="s">
        <v>136</v>
      </c>
      <c r="C1899" t="s">
        <v>110</v>
      </c>
      <c r="D1899" t="s">
        <v>29</v>
      </c>
      <c r="E1899">
        <v>2010</v>
      </c>
      <c r="F1899" t="s">
        <v>0</v>
      </c>
      <c r="G1899">
        <v>10500</v>
      </c>
    </row>
    <row r="1900" spans="1:7" x14ac:dyDescent="0.2">
      <c r="A1900">
        <v>29</v>
      </c>
      <c r="B1900" t="s">
        <v>136</v>
      </c>
      <c r="C1900" t="s">
        <v>110</v>
      </c>
      <c r="D1900" t="s">
        <v>29</v>
      </c>
      <c r="E1900">
        <v>2011</v>
      </c>
      <c r="F1900" t="s">
        <v>0</v>
      </c>
      <c r="G1900">
        <v>10700</v>
      </c>
    </row>
    <row r="1901" spans="1:7" x14ac:dyDescent="0.2">
      <c r="A1901">
        <v>29</v>
      </c>
      <c r="B1901" t="s">
        <v>136</v>
      </c>
      <c r="C1901" t="s">
        <v>110</v>
      </c>
      <c r="D1901" t="s">
        <v>29</v>
      </c>
      <c r="E1901">
        <v>2011</v>
      </c>
      <c r="F1901" t="s">
        <v>1</v>
      </c>
      <c r="G1901">
        <v>13000</v>
      </c>
    </row>
    <row r="1902" spans="1:7" x14ac:dyDescent="0.2">
      <c r="A1902">
        <v>29</v>
      </c>
      <c r="B1902" t="s">
        <v>136</v>
      </c>
      <c r="C1902" t="s">
        <v>110</v>
      </c>
      <c r="D1902" t="s">
        <v>29</v>
      </c>
      <c r="E1902">
        <v>2012</v>
      </c>
      <c r="F1902" t="s">
        <v>0</v>
      </c>
      <c r="G1902">
        <v>12000</v>
      </c>
    </row>
    <row r="1903" spans="1:7" x14ac:dyDescent="0.2">
      <c r="A1903">
        <v>29</v>
      </c>
      <c r="B1903" t="s">
        <v>136</v>
      </c>
      <c r="C1903" t="s">
        <v>110</v>
      </c>
      <c r="D1903" t="s">
        <v>29</v>
      </c>
      <c r="E1903">
        <v>2012</v>
      </c>
      <c r="F1903" t="s">
        <v>1</v>
      </c>
      <c r="G1903">
        <v>15000</v>
      </c>
    </row>
    <row r="1904" spans="1:7" x14ac:dyDescent="0.2">
      <c r="A1904">
        <v>29</v>
      </c>
      <c r="B1904" t="s">
        <v>136</v>
      </c>
      <c r="C1904" t="s">
        <v>110</v>
      </c>
      <c r="D1904" t="s">
        <v>29</v>
      </c>
      <c r="E1904">
        <v>2010</v>
      </c>
      <c r="F1904" t="s">
        <v>1</v>
      </c>
      <c r="G1904">
        <v>11000</v>
      </c>
    </row>
    <row r="1905" spans="1:7" x14ac:dyDescent="0.2">
      <c r="A1905">
        <v>29</v>
      </c>
      <c r="B1905" t="s">
        <v>137</v>
      </c>
      <c r="C1905" t="s">
        <v>28</v>
      </c>
      <c r="D1905" t="s">
        <v>29</v>
      </c>
      <c r="E1905">
        <v>2008</v>
      </c>
      <c r="F1905" t="s">
        <v>135</v>
      </c>
      <c r="G1905">
        <v>11069</v>
      </c>
    </row>
    <row r="1906" spans="1:7" x14ac:dyDescent="0.2">
      <c r="A1906">
        <v>29</v>
      </c>
      <c r="B1906" t="s">
        <v>137</v>
      </c>
      <c r="C1906" t="s">
        <v>28</v>
      </c>
      <c r="D1906" t="s">
        <v>29</v>
      </c>
      <c r="E1906">
        <v>2012</v>
      </c>
      <c r="F1906" t="s">
        <v>1</v>
      </c>
      <c r="G1906">
        <v>12000</v>
      </c>
    </row>
    <row r="1907" spans="1:7" x14ac:dyDescent="0.2">
      <c r="A1907">
        <v>29</v>
      </c>
      <c r="B1907" t="s">
        <v>137</v>
      </c>
      <c r="C1907" t="s">
        <v>28</v>
      </c>
      <c r="D1907" t="s">
        <v>29</v>
      </c>
      <c r="E1907">
        <v>2011</v>
      </c>
      <c r="F1907" t="s">
        <v>0</v>
      </c>
      <c r="G1907">
        <v>8000</v>
      </c>
    </row>
    <row r="1908" spans="1:7" x14ac:dyDescent="0.2">
      <c r="A1908">
        <v>29</v>
      </c>
      <c r="B1908" t="s">
        <v>137</v>
      </c>
      <c r="C1908" t="s">
        <v>28</v>
      </c>
      <c r="D1908" t="s">
        <v>29</v>
      </c>
      <c r="E1908">
        <v>2009</v>
      </c>
      <c r="F1908" t="s">
        <v>135</v>
      </c>
      <c r="G1908">
        <v>9504</v>
      </c>
    </row>
    <row r="1909" spans="1:7" x14ac:dyDescent="0.2">
      <c r="A1909">
        <v>29</v>
      </c>
      <c r="B1909" t="s">
        <v>137</v>
      </c>
      <c r="C1909" t="s">
        <v>28</v>
      </c>
      <c r="D1909" t="s">
        <v>29</v>
      </c>
      <c r="E1909">
        <v>2013</v>
      </c>
      <c r="F1909" t="s">
        <v>0</v>
      </c>
      <c r="G1909">
        <v>10000</v>
      </c>
    </row>
    <row r="1910" spans="1:7" x14ac:dyDescent="0.2">
      <c r="A1910">
        <v>29</v>
      </c>
      <c r="B1910" t="s">
        <v>137</v>
      </c>
      <c r="C1910" t="s">
        <v>28</v>
      </c>
      <c r="D1910" t="s">
        <v>29</v>
      </c>
      <c r="E1910">
        <v>2011</v>
      </c>
      <c r="F1910" t="s">
        <v>1</v>
      </c>
      <c r="G1910">
        <v>10000</v>
      </c>
    </row>
    <row r="1911" spans="1:7" x14ac:dyDescent="0.2">
      <c r="A1911">
        <v>29</v>
      </c>
      <c r="B1911" t="s">
        <v>137</v>
      </c>
      <c r="C1911" t="s">
        <v>28</v>
      </c>
      <c r="D1911" t="s">
        <v>29</v>
      </c>
      <c r="E1911">
        <v>2010</v>
      </c>
      <c r="F1911" t="s">
        <v>134</v>
      </c>
      <c r="G1911">
        <v>8000</v>
      </c>
    </row>
    <row r="1912" spans="1:7" x14ac:dyDescent="0.2">
      <c r="A1912">
        <v>29</v>
      </c>
      <c r="B1912" t="s">
        <v>137</v>
      </c>
      <c r="C1912" t="s">
        <v>28</v>
      </c>
      <c r="D1912" t="s">
        <v>29</v>
      </c>
      <c r="E1912">
        <v>2013</v>
      </c>
      <c r="F1912" t="s">
        <v>1</v>
      </c>
      <c r="G1912">
        <v>15000</v>
      </c>
    </row>
    <row r="1913" spans="1:7" x14ac:dyDescent="0.2">
      <c r="A1913">
        <v>29</v>
      </c>
      <c r="B1913" t="s">
        <v>137</v>
      </c>
      <c r="C1913" t="s">
        <v>28</v>
      </c>
      <c r="D1913" t="s">
        <v>29</v>
      </c>
      <c r="E1913">
        <v>2012</v>
      </c>
      <c r="F1913" t="s">
        <v>0</v>
      </c>
      <c r="G1913">
        <v>9000</v>
      </c>
    </row>
    <row r="1914" spans="1:7" x14ac:dyDescent="0.2">
      <c r="A1914">
        <v>29</v>
      </c>
      <c r="B1914" t="s">
        <v>138</v>
      </c>
      <c r="C1914" t="s">
        <v>28</v>
      </c>
      <c r="D1914" t="s">
        <v>29</v>
      </c>
      <c r="E1914">
        <v>2011</v>
      </c>
      <c r="F1914" t="s">
        <v>134</v>
      </c>
      <c r="G1914">
        <v>10500</v>
      </c>
    </row>
    <row r="1915" spans="1:7" x14ac:dyDescent="0.2">
      <c r="A1915">
        <v>29</v>
      </c>
      <c r="B1915" t="s">
        <v>138</v>
      </c>
      <c r="C1915" t="s">
        <v>28</v>
      </c>
      <c r="D1915" t="s">
        <v>29</v>
      </c>
      <c r="E1915">
        <v>2013</v>
      </c>
      <c r="F1915" t="s">
        <v>0</v>
      </c>
      <c r="G1915">
        <v>12000</v>
      </c>
    </row>
    <row r="1916" spans="1:7" x14ac:dyDescent="0.2">
      <c r="A1916">
        <v>29</v>
      </c>
      <c r="B1916" t="s">
        <v>138</v>
      </c>
      <c r="C1916" t="s">
        <v>28</v>
      </c>
      <c r="D1916" t="s">
        <v>29</v>
      </c>
      <c r="E1916">
        <v>2012</v>
      </c>
      <c r="F1916" t="s">
        <v>0</v>
      </c>
      <c r="G1916">
        <v>11000</v>
      </c>
    </row>
    <row r="1917" spans="1:7" x14ac:dyDescent="0.2">
      <c r="A1917">
        <v>29</v>
      </c>
      <c r="B1917" t="s">
        <v>138</v>
      </c>
      <c r="C1917" t="s">
        <v>28</v>
      </c>
      <c r="D1917" t="s">
        <v>29</v>
      </c>
      <c r="E1917">
        <v>2013</v>
      </c>
      <c r="F1917" t="s">
        <v>1</v>
      </c>
      <c r="G1917">
        <v>14000</v>
      </c>
    </row>
    <row r="1918" spans="1:7" x14ac:dyDescent="0.2">
      <c r="A1918">
        <v>29</v>
      </c>
      <c r="B1918" t="s">
        <v>138</v>
      </c>
      <c r="C1918" t="s">
        <v>28</v>
      </c>
      <c r="D1918" t="s">
        <v>29</v>
      </c>
      <c r="E1918">
        <v>2012</v>
      </c>
      <c r="F1918" t="s">
        <v>1</v>
      </c>
      <c r="G1918">
        <v>12000</v>
      </c>
    </row>
    <row r="1919" spans="1:7" x14ac:dyDescent="0.2">
      <c r="A1919">
        <v>29</v>
      </c>
      <c r="B1919" t="s">
        <v>138</v>
      </c>
      <c r="C1919" t="s">
        <v>28</v>
      </c>
      <c r="D1919" t="s">
        <v>29</v>
      </c>
      <c r="E1919">
        <v>2010</v>
      </c>
      <c r="F1919" t="s">
        <v>135</v>
      </c>
      <c r="G1919">
        <v>9589.2000000000007</v>
      </c>
    </row>
    <row r="1920" spans="1:7" x14ac:dyDescent="0.2">
      <c r="A1920">
        <v>29</v>
      </c>
      <c r="B1920" t="s">
        <v>138</v>
      </c>
      <c r="C1920" t="s">
        <v>28</v>
      </c>
      <c r="D1920" t="s">
        <v>29</v>
      </c>
      <c r="E1920">
        <v>2014</v>
      </c>
      <c r="F1920" t="s">
        <v>0</v>
      </c>
      <c r="G1920">
        <v>13500</v>
      </c>
    </row>
    <row r="1921" spans="1:7" x14ac:dyDescent="0.2">
      <c r="A1921">
        <v>29</v>
      </c>
      <c r="B1921" t="s">
        <v>138</v>
      </c>
      <c r="C1921" t="s">
        <v>28</v>
      </c>
      <c r="D1921" t="s">
        <v>29</v>
      </c>
      <c r="E1921">
        <v>2014</v>
      </c>
      <c r="F1921" t="s">
        <v>1</v>
      </c>
      <c r="G1921">
        <v>16000</v>
      </c>
    </row>
    <row r="1922" spans="1:7" x14ac:dyDescent="0.2">
      <c r="A1922">
        <v>29</v>
      </c>
      <c r="B1922" t="s">
        <v>139</v>
      </c>
      <c r="C1922" t="s">
        <v>28</v>
      </c>
      <c r="D1922" t="s">
        <v>29</v>
      </c>
      <c r="E1922">
        <v>2013</v>
      </c>
      <c r="F1922" t="s">
        <v>1</v>
      </c>
      <c r="G1922">
        <v>15500</v>
      </c>
    </row>
    <row r="1923" spans="1:7" x14ac:dyDescent="0.2">
      <c r="A1923">
        <v>29</v>
      </c>
      <c r="B1923" t="s">
        <v>139</v>
      </c>
      <c r="C1923" t="s">
        <v>28</v>
      </c>
      <c r="D1923" t="s">
        <v>29</v>
      </c>
      <c r="E1923">
        <v>2015</v>
      </c>
      <c r="F1923" t="s">
        <v>0</v>
      </c>
      <c r="G1923">
        <v>16500</v>
      </c>
    </row>
    <row r="1924" spans="1:7" x14ac:dyDescent="0.2">
      <c r="A1924">
        <v>29</v>
      </c>
      <c r="B1924" t="s">
        <v>139</v>
      </c>
      <c r="C1924" t="s">
        <v>28</v>
      </c>
      <c r="D1924" t="s">
        <v>29</v>
      </c>
      <c r="E1924">
        <v>2011</v>
      </c>
      <c r="F1924" t="s">
        <v>135</v>
      </c>
      <c r="G1924">
        <v>13619.7</v>
      </c>
    </row>
    <row r="1925" spans="1:7" x14ac:dyDescent="0.2">
      <c r="A1925">
        <v>29</v>
      </c>
      <c r="B1925" t="s">
        <v>139</v>
      </c>
      <c r="C1925" t="s">
        <v>28</v>
      </c>
      <c r="D1925" t="s">
        <v>29</v>
      </c>
      <c r="E1925">
        <v>2014</v>
      </c>
      <c r="F1925" t="s">
        <v>0</v>
      </c>
      <c r="G1925">
        <v>15500</v>
      </c>
    </row>
    <row r="1926" spans="1:7" x14ac:dyDescent="0.2">
      <c r="A1926">
        <v>29</v>
      </c>
      <c r="B1926" t="s">
        <v>139</v>
      </c>
      <c r="C1926" t="s">
        <v>28</v>
      </c>
      <c r="D1926" t="s">
        <v>29</v>
      </c>
      <c r="E1926">
        <v>2015</v>
      </c>
      <c r="F1926" t="s">
        <v>1</v>
      </c>
      <c r="G1926">
        <v>20000</v>
      </c>
    </row>
    <row r="1927" spans="1:7" x14ac:dyDescent="0.2">
      <c r="A1927">
        <v>29</v>
      </c>
      <c r="B1927" t="s">
        <v>139</v>
      </c>
      <c r="C1927" t="s">
        <v>28</v>
      </c>
      <c r="D1927" t="s">
        <v>29</v>
      </c>
      <c r="E1927">
        <v>2012</v>
      </c>
      <c r="F1927" t="s">
        <v>134</v>
      </c>
      <c r="G1927">
        <v>14500</v>
      </c>
    </row>
    <row r="1928" spans="1:7" x14ac:dyDescent="0.2">
      <c r="A1928">
        <v>29</v>
      </c>
      <c r="B1928" t="s">
        <v>139</v>
      </c>
      <c r="C1928" t="s">
        <v>28</v>
      </c>
      <c r="D1928" t="s">
        <v>29</v>
      </c>
      <c r="E1928">
        <v>2014</v>
      </c>
      <c r="F1928" t="s">
        <v>1</v>
      </c>
      <c r="G1928">
        <v>17000</v>
      </c>
    </row>
    <row r="1929" spans="1:7" x14ac:dyDescent="0.2">
      <c r="A1929">
        <v>29</v>
      </c>
      <c r="B1929" t="s">
        <v>139</v>
      </c>
      <c r="C1929" t="s">
        <v>28</v>
      </c>
      <c r="D1929" t="s">
        <v>29</v>
      </c>
      <c r="E1929">
        <v>2013</v>
      </c>
      <c r="F1929" t="s">
        <v>0</v>
      </c>
      <c r="G1929">
        <v>15000</v>
      </c>
    </row>
    <row r="1930" spans="1:7" x14ac:dyDescent="0.2">
      <c r="A1930">
        <v>29</v>
      </c>
      <c r="B1930" t="s">
        <v>140</v>
      </c>
      <c r="C1930" t="s">
        <v>28</v>
      </c>
      <c r="D1930" t="s">
        <v>29</v>
      </c>
      <c r="E1930">
        <v>2011</v>
      </c>
      <c r="F1930" t="s">
        <v>135</v>
      </c>
      <c r="G1930">
        <v>13619.7</v>
      </c>
    </row>
    <row r="1931" spans="1:7" x14ac:dyDescent="0.2">
      <c r="A1931">
        <v>29</v>
      </c>
      <c r="B1931" t="s">
        <v>140</v>
      </c>
      <c r="C1931" t="s">
        <v>28</v>
      </c>
      <c r="D1931" t="s">
        <v>29</v>
      </c>
      <c r="E1931">
        <v>2015</v>
      </c>
      <c r="F1931" t="s">
        <v>1</v>
      </c>
      <c r="G1931">
        <v>20000</v>
      </c>
    </row>
    <row r="1932" spans="1:7" x14ac:dyDescent="0.2">
      <c r="A1932">
        <v>29</v>
      </c>
      <c r="B1932" t="s">
        <v>140</v>
      </c>
      <c r="C1932" t="s">
        <v>28</v>
      </c>
      <c r="D1932" t="s">
        <v>29</v>
      </c>
      <c r="E1932">
        <v>2014</v>
      </c>
      <c r="F1932" t="s">
        <v>0</v>
      </c>
      <c r="G1932">
        <v>17500</v>
      </c>
    </row>
    <row r="1933" spans="1:7" x14ac:dyDescent="0.2">
      <c r="A1933">
        <v>29</v>
      </c>
      <c r="B1933" t="s">
        <v>140</v>
      </c>
      <c r="C1933" t="s">
        <v>28</v>
      </c>
      <c r="D1933" t="s">
        <v>29</v>
      </c>
      <c r="E1933">
        <v>2012</v>
      </c>
      <c r="F1933" t="s">
        <v>135</v>
      </c>
      <c r="G1933">
        <v>15512</v>
      </c>
    </row>
    <row r="1934" spans="1:7" x14ac:dyDescent="0.2">
      <c r="A1934">
        <v>29</v>
      </c>
      <c r="B1934" t="s">
        <v>140</v>
      </c>
      <c r="C1934" t="s">
        <v>28</v>
      </c>
      <c r="D1934" t="s">
        <v>29</v>
      </c>
      <c r="E1934">
        <v>2016</v>
      </c>
      <c r="F1934" t="s">
        <v>0</v>
      </c>
      <c r="G1934">
        <v>19000</v>
      </c>
    </row>
    <row r="1935" spans="1:7" x14ac:dyDescent="0.2">
      <c r="A1935">
        <v>29</v>
      </c>
      <c r="B1935" t="s">
        <v>140</v>
      </c>
      <c r="C1935" t="s">
        <v>28</v>
      </c>
      <c r="D1935" t="s">
        <v>29</v>
      </c>
      <c r="E1935">
        <v>2014</v>
      </c>
      <c r="F1935" t="s">
        <v>1</v>
      </c>
      <c r="G1935">
        <v>18500</v>
      </c>
    </row>
    <row r="1936" spans="1:7" x14ac:dyDescent="0.2">
      <c r="A1936">
        <v>29</v>
      </c>
      <c r="B1936" t="s">
        <v>140</v>
      </c>
      <c r="C1936" t="s">
        <v>28</v>
      </c>
      <c r="D1936" t="s">
        <v>29</v>
      </c>
      <c r="E1936">
        <v>2013</v>
      </c>
      <c r="F1936" t="s">
        <v>134</v>
      </c>
      <c r="G1936">
        <v>17000</v>
      </c>
    </row>
    <row r="1937" spans="1:7" x14ac:dyDescent="0.2">
      <c r="A1937">
        <v>29</v>
      </c>
      <c r="B1937" t="s">
        <v>140</v>
      </c>
      <c r="C1937" t="s">
        <v>28</v>
      </c>
      <c r="D1937" t="s">
        <v>29</v>
      </c>
      <c r="E1937">
        <v>2016</v>
      </c>
      <c r="F1937" t="s">
        <v>1</v>
      </c>
      <c r="G1937">
        <v>22000</v>
      </c>
    </row>
    <row r="1938" spans="1:7" x14ac:dyDescent="0.2">
      <c r="A1938">
        <v>29</v>
      </c>
      <c r="B1938" t="s">
        <v>140</v>
      </c>
      <c r="C1938" t="s">
        <v>28</v>
      </c>
      <c r="D1938" t="s">
        <v>29</v>
      </c>
      <c r="E1938">
        <v>2015</v>
      </c>
      <c r="F1938" t="s">
        <v>0</v>
      </c>
      <c r="G1938">
        <v>18800</v>
      </c>
    </row>
    <row r="1939" spans="1:7" x14ac:dyDescent="0.2">
      <c r="A1939">
        <v>29</v>
      </c>
      <c r="B1939" t="s">
        <v>141</v>
      </c>
      <c r="C1939" t="s">
        <v>28</v>
      </c>
      <c r="D1939" t="s">
        <v>29</v>
      </c>
      <c r="E1939">
        <v>2014</v>
      </c>
      <c r="F1939" t="s">
        <v>134</v>
      </c>
      <c r="G1939">
        <v>18500</v>
      </c>
    </row>
    <row r="1940" spans="1:7" x14ac:dyDescent="0.2">
      <c r="A1940">
        <v>29</v>
      </c>
      <c r="B1940" t="s">
        <v>141</v>
      </c>
      <c r="C1940" t="s">
        <v>28</v>
      </c>
      <c r="D1940" t="s">
        <v>29</v>
      </c>
      <c r="E1940">
        <v>2016</v>
      </c>
      <c r="F1940" t="s">
        <v>0</v>
      </c>
      <c r="G1940">
        <v>19500</v>
      </c>
    </row>
    <row r="1941" spans="1:7" x14ac:dyDescent="0.2">
      <c r="A1941">
        <v>29</v>
      </c>
      <c r="B1941" t="s">
        <v>141</v>
      </c>
      <c r="C1941" t="s">
        <v>28</v>
      </c>
      <c r="D1941" t="s">
        <v>29</v>
      </c>
      <c r="E1941">
        <v>2015</v>
      </c>
      <c r="F1941" t="s">
        <v>0</v>
      </c>
      <c r="G1941">
        <v>19200</v>
      </c>
    </row>
    <row r="1942" spans="1:7" x14ac:dyDescent="0.2">
      <c r="A1942">
        <v>29</v>
      </c>
      <c r="B1942" t="s">
        <v>141</v>
      </c>
      <c r="C1942" t="s">
        <v>28</v>
      </c>
      <c r="D1942" t="s">
        <v>29</v>
      </c>
      <c r="E1942">
        <v>2012</v>
      </c>
      <c r="F1942" t="s">
        <v>135</v>
      </c>
      <c r="G1942">
        <v>15512</v>
      </c>
    </row>
    <row r="1943" spans="1:7" x14ac:dyDescent="0.2">
      <c r="A1943">
        <v>29</v>
      </c>
      <c r="B1943" t="s">
        <v>141</v>
      </c>
      <c r="C1943" t="s">
        <v>28</v>
      </c>
      <c r="D1943" t="s">
        <v>29</v>
      </c>
      <c r="E1943">
        <v>2016</v>
      </c>
      <c r="F1943" t="s">
        <v>1</v>
      </c>
      <c r="G1943">
        <v>20500</v>
      </c>
    </row>
    <row r="1944" spans="1:7" x14ac:dyDescent="0.2">
      <c r="A1944">
        <v>29</v>
      </c>
      <c r="B1944" t="s">
        <v>141</v>
      </c>
      <c r="C1944" t="s">
        <v>28</v>
      </c>
      <c r="D1944" t="s">
        <v>29</v>
      </c>
      <c r="E1944">
        <v>2015</v>
      </c>
      <c r="F1944" t="s">
        <v>1</v>
      </c>
      <c r="G1944">
        <v>19500</v>
      </c>
    </row>
    <row r="1945" spans="1:7" x14ac:dyDescent="0.2">
      <c r="A1945">
        <v>29</v>
      </c>
      <c r="B1945" t="s">
        <v>141</v>
      </c>
      <c r="C1945" t="s">
        <v>28</v>
      </c>
      <c r="D1945" t="s">
        <v>29</v>
      </c>
      <c r="E1945">
        <v>2013</v>
      </c>
      <c r="F1945" t="s">
        <v>135</v>
      </c>
      <c r="G1945">
        <v>17991</v>
      </c>
    </row>
    <row r="1946" spans="1:7" x14ac:dyDescent="0.2">
      <c r="A1946">
        <v>29</v>
      </c>
      <c r="B1946" t="s">
        <v>141</v>
      </c>
      <c r="C1946" t="s">
        <v>28</v>
      </c>
      <c r="D1946" t="s">
        <v>29</v>
      </c>
      <c r="E1946">
        <v>2017</v>
      </c>
      <c r="F1946" t="s">
        <v>0</v>
      </c>
      <c r="G1946">
        <v>20000</v>
      </c>
    </row>
    <row r="1947" spans="1:7" x14ac:dyDescent="0.2">
      <c r="A1947">
        <v>29</v>
      </c>
      <c r="B1947" t="s">
        <v>141</v>
      </c>
      <c r="C1947" t="s">
        <v>28</v>
      </c>
      <c r="D1947" t="s">
        <v>29</v>
      </c>
      <c r="E1947">
        <v>2017</v>
      </c>
      <c r="F1947" t="s">
        <v>1</v>
      </c>
      <c r="G1947">
        <v>22000</v>
      </c>
    </row>
    <row r="1948" spans="1:7" x14ac:dyDescent="0.2">
      <c r="A1948">
        <v>29</v>
      </c>
      <c r="B1948" t="s">
        <v>142</v>
      </c>
      <c r="C1948" t="s">
        <v>28</v>
      </c>
      <c r="D1948" t="s">
        <v>29</v>
      </c>
      <c r="E1948">
        <v>2017</v>
      </c>
      <c r="F1948" t="s">
        <v>0</v>
      </c>
      <c r="G1948">
        <v>13900</v>
      </c>
    </row>
    <row r="1949" spans="1:7" x14ac:dyDescent="0.2">
      <c r="A1949">
        <v>29</v>
      </c>
      <c r="B1949" t="s">
        <v>142</v>
      </c>
      <c r="C1949" t="s">
        <v>28</v>
      </c>
      <c r="D1949" t="s">
        <v>29</v>
      </c>
      <c r="E1949">
        <v>2018</v>
      </c>
      <c r="F1949" t="s">
        <v>1</v>
      </c>
      <c r="G1949">
        <v>17000</v>
      </c>
    </row>
    <row r="1950" spans="1:7" x14ac:dyDescent="0.2">
      <c r="A1950">
        <v>29</v>
      </c>
      <c r="B1950" t="s">
        <v>142</v>
      </c>
      <c r="C1950" t="s">
        <v>28</v>
      </c>
      <c r="D1950" t="s">
        <v>29</v>
      </c>
      <c r="E1950">
        <v>2015</v>
      </c>
      <c r="F1950" t="s">
        <v>134</v>
      </c>
      <c r="G1950">
        <v>13500</v>
      </c>
    </row>
    <row r="1951" spans="1:7" x14ac:dyDescent="0.2">
      <c r="A1951">
        <v>29</v>
      </c>
      <c r="B1951" t="s">
        <v>142</v>
      </c>
      <c r="C1951" t="s">
        <v>28</v>
      </c>
      <c r="D1951" t="s">
        <v>29</v>
      </c>
      <c r="E1951">
        <v>2017</v>
      </c>
      <c r="F1951" t="s">
        <v>1</v>
      </c>
      <c r="G1951">
        <v>15000</v>
      </c>
    </row>
    <row r="1952" spans="1:7" x14ac:dyDescent="0.2">
      <c r="A1952">
        <v>29</v>
      </c>
      <c r="B1952" t="s">
        <v>142</v>
      </c>
      <c r="C1952" t="s">
        <v>28</v>
      </c>
      <c r="D1952" t="s">
        <v>29</v>
      </c>
      <c r="E1952">
        <v>2013</v>
      </c>
      <c r="F1952" t="s">
        <v>135</v>
      </c>
      <c r="G1952">
        <v>17571.2</v>
      </c>
    </row>
    <row r="1953" spans="1:7" x14ac:dyDescent="0.2">
      <c r="A1953">
        <v>29</v>
      </c>
      <c r="B1953" t="s">
        <v>142</v>
      </c>
      <c r="C1953" t="s">
        <v>28</v>
      </c>
      <c r="D1953" t="s">
        <v>29</v>
      </c>
      <c r="E1953">
        <v>2016</v>
      </c>
      <c r="F1953" t="s">
        <v>0</v>
      </c>
      <c r="G1953">
        <v>13600</v>
      </c>
    </row>
    <row r="1954" spans="1:7" x14ac:dyDescent="0.2">
      <c r="A1954">
        <v>29</v>
      </c>
      <c r="B1954" t="s">
        <v>142</v>
      </c>
      <c r="C1954" t="s">
        <v>28</v>
      </c>
      <c r="D1954" t="s">
        <v>29</v>
      </c>
      <c r="E1954">
        <v>2018</v>
      </c>
      <c r="F1954" t="s">
        <v>0</v>
      </c>
      <c r="G1954">
        <v>14500</v>
      </c>
    </row>
    <row r="1955" spans="1:7" x14ac:dyDescent="0.2">
      <c r="A1955">
        <v>29</v>
      </c>
      <c r="B1955" t="s">
        <v>142</v>
      </c>
      <c r="C1955" t="s">
        <v>28</v>
      </c>
      <c r="D1955" t="s">
        <v>29</v>
      </c>
      <c r="E1955">
        <v>2014</v>
      </c>
      <c r="F1955" t="s">
        <v>135</v>
      </c>
      <c r="G1955">
        <v>17306</v>
      </c>
    </row>
    <row r="1956" spans="1:7" x14ac:dyDescent="0.2">
      <c r="A1956">
        <v>29</v>
      </c>
      <c r="B1956" t="s">
        <v>142</v>
      </c>
      <c r="C1956" t="s">
        <v>28</v>
      </c>
      <c r="D1956" t="s">
        <v>29</v>
      </c>
      <c r="E1956">
        <v>2016</v>
      </c>
      <c r="F1956" t="s">
        <v>1</v>
      </c>
      <c r="G1956">
        <v>14000</v>
      </c>
    </row>
    <row r="1957" spans="1:7" x14ac:dyDescent="0.2">
      <c r="A1957">
        <v>29</v>
      </c>
      <c r="B1957" t="s">
        <v>143</v>
      </c>
      <c r="C1957" t="s">
        <v>28</v>
      </c>
      <c r="D1957" t="s">
        <v>29</v>
      </c>
      <c r="E1957">
        <v>2016</v>
      </c>
      <c r="F1957" t="s">
        <v>134</v>
      </c>
      <c r="G1957">
        <v>15000</v>
      </c>
    </row>
    <row r="1958" spans="1:7" x14ac:dyDescent="0.2">
      <c r="A1958">
        <v>29</v>
      </c>
      <c r="B1958" t="s">
        <v>143</v>
      </c>
      <c r="C1958" t="s">
        <v>28</v>
      </c>
      <c r="D1958" t="s">
        <v>29</v>
      </c>
      <c r="E1958">
        <v>2019</v>
      </c>
      <c r="F1958" t="s">
        <v>1</v>
      </c>
      <c r="G1958">
        <v>18200</v>
      </c>
    </row>
    <row r="1959" spans="1:7" x14ac:dyDescent="0.2">
      <c r="A1959">
        <v>29</v>
      </c>
      <c r="B1959" t="s">
        <v>143</v>
      </c>
      <c r="C1959" t="s">
        <v>28</v>
      </c>
      <c r="D1959" t="s">
        <v>29</v>
      </c>
      <c r="E1959">
        <v>2018</v>
      </c>
      <c r="F1959" t="s">
        <v>0</v>
      </c>
      <c r="G1959">
        <v>16900</v>
      </c>
    </row>
    <row r="1960" spans="1:7" x14ac:dyDescent="0.2">
      <c r="A1960">
        <v>29</v>
      </c>
      <c r="B1960" t="s">
        <v>143</v>
      </c>
      <c r="C1960" t="s">
        <v>28</v>
      </c>
      <c r="D1960" t="s">
        <v>29</v>
      </c>
      <c r="E1960">
        <v>2017</v>
      </c>
      <c r="F1960" t="s">
        <v>0</v>
      </c>
      <c r="G1960">
        <v>16000</v>
      </c>
    </row>
    <row r="1961" spans="1:7" x14ac:dyDescent="0.2">
      <c r="A1961">
        <v>29</v>
      </c>
      <c r="B1961" t="s">
        <v>143</v>
      </c>
      <c r="C1961" t="s">
        <v>28</v>
      </c>
      <c r="D1961" t="s">
        <v>29</v>
      </c>
      <c r="E1961">
        <v>2018</v>
      </c>
      <c r="F1961" t="s">
        <v>1</v>
      </c>
      <c r="G1961">
        <v>17200</v>
      </c>
    </row>
    <row r="1962" spans="1:7" x14ac:dyDescent="0.2">
      <c r="A1962">
        <v>29</v>
      </c>
      <c r="B1962" t="s">
        <v>143</v>
      </c>
      <c r="C1962" t="s">
        <v>28</v>
      </c>
      <c r="D1962" t="s">
        <v>29</v>
      </c>
      <c r="E1962">
        <v>2017</v>
      </c>
      <c r="F1962" t="s">
        <v>1</v>
      </c>
      <c r="G1962">
        <v>16200</v>
      </c>
    </row>
    <row r="1963" spans="1:7" x14ac:dyDescent="0.2">
      <c r="A1963">
        <v>29</v>
      </c>
      <c r="B1963" t="s">
        <v>143</v>
      </c>
      <c r="C1963" t="s">
        <v>28</v>
      </c>
      <c r="D1963" t="s">
        <v>29</v>
      </c>
      <c r="E1963">
        <v>2019</v>
      </c>
      <c r="F1963" t="s">
        <v>0</v>
      </c>
      <c r="G1963">
        <v>17700</v>
      </c>
    </row>
    <row r="1964" spans="1:7" x14ac:dyDescent="0.2">
      <c r="A1964">
        <v>29</v>
      </c>
      <c r="B1964" t="s">
        <v>143</v>
      </c>
      <c r="C1964" t="s">
        <v>28</v>
      </c>
      <c r="D1964" t="s">
        <v>29</v>
      </c>
      <c r="E1964">
        <v>2014</v>
      </c>
      <c r="F1964" t="s">
        <v>135</v>
      </c>
      <c r="G1964">
        <v>17306</v>
      </c>
    </row>
    <row r="1965" spans="1:7" x14ac:dyDescent="0.2">
      <c r="A1965">
        <v>29</v>
      </c>
      <c r="B1965" t="s">
        <v>143</v>
      </c>
      <c r="C1965" t="s">
        <v>28</v>
      </c>
      <c r="D1965" t="s">
        <v>29</v>
      </c>
      <c r="E1965">
        <v>2015</v>
      </c>
      <c r="F1965" t="s">
        <v>135</v>
      </c>
      <c r="G1965">
        <v>14304</v>
      </c>
    </row>
    <row r="1966" spans="1:7" x14ac:dyDescent="0.2">
      <c r="A1966">
        <v>29</v>
      </c>
      <c r="B1966" t="s">
        <v>144</v>
      </c>
      <c r="C1966" t="s">
        <v>28</v>
      </c>
      <c r="D1966" t="s">
        <v>29</v>
      </c>
      <c r="E1966">
        <v>2016</v>
      </c>
      <c r="F1966" t="s">
        <v>135</v>
      </c>
      <c r="G1966">
        <v>16832.400000000001</v>
      </c>
    </row>
    <row r="1967" spans="1:7" x14ac:dyDescent="0.2">
      <c r="A1967">
        <v>29</v>
      </c>
      <c r="B1967" t="s">
        <v>144</v>
      </c>
      <c r="C1967" t="s">
        <v>28</v>
      </c>
      <c r="D1967" t="s">
        <v>29</v>
      </c>
      <c r="E1967">
        <v>2019</v>
      </c>
      <c r="F1967" t="s">
        <v>133</v>
      </c>
      <c r="G1967">
        <v>19000</v>
      </c>
    </row>
    <row r="1968" spans="1:7" x14ac:dyDescent="0.2">
      <c r="A1968">
        <v>29</v>
      </c>
      <c r="B1968" t="s">
        <v>144</v>
      </c>
      <c r="C1968" t="s">
        <v>28</v>
      </c>
      <c r="D1968" t="s">
        <v>29</v>
      </c>
      <c r="E1968">
        <v>2018</v>
      </c>
      <c r="F1968" t="s">
        <v>133</v>
      </c>
      <c r="G1968">
        <v>18000</v>
      </c>
    </row>
    <row r="1969" spans="1:7" x14ac:dyDescent="0.2">
      <c r="A1969">
        <v>29</v>
      </c>
      <c r="B1969" t="s">
        <v>144</v>
      </c>
      <c r="C1969" t="s">
        <v>28</v>
      </c>
      <c r="D1969" t="s">
        <v>29</v>
      </c>
      <c r="E1969">
        <v>2020</v>
      </c>
      <c r="F1969" t="s">
        <v>133</v>
      </c>
      <c r="G1969">
        <v>20500</v>
      </c>
    </row>
    <row r="1970" spans="1:7" x14ac:dyDescent="0.2">
      <c r="A1970">
        <v>29</v>
      </c>
      <c r="B1970" t="s">
        <v>144</v>
      </c>
      <c r="C1970" t="s">
        <v>28</v>
      </c>
      <c r="D1970" t="s">
        <v>29</v>
      </c>
      <c r="E1970">
        <v>2017</v>
      </c>
      <c r="F1970" t="s">
        <v>134</v>
      </c>
      <c r="G1970">
        <v>16900</v>
      </c>
    </row>
    <row r="1971" spans="1:7" x14ac:dyDescent="0.2">
      <c r="A1971">
        <v>29</v>
      </c>
      <c r="B1971" t="s">
        <v>144</v>
      </c>
      <c r="C1971" t="s">
        <v>28</v>
      </c>
      <c r="D1971" t="s">
        <v>29</v>
      </c>
      <c r="E1971">
        <v>2019</v>
      </c>
      <c r="F1971" t="s">
        <v>1</v>
      </c>
      <c r="G1971">
        <v>21500</v>
      </c>
    </row>
    <row r="1972" spans="1:7" x14ac:dyDescent="0.2">
      <c r="A1972">
        <v>29</v>
      </c>
      <c r="B1972" t="s">
        <v>144</v>
      </c>
      <c r="C1972" t="s">
        <v>28</v>
      </c>
      <c r="D1972" t="s">
        <v>29</v>
      </c>
      <c r="E1972">
        <v>2018</v>
      </c>
      <c r="F1972" t="s">
        <v>1</v>
      </c>
      <c r="G1972">
        <v>19200</v>
      </c>
    </row>
    <row r="1973" spans="1:7" x14ac:dyDescent="0.2">
      <c r="A1973">
        <v>29</v>
      </c>
      <c r="B1973" t="s">
        <v>144</v>
      </c>
      <c r="C1973" t="s">
        <v>28</v>
      </c>
      <c r="D1973" t="s">
        <v>29</v>
      </c>
      <c r="E1973">
        <v>2020</v>
      </c>
      <c r="F1973" t="s">
        <v>1</v>
      </c>
      <c r="G1973">
        <v>24000</v>
      </c>
    </row>
    <row r="1974" spans="1:7" x14ac:dyDescent="0.2">
      <c r="A1974">
        <v>29</v>
      </c>
      <c r="B1974" t="s">
        <v>144</v>
      </c>
      <c r="C1974" t="s">
        <v>28</v>
      </c>
      <c r="D1974" t="s">
        <v>29</v>
      </c>
      <c r="E1974">
        <v>2018</v>
      </c>
      <c r="F1974" t="s">
        <v>0</v>
      </c>
      <c r="G1974">
        <v>18800</v>
      </c>
    </row>
    <row r="1975" spans="1:7" x14ac:dyDescent="0.2">
      <c r="A1975">
        <v>29</v>
      </c>
      <c r="B1975" t="s">
        <v>144</v>
      </c>
      <c r="C1975" t="s">
        <v>28</v>
      </c>
      <c r="D1975" t="s">
        <v>29</v>
      </c>
      <c r="E1975">
        <v>2020</v>
      </c>
      <c r="F1975" t="s">
        <v>0</v>
      </c>
      <c r="G1975">
        <v>22500</v>
      </c>
    </row>
    <row r="1976" spans="1:7" x14ac:dyDescent="0.2">
      <c r="A1976">
        <v>29</v>
      </c>
      <c r="B1976" t="s">
        <v>144</v>
      </c>
      <c r="C1976" t="s">
        <v>28</v>
      </c>
      <c r="D1976" t="s">
        <v>29</v>
      </c>
      <c r="E1976">
        <v>2019</v>
      </c>
      <c r="F1976" t="s">
        <v>0</v>
      </c>
      <c r="G1976">
        <v>20500</v>
      </c>
    </row>
    <row r="1977" spans="1:7" x14ac:dyDescent="0.2">
      <c r="A1977">
        <v>29</v>
      </c>
      <c r="B1977" t="s">
        <v>144</v>
      </c>
      <c r="C1977" t="s">
        <v>28</v>
      </c>
      <c r="D1977" t="s">
        <v>29</v>
      </c>
      <c r="E1977">
        <v>2015</v>
      </c>
      <c r="F1977" t="s">
        <v>135</v>
      </c>
      <c r="G1977">
        <v>14305</v>
      </c>
    </row>
    <row r="1978" spans="1:7" x14ac:dyDescent="0.2">
      <c r="A1978">
        <v>29</v>
      </c>
      <c r="B1978" t="s">
        <v>145</v>
      </c>
      <c r="C1978" t="s">
        <v>28</v>
      </c>
      <c r="D1978" t="s">
        <v>29</v>
      </c>
      <c r="E1978">
        <v>2017</v>
      </c>
      <c r="F1978" t="s">
        <v>135</v>
      </c>
      <c r="G1978">
        <v>16121.3</v>
      </c>
    </row>
    <row r="1979" spans="1:7" x14ac:dyDescent="0.2">
      <c r="A1979">
        <v>29</v>
      </c>
      <c r="B1979" t="s">
        <v>145</v>
      </c>
      <c r="C1979" t="s">
        <v>28</v>
      </c>
      <c r="D1979" t="s">
        <v>29</v>
      </c>
      <c r="E1979">
        <v>2020</v>
      </c>
      <c r="F1979" t="s">
        <v>0</v>
      </c>
      <c r="G1979">
        <v>19500</v>
      </c>
    </row>
    <row r="1980" spans="1:7" x14ac:dyDescent="0.2">
      <c r="A1980">
        <v>29</v>
      </c>
      <c r="B1980" t="s">
        <v>145</v>
      </c>
      <c r="C1980" t="s">
        <v>28</v>
      </c>
      <c r="D1980" t="s">
        <v>29</v>
      </c>
      <c r="E1980">
        <v>2019</v>
      </c>
      <c r="F1980" t="s">
        <v>0</v>
      </c>
      <c r="G1980">
        <v>18000</v>
      </c>
    </row>
    <row r="1981" spans="1:7" x14ac:dyDescent="0.2">
      <c r="A1981">
        <v>29</v>
      </c>
      <c r="B1981" t="s">
        <v>145</v>
      </c>
      <c r="C1981" t="s">
        <v>28</v>
      </c>
      <c r="D1981" t="s">
        <v>29</v>
      </c>
      <c r="E1981">
        <v>2021</v>
      </c>
      <c r="F1981" t="s">
        <v>0</v>
      </c>
      <c r="G1981">
        <v>21000</v>
      </c>
    </row>
    <row r="1982" spans="1:7" x14ac:dyDescent="0.2">
      <c r="A1982">
        <v>29</v>
      </c>
      <c r="B1982" t="s">
        <v>145</v>
      </c>
      <c r="C1982" t="s">
        <v>28</v>
      </c>
      <c r="D1982" t="s">
        <v>29</v>
      </c>
      <c r="E1982">
        <v>2018</v>
      </c>
      <c r="F1982" t="s">
        <v>134</v>
      </c>
      <c r="G1982">
        <v>17000</v>
      </c>
    </row>
    <row r="1983" spans="1:7" x14ac:dyDescent="0.2">
      <c r="A1983">
        <v>29</v>
      </c>
      <c r="B1983" t="s">
        <v>145</v>
      </c>
      <c r="C1983" t="s">
        <v>28</v>
      </c>
      <c r="D1983" t="s">
        <v>29</v>
      </c>
      <c r="E1983">
        <v>2020</v>
      </c>
      <c r="F1983" t="s">
        <v>1</v>
      </c>
      <c r="G1983">
        <v>20000</v>
      </c>
    </row>
    <row r="1984" spans="1:7" x14ac:dyDescent="0.2">
      <c r="A1984">
        <v>29</v>
      </c>
      <c r="B1984" t="s">
        <v>145</v>
      </c>
      <c r="C1984" t="s">
        <v>28</v>
      </c>
      <c r="D1984" t="s">
        <v>29</v>
      </c>
      <c r="E1984">
        <v>2019</v>
      </c>
      <c r="F1984" t="s">
        <v>1</v>
      </c>
      <c r="G1984">
        <v>18500</v>
      </c>
    </row>
    <row r="1985" spans="1:7" x14ac:dyDescent="0.2">
      <c r="A1985">
        <v>29</v>
      </c>
      <c r="B1985" t="s">
        <v>145</v>
      </c>
      <c r="C1985" t="s">
        <v>28</v>
      </c>
      <c r="D1985" t="s">
        <v>29</v>
      </c>
      <c r="E1985">
        <v>2021</v>
      </c>
      <c r="F1985" t="s">
        <v>1</v>
      </c>
      <c r="G1985">
        <v>21500</v>
      </c>
    </row>
    <row r="1986" spans="1:7" x14ac:dyDescent="0.2">
      <c r="A1986">
        <v>29</v>
      </c>
      <c r="B1986" t="s">
        <v>145</v>
      </c>
      <c r="C1986" t="s">
        <v>28</v>
      </c>
      <c r="D1986" t="s">
        <v>29</v>
      </c>
      <c r="E1986">
        <v>2019</v>
      </c>
      <c r="F1986" t="s">
        <v>133</v>
      </c>
      <c r="G1986">
        <v>17500</v>
      </c>
    </row>
    <row r="1987" spans="1:7" x14ac:dyDescent="0.2">
      <c r="A1987">
        <v>29</v>
      </c>
      <c r="B1987" t="s">
        <v>145</v>
      </c>
      <c r="C1987" t="s">
        <v>28</v>
      </c>
      <c r="D1987" t="s">
        <v>29</v>
      </c>
      <c r="E1987">
        <v>2021</v>
      </c>
      <c r="F1987" t="s">
        <v>133</v>
      </c>
      <c r="G1987">
        <v>20500</v>
      </c>
    </row>
    <row r="1988" spans="1:7" x14ac:dyDescent="0.2">
      <c r="A1988">
        <v>29</v>
      </c>
      <c r="B1988" t="s">
        <v>145</v>
      </c>
      <c r="C1988" t="s">
        <v>28</v>
      </c>
      <c r="D1988" t="s">
        <v>29</v>
      </c>
      <c r="E1988">
        <v>2020</v>
      </c>
      <c r="F1988" t="s">
        <v>133</v>
      </c>
      <c r="G1988">
        <v>19000</v>
      </c>
    </row>
    <row r="1989" spans="1:7" x14ac:dyDescent="0.2">
      <c r="A1989">
        <v>29</v>
      </c>
      <c r="B1989" t="s">
        <v>145</v>
      </c>
      <c r="C1989" t="s">
        <v>28</v>
      </c>
      <c r="D1989" t="s">
        <v>29</v>
      </c>
      <c r="E1989">
        <v>2016</v>
      </c>
      <c r="F1989" t="s">
        <v>135</v>
      </c>
      <c r="G1989">
        <v>18783.7</v>
      </c>
    </row>
    <row r="1990" spans="1:7" x14ac:dyDescent="0.2">
      <c r="A1990">
        <v>29</v>
      </c>
      <c r="B1990" t="s">
        <v>146</v>
      </c>
      <c r="C1990" t="s">
        <v>87</v>
      </c>
      <c r="D1990" t="s">
        <v>29</v>
      </c>
      <c r="E1990">
        <v>2017</v>
      </c>
      <c r="F1990" t="s">
        <v>135</v>
      </c>
      <c r="G1990">
        <v>17670.2</v>
      </c>
    </row>
    <row r="1991" spans="1:7" x14ac:dyDescent="0.2">
      <c r="A1991">
        <v>29</v>
      </c>
      <c r="B1991" t="s">
        <v>146</v>
      </c>
      <c r="C1991" t="s">
        <v>87</v>
      </c>
      <c r="D1991" t="s">
        <v>29</v>
      </c>
      <c r="E1991">
        <v>2021</v>
      </c>
      <c r="F1991" t="s">
        <v>133</v>
      </c>
      <c r="G1991">
        <v>19000</v>
      </c>
    </row>
    <row r="1992" spans="1:7" x14ac:dyDescent="0.2">
      <c r="A1992">
        <v>29</v>
      </c>
      <c r="B1992" t="s">
        <v>146</v>
      </c>
      <c r="C1992" t="s">
        <v>87</v>
      </c>
      <c r="D1992" t="s">
        <v>29</v>
      </c>
      <c r="E1992">
        <v>2020</v>
      </c>
      <c r="F1992" t="s">
        <v>133</v>
      </c>
      <c r="G1992">
        <v>17900</v>
      </c>
    </row>
    <row r="1993" spans="1:7" x14ac:dyDescent="0.2">
      <c r="A1993">
        <v>29</v>
      </c>
      <c r="B1993" t="s">
        <v>146</v>
      </c>
      <c r="C1993" t="s">
        <v>87</v>
      </c>
      <c r="D1993" t="s">
        <v>29</v>
      </c>
      <c r="E1993">
        <v>2022</v>
      </c>
      <c r="F1993" t="s">
        <v>133</v>
      </c>
      <c r="G1993">
        <v>20300</v>
      </c>
    </row>
    <row r="1994" spans="1:7" x14ac:dyDescent="0.2">
      <c r="A1994">
        <v>29</v>
      </c>
      <c r="B1994" t="s">
        <v>146</v>
      </c>
      <c r="C1994" t="s">
        <v>87</v>
      </c>
      <c r="D1994" t="s">
        <v>29</v>
      </c>
      <c r="E1994">
        <v>2018</v>
      </c>
      <c r="F1994" t="s">
        <v>135</v>
      </c>
      <c r="G1994">
        <v>17353.8</v>
      </c>
    </row>
    <row r="1995" spans="1:7" x14ac:dyDescent="0.2">
      <c r="A1995">
        <v>29</v>
      </c>
      <c r="B1995" t="s">
        <v>146</v>
      </c>
      <c r="C1995" t="s">
        <v>87</v>
      </c>
      <c r="D1995" t="s">
        <v>29</v>
      </c>
      <c r="E1995">
        <v>2021</v>
      </c>
      <c r="F1995" t="s">
        <v>0</v>
      </c>
      <c r="G1995">
        <v>19500</v>
      </c>
    </row>
    <row r="1996" spans="1:7" x14ac:dyDescent="0.2">
      <c r="A1996">
        <v>29</v>
      </c>
      <c r="B1996" t="s">
        <v>146</v>
      </c>
      <c r="C1996" t="s">
        <v>87</v>
      </c>
      <c r="D1996" t="s">
        <v>29</v>
      </c>
      <c r="E1996">
        <v>2020</v>
      </c>
      <c r="F1996" t="s">
        <v>0</v>
      </c>
      <c r="G1996">
        <v>18200</v>
      </c>
    </row>
    <row r="1997" spans="1:7" x14ac:dyDescent="0.2">
      <c r="A1997">
        <v>29</v>
      </c>
      <c r="B1997" t="s">
        <v>146</v>
      </c>
      <c r="C1997" t="s">
        <v>87</v>
      </c>
      <c r="D1997" t="s">
        <v>29</v>
      </c>
      <c r="E1997">
        <v>2022</v>
      </c>
      <c r="F1997" t="s">
        <v>0</v>
      </c>
      <c r="G1997">
        <v>21000</v>
      </c>
    </row>
    <row r="1998" spans="1:7" x14ac:dyDescent="0.2">
      <c r="A1998">
        <v>29</v>
      </c>
      <c r="B1998" t="s">
        <v>146</v>
      </c>
      <c r="C1998" t="s">
        <v>87</v>
      </c>
      <c r="D1998" t="s">
        <v>29</v>
      </c>
      <c r="E1998">
        <v>2019</v>
      </c>
      <c r="F1998" t="s">
        <v>134</v>
      </c>
      <c r="G1998">
        <v>17500</v>
      </c>
    </row>
    <row r="1999" spans="1:7" x14ac:dyDescent="0.2">
      <c r="A1999">
        <v>29</v>
      </c>
      <c r="B1999" t="s">
        <v>146</v>
      </c>
      <c r="C1999" t="s">
        <v>87</v>
      </c>
      <c r="D1999" t="s">
        <v>29</v>
      </c>
      <c r="E1999">
        <v>2021</v>
      </c>
      <c r="F1999" t="s">
        <v>1</v>
      </c>
      <c r="G1999">
        <v>20000</v>
      </c>
    </row>
    <row r="2000" spans="1:7" x14ac:dyDescent="0.2">
      <c r="A2000">
        <v>29</v>
      </c>
      <c r="B2000" t="s">
        <v>146</v>
      </c>
      <c r="C2000" t="s">
        <v>87</v>
      </c>
      <c r="D2000" t="s">
        <v>29</v>
      </c>
      <c r="E2000">
        <v>2020</v>
      </c>
      <c r="F2000" t="s">
        <v>1</v>
      </c>
      <c r="G2000">
        <v>18500</v>
      </c>
    </row>
    <row r="2001" spans="1:7" x14ac:dyDescent="0.2">
      <c r="A2001">
        <v>29</v>
      </c>
      <c r="B2001" t="s">
        <v>146</v>
      </c>
      <c r="C2001" t="s">
        <v>87</v>
      </c>
      <c r="D2001" t="s">
        <v>29</v>
      </c>
      <c r="E2001">
        <v>2022</v>
      </c>
      <c r="F2001" t="s">
        <v>1</v>
      </c>
      <c r="G2001">
        <v>21600</v>
      </c>
    </row>
    <row r="2002" spans="1:7" x14ac:dyDescent="0.2">
      <c r="A2002">
        <v>30</v>
      </c>
      <c r="B2002" t="s">
        <v>146</v>
      </c>
      <c r="C2002" t="s">
        <v>88</v>
      </c>
      <c r="D2002" t="s">
        <v>29</v>
      </c>
      <c r="E2002">
        <v>2017</v>
      </c>
      <c r="F2002" t="s">
        <v>135</v>
      </c>
      <c r="G2002">
        <v>15643.7</v>
      </c>
    </row>
    <row r="2003" spans="1:7" x14ac:dyDescent="0.2">
      <c r="A2003">
        <v>30</v>
      </c>
      <c r="B2003" t="s">
        <v>146</v>
      </c>
      <c r="C2003" t="s">
        <v>88</v>
      </c>
      <c r="D2003" t="s">
        <v>29</v>
      </c>
      <c r="E2003">
        <v>2021</v>
      </c>
      <c r="F2003" t="s">
        <v>133</v>
      </c>
      <c r="G2003">
        <v>16500</v>
      </c>
    </row>
    <row r="2004" spans="1:7" x14ac:dyDescent="0.2">
      <c r="A2004">
        <v>30</v>
      </c>
      <c r="B2004" t="s">
        <v>146</v>
      </c>
      <c r="C2004" t="s">
        <v>88</v>
      </c>
      <c r="D2004" t="s">
        <v>29</v>
      </c>
      <c r="E2004">
        <v>2020</v>
      </c>
      <c r="F2004" t="s">
        <v>133</v>
      </c>
      <c r="G2004">
        <v>15800</v>
      </c>
    </row>
    <row r="2005" spans="1:7" x14ac:dyDescent="0.2">
      <c r="A2005">
        <v>30</v>
      </c>
      <c r="B2005" t="s">
        <v>146</v>
      </c>
      <c r="C2005" t="s">
        <v>88</v>
      </c>
      <c r="D2005" t="s">
        <v>29</v>
      </c>
      <c r="E2005">
        <v>2022</v>
      </c>
      <c r="F2005" t="s">
        <v>133</v>
      </c>
      <c r="G2005">
        <v>18000</v>
      </c>
    </row>
    <row r="2006" spans="1:7" x14ac:dyDescent="0.2">
      <c r="A2006">
        <v>30</v>
      </c>
      <c r="B2006" t="s">
        <v>146</v>
      </c>
      <c r="C2006" t="s">
        <v>88</v>
      </c>
      <c r="D2006" t="s">
        <v>29</v>
      </c>
      <c r="E2006">
        <v>2018</v>
      </c>
      <c r="F2006" t="s">
        <v>135</v>
      </c>
      <c r="G2006">
        <v>15370</v>
      </c>
    </row>
    <row r="2007" spans="1:7" x14ac:dyDescent="0.2">
      <c r="A2007">
        <v>30</v>
      </c>
      <c r="B2007" t="s">
        <v>146</v>
      </c>
      <c r="C2007" t="s">
        <v>88</v>
      </c>
      <c r="D2007" t="s">
        <v>29</v>
      </c>
      <c r="E2007">
        <v>2021</v>
      </c>
      <c r="F2007" t="s">
        <v>0</v>
      </c>
      <c r="G2007">
        <v>17000</v>
      </c>
    </row>
    <row r="2008" spans="1:7" x14ac:dyDescent="0.2">
      <c r="A2008">
        <v>30</v>
      </c>
      <c r="B2008" t="s">
        <v>146</v>
      </c>
      <c r="C2008" t="s">
        <v>88</v>
      </c>
      <c r="D2008" t="s">
        <v>29</v>
      </c>
      <c r="E2008">
        <v>2020</v>
      </c>
      <c r="F2008" t="s">
        <v>0</v>
      </c>
      <c r="G2008">
        <v>16000</v>
      </c>
    </row>
    <row r="2009" spans="1:7" x14ac:dyDescent="0.2">
      <c r="A2009">
        <v>30</v>
      </c>
      <c r="B2009" t="s">
        <v>146</v>
      </c>
      <c r="C2009" t="s">
        <v>88</v>
      </c>
      <c r="D2009" t="s">
        <v>29</v>
      </c>
      <c r="E2009">
        <v>2022</v>
      </c>
      <c r="F2009" t="s">
        <v>0</v>
      </c>
      <c r="G2009">
        <v>18600</v>
      </c>
    </row>
    <row r="2010" spans="1:7" x14ac:dyDescent="0.2">
      <c r="A2010">
        <v>30</v>
      </c>
      <c r="B2010" t="s">
        <v>146</v>
      </c>
      <c r="C2010" t="s">
        <v>88</v>
      </c>
      <c r="D2010" t="s">
        <v>29</v>
      </c>
      <c r="E2010">
        <v>2019</v>
      </c>
      <c r="F2010" t="s">
        <v>134</v>
      </c>
      <c r="G2010">
        <v>15500</v>
      </c>
    </row>
    <row r="2011" spans="1:7" x14ac:dyDescent="0.2">
      <c r="A2011">
        <v>30</v>
      </c>
      <c r="B2011" t="s">
        <v>146</v>
      </c>
      <c r="C2011" t="s">
        <v>88</v>
      </c>
      <c r="D2011" t="s">
        <v>29</v>
      </c>
      <c r="E2011">
        <v>2021</v>
      </c>
      <c r="F2011" t="s">
        <v>1</v>
      </c>
      <c r="G2011">
        <v>18000</v>
      </c>
    </row>
    <row r="2012" spans="1:7" x14ac:dyDescent="0.2">
      <c r="A2012">
        <v>30</v>
      </c>
      <c r="B2012" t="s">
        <v>146</v>
      </c>
      <c r="C2012" t="s">
        <v>88</v>
      </c>
      <c r="D2012" t="s">
        <v>29</v>
      </c>
      <c r="E2012">
        <v>2020</v>
      </c>
      <c r="F2012" t="s">
        <v>1</v>
      </c>
      <c r="G2012">
        <v>16200</v>
      </c>
    </row>
    <row r="2013" spans="1:7" x14ac:dyDescent="0.2">
      <c r="A2013">
        <v>30</v>
      </c>
      <c r="B2013" t="s">
        <v>146</v>
      </c>
      <c r="C2013" t="s">
        <v>88</v>
      </c>
      <c r="D2013" t="s">
        <v>29</v>
      </c>
      <c r="E2013">
        <v>2022</v>
      </c>
      <c r="F2013" t="s">
        <v>1</v>
      </c>
      <c r="G2013">
        <v>19800</v>
      </c>
    </row>
    <row r="2014" spans="1:7" x14ac:dyDescent="0.2">
      <c r="A2014">
        <v>31</v>
      </c>
      <c r="B2014" t="s">
        <v>137</v>
      </c>
      <c r="C2014" t="s">
        <v>30</v>
      </c>
      <c r="D2014" t="s">
        <v>31</v>
      </c>
      <c r="E2014">
        <v>2008</v>
      </c>
      <c r="F2014" t="s">
        <v>135</v>
      </c>
      <c r="G2014">
        <v>5962.4</v>
      </c>
    </row>
    <row r="2015" spans="1:7" x14ac:dyDescent="0.2">
      <c r="A2015">
        <v>31</v>
      </c>
      <c r="B2015" t="s">
        <v>137</v>
      </c>
      <c r="C2015" t="s">
        <v>30</v>
      </c>
      <c r="D2015" t="s">
        <v>31</v>
      </c>
      <c r="E2015">
        <v>2012</v>
      </c>
      <c r="F2015" t="s">
        <v>1</v>
      </c>
      <c r="G2015">
        <v>6000</v>
      </c>
    </row>
    <row r="2016" spans="1:7" x14ac:dyDescent="0.2">
      <c r="A2016">
        <v>31</v>
      </c>
      <c r="B2016" t="s">
        <v>137</v>
      </c>
      <c r="C2016" t="s">
        <v>30</v>
      </c>
      <c r="D2016" t="s">
        <v>31</v>
      </c>
      <c r="E2016">
        <v>2011</v>
      </c>
      <c r="F2016" t="s">
        <v>0</v>
      </c>
      <c r="G2016">
        <v>5500</v>
      </c>
    </row>
    <row r="2017" spans="1:7" x14ac:dyDescent="0.2">
      <c r="A2017">
        <v>31</v>
      </c>
      <c r="B2017" t="s">
        <v>137</v>
      </c>
      <c r="C2017" t="s">
        <v>30</v>
      </c>
      <c r="D2017" t="s">
        <v>31</v>
      </c>
      <c r="E2017">
        <v>2009</v>
      </c>
      <c r="F2017" t="s">
        <v>135</v>
      </c>
      <c r="G2017">
        <v>5309.4</v>
      </c>
    </row>
    <row r="2018" spans="1:7" x14ac:dyDescent="0.2">
      <c r="A2018">
        <v>31</v>
      </c>
      <c r="B2018" t="s">
        <v>137</v>
      </c>
      <c r="C2018" t="s">
        <v>30</v>
      </c>
      <c r="D2018" t="s">
        <v>31</v>
      </c>
      <c r="E2018">
        <v>2013</v>
      </c>
      <c r="F2018" t="s">
        <v>0</v>
      </c>
      <c r="G2018">
        <v>5900</v>
      </c>
    </row>
    <row r="2019" spans="1:7" x14ac:dyDescent="0.2">
      <c r="A2019">
        <v>31</v>
      </c>
      <c r="B2019" t="s">
        <v>137</v>
      </c>
      <c r="C2019" t="s">
        <v>30</v>
      </c>
      <c r="D2019" t="s">
        <v>31</v>
      </c>
      <c r="E2019">
        <v>2011</v>
      </c>
      <c r="F2019" t="s">
        <v>1</v>
      </c>
      <c r="G2019">
        <v>5760</v>
      </c>
    </row>
    <row r="2020" spans="1:7" x14ac:dyDescent="0.2">
      <c r="A2020">
        <v>31</v>
      </c>
      <c r="B2020" t="s">
        <v>137</v>
      </c>
      <c r="C2020" t="s">
        <v>30</v>
      </c>
      <c r="D2020" t="s">
        <v>31</v>
      </c>
      <c r="E2020">
        <v>2010</v>
      </c>
      <c r="F2020" t="s">
        <v>134</v>
      </c>
      <c r="G2020">
        <v>5400</v>
      </c>
    </row>
    <row r="2021" spans="1:7" x14ac:dyDescent="0.2">
      <c r="A2021">
        <v>31</v>
      </c>
      <c r="B2021" t="s">
        <v>137</v>
      </c>
      <c r="C2021" t="s">
        <v>30</v>
      </c>
      <c r="D2021" t="s">
        <v>31</v>
      </c>
      <c r="E2021">
        <v>2013</v>
      </c>
      <c r="F2021" t="s">
        <v>1</v>
      </c>
      <c r="G2021">
        <v>6300</v>
      </c>
    </row>
    <row r="2022" spans="1:7" x14ac:dyDescent="0.2">
      <c r="A2022">
        <v>31</v>
      </c>
      <c r="B2022" t="s">
        <v>137</v>
      </c>
      <c r="C2022" t="s">
        <v>30</v>
      </c>
      <c r="D2022" t="s">
        <v>31</v>
      </c>
      <c r="E2022">
        <v>2012</v>
      </c>
      <c r="F2022" t="s">
        <v>0</v>
      </c>
      <c r="G2022">
        <v>5700</v>
      </c>
    </row>
    <row r="2023" spans="1:7" x14ac:dyDescent="0.2">
      <c r="A2023">
        <v>31</v>
      </c>
      <c r="B2023" t="s">
        <v>138</v>
      </c>
      <c r="C2023" t="s">
        <v>30</v>
      </c>
      <c r="D2023" t="s">
        <v>31</v>
      </c>
      <c r="E2023">
        <v>2011</v>
      </c>
      <c r="F2023" t="s">
        <v>134</v>
      </c>
      <c r="G2023">
        <v>5760</v>
      </c>
    </row>
    <row r="2024" spans="1:7" x14ac:dyDescent="0.2">
      <c r="A2024">
        <v>31</v>
      </c>
      <c r="B2024" t="s">
        <v>138</v>
      </c>
      <c r="C2024" t="s">
        <v>30</v>
      </c>
      <c r="D2024" t="s">
        <v>31</v>
      </c>
      <c r="E2024">
        <v>2013</v>
      </c>
      <c r="F2024" t="s">
        <v>0</v>
      </c>
      <c r="G2024">
        <v>6000</v>
      </c>
    </row>
    <row r="2025" spans="1:7" x14ac:dyDescent="0.2">
      <c r="A2025">
        <v>31</v>
      </c>
      <c r="B2025" t="s">
        <v>138</v>
      </c>
      <c r="C2025" t="s">
        <v>30</v>
      </c>
      <c r="D2025" t="s">
        <v>31</v>
      </c>
      <c r="E2025">
        <v>2012</v>
      </c>
      <c r="F2025" t="s">
        <v>0</v>
      </c>
      <c r="G2025">
        <v>5800</v>
      </c>
    </row>
    <row r="2026" spans="1:7" x14ac:dyDescent="0.2">
      <c r="A2026">
        <v>31</v>
      </c>
      <c r="B2026" t="s">
        <v>138</v>
      </c>
      <c r="C2026" t="s">
        <v>30</v>
      </c>
      <c r="D2026" t="s">
        <v>31</v>
      </c>
      <c r="E2026">
        <v>2013</v>
      </c>
      <c r="F2026" t="s">
        <v>1</v>
      </c>
      <c r="G2026">
        <v>6400</v>
      </c>
    </row>
    <row r="2027" spans="1:7" x14ac:dyDescent="0.2">
      <c r="A2027">
        <v>31</v>
      </c>
      <c r="B2027" t="s">
        <v>138</v>
      </c>
      <c r="C2027" t="s">
        <v>30</v>
      </c>
      <c r="D2027" t="s">
        <v>31</v>
      </c>
      <c r="E2027">
        <v>2012</v>
      </c>
      <c r="F2027" t="s">
        <v>1</v>
      </c>
      <c r="G2027">
        <v>6100</v>
      </c>
    </row>
    <row r="2028" spans="1:7" x14ac:dyDescent="0.2">
      <c r="A2028">
        <v>31</v>
      </c>
      <c r="B2028" t="s">
        <v>138</v>
      </c>
      <c r="C2028" t="s">
        <v>30</v>
      </c>
      <c r="D2028" t="s">
        <v>31</v>
      </c>
      <c r="E2028">
        <v>2010</v>
      </c>
      <c r="F2028" t="s">
        <v>135</v>
      </c>
      <c r="G2028">
        <v>5517.5</v>
      </c>
    </row>
    <row r="2029" spans="1:7" x14ac:dyDescent="0.2">
      <c r="A2029">
        <v>31</v>
      </c>
      <c r="B2029" t="s">
        <v>138</v>
      </c>
      <c r="C2029" t="s">
        <v>30</v>
      </c>
      <c r="D2029" t="s">
        <v>31</v>
      </c>
      <c r="E2029">
        <v>2014</v>
      </c>
      <c r="F2029" t="s">
        <v>0</v>
      </c>
      <c r="G2029">
        <v>6300</v>
      </c>
    </row>
    <row r="2030" spans="1:7" x14ac:dyDescent="0.2">
      <c r="A2030">
        <v>31</v>
      </c>
      <c r="B2030" t="s">
        <v>138</v>
      </c>
      <c r="C2030" t="s">
        <v>30</v>
      </c>
      <c r="D2030" t="s">
        <v>31</v>
      </c>
      <c r="E2030">
        <v>2014</v>
      </c>
      <c r="F2030" t="s">
        <v>1</v>
      </c>
      <c r="G2030">
        <v>6800</v>
      </c>
    </row>
    <row r="2031" spans="1:7" x14ac:dyDescent="0.2">
      <c r="A2031">
        <v>31</v>
      </c>
      <c r="B2031" t="s">
        <v>139</v>
      </c>
      <c r="C2031" t="s">
        <v>30</v>
      </c>
      <c r="D2031" t="s">
        <v>31</v>
      </c>
      <c r="E2031">
        <v>2013</v>
      </c>
      <c r="F2031" t="s">
        <v>1</v>
      </c>
      <c r="G2031">
        <v>5500</v>
      </c>
    </row>
    <row r="2032" spans="1:7" x14ac:dyDescent="0.2">
      <c r="A2032">
        <v>31</v>
      </c>
      <c r="B2032" t="s">
        <v>139</v>
      </c>
      <c r="C2032" t="s">
        <v>30</v>
      </c>
      <c r="D2032" t="s">
        <v>31</v>
      </c>
      <c r="E2032">
        <v>2015</v>
      </c>
      <c r="F2032" t="s">
        <v>0</v>
      </c>
      <c r="G2032">
        <v>5800</v>
      </c>
    </row>
    <row r="2033" spans="1:7" x14ac:dyDescent="0.2">
      <c r="A2033">
        <v>31</v>
      </c>
      <c r="B2033" t="s">
        <v>139</v>
      </c>
      <c r="C2033" t="s">
        <v>30</v>
      </c>
      <c r="D2033" t="s">
        <v>31</v>
      </c>
      <c r="E2033">
        <v>2011</v>
      </c>
      <c r="F2033" t="s">
        <v>135</v>
      </c>
      <c r="G2033">
        <v>5481.2</v>
      </c>
    </row>
    <row r="2034" spans="1:7" x14ac:dyDescent="0.2">
      <c r="A2034">
        <v>31</v>
      </c>
      <c r="B2034" t="s">
        <v>139</v>
      </c>
      <c r="C2034" t="s">
        <v>30</v>
      </c>
      <c r="D2034" t="s">
        <v>31</v>
      </c>
      <c r="E2034">
        <v>2014</v>
      </c>
      <c r="F2034" t="s">
        <v>0</v>
      </c>
      <c r="G2034">
        <v>5500</v>
      </c>
    </row>
    <row r="2035" spans="1:7" x14ac:dyDescent="0.2">
      <c r="A2035">
        <v>31</v>
      </c>
      <c r="B2035" t="s">
        <v>139</v>
      </c>
      <c r="C2035" t="s">
        <v>30</v>
      </c>
      <c r="D2035" t="s">
        <v>31</v>
      </c>
      <c r="E2035">
        <v>2015</v>
      </c>
      <c r="F2035" t="s">
        <v>1</v>
      </c>
      <c r="G2035">
        <v>6000</v>
      </c>
    </row>
    <row r="2036" spans="1:7" x14ac:dyDescent="0.2">
      <c r="A2036">
        <v>31</v>
      </c>
      <c r="B2036" t="s">
        <v>139</v>
      </c>
      <c r="C2036" t="s">
        <v>30</v>
      </c>
      <c r="D2036" t="s">
        <v>31</v>
      </c>
      <c r="E2036">
        <v>2012</v>
      </c>
      <c r="F2036" t="s">
        <v>134</v>
      </c>
      <c r="G2036">
        <v>5200</v>
      </c>
    </row>
    <row r="2037" spans="1:7" x14ac:dyDescent="0.2">
      <c r="A2037">
        <v>31</v>
      </c>
      <c r="B2037" t="s">
        <v>139</v>
      </c>
      <c r="C2037" t="s">
        <v>30</v>
      </c>
      <c r="D2037" t="s">
        <v>31</v>
      </c>
      <c r="E2037">
        <v>2014</v>
      </c>
      <c r="F2037" t="s">
        <v>1</v>
      </c>
      <c r="G2037">
        <v>5700</v>
      </c>
    </row>
    <row r="2038" spans="1:7" x14ac:dyDescent="0.2">
      <c r="A2038">
        <v>31</v>
      </c>
      <c r="B2038" t="s">
        <v>139</v>
      </c>
      <c r="C2038" t="s">
        <v>30</v>
      </c>
      <c r="D2038" t="s">
        <v>31</v>
      </c>
      <c r="E2038">
        <v>2013</v>
      </c>
      <c r="F2038" t="s">
        <v>0</v>
      </c>
      <c r="G2038">
        <v>5300</v>
      </c>
    </row>
    <row r="2039" spans="1:7" x14ac:dyDescent="0.2">
      <c r="A2039">
        <v>31</v>
      </c>
      <c r="B2039" t="s">
        <v>140</v>
      </c>
      <c r="C2039" t="s">
        <v>30</v>
      </c>
      <c r="D2039" t="s">
        <v>31</v>
      </c>
      <c r="E2039">
        <v>2011</v>
      </c>
      <c r="F2039" t="s">
        <v>135</v>
      </c>
      <c r="G2039">
        <v>5662.1</v>
      </c>
    </row>
    <row r="2040" spans="1:7" x14ac:dyDescent="0.2">
      <c r="A2040">
        <v>31</v>
      </c>
      <c r="B2040" t="s">
        <v>140</v>
      </c>
      <c r="C2040" t="s">
        <v>30</v>
      </c>
      <c r="D2040" t="s">
        <v>31</v>
      </c>
      <c r="E2040">
        <v>2015</v>
      </c>
      <c r="F2040" t="s">
        <v>1</v>
      </c>
      <c r="G2040">
        <v>5820</v>
      </c>
    </row>
    <row r="2041" spans="1:7" x14ac:dyDescent="0.2">
      <c r="A2041">
        <v>31</v>
      </c>
      <c r="B2041" t="s">
        <v>140</v>
      </c>
      <c r="C2041" t="s">
        <v>30</v>
      </c>
      <c r="D2041" t="s">
        <v>31</v>
      </c>
      <c r="E2041">
        <v>2014</v>
      </c>
      <c r="F2041" t="s">
        <v>0</v>
      </c>
      <c r="G2041">
        <v>5500</v>
      </c>
    </row>
    <row r="2042" spans="1:7" x14ac:dyDescent="0.2">
      <c r="A2042">
        <v>31</v>
      </c>
      <c r="B2042" t="s">
        <v>140</v>
      </c>
      <c r="C2042" t="s">
        <v>30</v>
      </c>
      <c r="D2042" t="s">
        <v>31</v>
      </c>
      <c r="E2042">
        <v>2012</v>
      </c>
      <c r="F2042" t="s">
        <v>135</v>
      </c>
      <c r="G2042">
        <v>5405.6</v>
      </c>
    </row>
    <row r="2043" spans="1:7" x14ac:dyDescent="0.2">
      <c r="A2043">
        <v>31</v>
      </c>
      <c r="B2043" t="s">
        <v>140</v>
      </c>
      <c r="C2043" t="s">
        <v>30</v>
      </c>
      <c r="D2043" t="s">
        <v>31</v>
      </c>
      <c r="E2043">
        <v>2016</v>
      </c>
      <c r="F2043" t="s">
        <v>0</v>
      </c>
      <c r="G2043">
        <v>5700</v>
      </c>
    </row>
    <row r="2044" spans="1:7" x14ac:dyDescent="0.2">
      <c r="A2044">
        <v>31</v>
      </c>
      <c r="B2044" t="s">
        <v>140</v>
      </c>
      <c r="C2044" t="s">
        <v>30</v>
      </c>
      <c r="D2044" t="s">
        <v>31</v>
      </c>
      <c r="E2044">
        <v>2014</v>
      </c>
      <c r="F2044" t="s">
        <v>1</v>
      </c>
      <c r="G2044">
        <v>5700</v>
      </c>
    </row>
    <row r="2045" spans="1:7" x14ac:dyDescent="0.2">
      <c r="A2045">
        <v>31</v>
      </c>
      <c r="B2045" t="s">
        <v>140</v>
      </c>
      <c r="C2045" t="s">
        <v>30</v>
      </c>
      <c r="D2045" t="s">
        <v>31</v>
      </c>
      <c r="E2045">
        <v>2013</v>
      </c>
      <c r="F2045" t="s">
        <v>134</v>
      </c>
      <c r="G2045">
        <v>5500</v>
      </c>
    </row>
    <row r="2046" spans="1:7" x14ac:dyDescent="0.2">
      <c r="A2046">
        <v>31</v>
      </c>
      <c r="B2046" t="s">
        <v>140</v>
      </c>
      <c r="C2046" t="s">
        <v>30</v>
      </c>
      <c r="D2046" t="s">
        <v>31</v>
      </c>
      <c r="E2046">
        <v>2016</v>
      </c>
      <c r="F2046" t="s">
        <v>1</v>
      </c>
      <c r="G2046">
        <v>6000</v>
      </c>
    </row>
    <row r="2047" spans="1:7" x14ac:dyDescent="0.2">
      <c r="A2047">
        <v>31</v>
      </c>
      <c r="B2047" t="s">
        <v>140</v>
      </c>
      <c r="C2047" t="s">
        <v>30</v>
      </c>
      <c r="D2047" t="s">
        <v>31</v>
      </c>
      <c r="E2047">
        <v>2015</v>
      </c>
      <c r="F2047" t="s">
        <v>0</v>
      </c>
      <c r="G2047">
        <v>5600</v>
      </c>
    </row>
    <row r="2048" spans="1:7" x14ac:dyDescent="0.2">
      <c r="A2048">
        <v>31</v>
      </c>
      <c r="B2048" t="s">
        <v>141</v>
      </c>
      <c r="C2048" t="s">
        <v>30</v>
      </c>
      <c r="D2048" t="s">
        <v>31</v>
      </c>
      <c r="E2048">
        <v>2014</v>
      </c>
      <c r="F2048" t="s">
        <v>134</v>
      </c>
      <c r="G2048">
        <v>6000</v>
      </c>
    </row>
    <row r="2049" spans="1:7" x14ac:dyDescent="0.2">
      <c r="A2049">
        <v>31</v>
      </c>
      <c r="B2049" t="s">
        <v>141</v>
      </c>
      <c r="C2049" t="s">
        <v>30</v>
      </c>
      <c r="D2049" t="s">
        <v>31</v>
      </c>
      <c r="E2049">
        <v>2016</v>
      </c>
      <c r="F2049" t="s">
        <v>0</v>
      </c>
      <c r="G2049">
        <v>6100</v>
      </c>
    </row>
    <row r="2050" spans="1:7" x14ac:dyDescent="0.2">
      <c r="A2050">
        <v>31</v>
      </c>
      <c r="B2050" t="s">
        <v>141</v>
      </c>
      <c r="C2050" t="s">
        <v>30</v>
      </c>
      <c r="D2050" t="s">
        <v>31</v>
      </c>
      <c r="E2050">
        <v>2015</v>
      </c>
      <c r="F2050" t="s">
        <v>0</v>
      </c>
      <c r="G2050">
        <v>6000</v>
      </c>
    </row>
    <row r="2051" spans="1:7" x14ac:dyDescent="0.2">
      <c r="A2051">
        <v>31</v>
      </c>
      <c r="B2051" t="s">
        <v>141</v>
      </c>
      <c r="C2051" t="s">
        <v>30</v>
      </c>
      <c r="D2051" t="s">
        <v>31</v>
      </c>
      <c r="E2051">
        <v>2012</v>
      </c>
      <c r="F2051" t="s">
        <v>135</v>
      </c>
      <c r="G2051">
        <v>5405.6</v>
      </c>
    </row>
    <row r="2052" spans="1:7" x14ac:dyDescent="0.2">
      <c r="A2052">
        <v>31</v>
      </c>
      <c r="B2052" t="s">
        <v>141</v>
      </c>
      <c r="C2052" t="s">
        <v>30</v>
      </c>
      <c r="D2052" t="s">
        <v>31</v>
      </c>
      <c r="E2052">
        <v>2016</v>
      </c>
      <c r="F2052" t="s">
        <v>1</v>
      </c>
      <c r="G2052">
        <v>6300</v>
      </c>
    </row>
    <row r="2053" spans="1:7" x14ac:dyDescent="0.2">
      <c r="A2053">
        <v>31</v>
      </c>
      <c r="B2053" t="s">
        <v>141</v>
      </c>
      <c r="C2053" t="s">
        <v>30</v>
      </c>
      <c r="D2053" t="s">
        <v>31</v>
      </c>
      <c r="E2053">
        <v>2015</v>
      </c>
      <c r="F2053" t="s">
        <v>1</v>
      </c>
      <c r="G2053">
        <v>6100</v>
      </c>
    </row>
    <row r="2054" spans="1:7" x14ac:dyDescent="0.2">
      <c r="A2054">
        <v>31</v>
      </c>
      <c r="B2054" t="s">
        <v>141</v>
      </c>
      <c r="C2054" t="s">
        <v>30</v>
      </c>
      <c r="D2054" t="s">
        <v>31</v>
      </c>
      <c r="E2054">
        <v>2013</v>
      </c>
      <c r="F2054" t="s">
        <v>135</v>
      </c>
      <c r="G2054">
        <v>5860.1</v>
      </c>
    </row>
    <row r="2055" spans="1:7" x14ac:dyDescent="0.2">
      <c r="A2055">
        <v>31</v>
      </c>
      <c r="B2055" t="s">
        <v>141</v>
      </c>
      <c r="C2055" t="s">
        <v>30</v>
      </c>
      <c r="D2055" t="s">
        <v>31</v>
      </c>
      <c r="E2055">
        <v>2017</v>
      </c>
      <c r="F2055" t="s">
        <v>0</v>
      </c>
      <c r="G2055">
        <v>6200</v>
      </c>
    </row>
    <row r="2056" spans="1:7" x14ac:dyDescent="0.2">
      <c r="A2056">
        <v>31</v>
      </c>
      <c r="B2056" t="s">
        <v>141</v>
      </c>
      <c r="C2056" t="s">
        <v>30</v>
      </c>
      <c r="D2056" t="s">
        <v>31</v>
      </c>
      <c r="E2056">
        <v>2017</v>
      </c>
      <c r="F2056" t="s">
        <v>1</v>
      </c>
      <c r="G2056">
        <v>6500</v>
      </c>
    </row>
    <row r="2057" spans="1:7" x14ac:dyDescent="0.2">
      <c r="A2057">
        <v>31</v>
      </c>
      <c r="B2057" t="s">
        <v>142</v>
      </c>
      <c r="C2057" t="s">
        <v>30</v>
      </c>
      <c r="D2057" t="s">
        <v>31</v>
      </c>
      <c r="E2057">
        <v>2017</v>
      </c>
      <c r="F2057" t="s">
        <v>0</v>
      </c>
      <c r="G2057">
        <v>6200</v>
      </c>
    </row>
    <row r="2058" spans="1:7" x14ac:dyDescent="0.2">
      <c r="A2058">
        <v>31</v>
      </c>
      <c r="B2058" t="s">
        <v>142</v>
      </c>
      <c r="C2058" t="s">
        <v>30</v>
      </c>
      <c r="D2058" t="s">
        <v>31</v>
      </c>
      <c r="E2058">
        <v>2018</v>
      </c>
      <c r="F2058" t="s">
        <v>1</v>
      </c>
      <c r="G2058">
        <v>6500</v>
      </c>
    </row>
    <row r="2059" spans="1:7" x14ac:dyDescent="0.2">
      <c r="A2059">
        <v>31</v>
      </c>
      <c r="B2059" t="s">
        <v>142</v>
      </c>
      <c r="C2059" t="s">
        <v>30</v>
      </c>
      <c r="D2059" t="s">
        <v>31</v>
      </c>
      <c r="E2059">
        <v>2015</v>
      </c>
      <c r="F2059" t="s">
        <v>134</v>
      </c>
      <c r="G2059">
        <v>6100</v>
      </c>
    </row>
    <row r="2060" spans="1:7" x14ac:dyDescent="0.2">
      <c r="A2060">
        <v>31</v>
      </c>
      <c r="B2060" t="s">
        <v>142</v>
      </c>
      <c r="C2060" t="s">
        <v>30</v>
      </c>
      <c r="D2060" t="s">
        <v>31</v>
      </c>
      <c r="E2060">
        <v>2017</v>
      </c>
      <c r="F2060" t="s">
        <v>1</v>
      </c>
      <c r="G2060">
        <v>6350</v>
      </c>
    </row>
    <row r="2061" spans="1:7" x14ac:dyDescent="0.2">
      <c r="A2061">
        <v>31</v>
      </c>
      <c r="B2061" t="s">
        <v>142</v>
      </c>
      <c r="C2061" t="s">
        <v>30</v>
      </c>
      <c r="D2061" t="s">
        <v>31</v>
      </c>
      <c r="E2061">
        <v>2013</v>
      </c>
      <c r="F2061" t="s">
        <v>135</v>
      </c>
      <c r="G2061">
        <v>5860.1</v>
      </c>
    </row>
    <row r="2062" spans="1:7" x14ac:dyDescent="0.2">
      <c r="A2062">
        <v>31</v>
      </c>
      <c r="B2062" t="s">
        <v>142</v>
      </c>
      <c r="C2062" t="s">
        <v>30</v>
      </c>
      <c r="D2062" t="s">
        <v>31</v>
      </c>
      <c r="E2062">
        <v>2016</v>
      </c>
      <c r="F2062" t="s">
        <v>0</v>
      </c>
      <c r="G2062">
        <v>6100</v>
      </c>
    </row>
    <row r="2063" spans="1:7" x14ac:dyDescent="0.2">
      <c r="A2063">
        <v>31</v>
      </c>
      <c r="B2063" t="s">
        <v>142</v>
      </c>
      <c r="C2063" t="s">
        <v>30</v>
      </c>
      <c r="D2063" t="s">
        <v>31</v>
      </c>
      <c r="E2063">
        <v>2018</v>
      </c>
      <c r="F2063" t="s">
        <v>0</v>
      </c>
      <c r="G2063">
        <v>6300</v>
      </c>
    </row>
    <row r="2064" spans="1:7" x14ac:dyDescent="0.2">
      <c r="A2064">
        <v>31</v>
      </c>
      <c r="B2064" t="s">
        <v>142</v>
      </c>
      <c r="C2064" t="s">
        <v>30</v>
      </c>
      <c r="D2064" t="s">
        <v>31</v>
      </c>
      <c r="E2064">
        <v>2014</v>
      </c>
      <c r="F2064" t="s">
        <v>135</v>
      </c>
      <c r="G2064">
        <v>6053.3</v>
      </c>
    </row>
    <row r="2065" spans="1:7" x14ac:dyDescent="0.2">
      <c r="A2065">
        <v>31</v>
      </c>
      <c r="B2065" t="s">
        <v>142</v>
      </c>
      <c r="C2065" t="s">
        <v>30</v>
      </c>
      <c r="D2065" t="s">
        <v>31</v>
      </c>
      <c r="E2065">
        <v>2016</v>
      </c>
      <c r="F2065" t="s">
        <v>1</v>
      </c>
      <c r="G2065">
        <v>6200</v>
      </c>
    </row>
    <row r="2066" spans="1:7" x14ac:dyDescent="0.2">
      <c r="A2066">
        <v>31</v>
      </c>
      <c r="B2066" t="s">
        <v>143</v>
      </c>
      <c r="C2066" t="s">
        <v>30</v>
      </c>
      <c r="D2066" t="s">
        <v>31</v>
      </c>
      <c r="E2066">
        <v>2016</v>
      </c>
      <c r="F2066" t="s">
        <v>134</v>
      </c>
      <c r="G2066">
        <v>6300</v>
      </c>
    </row>
    <row r="2067" spans="1:7" x14ac:dyDescent="0.2">
      <c r="A2067">
        <v>31</v>
      </c>
      <c r="B2067" t="s">
        <v>143</v>
      </c>
      <c r="C2067" t="s">
        <v>30</v>
      </c>
      <c r="D2067" t="s">
        <v>31</v>
      </c>
      <c r="E2067">
        <v>2019</v>
      </c>
      <c r="F2067" t="s">
        <v>1</v>
      </c>
      <c r="G2067">
        <v>6700</v>
      </c>
    </row>
    <row r="2068" spans="1:7" x14ac:dyDescent="0.2">
      <c r="A2068">
        <v>31</v>
      </c>
      <c r="B2068" t="s">
        <v>143</v>
      </c>
      <c r="C2068" t="s">
        <v>30</v>
      </c>
      <c r="D2068" t="s">
        <v>31</v>
      </c>
      <c r="E2068">
        <v>2018</v>
      </c>
      <c r="F2068" t="s">
        <v>0</v>
      </c>
      <c r="G2068">
        <v>6350</v>
      </c>
    </row>
    <row r="2069" spans="1:7" x14ac:dyDescent="0.2">
      <c r="A2069">
        <v>31</v>
      </c>
      <c r="B2069" t="s">
        <v>143</v>
      </c>
      <c r="C2069" t="s">
        <v>30</v>
      </c>
      <c r="D2069" t="s">
        <v>31</v>
      </c>
      <c r="E2069">
        <v>2017</v>
      </c>
      <c r="F2069" t="s">
        <v>0</v>
      </c>
      <c r="G2069">
        <v>6300</v>
      </c>
    </row>
    <row r="2070" spans="1:7" x14ac:dyDescent="0.2">
      <c r="A2070">
        <v>31</v>
      </c>
      <c r="B2070" t="s">
        <v>143</v>
      </c>
      <c r="C2070" t="s">
        <v>30</v>
      </c>
      <c r="D2070" t="s">
        <v>31</v>
      </c>
      <c r="E2070">
        <v>2018</v>
      </c>
      <c r="F2070" t="s">
        <v>1</v>
      </c>
      <c r="G2070">
        <v>6500</v>
      </c>
    </row>
    <row r="2071" spans="1:7" x14ac:dyDescent="0.2">
      <c r="A2071">
        <v>31</v>
      </c>
      <c r="B2071" t="s">
        <v>143</v>
      </c>
      <c r="C2071" t="s">
        <v>30</v>
      </c>
      <c r="D2071" t="s">
        <v>31</v>
      </c>
      <c r="E2071">
        <v>2017</v>
      </c>
      <c r="F2071" t="s">
        <v>1</v>
      </c>
      <c r="G2071">
        <v>6400</v>
      </c>
    </row>
    <row r="2072" spans="1:7" x14ac:dyDescent="0.2">
      <c r="A2072">
        <v>31</v>
      </c>
      <c r="B2072" t="s">
        <v>143</v>
      </c>
      <c r="C2072" t="s">
        <v>30</v>
      </c>
      <c r="D2072" t="s">
        <v>31</v>
      </c>
      <c r="E2072">
        <v>2019</v>
      </c>
      <c r="F2072" t="s">
        <v>0</v>
      </c>
      <c r="G2072">
        <v>6450</v>
      </c>
    </row>
    <row r="2073" spans="1:7" x14ac:dyDescent="0.2">
      <c r="A2073">
        <v>31</v>
      </c>
      <c r="B2073" t="s">
        <v>143</v>
      </c>
      <c r="C2073" t="s">
        <v>30</v>
      </c>
      <c r="D2073" t="s">
        <v>31</v>
      </c>
      <c r="E2073">
        <v>2014</v>
      </c>
      <c r="F2073" t="s">
        <v>135</v>
      </c>
      <c r="G2073">
        <v>6055.83</v>
      </c>
    </row>
    <row r="2074" spans="1:7" x14ac:dyDescent="0.2">
      <c r="A2074">
        <v>31</v>
      </c>
      <c r="B2074" t="s">
        <v>143</v>
      </c>
      <c r="C2074" t="s">
        <v>30</v>
      </c>
      <c r="D2074" t="s">
        <v>31</v>
      </c>
      <c r="E2074">
        <v>2015</v>
      </c>
      <c r="F2074" t="s">
        <v>135</v>
      </c>
      <c r="G2074">
        <v>6245.44</v>
      </c>
    </row>
    <row r="2075" spans="1:7" x14ac:dyDescent="0.2">
      <c r="A2075">
        <v>31</v>
      </c>
      <c r="B2075" t="s">
        <v>144</v>
      </c>
      <c r="C2075" t="s">
        <v>30</v>
      </c>
      <c r="D2075" t="s">
        <v>31</v>
      </c>
      <c r="E2075">
        <v>2016</v>
      </c>
      <c r="F2075" t="s">
        <v>135</v>
      </c>
      <c r="G2075">
        <v>6681.4</v>
      </c>
    </row>
    <row r="2076" spans="1:7" x14ac:dyDescent="0.2">
      <c r="A2076">
        <v>31</v>
      </c>
      <c r="B2076" t="s">
        <v>144</v>
      </c>
      <c r="C2076" t="s">
        <v>30</v>
      </c>
      <c r="D2076" t="s">
        <v>31</v>
      </c>
      <c r="E2076">
        <v>2019</v>
      </c>
      <c r="F2076" t="s">
        <v>133</v>
      </c>
      <c r="G2076">
        <v>7100</v>
      </c>
    </row>
    <row r="2077" spans="1:7" x14ac:dyDescent="0.2">
      <c r="A2077">
        <v>31</v>
      </c>
      <c r="B2077" t="s">
        <v>144</v>
      </c>
      <c r="C2077" t="s">
        <v>30</v>
      </c>
      <c r="D2077" t="s">
        <v>31</v>
      </c>
      <c r="E2077">
        <v>2018</v>
      </c>
      <c r="F2077" t="s">
        <v>133</v>
      </c>
      <c r="G2077">
        <v>6900</v>
      </c>
    </row>
    <row r="2078" spans="1:7" x14ac:dyDescent="0.2">
      <c r="A2078">
        <v>31</v>
      </c>
      <c r="B2078" t="s">
        <v>144</v>
      </c>
      <c r="C2078" t="s">
        <v>30</v>
      </c>
      <c r="D2078" t="s">
        <v>31</v>
      </c>
      <c r="E2078">
        <v>2020</v>
      </c>
      <c r="F2078" t="s">
        <v>133</v>
      </c>
      <c r="G2078">
        <v>7250</v>
      </c>
    </row>
    <row r="2079" spans="1:7" x14ac:dyDescent="0.2">
      <c r="A2079">
        <v>31</v>
      </c>
      <c r="B2079" t="s">
        <v>144</v>
      </c>
      <c r="C2079" t="s">
        <v>30</v>
      </c>
      <c r="D2079" t="s">
        <v>31</v>
      </c>
      <c r="E2079">
        <v>2017</v>
      </c>
      <c r="F2079" t="s">
        <v>134</v>
      </c>
      <c r="G2079">
        <v>6800</v>
      </c>
    </row>
    <row r="2080" spans="1:7" x14ac:dyDescent="0.2">
      <c r="A2080">
        <v>31</v>
      </c>
      <c r="B2080" t="s">
        <v>144</v>
      </c>
      <c r="C2080" t="s">
        <v>30</v>
      </c>
      <c r="D2080" t="s">
        <v>31</v>
      </c>
      <c r="E2080">
        <v>2019</v>
      </c>
      <c r="F2080" t="s">
        <v>1</v>
      </c>
      <c r="G2080">
        <v>7600</v>
      </c>
    </row>
    <row r="2081" spans="1:7" x14ac:dyDescent="0.2">
      <c r="A2081">
        <v>31</v>
      </c>
      <c r="B2081" t="s">
        <v>144</v>
      </c>
      <c r="C2081" t="s">
        <v>30</v>
      </c>
      <c r="D2081" t="s">
        <v>31</v>
      </c>
      <c r="E2081">
        <v>2018</v>
      </c>
      <c r="F2081" t="s">
        <v>1</v>
      </c>
      <c r="G2081">
        <v>7200</v>
      </c>
    </row>
    <row r="2082" spans="1:7" x14ac:dyDescent="0.2">
      <c r="A2082">
        <v>31</v>
      </c>
      <c r="B2082" t="s">
        <v>144</v>
      </c>
      <c r="C2082" t="s">
        <v>30</v>
      </c>
      <c r="D2082" t="s">
        <v>31</v>
      </c>
      <c r="E2082">
        <v>2020</v>
      </c>
      <c r="F2082" t="s">
        <v>1</v>
      </c>
      <c r="G2082">
        <v>8000</v>
      </c>
    </row>
    <row r="2083" spans="1:7" x14ac:dyDescent="0.2">
      <c r="A2083">
        <v>31</v>
      </c>
      <c r="B2083" t="s">
        <v>144</v>
      </c>
      <c r="C2083" t="s">
        <v>30</v>
      </c>
      <c r="D2083" t="s">
        <v>31</v>
      </c>
      <c r="E2083">
        <v>2018</v>
      </c>
      <c r="F2083" t="s">
        <v>0</v>
      </c>
      <c r="G2083">
        <v>7000</v>
      </c>
    </row>
    <row r="2084" spans="1:7" x14ac:dyDescent="0.2">
      <c r="A2084">
        <v>31</v>
      </c>
      <c r="B2084" t="s">
        <v>144</v>
      </c>
      <c r="C2084" t="s">
        <v>30</v>
      </c>
      <c r="D2084" t="s">
        <v>31</v>
      </c>
      <c r="E2084">
        <v>2020</v>
      </c>
      <c r="F2084" t="s">
        <v>0</v>
      </c>
      <c r="G2084">
        <v>7500</v>
      </c>
    </row>
    <row r="2085" spans="1:7" x14ac:dyDescent="0.2">
      <c r="A2085">
        <v>31</v>
      </c>
      <c r="B2085" t="s">
        <v>144</v>
      </c>
      <c r="C2085" t="s">
        <v>30</v>
      </c>
      <c r="D2085" t="s">
        <v>31</v>
      </c>
      <c r="E2085">
        <v>2019</v>
      </c>
      <c r="F2085" t="s">
        <v>0</v>
      </c>
      <c r="G2085">
        <v>7300</v>
      </c>
    </row>
    <row r="2086" spans="1:7" x14ac:dyDescent="0.2">
      <c r="A2086">
        <v>31</v>
      </c>
      <c r="B2086" t="s">
        <v>144</v>
      </c>
      <c r="C2086" t="s">
        <v>30</v>
      </c>
      <c r="D2086" t="s">
        <v>31</v>
      </c>
      <c r="E2086">
        <v>2015</v>
      </c>
      <c r="F2086" t="s">
        <v>135</v>
      </c>
      <c r="G2086">
        <v>6269.4</v>
      </c>
    </row>
    <row r="2087" spans="1:7" x14ac:dyDescent="0.2">
      <c r="A2087">
        <v>31</v>
      </c>
      <c r="B2087" t="s">
        <v>145</v>
      </c>
      <c r="C2087" t="s">
        <v>30</v>
      </c>
      <c r="D2087" t="s">
        <v>31</v>
      </c>
      <c r="E2087">
        <v>2017</v>
      </c>
      <c r="F2087" t="s">
        <v>135</v>
      </c>
      <c r="G2087">
        <v>6410.4</v>
      </c>
    </row>
    <row r="2088" spans="1:7" x14ac:dyDescent="0.2">
      <c r="A2088">
        <v>31</v>
      </c>
      <c r="B2088" t="s">
        <v>145</v>
      </c>
      <c r="C2088" t="s">
        <v>30</v>
      </c>
      <c r="D2088" t="s">
        <v>31</v>
      </c>
      <c r="E2088">
        <v>2020</v>
      </c>
      <c r="F2088" t="s">
        <v>0</v>
      </c>
      <c r="G2088">
        <v>7000</v>
      </c>
    </row>
    <row r="2089" spans="1:7" x14ac:dyDescent="0.2">
      <c r="A2089">
        <v>31</v>
      </c>
      <c r="B2089" t="s">
        <v>145</v>
      </c>
      <c r="C2089" t="s">
        <v>30</v>
      </c>
      <c r="D2089" t="s">
        <v>31</v>
      </c>
      <c r="E2089">
        <v>2019</v>
      </c>
      <c r="F2089" t="s">
        <v>0</v>
      </c>
      <c r="G2089">
        <v>6800</v>
      </c>
    </row>
    <row r="2090" spans="1:7" x14ac:dyDescent="0.2">
      <c r="A2090">
        <v>31</v>
      </c>
      <c r="B2090" t="s">
        <v>145</v>
      </c>
      <c r="C2090" t="s">
        <v>30</v>
      </c>
      <c r="D2090" t="s">
        <v>31</v>
      </c>
      <c r="E2090">
        <v>2021</v>
      </c>
      <c r="F2090" t="s">
        <v>0</v>
      </c>
      <c r="G2090">
        <v>7100</v>
      </c>
    </row>
    <row r="2091" spans="1:7" x14ac:dyDescent="0.2">
      <c r="A2091">
        <v>31</v>
      </c>
      <c r="B2091" t="s">
        <v>145</v>
      </c>
      <c r="C2091" t="s">
        <v>30</v>
      </c>
      <c r="D2091" t="s">
        <v>31</v>
      </c>
      <c r="E2091">
        <v>2018</v>
      </c>
      <c r="F2091" t="s">
        <v>134</v>
      </c>
      <c r="G2091">
        <v>6600</v>
      </c>
    </row>
    <row r="2092" spans="1:7" x14ac:dyDescent="0.2">
      <c r="A2092">
        <v>31</v>
      </c>
      <c r="B2092" t="s">
        <v>145</v>
      </c>
      <c r="C2092" t="s">
        <v>30</v>
      </c>
      <c r="D2092" t="s">
        <v>31</v>
      </c>
      <c r="E2092">
        <v>2020</v>
      </c>
      <c r="F2092" t="s">
        <v>1</v>
      </c>
      <c r="G2092">
        <v>7210</v>
      </c>
    </row>
    <row r="2093" spans="1:7" x14ac:dyDescent="0.2">
      <c r="A2093">
        <v>31</v>
      </c>
      <c r="B2093" t="s">
        <v>145</v>
      </c>
      <c r="C2093" t="s">
        <v>30</v>
      </c>
      <c r="D2093" t="s">
        <v>31</v>
      </c>
      <c r="E2093">
        <v>2019</v>
      </c>
      <c r="F2093" t="s">
        <v>1</v>
      </c>
      <c r="G2093">
        <v>7004</v>
      </c>
    </row>
    <row r="2094" spans="1:7" x14ac:dyDescent="0.2">
      <c r="A2094">
        <v>31</v>
      </c>
      <c r="B2094" t="s">
        <v>145</v>
      </c>
      <c r="C2094" t="s">
        <v>30</v>
      </c>
      <c r="D2094" t="s">
        <v>31</v>
      </c>
      <c r="E2094">
        <v>2021</v>
      </c>
      <c r="F2094" t="s">
        <v>1</v>
      </c>
      <c r="G2094">
        <v>7313</v>
      </c>
    </row>
    <row r="2095" spans="1:7" x14ac:dyDescent="0.2">
      <c r="A2095">
        <v>31</v>
      </c>
      <c r="B2095" t="s">
        <v>145</v>
      </c>
      <c r="C2095" t="s">
        <v>30</v>
      </c>
      <c r="D2095" t="s">
        <v>31</v>
      </c>
      <c r="E2095">
        <v>2019</v>
      </c>
      <c r="F2095" t="s">
        <v>133</v>
      </c>
      <c r="G2095">
        <v>6596</v>
      </c>
    </row>
    <row r="2096" spans="1:7" x14ac:dyDescent="0.2">
      <c r="A2096">
        <v>31</v>
      </c>
      <c r="B2096" t="s">
        <v>145</v>
      </c>
      <c r="C2096" t="s">
        <v>30</v>
      </c>
      <c r="D2096" t="s">
        <v>31</v>
      </c>
      <c r="E2096">
        <v>2021</v>
      </c>
      <c r="F2096" t="s">
        <v>133</v>
      </c>
      <c r="G2096">
        <v>6887</v>
      </c>
    </row>
    <row r="2097" spans="1:7" x14ac:dyDescent="0.2">
      <c r="A2097">
        <v>31</v>
      </c>
      <c r="B2097" t="s">
        <v>145</v>
      </c>
      <c r="C2097" t="s">
        <v>30</v>
      </c>
      <c r="D2097" t="s">
        <v>31</v>
      </c>
      <c r="E2097">
        <v>2020</v>
      </c>
      <c r="F2097" t="s">
        <v>133</v>
      </c>
      <c r="G2097">
        <v>6790</v>
      </c>
    </row>
    <row r="2098" spans="1:7" x14ac:dyDescent="0.2">
      <c r="A2098">
        <v>31</v>
      </c>
      <c r="B2098" t="s">
        <v>145</v>
      </c>
      <c r="C2098" t="s">
        <v>30</v>
      </c>
      <c r="D2098" t="s">
        <v>31</v>
      </c>
      <c r="E2098">
        <v>2016</v>
      </c>
      <c r="F2098" t="s">
        <v>135</v>
      </c>
      <c r="G2098">
        <v>6715.6</v>
      </c>
    </row>
    <row r="2099" spans="1:7" x14ac:dyDescent="0.2">
      <c r="A2099">
        <v>31</v>
      </c>
      <c r="B2099" t="s">
        <v>146</v>
      </c>
      <c r="C2099" t="s">
        <v>89</v>
      </c>
      <c r="D2099" t="s">
        <v>31</v>
      </c>
      <c r="E2099">
        <v>2017</v>
      </c>
      <c r="F2099" t="s">
        <v>135</v>
      </c>
      <c r="G2099">
        <v>6829.3</v>
      </c>
    </row>
    <row r="2100" spans="1:7" x14ac:dyDescent="0.2">
      <c r="A2100">
        <v>31</v>
      </c>
      <c r="B2100" t="s">
        <v>146</v>
      </c>
      <c r="C2100" t="s">
        <v>89</v>
      </c>
      <c r="D2100" t="s">
        <v>31</v>
      </c>
      <c r="E2100">
        <v>2021</v>
      </c>
      <c r="F2100" t="s">
        <v>133</v>
      </c>
      <c r="G2100">
        <v>6880</v>
      </c>
    </row>
    <row r="2101" spans="1:7" x14ac:dyDescent="0.2">
      <c r="A2101">
        <v>31</v>
      </c>
      <c r="B2101" t="s">
        <v>146</v>
      </c>
      <c r="C2101" t="s">
        <v>89</v>
      </c>
      <c r="D2101" t="s">
        <v>31</v>
      </c>
      <c r="E2101">
        <v>2020</v>
      </c>
      <c r="F2101" t="s">
        <v>133</v>
      </c>
      <c r="G2101">
        <v>6790</v>
      </c>
    </row>
    <row r="2102" spans="1:7" x14ac:dyDescent="0.2">
      <c r="A2102">
        <v>31</v>
      </c>
      <c r="B2102" t="s">
        <v>146</v>
      </c>
      <c r="C2102" t="s">
        <v>89</v>
      </c>
      <c r="D2102" t="s">
        <v>31</v>
      </c>
      <c r="E2102">
        <v>2022</v>
      </c>
      <c r="F2102" t="s">
        <v>133</v>
      </c>
      <c r="G2102">
        <v>6980</v>
      </c>
    </row>
    <row r="2103" spans="1:7" x14ac:dyDescent="0.2">
      <c r="A2103">
        <v>31</v>
      </c>
      <c r="B2103" t="s">
        <v>146</v>
      </c>
      <c r="C2103" t="s">
        <v>89</v>
      </c>
      <c r="D2103" t="s">
        <v>31</v>
      </c>
      <c r="E2103">
        <v>2018</v>
      </c>
      <c r="F2103" t="s">
        <v>135</v>
      </c>
      <c r="G2103">
        <v>6703.2</v>
      </c>
    </row>
    <row r="2104" spans="1:7" x14ac:dyDescent="0.2">
      <c r="A2104">
        <v>31</v>
      </c>
      <c r="B2104" t="s">
        <v>146</v>
      </c>
      <c r="C2104" t="s">
        <v>89</v>
      </c>
      <c r="D2104" t="s">
        <v>31</v>
      </c>
      <c r="E2104">
        <v>2021</v>
      </c>
      <c r="F2104" t="s">
        <v>0</v>
      </c>
      <c r="G2104">
        <v>7100</v>
      </c>
    </row>
    <row r="2105" spans="1:7" x14ac:dyDescent="0.2">
      <c r="A2105">
        <v>31</v>
      </c>
      <c r="B2105" t="s">
        <v>146</v>
      </c>
      <c r="C2105" t="s">
        <v>89</v>
      </c>
      <c r="D2105" t="s">
        <v>31</v>
      </c>
      <c r="E2105">
        <v>2020</v>
      </c>
      <c r="F2105" t="s">
        <v>0</v>
      </c>
      <c r="G2105">
        <v>7000</v>
      </c>
    </row>
    <row r="2106" spans="1:7" x14ac:dyDescent="0.2">
      <c r="A2106">
        <v>31</v>
      </c>
      <c r="B2106" t="s">
        <v>146</v>
      </c>
      <c r="C2106" t="s">
        <v>89</v>
      </c>
      <c r="D2106" t="s">
        <v>31</v>
      </c>
      <c r="E2106">
        <v>2022</v>
      </c>
      <c r="F2106" t="s">
        <v>0</v>
      </c>
      <c r="G2106">
        <v>7200</v>
      </c>
    </row>
    <row r="2107" spans="1:7" x14ac:dyDescent="0.2">
      <c r="A2107">
        <v>31</v>
      </c>
      <c r="B2107" t="s">
        <v>146</v>
      </c>
      <c r="C2107" t="s">
        <v>89</v>
      </c>
      <c r="D2107" t="s">
        <v>31</v>
      </c>
      <c r="E2107">
        <v>2019</v>
      </c>
      <c r="F2107" t="s">
        <v>134</v>
      </c>
      <c r="G2107">
        <v>6750</v>
      </c>
    </row>
    <row r="2108" spans="1:7" x14ac:dyDescent="0.2">
      <c r="A2108">
        <v>31</v>
      </c>
      <c r="B2108" t="s">
        <v>146</v>
      </c>
      <c r="C2108" t="s">
        <v>89</v>
      </c>
      <c r="D2108" t="s">
        <v>31</v>
      </c>
      <c r="E2108">
        <v>2021</v>
      </c>
      <c r="F2108" t="s">
        <v>1</v>
      </c>
      <c r="G2108">
        <v>7315</v>
      </c>
    </row>
    <row r="2109" spans="1:7" x14ac:dyDescent="0.2">
      <c r="A2109">
        <v>31</v>
      </c>
      <c r="B2109" t="s">
        <v>146</v>
      </c>
      <c r="C2109" t="s">
        <v>89</v>
      </c>
      <c r="D2109" t="s">
        <v>31</v>
      </c>
      <c r="E2109">
        <v>2020</v>
      </c>
      <c r="F2109" t="s">
        <v>1</v>
      </c>
      <c r="G2109">
        <v>7210</v>
      </c>
    </row>
    <row r="2110" spans="1:7" x14ac:dyDescent="0.2">
      <c r="A2110">
        <v>31</v>
      </c>
      <c r="B2110" t="s">
        <v>146</v>
      </c>
      <c r="C2110" t="s">
        <v>89</v>
      </c>
      <c r="D2110" t="s">
        <v>31</v>
      </c>
      <c r="E2110">
        <v>2022</v>
      </c>
      <c r="F2110" t="s">
        <v>1</v>
      </c>
      <c r="G2110">
        <v>7430</v>
      </c>
    </row>
    <row r="2111" spans="1:7" x14ac:dyDescent="0.2">
      <c r="A2111">
        <v>32</v>
      </c>
      <c r="B2111" t="s">
        <v>136</v>
      </c>
      <c r="C2111" t="s">
        <v>109</v>
      </c>
      <c r="D2111" t="s">
        <v>31</v>
      </c>
      <c r="E2111">
        <v>2007</v>
      </c>
      <c r="F2111" t="s">
        <v>135</v>
      </c>
      <c r="G2111">
        <v>865.3</v>
      </c>
    </row>
    <row r="2112" spans="1:7" x14ac:dyDescent="0.2">
      <c r="A2112">
        <v>32</v>
      </c>
      <c r="B2112" t="s">
        <v>136</v>
      </c>
      <c r="C2112" t="s">
        <v>109</v>
      </c>
      <c r="D2112" t="s">
        <v>31</v>
      </c>
      <c r="E2112">
        <v>2008</v>
      </c>
      <c r="F2112" t="s">
        <v>135</v>
      </c>
      <c r="G2112">
        <v>676.5</v>
      </c>
    </row>
    <row r="2113" spans="1:7" x14ac:dyDescent="0.2">
      <c r="A2113">
        <v>32</v>
      </c>
      <c r="B2113" t="s">
        <v>136</v>
      </c>
      <c r="C2113" t="s">
        <v>109</v>
      </c>
      <c r="D2113" t="s">
        <v>31</v>
      </c>
      <c r="E2113">
        <v>2009</v>
      </c>
      <c r="F2113" t="s">
        <v>134</v>
      </c>
      <c r="G2113">
        <v>530</v>
      </c>
    </row>
    <row r="2114" spans="1:7" x14ac:dyDescent="0.2">
      <c r="A2114">
        <v>32</v>
      </c>
      <c r="B2114" t="s">
        <v>136</v>
      </c>
      <c r="C2114" t="s">
        <v>109</v>
      </c>
      <c r="D2114" t="s">
        <v>31</v>
      </c>
      <c r="E2114">
        <v>2010</v>
      </c>
      <c r="F2114" t="s">
        <v>0</v>
      </c>
      <c r="G2114">
        <v>540</v>
      </c>
    </row>
    <row r="2115" spans="1:7" x14ac:dyDescent="0.2">
      <c r="A2115">
        <v>32</v>
      </c>
      <c r="B2115" t="s">
        <v>136</v>
      </c>
      <c r="C2115" t="s">
        <v>109</v>
      </c>
      <c r="D2115" t="s">
        <v>31</v>
      </c>
      <c r="E2115">
        <v>2011</v>
      </c>
      <c r="F2115" t="s">
        <v>0</v>
      </c>
      <c r="G2115">
        <v>550</v>
      </c>
    </row>
    <row r="2116" spans="1:7" x14ac:dyDescent="0.2">
      <c r="A2116">
        <v>32</v>
      </c>
      <c r="B2116" t="s">
        <v>136</v>
      </c>
      <c r="C2116" t="s">
        <v>109</v>
      </c>
      <c r="D2116" t="s">
        <v>31</v>
      </c>
      <c r="E2116">
        <v>2011</v>
      </c>
      <c r="F2116" t="s">
        <v>1</v>
      </c>
      <c r="G2116">
        <v>600</v>
      </c>
    </row>
    <row r="2117" spans="1:7" x14ac:dyDescent="0.2">
      <c r="A2117">
        <v>32</v>
      </c>
      <c r="B2117" t="s">
        <v>136</v>
      </c>
      <c r="C2117" t="s">
        <v>109</v>
      </c>
      <c r="D2117" t="s">
        <v>31</v>
      </c>
      <c r="E2117">
        <v>2012</v>
      </c>
      <c r="F2117" t="s">
        <v>0</v>
      </c>
      <c r="G2117">
        <v>600</v>
      </c>
    </row>
    <row r="2118" spans="1:7" x14ac:dyDescent="0.2">
      <c r="A2118">
        <v>32</v>
      </c>
      <c r="B2118" t="s">
        <v>136</v>
      </c>
      <c r="C2118" t="s">
        <v>109</v>
      </c>
      <c r="D2118" t="s">
        <v>31</v>
      </c>
      <c r="E2118">
        <v>2012</v>
      </c>
      <c r="F2118" t="s">
        <v>1</v>
      </c>
      <c r="G2118">
        <v>670</v>
      </c>
    </row>
    <row r="2119" spans="1:7" x14ac:dyDescent="0.2">
      <c r="A2119">
        <v>32</v>
      </c>
      <c r="B2119" t="s">
        <v>136</v>
      </c>
      <c r="C2119" t="s">
        <v>109</v>
      </c>
      <c r="D2119" t="s">
        <v>31</v>
      </c>
      <c r="E2119">
        <v>2010</v>
      </c>
      <c r="F2119" t="s">
        <v>1</v>
      </c>
      <c r="G2119">
        <v>555</v>
      </c>
    </row>
    <row r="2120" spans="1:7" x14ac:dyDescent="0.2">
      <c r="A2120">
        <v>32</v>
      </c>
      <c r="B2120" t="s">
        <v>137</v>
      </c>
      <c r="C2120" t="s">
        <v>32</v>
      </c>
      <c r="D2120" t="s">
        <v>31</v>
      </c>
      <c r="E2120">
        <v>2008</v>
      </c>
      <c r="F2120" t="s">
        <v>135</v>
      </c>
      <c r="G2120">
        <v>676.5</v>
      </c>
    </row>
    <row r="2121" spans="1:7" x14ac:dyDescent="0.2">
      <c r="A2121">
        <v>32</v>
      </c>
      <c r="B2121" t="s">
        <v>137</v>
      </c>
      <c r="C2121" t="s">
        <v>32</v>
      </c>
      <c r="D2121" t="s">
        <v>31</v>
      </c>
      <c r="E2121">
        <v>2012</v>
      </c>
      <c r="F2121" t="s">
        <v>1</v>
      </c>
      <c r="G2121">
        <v>770</v>
      </c>
    </row>
    <row r="2122" spans="1:7" x14ac:dyDescent="0.2">
      <c r="A2122">
        <v>32</v>
      </c>
      <c r="B2122" t="s">
        <v>137</v>
      </c>
      <c r="C2122" t="s">
        <v>32</v>
      </c>
      <c r="D2122" t="s">
        <v>31</v>
      </c>
      <c r="E2122">
        <v>2011</v>
      </c>
      <c r="F2122" t="s">
        <v>0</v>
      </c>
      <c r="G2122">
        <v>690</v>
      </c>
    </row>
    <row r="2123" spans="1:7" x14ac:dyDescent="0.2">
      <c r="A2123">
        <v>32</v>
      </c>
      <c r="B2123" t="s">
        <v>137</v>
      </c>
      <c r="C2123" t="s">
        <v>32</v>
      </c>
      <c r="D2123" t="s">
        <v>31</v>
      </c>
      <c r="E2123">
        <v>2009</v>
      </c>
      <c r="F2123" t="s">
        <v>135</v>
      </c>
      <c r="G2123">
        <v>641</v>
      </c>
    </row>
    <row r="2124" spans="1:7" x14ac:dyDescent="0.2">
      <c r="A2124">
        <v>32</v>
      </c>
      <c r="B2124" t="s">
        <v>137</v>
      </c>
      <c r="C2124" t="s">
        <v>32</v>
      </c>
      <c r="D2124" t="s">
        <v>31</v>
      </c>
      <c r="E2124">
        <v>2013</v>
      </c>
      <c r="F2124" t="s">
        <v>0</v>
      </c>
      <c r="G2124">
        <v>780</v>
      </c>
    </row>
    <row r="2125" spans="1:7" x14ac:dyDescent="0.2">
      <c r="A2125">
        <v>32</v>
      </c>
      <c r="B2125" t="s">
        <v>137</v>
      </c>
      <c r="C2125" t="s">
        <v>32</v>
      </c>
      <c r="D2125" t="s">
        <v>31</v>
      </c>
      <c r="E2125">
        <v>2011</v>
      </c>
      <c r="F2125" t="s">
        <v>1</v>
      </c>
      <c r="G2125">
        <v>720</v>
      </c>
    </row>
    <row r="2126" spans="1:7" x14ac:dyDescent="0.2">
      <c r="A2126">
        <v>32</v>
      </c>
      <c r="B2126" t="s">
        <v>137</v>
      </c>
      <c r="C2126" t="s">
        <v>32</v>
      </c>
      <c r="D2126" t="s">
        <v>31</v>
      </c>
      <c r="E2126">
        <v>2010</v>
      </c>
      <c r="F2126" t="s">
        <v>134</v>
      </c>
      <c r="G2126">
        <v>660</v>
      </c>
    </row>
    <row r="2127" spans="1:7" x14ac:dyDescent="0.2">
      <c r="A2127">
        <v>32</v>
      </c>
      <c r="B2127" t="s">
        <v>137</v>
      </c>
      <c r="C2127" t="s">
        <v>32</v>
      </c>
      <c r="D2127" t="s">
        <v>31</v>
      </c>
      <c r="E2127">
        <v>2013</v>
      </c>
      <c r="F2127" t="s">
        <v>1</v>
      </c>
      <c r="G2127">
        <v>840</v>
      </c>
    </row>
    <row r="2128" spans="1:7" x14ac:dyDescent="0.2">
      <c r="A2128">
        <v>32</v>
      </c>
      <c r="B2128" t="s">
        <v>137</v>
      </c>
      <c r="C2128" t="s">
        <v>32</v>
      </c>
      <c r="D2128" t="s">
        <v>31</v>
      </c>
      <c r="E2128">
        <v>2012</v>
      </c>
      <c r="F2128" t="s">
        <v>0</v>
      </c>
      <c r="G2128">
        <v>730</v>
      </c>
    </row>
    <row r="2129" spans="1:7" x14ac:dyDescent="0.2">
      <c r="A2129">
        <v>32</v>
      </c>
      <c r="B2129" t="s">
        <v>138</v>
      </c>
      <c r="C2129" t="s">
        <v>32</v>
      </c>
      <c r="D2129" t="s">
        <v>31</v>
      </c>
      <c r="E2129">
        <v>2011</v>
      </c>
      <c r="F2129" t="s">
        <v>134</v>
      </c>
      <c r="G2129">
        <v>720</v>
      </c>
    </row>
    <row r="2130" spans="1:7" x14ac:dyDescent="0.2">
      <c r="A2130">
        <v>32</v>
      </c>
      <c r="B2130" t="s">
        <v>138</v>
      </c>
      <c r="C2130" t="s">
        <v>32</v>
      </c>
      <c r="D2130" t="s">
        <v>31</v>
      </c>
      <c r="E2130">
        <v>2013</v>
      </c>
      <c r="F2130" t="s">
        <v>0</v>
      </c>
      <c r="G2130">
        <v>750</v>
      </c>
    </row>
    <row r="2131" spans="1:7" x14ac:dyDescent="0.2">
      <c r="A2131">
        <v>32</v>
      </c>
      <c r="B2131" t="s">
        <v>138</v>
      </c>
      <c r="C2131" t="s">
        <v>32</v>
      </c>
      <c r="D2131" t="s">
        <v>31</v>
      </c>
      <c r="E2131">
        <v>2012</v>
      </c>
      <c r="F2131" t="s">
        <v>0</v>
      </c>
      <c r="G2131">
        <v>730</v>
      </c>
    </row>
    <row r="2132" spans="1:7" x14ac:dyDescent="0.2">
      <c r="A2132">
        <v>32</v>
      </c>
      <c r="B2132" t="s">
        <v>138</v>
      </c>
      <c r="C2132" t="s">
        <v>32</v>
      </c>
      <c r="D2132" t="s">
        <v>31</v>
      </c>
      <c r="E2132">
        <v>2013</v>
      </c>
      <c r="F2132" t="s">
        <v>1</v>
      </c>
      <c r="G2132">
        <v>800</v>
      </c>
    </row>
    <row r="2133" spans="1:7" x14ac:dyDescent="0.2">
      <c r="A2133">
        <v>32</v>
      </c>
      <c r="B2133" t="s">
        <v>138</v>
      </c>
      <c r="C2133" t="s">
        <v>32</v>
      </c>
      <c r="D2133" t="s">
        <v>31</v>
      </c>
      <c r="E2133">
        <v>2012</v>
      </c>
      <c r="F2133" t="s">
        <v>1</v>
      </c>
      <c r="G2133">
        <v>770</v>
      </c>
    </row>
    <row r="2134" spans="1:7" x14ac:dyDescent="0.2">
      <c r="A2134">
        <v>32</v>
      </c>
      <c r="B2134" t="s">
        <v>138</v>
      </c>
      <c r="C2134" t="s">
        <v>32</v>
      </c>
      <c r="D2134" t="s">
        <v>31</v>
      </c>
      <c r="E2134">
        <v>2010</v>
      </c>
      <c r="F2134" t="s">
        <v>135</v>
      </c>
      <c r="G2134">
        <v>689.6</v>
      </c>
    </row>
    <row r="2135" spans="1:7" x14ac:dyDescent="0.2">
      <c r="A2135">
        <v>32</v>
      </c>
      <c r="B2135" t="s">
        <v>138</v>
      </c>
      <c r="C2135" t="s">
        <v>32</v>
      </c>
      <c r="D2135" t="s">
        <v>31</v>
      </c>
      <c r="E2135">
        <v>2014</v>
      </c>
      <c r="F2135" t="s">
        <v>0</v>
      </c>
      <c r="G2135">
        <v>800</v>
      </c>
    </row>
    <row r="2136" spans="1:7" x14ac:dyDescent="0.2">
      <c r="A2136">
        <v>32</v>
      </c>
      <c r="B2136" t="s">
        <v>138</v>
      </c>
      <c r="C2136" t="s">
        <v>32</v>
      </c>
      <c r="D2136" t="s">
        <v>31</v>
      </c>
      <c r="E2136">
        <v>2014</v>
      </c>
      <c r="F2136" t="s">
        <v>1</v>
      </c>
      <c r="G2136">
        <v>870</v>
      </c>
    </row>
    <row r="2137" spans="1:7" x14ac:dyDescent="0.2">
      <c r="A2137">
        <v>32</v>
      </c>
      <c r="B2137" t="s">
        <v>139</v>
      </c>
      <c r="C2137" t="s">
        <v>32</v>
      </c>
      <c r="D2137" t="s">
        <v>31</v>
      </c>
      <c r="E2137">
        <v>2013</v>
      </c>
      <c r="F2137" t="s">
        <v>1</v>
      </c>
      <c r="G2137">
        <v>670</v>
      </c>
    </row>
    <row r="2138" spans="1:7" x14ac:dyDescent="0.2">
      <c r="A2138">
        <v>32</v>
      </c>
      <c r="B2138" t="s">
        <v>139</v>
      </c>
      <c r="C2138" t="s">
        <v>32</v>
      </c>
      <c r="D2138" t="s">
        <v>31</v>
      </c>
      <c r="E2138">
        <v>2015</v>
      </c>
      <c r="F2138" t="s">
        <v>0</v>
      </c>
      <c r="G2138">
        <v>680</v>
      </c>
    </row>
    <row r="2139" spans="1:7" x14ac:dyDescent="0.2">
      <c r="A2139">
        <v>32</v>
      </c>
      <c r="B2139" t="s">
        <v>139</v>
      </c>
      <c r="C2139" t="s">
        <v>32</v>
      </c>
      <c r="D2139" t="s">
        <v>31</v>
      </c>
      <c r="E2139">
        <v>2011</v>
      </c>
      <c r="F2139" t="s">
        <v>135</v>
      </c>
      <c r="G2139">
        <v>670.8</v>
      </c>
    </row>
    <row r="2140" spans="1:7" x14ac:dyDescent="0.2">
      <c r="A2140">
        <v>32</v>
      </c>
      <c r="B2140" t="s">
        <v>139</v>
      </c>
      <c r="C2140" t="s">
        <v>32</v>
      </c>
      <c r="D2140" t="s">
        <v>31</v>
      </c>
      <c r="E2140">
        <v>2014</v>
      </c>
      <c r="F2140" t="s">
        <v>0</v>
      </c>
      <c r="G2140">
        <v>660</v>
      </c>
    </row>
    <row r="2141" spans="1:7" x14ac:dyDescent="0.2">
      <c r="A2141">
        <v>32</v>
      </c>
      <c r="B2141" t="s">
        <v>139</v>
      </c>
      <c r="C2141" t="s">
        <v>32</v>
      </c>
      <c r="D2141" t="s">
        <v>31</v>
      </c>
      <c r="E2141">
        <v>2015</v>
      </c>
      <c r="F2141" t="s">
        <v>1</v>
      </c>
      <c r="G2141">
        <v>750</v>
      </c>
    </row>
    <row r="2142" spans="1:7" x14ac:dyDescent="0.2">
      <c r="A2142">
        <v>32</v>
      </c>
      <c r="B2142" t="s">
        <v>139</v>
      </c>
      <c r="C2142" t="s">
        <v>32</v>
      </c>
      <c r="D2142" t="s">
        <v>31</v>
      </c>
      <c r="E2142">
        <v>2012</v>
      </c>
      <c r="F2142" t="s">
        <v>134</v>
      </c>
      <c r="G2142">
        <v>600</v>
      </c>
    </row>
    <row r="2143" spans="1:7" x14ac:dyDescent="0.2">
      <c r="A2143">
        <v>32</v>
      </c>
      <c r="B2143" t="s">
        <v>139</v>
      </c>
      <c r="C2143" t="s">
        <v>32</v>
      </c>
      <c r="D2143" t="s">
        <v>31</v>
      </c>
      <c r="E2143">
        <v>2014</v>
      </c>
      <c r="F2143" t="s">
        <v>1</v>
      </c>
      <c r="G2143">
        <v>720</v>
      </c>
    </row>
    <row r="2144" spans="1:7" x14ac:dyDescent="0.2">
      <c r="A2144">
        <v>32</v>
      </c>
      <c r="B2144" t="s">
        <v>139</v>
      </c>
      <c r="C2144" t="s">
        <v>32</v>
      </c>
      <c r="D2144" t="s">
        <v>31</v>
      </c>
      <c r="E2144">
        <v>2013</v>
      </c>
      <c r="F2144" t="s">
        <v>0</v>
      </c>
      <c r="G2144">
        <v>640</v>
      </c>
    </row>
    <row r="2145" spans="1:7" x14ac:dyDescent="0.2">
      <c r="A2145">
        <v>32</v>
      </c>
      <c r="B2145" t="s">
        <v>140</v>
      </c>
      <c r="C2145" t="s">
        <v>32</v>
      </c>
      <c r="D2145" t="s">
        <v>31</v>
      </c>
      <c r="E2145">
        <v>2011</v>
      </c>
      <c r="F2145" t="s">
        <v>135</v>
      </c>
      <c r="G2145">
        <v>670.8</v>
      </c>
    </row>
    <row r="2146" spans="1:7" x14ac:dyDescent="0.2">
      <c r="A2146">
        <v>32</v>
      </c>
      <c r="B2146" t="s">
        <v>140</v>
      </c>
      <c r="C2146" t="s">
        <v>32</v>
      </c>
      <c r="D2146" t="s">
        <v>31</v>
      </c>
      <c r="E2146">
        <v>2015</v>
      </c>
      <c r="F2146" t="s">
        <v>1</v>
      </c>
      <c r="G2146">
        <v>710</v>
      </c>
    </row>
    <row r="2147" spans="1:7" x14ac:dyDescent="0.2">
      <c r="A2147">
        <v>32</v>
      </c>
      <c r="B2147" t="s">
        <v>140</v>
      </c>
      <c r="C2147" t="s">
        <v>32</v>
      </c>
      <c r="D2147" t="s">
        <v>31</v>
      </c>
      <c r="E2147">
        <v>2014</v>
      </c>
      <c r="F2147" t="s">
        <v>0</v>
      </c>
      <c r="G2147">
        <v>670</v>
      </c>
    </row>
    <row r="2148" spans="1:7" x14ac:dyDescent="0.2">
      <c r="A2148">
        <v>32</v>
      </c>
      <c r="B2148" t="s">
        <v>140</v>
      </c>
      <c r="C2148" t="s">
        <v>32</v>
      </c>
      <c r="D2148" t="s">
        <v>31</v>
      </c>
      <c r="E2148">
        <v>2012</v>
      </c>
      <c r="F2148" t="s">
        <v>135</v>
      </c>
      <c r="G2148">
        <v>621.79999999999995</v>
      </c>
    </row>
    <row r="2149" spans="1:7" x14ac:dyDescent="0.2">
      <c r="A2149">
        <v>32</v>
      </c>
      <c r="B2149" t="s">
        <v>140</v>
      </c>
      <c r="C2149" t="s">
        <v>32</v>
      </c>
      <c r="D2149" t="s">
        <v>31</v>
      </c>
      <c r="E2149">
        <v>2016</v>
      </c>
      <c r="F2149" t="s">
        <v>0</v>
      </c>
      <c r="G2149">
        <v>695</v>
      </c>
    </row>
    <row r="2150" spans="1:7" x14ac:dyDescent="0.2">
      <c r="A2150">
        <v>32</v>
      </c>
      <c r="B2150" t="s">
        <v>140</v>
      </c>
      <c r="C2150" t="s">
        <v>32</v>
      </c>
      <c r="D2150" t="s">
        <v>31</v>
      </c>
      <c r="E2150">
        <v>2014</v>
      </c>
      <c r="F2150" t="s">
        <v>1</v>
      </c>
      <c r="G2150">
        <v>690</v>
      </c>
    </row>
    <row r="2151" spans="1:7" x14ac:dyDescent="0.2">
      <c r="A2151">
        <v>32</v>
      </c>
      <c r="B2151" t="s">
        <v>140</v>
      </c>
      <c r="C2151" t="s">
        <v>32</v>
      </c>
      <c r="D2151" t="s">
        <v>31</v>
      </c>
      <c r="E2151">
        <v>2013</v>
      </c>
      <c r="F2151" t="s">
        <v>134</v>
      </c>
      <c r="G2151">
        <v>670</v>
      </c>
    </row>
    <row r="2152" spans="1:7" x14ac:dyDescent="0.2">
      <c r="A2152">
        <v>32</v>
      </c>
      <c r="B2152" t="s">
        <v>140</v>
      </c>
      <c r="C2152" t="s">
        <v>32</v>
      </c>
      <c r="D2152" t="s">
        <v>31</v>
      </c>
      <c r="E2152">
        <v>2016</v>
      </c>
      <c r="F2152" t="s">
        <v>1</v>
      </c>
      <c r="G2152">
        <v>735</v>
      </c>
    </row>
    <row r="2153" spans="1:7" x14ac:dyDescent="0.2">
      <c r="A2153">
        <v>32</v>
      </c>
      <c r="B2153" t="s">
        <v>140</v>
      </c>
      <c r="C2153" t="s">
        <v>32</v>
      </c>
      <c r="D2153" t="s">
        <v>31</v>
      </c>
      <c r="E2153">
        <v>2015</v>
      </c>
      <c r="F2153" t="s">
        <v>0</v>
      </c>
      <c r="G2153">
        <v>680</v>
      </c>
    </row>
    <row r="2154" spans="1:7" x14ac:dyDescent="0.2">
      <c r="A2154">
        <v>32</v>
      </c>
      <c r="B2154" t="s">
        <v>141</v>
      </c>
      <c r="C2154" t="s">
        <v>32</v>
      </c>
      <c r="D2154" t="s">
        <v>31</v>
      </c>
      <c r="E2154">
        <v>2014</v>
      </c>
      <c r="F2154" t="s">
        <v>134</v>
      </c>
      <c r="G2154">
        <v>720</v>
      </c>
    </row>
    <row r="2155" spans="1:7" x14ac:dyDescent="0.2">
      <c r="A2155">
        <v>32</v>
      </c>
      <c r="B2155" t="s">
        <v>141</v>
      </c>
      <c r="C2155" t="s">
        <v>32</v>
      </c>
      <c r="D2155" t="s">
        <v>31</v>
      </c>
      <c r="E2155">
        <v>2016</v>
      </c>
      <c r="F2155" t="s">
        <v>0</v>
      </c>
      <c r="G2155">
        <v>735</v>
      </c>
    </row>
    <row r="2156" spans="1:7" x14ac:dyDescent="0.2">
      <c r="A2156">
        <v>32</v>
      </c>
      <c r="B2156" t="s">
        <v>141</v>
      </c>
      <c r="C2156" t="s">
        <v>32</v>
      </c>
      <c r="D2156" t="s">
        <v>31</v>
      </c>
      <c r="E2156">
        <v>2015</v>
      </c>
      <c r="F2156" t="s">
        <v>0</v>
      </c>
      <c r="G2156">
        <v>720</v>
      </c>
    </row>
    <row r="2157" spans="1:7" x14ac:dyDescent="0.2">
      <c r="A2157">
        <v>32</v>
      </c>
      <c r="B2157" t="s">
        <v>141</v>
      </c>
      <c r="C2157" t="s">
        <v>32</v>
      </c>
      <c r="D2157" t="s">
        <v>31</v>
      </c>
      <c r="E2157">
        <v>2012</v>
      </c>
      <c r="F2157" t="s">
        <v>135</v>
      </c>
      <c r="G2157">
        <v>621.9</v>
      </c>
    </row>
    <row r="2158" spans="1:7" x14ac:dyDescent="0.2">
      <c r="A2158">
        <v>32</v>
      </c>
      <c r="B2158" t="s">
        <v>141</v>
      </c>
      <c r="C2158" t="s">
        <v>32</v>
      </c>
      <c r="D2158" t="s">
        <v>31</v>
      </c>
      <c r="E2158">
        <v>2016</v>
      </c>
      <c r="F2158" t="s">
        <v>1</v>
      </c>
      <c r="G2158">
        <v>750</v>
      </c>
    </row>
    <row r="2159" spans="1:7" x14ac:dyDescent="0.2">
      <c r="A2159">
        <v>32</v>
      </c>
      <c r="B2159" t="s">
        <v>141</v>
      </c>
      <c r="C2159" t="s">
        <v>32</v>
      </c>
      <c r="D2159" t="s">
        <v>31</v>
      </c>
      <c r="E2159">
        <v>2015</v>
      </c>
      <c r="F2159" t="s">
        <v>1</v>
      </c>
      <c r="G2159">
        <v>735</v>
      </c>
    </row>
    <row r="2160" spans="1:7" x14ac:dyDescent="0.2">
      <c r="A2160">
        <v>32</v>
      </c>
      <c r="B2160" t="s">
        <v>141</v>
      </c>
      <c r="C2160" t="s">
        <v>32</v>
      </c>
      <c r="D2160" t="s">
        <v>31</v>
      </c>
      <c r="E2160">
        <v>2013</v>
      </c>
      <c r="F2160" t="s">
        <v>135</v>
      </c>
      <c r="G2160">
        <v>687.7</v>
      </c>
    </row>
    <row r="2161" spans="1:7" x14ac:dyDescent="0.2">
      <c r="A2161">
        <v>32</v>
      </c>
      <c r="B2161" t="s">
        <v>141</v>
      </c>
      <c r="C2161" t="s">
        <v>32</v>
      </c>
      <c r="D2161" t="s">
        <v>31</v>
      </c>
      <c r="E2161">
        <v>2017</v>
      </c>
      <c r="F2161" t="s">
        <v>0</v>
      </c>
      <c r="G2161">
        <v>800</v>
      </c>
    </row>
    <row r="2162" spans="1:7" x14ac:dyDescent="0.2">
      <c r="A2162">
        <v>32</v>
      </c>
      <c r="B2162" t="s">
        <v>141</v>
      </c>
      <c r="C2162" t="s">
        <v>32</v>
      </c>
      <c r="D2162" t="s">
        <v>31</v>
      </c>
      <c r="E2162">
        <v>2017</v>
      </c>
      <c r="F2162" t="s">
        <v>1</v>
      </c>
      <c r="G2162">
        <v>850</v>
      </c>
    </row>
    <row r="2163" spans="1:7" x14ac:dyDescent="0.2">
      <c r="A2163">
        <v>32</v>
      </c>
      <c r="B2163" t="s">
        <v>142</v>
      </c>
      <c r="C2163" t="s">
        <v>32</v>
      </c>
      <c r="D2163" t="s">
        <v>31</v>
      </c>
      <c r="E2163">
        <v>2017</v>
      </c>
      <c r="F2163" t="s">
        <v>0</v>
      </c>
      <c r="G2163">
        <v>750</v>
      </c>
    </row>
    <row r="2164" spans="1:7" x14ac:dyDescent="0.2">
      <c r="A2164">
        <v>32</v>
      </c>
      <c r="B2164" t="s">
        <v>142</v>
      </c>
      <c r="C2164" t="s">
        <v>32</v>
      </c>
      <c r="D2164" t="s">
        <v>31</v>
      </c>
      <c r="E2164">
        <v>2018</v>
      </c>
      <c r="F2164" t="s">
        <v>1</v>
      </c>
      <c r="G2164">
        <v>900</v>
      </c>
    </row>
    <row r="2165" spans="1:7" x14ac:dyDescent="0.2">
      <c r="A2165">
        <v>32</v>
      </c>
      <c r="B2165" t="s">
        <v>142</v>
      </c>
      <c r="C2165" t="s">
        <v>32</v>
      </c>
      <c r="D2165" t="s">
        <v>31</v>
      </c>
      <c r="E2165">
        <v>2015</v>
      </c>
      <c r="F2165" t="s">
        <v>134</v>
      </c>
      <c r="G2165">
        <v>705</v>
      </c>
    </row>
    <row r="2166" spans="1:7" x14ac:dyDescent="0.2">
      <c r="A2166">
        <v>32</v>
      </c>
      <c r="B2166" t="s">
        <v>142</v>
      </c>
      <c r="C2166" t="s">
        <v>32</v>
      </c>
      <c r="D2166" t="s">
        <v>31</v>
      </c>
      <c r="E2166">
        <v>2017</v>
      </c>
      <c r="F2166" t="s">
        <v>1</v>
      </c>
      <c r="G2166">
        <v>850</v>
      </c>
    </row>
    <row r="2167" spans="1:7" x14ac:dyDescent="0.2">
      <c r="A2167">
        <v>32</v>
      </c>
      <c r="B2167" t="s">
        <v>142</v>
      </c>
      <c r="C2167" t="s">
        <v>32</v>
      </c>
      <c r="D2167" t="s">
        <v>31</v>
      </c>
      <c r="E2167">
        <v>2013</v>
      </c>
      <c r="F2167" t="s">
        <v>135</v>
      </c>
      <c r="G2167">
        <v>687.7</v>
      </c>
    </row>
    <row r="2168" spans="1:7" x14ac:dyDescent="0.2">
      <c r="A2168">
        <v>32</v>
      </c>
      <c r="B2168" t="s">
        <v>142</v>
      </c>
      <c r="C2168" t="s">
        <v>32</v>
      </c>
      <c r="D2168" t="s">
        <v>31</v>
      </c>
      <c r="E2168">
        <v>2016</v>
      </c>
      <c r="F2168" t="s">
        <v>0</v>
      </c>
      <c r="G2168">
        <v>735</v>
      </c>
    </row>
    <row r="2169" spans="1:7" x14ac:dyDescent="0.2">
      <c r="A2169">
        <v>32</v>
      </c>
      <c r="B2169" t="s">
        <v>142</v>
      </c>
      <c r="C2169" t="s">
        <v>32</v>
      </c>
      <c r="D2169" t="s">
        <v>31</v>
      </c>
      <c r="E2169">
        <v>2018</v>
      </c>
      <c r="F2169" t="s">
        <v>0</v>
      </c>
      <c r="G2169">
        <v>775</v>
      </c>
    </row>
    <row r="2170" spans="1:7" x14ac:dyDescent="0.2">
      <c r="A2170">
        <v>32</v>
      </c>
      <c r="B2170" t="s">
        <v>142</v>
      </c>
      <c r="C2170" t="s">
        <v>32</v>
      </c>
      <c r="D2170" t="s">
        <v>31</v>
      </c>
      <c r="E2170">
        <v>2014</v>
      </c>
      <c r="F2170" t="s">
        <v>135</v>
      </c>
      <c r="G2170">
        <v>703.6</v>
      </c>
    </row>
    <row r="2171" spans="1:7" x14ac:dyDescent="0.2">
      <c r="A2171">
        <v>32</v>
      </c>
      <c r="B2171" t="s">
        <v>142</v>
      </c>
      <c r="C2171" t="s">
        <v>32</v>
      </c>
      <c r="D2171" t="s">
        <v>31</v>
      </c>
      <c r="E2171">
        <v>2016</v>
      </c>
      <c r="F2171" t="s">
        <v>1</v>
      </c>
      <c r="G2171">
        <v>750</v>
      </c>
    </row>
    <row r="2172" spans="1:7" x14ac:dyDescent="0.2">
      <c r="A2172">
        <v>32</v>
      </c>
      <c r="B2172" t="s">
        <v>143</v>
      </c>
      <c r="C2172" t="s">
        <v>32</v>
      </c>
      <c r="D2172" t="s">
        <v>31</v>
      </c>
      <c r="E2172">
        <v>2016</v>
      </c>
      <c r="F2172" t="s">
        <v>134</v>
      </c>
      <c r="G2172">
        <v>735</v>
      </c>
    </row>
    <row r="2173" spans="1:7" x14ac:dyDescent="0.2">
      <c r="A2173">
        <v>32</v>
      </c>
      <c r="B2173" t="s">
        <v>143</v>
      </c>
      <c r="C2173" t="s">
        <v>32</v>
      </c>
      <c r="D2173" t="s">
        <v>31</v>
      </c>
      <c r="E2173">
        <v>2019</v>
      </c>
      <c r="F2173" t="s">
        <v>1</v>
      </c>
      <c r="G2173">
        <v>877</v>
      </c>
    </row>
    <row r="2174" spans="1:7" x14ac:dyDescent="0.2">
      <c r="A2174">
        <v>32</v>
      </c>
      <c r="B2174" t="s">
        <v>143</v>
      </c>
      <c r="C2174" t="s">
        <v>32</v>
      </c>
      <c r="D2174" t="s">
        <v>31</v>
      </c>
      <c r="E2174">
        <v>2018</v>
      </c>
      <c r="F2174" t="s">
        <v>0</v>
      </c>
      <c r="G2174">
        <v>830</v>
      </c>
    </row>
    <row r="2175" spans="1:7" x14ac:dyDescent="0.2">
      <c r="A2175">
        <v>32</v>
      </c>
      <c r="B2175" t="s">
        <v>143</v>
      </c>
      <c r="C2175" t="s">
        <v>32</v>
      </c>
      <c r="D2175" t="s">
        <v>31</v>
      </c>
      <c r="E2175">
        <v>2017</v>
      </c>
      <c r="F2175" t="s">
        <v>0</v>
      </c>
      <c r="G2175">
        <v>800</v>
      </c>
    </row>
    <row r="2176" spans="1:7" x14ac:dyDescent="0.2">
      <c r="A2176">
        <v>32</v>
      </c>
      <c r="B2176" t="s">
        <v>143</v>
      </c>
      <c r="C2176" t="s">
        <v>32</v>
      </c>
      <c r="D2176" t="s">
        <v>31</v>
      </c>
      <c r="E2176">
        <v>2018</v>
      </c>
      <c r="F2176" t="s">
        <v>1</v>
      </c>
      <c r="G2176">
        <v>845</v>
      </c>
    </row>
    <row r="2177" spans="1:7" x14ac:dyDescent="0.2">
      <c r="A2177">
        <v>32</v>
      </c>
      <c r="B2177" t="s">
        <v>143</v>
      </c>
      <c r="C2177" t="s">
        <v>32</v>
      </c>
      <c r="D2177" t="s">
        <v>31</v>
      </c>
      <c r="E2177">
        <v>2017</v>
      </c>
      <c r="F2177" t="s">
        <v>1</v>
      </c>
      <c r="G2177">
        <v>810</v>
      </c>
    </row>
    <row r="2178" spans="1:7" x14ac:dyDescent="0.2">
      <c r="A2178">
        <v>32</v>
      </c>
      <c r="B2178" t="s">
        <v>143</v>
      </c>
      <c r="C2178" t="s">
        <v>32</v>
      </c>
      <c r="D2178" t="s">
        <v>31</v>
      </c>
      <c r="E2178">
        <v>2019</v>
      </c>
      <c r="F2178" t="s">
        <v>0</v>
      </c>
      <c r="G2178">
        <v>850</v>
      </c>
    </row>
    <row r="2179" spans="1:7" x14ac:dyDescent="0.2">
      <c r="A2179">
        <v>32</v>
      </c>
      <c r="B2179" t="s">
        <v>143</v>
      </c>
      <c r="C2179" t="s">
        <v>32</v>
      </c>
      <c r="D2179" t="s">
        <v>31</v>
      </c>
      <c r="E2179">
        <v>2014</v>
      </c>
      <c r="F2179" t="s">
        <v>135</v>
      </c>
      <c r="G2179">
        <v>703.1</v>
      </c>
    </row>
    <row r="2180" spans="1:7" x14ac:dyDescent="0.2">
      <c r="A2180">
        <v>32</v>
      </c>
      <c r="B2180" t="s">
        <v>143</v>
      </c>
      <c r="C2180" t="s">
        <v>32</v>
      </c>
      <c r="D2180" t="s">
        <v>31</v>
      </c>
      <c r="E2180">
        <v>2015</v>
      </c>
      <c r="F2180" t="s">
        <v>135</v>
      </c>
      <c r="G2180">
        <v>710.45</v>
      </c>
    </row>
    <row r="2181" spans="1:7" x14ac:dyDescent="0.2">
      <c r="A2181">
        <v>32</v>
      </c>
      <c r="B2181" t="s">
        <v>144</v>
      </c>
      <c r="C2181" t="s">
        <v>32</v>
      </c>
      <c r="D2181" t="s">
        <v>31</v>
      </c>
      <c r="E2181">
        <v>2016</v>
      </c>
      <c r="F2181" t="s">
        <v>135</v>
      </c>
      <c r="G2181">
        <v>782.1</v>
      </c>
    </row>
    <row r="2182" spans="1:7" x14ac:dyDescent="0.2">
      <c r="A2182">
        <v>32</v>
      </c>
      <c r="B2182" t="s">
        <v>144</v>
      </c>
      <c r="C2182" t="s">
        <v>32</v>
      </c>
      <c r="D2182" t="s">
        <v>31</v>
      </c>
      <c r="E2182">
        <v>2019</v>
      </c>
      <c r="F2182" t="s">
        <v>133</v>
      </c>
      <c r="G2182">
        <v>920</v>
      </c>
    </row>
    <row r="2183" spans="1:7" x14ac:dyDescent="0.2">
      <c r="A2183">
        <v>32</v>
      </c>
      <c r="B2183" t="s">
        <v>144</v>
      </c>
      <c r="C2183" t="s">
        <v>32</v>
      </c>
      <c r="D2183" t="s">
        <v>31</v>
      </c>
      <c r="E2183">
        <v>2018</v>
      </c>
      <c r="F2183" t="s">
        <v>133</v>
      </c>
      <c r="G2183">
        <v>875</v>
      </c>
    </row>
    <row r="2184" spans="1:7" x14ac:dyDescent="0.2">
      <c r="A2184">
        <v>32</v>
      </c>
      <c r="B2184" t="s">
        <v>144</v>
      </c>
      <c r="C2184" t="s">
        <v>32</v>
      </c>
      <c r="D2184" t="s">
        <v>31</v>
      </c>
      <c r="E2184">
        <v>2020</v>
      </c>
      <c r="F2184" t="s">
        <v>133</v>
      </c>
      <c r="G2184">
        <v>960</v>
      </c>
    </row>
    <row r="2185" spans="1:7" x14ac:dyDescent="0.2">
      <c r="A2185">
        <v>32</v>
      </c>
      <c r="B2185" t="s">
        <v>144</v>
      </c>
      <c r="C2185" t="s">
        <v>32</v>
      </c>
      <c r="D2185" t="s">
        <v>31</v>
      </c>
      <c r="E2185">
        <v>2017</v>
      </c>
      <c r="F2185" t="s">
        <v>134</v>
      </c>
      <c r="G2185">
        <v>845</v>
      </c>
    </row>
    <row r="2186" spans="1:7" x14ac:dyDescent="0.2">
      <c r="A2186">
        <v>32</v>
      </c>
      <c r="B2186" t="s">
        <v>144</v>
      </c>
      <c r="C2186" t="s">
        <v>32</v>
      </c>
      <c r="D2186" t="s">
        <v>31</v>
      </c>
      <c r="E2186">
        <v>2019</v>
      </c>
      <c r="F2186" t="s">
        <v>1</v>
      </c>
      <c r="G2186">
        <v>995</v>
      </c>
    </row>
    <row r="2187" spans="1:7" x14ac:dyDescent="0.2">
      <c r="A2187">
        <v>32</v>
      </c>
      <c r="B2187" t="s">
        <v>144</v>
      </c>
      <c r="C2187" t="s">
        <v>32</v>
      </c>
      <c r="D2187" t="s">
        <v>31</v>
      </c>
      <c r="E2187">
        <v>2018</v>
      </c>
      <c r="F2187" t="s">
        <v>1</v>
      </c>
      <c r="G2187">
        <v>910</v>
      </c>
    </row>
    <row r="2188" spans="1:7" x14ac:dyDescent="0.2">
      <c r="A2188">
        <v>32</v>
      </c>
      <c r="B2188" t="s">
        <v>144</v>
      </c>
      <c r="C2188" t="s">
        <v>32</v>
      </c>
      <c r="D2188" t="s">
        <v>31</v>
      </c>
      <c r="E2188">
        <v>2020</v>
      </c>
      <c r="F2188" t="s">
        <v>1</v>
      </c>
      <c r="G2188">
        <v>1065</v>
      </c>
    </row>
    <row r="2189" spans="1:7" x14ac:dyDescent="0.2">
      <c r="A2189">
        <v>32</v>
      </c>
      <c r="B2189" t="s">
        <v>144</v>
      </c>
      <c r="C2189" t="s">
        <v>32</v>
      </c>
      <c r="D2189" t="s">
        <v>31</v>
      </c>
      <c r="E2189">
        <v>2018</v>
      </c>
      <c r="F2189" t="s">
        <v>0</v>
      </c>
      <c r="G2189">
        <v>900</v>
      </c>
    </row>
    <row r="2190" spans="1:7" x14ac:dyDescent="0.2">
      <c r="A2190">
        <v>32</v>
      </c>
      <c r="B2190" t="s">
        <v>144</v>
      </c>
      <c r="C2190" t="s">
        <v>32</v>
      </c>
      <c r="D2190" t="s">
        <v>31</v>
      </c>
      <c r="E2190">
        <v>2020</v>
      </c>
      <c r="F2190" t="s">
        <v>0</v>
      </c>
      <c r="G2190">
        <v>1025</v>
      </c>
    </row>
    <row r="2191" spans="1:7" x14ac:dyDescent="0.2">
      <c r="A2191">
        <v>32</v>
      </c>
      <c r="B2191" t="s">
        <v>144</v>
      </c>
      <c r="C2191" t="s">
        <v>32</v>
      </c>
      <c r="D2191" t="s">
        <v>31</v>
      </c>
      <c r="E2191">
        <v>2019</v>
      </c>
      <c r="F2191" t="s">
        <v>0</v>
      </c>
      <c r="G2191">
        <v>965</v>
      </c>
    </row>
    <row r="2192" spans="1:7" x14ac:dyDescent="0.2">
      <c r="A2192">
        <v>32</v>
      </c>
      <c r="B2192" t="s">
        <v>144</v>
      </c>
      <c r="C2192" t="s">
        <v>32</v>
      </c>
      <c r="D2192" t="s">
        <v>31</v>
      </c>
      <c r="E2192">
        <v>2015</v>
      </c>
      <c r="F2192" t="s">
        <v>135</v>
      </c>
      <c r="G2192">
        <v>724.1</v>
      </c>
    </row>
    <row r="2193" spans="1:7" x14ac:dyDescent="0.2">
      <c r="A2193">
        <v>32</v>
      </c>
      <c r="B2193" t="s">
        <v>145</v>
      </c>
      <c r="C2193" t="s">
        <v>32</v>
      </c>
      <c r="D2193" t="s">
        <v>31</v>
      </c>
      <c r="E2193">
        <v>2017</v>
      </c>
      <c r="F2193" t="s">
        <v>135</v>
      </c>
      <c r="G2193">
        <v>854.1</v>
      </c>
    </row>
    <row r="2194" spans="1:7" x14ac:dyDescent="0.2">
      <c r="A2194">
        <v>32</v>
      </c>
      <c r="B2194" t="s">
        <v>145</v>
      </c>
      <c r="C2194" t="s">
        <v>32</v>
      </c>
      <c r="D2194" t="s">
        <v>31</v>
      </c>
      <c r="E2194">
        <v>2020</v>
      </c>
      <c r="F2194" t="s">
        <v>0</v>
      </c>
      <c r="G2194">
        <v>960</v>
      </c>
    </row>
    <row r="2195" spans="1:7" x14ac:dyDescent="0.2">
      <c r="A2195">
        <v>32</v>
      </c>
      <c r="B2195" t="s">
        <v>145</v>
      </c>
      <c r="C2195" t="s">
        <v>32</v>
      </c>
      <c r="D2195" t="s">
        <v>31</v>
      </c>
      <c r="E2195">
        <v>2019</v>
      </c>
      <c r="F2195" t="s">
        <v>0</v>
      </c>
      <c r="G2195">
        <v>920</v>
      </c>
    </row>
    <row r="2196" spans="1:7" x14ac:dyDescent="0.2">
      <c r="A2196">
        <v>32</v>
      </c>
      <c r="B2196" t="s">
        <v>145</v>
      </c>
      <c r="C2196" t="s">
        <v>32</v>
      </c>
      <c r="D2196" t="s">
        <v>31</v>
      </c>
      <c r="E2196">
        <v>2021</v>
      </c>
      <c r="F2196" t="s">
        <v>0</v>
      </c>
      <c r="G2196">
        <v>989</v>
      </c>
    </row>
    <row r="2197" spans="1:7" x14ac:dyDescent="0.2">
      <c r="A2197">
        <v>32</v>
      </c>
      <c r="B2197" t="s">
        <v>145</v>
      </c>
      <c r="C2197" t="s">
        <v>32</v>
      </c>
      <c r="D2197" t="s">
        <v>31</v>
      </c>
      <c r="E2197">
        <v>2018</v>
      </c>
      <c r="F2197" t="s">
        <v>134</v>
      </c>
      <c r="G2197">
        <v>875</v>
      </c>
    </row>
    <row r="2198" spans="1:7" x14ac:dyDescent="0.2">
      <c r="A2198">
        <v>32</v>
      </c>
      <c r="B2198" t="s">
        <v>145</v>
      </c>
      <c r="C2198" t="s">
        <v>32</v>
      </c>
      <c r="D2198" t="s">
        <v>31</v>
      </c>
      <c r="E2198">
        <v>2020</v>
      </c>
      <c r="F2198" t="s">
        <v>1</v>
      </c>
      <c r="G2198">
        <v>1060</v>
      </c>
    </row>
    <row r="2199" spans="1:7" x14ac:dyDescent="0.2">
      <c r="A2199">
        <v>32</v>
      </c>
      <c r="B2199" t="s">
        <v>145</v>
      </c>
      <c r="C2199" t="s">
        <v>32</v>
      </c>
      <c r="D2199" t="s">
        <v>31</v>
      </c>
      <c r="E2199">
        <v>2019</v>
      </c>
      <c r="F2199" t="s">
        <v>1</v>
      </c>
      <c r="G2199">
        <v>980</v>
      </c>
    </row>
    <row r="2200" spans="1:7" x14ac:dyDescent="0.2">
      <c r="A2200">
        <v>32</v>
      </c>
      <c r="B2200" t="s">
        <v>145</v>
      </c>
      <c r="C2200" t="s">
        <v>32</v>
      </c>
      <c r="D2200" t="s">
        <v>31</v>
      </c>
      <c r="E2200">
        <v>2021</v>
      </c>
      <c r="F2200" t="s">
        <v>1</v>
      </c>
      <c r="G2200">
        <v>1100</v>
      </c>
    </row>
    <row r="2201" spans="1:7" x14ac:dyDescent="0.2">
      <c r="A2201">
        <v>32</v>
      </c>
      <c r="B2201" t="s">
        <v>145</v>
      </c>
      <c r="C2201" t="s">
        <v>32</v>
      </c>
      <c r="D2201" t="s">
        <v>31</v>
      </c>
      <c r="E2201">
        <v>2019</v>
      </c>
      <c r="F2201" t="s">
        <v>133</v>
      </c>
      <c r="G2201">
        <v>892</v>
      </c>
    </row>
    <row r="2202" spans="1:7" x14ac:dyDescent="0.2">
      <c r="A2202">
        <v>32</v>
      </c>
      <c r="B2202" t="s">
        <v>145</v>
      </c>
      <c r="C2202" t="s">
        <v>32</v>
      </c>
      <c r="D2202" t="s">
        <v>31</v>
      </c>
      <c r="E2202">
        <v>2021</v>
      </c>
      <c r="F2202" t="s">
        <v>133</v>
      </c>
      <c r="G2202">
        <v>920</v>
      </c>
    </row>
    <row r="2203" spans="1:7" x14ac:dyDescent="0.2">
      <c r="A2203">
        <v>32</v>
      </c>
      <c r="B2203" t="s">
        <v>145</v>
      </c>
      <c r="C2203" t="s">
        <v>32</v>
      </c>
      <c r="D2203" t="s">
        <v>31</v>
      </c>
      <c r="E2203">
        <v>2020</v>
      </c>
      <c r="F2203" t="s">
        <v>133</v>
      </c>
      <c r="G2203">
        <v>900</v>
      </c>
    </row>
    <row r="2204" spans="1:7" x14ac:dyDescent="0.2">
      <c r="A2204">
        <v>32</v>
      </c>
      <c r="B2204" t="s">
        <v>145</v>
      </c>
      <c r="C2204" t="s">
        <v>32</v>
      </c>
      <c r="D2204" t="s">
        <v>31</v>
      </c>
      <c r="E2204">
        <v>2016</v>
      </c>
      <c r="F2204" t="s">
        <v>135</v>
      </c>
      <c r="G2204">
        <v>813</v>
      </c>
    </row>
    <row r="2205" spans="1:7" x14ac:dyDescent="0.2">
      <c r="A2205">
        <v>32</v>
      </c>
      <c r="B2205" t="s">
        <v>146</v>
      </c>
      <c r="C2205" t="s">
        <v>32</v>
      </c>
      <c r="D2205" t="s">
        <v>31</v>
      </c>
      <c r="E2205">
        <v>2017</v>
      </c>
      <c r="F2205" t="s">
        <v>135</v>
      </c>
      <c r="G2205">
        <v>854.1</v>
      </c>
    </row>
    <row r="2206" spans="1:7" x14ac:dyDescent="0.2">
      <c r="A2206">
        <v>32</v>
      </c>
      <c r="B2206" t="s">
        <v>146</v>
      </c>
      <c r="C2206" t="s">
        <v>32</v>
      </c>
      <c r="D2206" t="s">
        <v>31</v>
      </c>
      <c r="E2206">
        <v>2021</v>
      </c>
      <c r="F2206" t="s">
        <v>133</v>
      </c>
      <c r="G2206">
        <v>960</v>
      </c>
    </row>
    <row r="2207" spans="1:7" x14ac:dyDescent="0.2">
      <c r="A2207">
        <v>32</v>
      </c>
      <c r="B2207" t="s">
        <v>146</v>
      </c>
      <c r="C2207" t="s">
        <v>32</v>
      </c>
      <c r="D2207" t="s">
        <v>31</v>
      </c>
      <c r="E2207">
        <v>2020</v>
      </c>
      <c r="F2207" t="s">
        <v>133</v>
      </c>
      <c r="G2207">
        <v>950</v>
      </c>
    </row>
    <row r="2208" spans="1:7" x14ac:dyDescent="0.2">
      <c r="A2208">
        <v>32</v>
      </c>
      <c r="B2208" t="s">
        <v>146</v>
      </c>
      <c r="C2208" t="s">
        <v>32</v>
      </c>
      <c r="D2208" t="s">
        <v>31</v>
      </c>
      <c r="E2208">
        <v>2022</v>
      </c>
      <c r="F2208" t="s">
        <v>133</v>
      </c>
      <c r="G2208">
        <v>940</v>
      </c>
    </row>
    <row r="2209" spans="1:7" x14ac:dyDescent="0.2">
      <c r="A2209">
        <v>32</v>
      </c>
      <c r="B2209" t="s">
        <v>146</v>
      </c>
      <c r="C2209" t="s">
        <v>32</v>
      </c>
      <c r="D2209" t="s">
        <v>31</v>
      </c>
      <c r="E2209">
        <v>2018</v>
      </c>
      <c r="F2209" t="s">
        <v>135</v>
      </c>
      <c r="G2209">
        <v>945.6</v>
      </c>
    </row>
    <row r="2210" spans="1:7" x14ac:dyDescent="0.2">
      <c r="A2210">
        <v>32</v>
      </c>
      <c r="B2210" t="s">
        <v>146</v>
      </c>
      <c r="C2210" t="s">
        <v>32</v>
      </c>
      <c r="D2210" t="s">
        <v>31</v>
      </c>
      <c r="E2210">
        <v>2021</v>
      </c>
      <c r="F2210" t="s">
        <v>0</v>
      </c>
      <c r="G2210">
        <v>989</v>
      </c>
    </row>
    <row r="2211" spans="1:7" x14ac:dyDescent="0.2">
      <c r="A2211">
        <v>32</v>
      </c>
      <c r="B2211" t="s">
        <v>146</v>
      </c>
      <c r="C2211" t="s">
        <v>32</v>
      </c>
      <c r="D2211" t="s">
        <v>31</v>
      </c>
      <c r="E2211">
        <v>2020</v>
      </c>
      <c r="F2211" t="s">
        <v>0</v>
      </c>
      <c r="G2211">
        <v>960</v>
      </c>
    </row>
    <row r="2212" spans="1:7" x14ac:dyDescent="0.2">
      <c r="A2212">
        <v>32</v>
      </c>
      <c r="B2212" t="s">
        <v>146</v>
      </c>
      <c r="C2212" t="s">
        <v>32</v>
      </c>
      <c r="D2212" t="s">
        <v>31</v>
      </c>
      <c r="E2212">
        <v>2022</v>
      </c>
      <c r="F2212" t="s">
        <v>0</v>
      </c>
      <c r="G2212">
        <v>1015</v>
      </c>
    </row>
    <row r="2213" spans="1:7" x14ac:dyDescent="0.2">
      <c r="A2213">
        <v>32</v>
      </c>
      <c r="B2213" t="s">
        <v>146</v>
      </c>
      <c r="C2213" t="s">
        <v>32</v>
      </c>
      <c r="D2213" t="s">
        <v>31</v>
      </c>
      <c r="E2213">
        <v>2019</v>
      </c>
      <c r="F2213" t="s">
        <v>134</v>
      </c>
      <c r="G2213">
        <v>950</v>
      </c>
    </row>
    <row r="2214" spans="1:7" x14ac:dyDescent="0.2">
      <c r="A2214">
        <v>32</v>
      </c>
      <c r="B2214" t="s">
        <v>146</v>
      </c>
      <c r="C2214" t="s">
        <v>32</v>
      </c>
      <c r="D2214" t="s">
        <v>31</v>
      </c>
      <c r="E2214">
        <v>2021</v>
      </c>
      <c r="F2214" t="s">
        <v>1</v>
      </c>
      <c r="G2214">
        <v>1100</v>
      </c>
    </row>
    <row r="2215" spans="1:7" x14ac:dyDescent="0.2">
      <c r="A2215">
        <v>32</v>
      </c>
      <c r="B2215" t="s">
        <v>146</v>
      </c>
      <c r="C2215" t="s">
        <v>32</v>
      </c>
      <c r="D2215" t="s">
        <v>31</v>
      </c>
      <c r="E2215">
        <v>2020</v>
      </c>
      <c r="F2215" t="s">
        <v>1</v>
      </c>
      <c r="G2215">
        <v>1060</v>
      </c>
    </row>
    <row r="2216" spans="1:7" x14ac:dyDescent="0.2">
      <c r="A2216">
        <v>32</v>
      </c>
      <c r="B2216" t="s">
        <v>146</v>
      </c>
      <c r="C2216" t="s">
        <v>32</v>
      </c>
      <c r="D2216" t="s">
        <v>31</v>
      </c>
      <c r="E2216">
        <v>2022</v>
      </c>
      <c r="F2216" t="s">
        <v>1</v>
      </c>
      <c r="G2216">
        <v>1130</v>
      </c>
    </row>
    <row r="2217" spans="1:7" x14ac:dyDescent="0.2">
      <c r="A2217">
        <v>33</v>
      </c>
      <c r="B2217" t="s">
        <v>136</v>
      </c>
      <c r="C2217" t="s">
        <v>105</v>
      </c>
      <c r="D2217" t="s">
        <v>29</v>
      </c>
      <c r="E2217">
        <v>2007</v>
      </c>
      <c r="F2217" t="s">
        <v>135</v>
      </c>
      <c r="G2217">
        <v>135.4</v>
      </c>
    </row>
    <row r="2218" spans="1:7" x14ac:dyDescent="0.2">
      <c r="A2218">
        <v>33</v>
      </c>
      <c r="B2218" t="s">
        <v>136</v>
      </c>
      <c r="C2218" t="s">
        <v>105</v>
      </c>
      <c r="D2218" t="s">
        <v>29</v>
      </c>
      <c r="E2218">
        <v>2008</v>
      </c>
      <c r="F2218" t="s">
        <v>135</v>
      </c>
      <c r="G2218">
        <v>126.5</v>
      </c>
    </row>
    <row r="2219" spans="1:7" x14ac:dyDescent="0.2">
      <c r="A2219">
        <v>33</v>
      </c>
      <c r="B2219" t="s">
        <v>136</v>
      </c>
      <c r="C2219" t="s">
        <v>105</v>
      </c>
      <c r="D2219" t="s">
        <v>29</v>
      </c>
      <c r="E2219">
        <v>2009</v>
      </c>
      <c r="F2219" t="s">
        <v>134</v>
      </c>
      <c r="G2219">
        <v>55</v>
      </c>
    </row>
    <row r="2220" spans="1:7" x14ac:dyDescent="0.2">
      <c r="A2220">
        <v>33</v>
      </c>
      <c r="B2220" t="s">
        <v>136</v>
      </c>
      <c r="C2220" t="s">
        <v>105</v>
      </c>
      <c r="D2220" t="s">
        <v>29</v>
      </c>
      <c r="E2220">
        <v>2010</v>
      </c>
      <c r="F2220" t="s">
        <v>0</v>
      </c>
      <c r="G2220">
        <v>60</v>
      </c>
    </row>
    <row r="2221" spans="1:7" x14ac:dyDescent="0.2">
      <c r="A2221">
        <v>33</v>
      </c>
      <c r="B2221" t="s">
        <v>136</v>
      </c>
      <c r="C2221" t="s">
        <v>105</v>
      </c>
      <c r="D2221" t="s">
        <v>29</v>
      </c>
      <c r="E2221">
        <v>2011</v>
      </c>
      <c r="F2221" t="s">
        <v>0</v>
      </c>
      <c r="G2221">
        <v>70</v>
      </c>
    </row>
    <row r="2222" spans="1:7" x14ac:dyDescent="0.2">
      <c r="A2222">
        <v>33</v>
      </c>
      <c r="B2222" t="s">
        <v>136</v>
      </c>
      <c r="C2222" t="s">
        <v>105</v>
      </c>
      <c r="D2222" t="s">
        <v>29</v>
      </c>
      <c r="E2222">
        <v>2011</v>
      </c>
      <c r="F2222" t="s">
        <v>1</v>
      </c>
      <c r="G2222">
        <v>84</v>
      </c>
    </row>
    <row r="2223" spans="1:7" x14ac:dyDescent="0.2">
      <c r="A2223">
        <v>33</v>
      </c>
      <c r="B2223" t="s">
        <v>136</v>
      </c>
      <c r="C2223" t="s">
        <v>105</v>
      </c>
      <c r="D2223" t="s">
        <v>29</v>
      </c>
      <c r="E2223">
        <v>2012</v>
      </c>
      <c r="F2223" t="s">
        <v>0</v>
      </c>
      <c r="G2223">
        <v>84</v>
      </c>
    </row>
    <row r="2224" spans="1:7" x14ac:dyDescent="0.2">
      <c r="A2224">
        <v>33</v>
      </c>
      <c r="B2224" t="s">
        <v>136</v>
      </c>
      <c r="C2224" t="s">
        <v>105</v>
      </c>
      <c r="D2224" t="s">
        <v>29</v>
      </c>
      <c r="E2224">
        <v>2012</v>
      </c>
      <c r="F2224" t="s">
        <v>1</v>
      </c>
      <c r="G2224">
        <v>100</v>
      </c>
    </row>
    <row r="2225" spans="1:7" x14ac:dyDescent="0.2">
      <c r="A2225">
        <v>33</v>
      </c>
      <c r="B2225" t="s">
        <v>136</v>
      </c>
      <c r="C2225" t="s">
        <v>105</v>
      </c>
      <c r="D2225" t="s">
        <v>29</v>
      </c>
      <c r="E2225">
        <v>2010</v>
      </c>
      <c r="F2225" t="s">
        <v>1</v>
      </c>
      <c r="G2225">
        <v>70</v>
      </c>
    </row>
    <row r="2226" spans="1:7" x14ac:dyDescent="0.2">
      <c r="A2226">
        <v>33</v>
      </c>
      <c r="B2226" t="s">
        <v>137</v>
      </c>
      <c r="C2226" t="s">
        <v>33</v>
      </c>
      <c r="D2226" t="s">
        <v>29</v>
      </c>
      <c r="E2226">
        <v>2008</v>
      </c>
      <c r="F2226" t="s">
        <v>135</v>
      </c>
      <c r="G2226">
        <v>126.5</v>
      </c>
    </row>
    <row r="2227" spans="1:7" x14ac:dyDescent="0.2">
      <c r="A2227">
        <v>33</v>
      </c>
      <c r="B2227" t="s">
        <v>137</v>
      </c>
      <c r="C2227" t="s">
        <v>33</v>
      </c>
      <c r="D2227" t="s">
        <v>29</v>
      </c>
      <c r="E2227">
        <v>2012</v>
      </c>
      <c r="F2227" t="s">
        <v>1</v>
      </c>
      <c r="G2227">
        <v>120</v>
      </c>
    </row>
    <row r="2228" spans="1:7" x14ac:dyDescent="0.2">
      <c r="A2228">
        <v>33</v>
      </c>
      <c r="B2228" t="s">
        <v>137</v>
      </c>
      <c r="C2228" t="s">
        <v>33</v>
      </c>
      <c r="D2228" t="s">
        <v>29</v>
      </c>
      <c r="E2228">
        <v>2011</v>
      </c>
      <c r="F2228" t="s">
        <v>0</v>
      </c>
      <c r="G2228">
        <v>80</v>
      </c>
    </row>
    <row r="2229" spans="1:7" x14ac:dyDescent="0.2">
      <c r="A2229">
        <v>33</v>
      </c>
      <c r="B2229" t="s">
        <v>137</v>
      </c>
      <c r="C2229" t="s">
        <v>33</v>
      </c>
      <c r="D2229" t="s">
        <v>29</v>
      </c>
      <c r="E2229">
        <v>2009</v>
      </c>
      <c r="F2229" t="s">
        <v>135</v>
      </c>
      <c r="G2229">
        <v>77.8</v>
      </c>
    </row>
    <row r="2230" spans="1:7" x14ac:dyDescent="0.2">
      <c r="A2230">
        <v>33</v>
      </c>
      <c r="B2230" t="s">
        <v>137</v>
      </c>
      <c r="C2230" t="s">
        <v>33</v>
      </c>
      <c r="D2230" t="s">
        <v>29</v>
      </c>
      <c r="E2230">
        <v>2013</v>
      </c>
      <c r="F2230" t="s">
        <v>0</v>
      </c>
      <c r="G2230">
        <v>290</v>
      </c>
    </row>
    <row r="2231" spans="1:7" x14ac:dyDescent="0.2">
      <c r="A2231">
        <v>33</v>
      </c>
      <c r="B2231" t="s">
        <v>137</v>
      </c>
      <c r="C2231" t="s">
        <v>33</v>
      </c>
      <c r="D2231" t="s">
        <v>29</v>
      </c>
      <c r="E2231">
        <v>2011</v>
      </c>
      <c r="F2231" t="s">
        <v>1</v>
      </c>
      <c r="G2231">
        <v>100</v>
      </c>
    </row>
    <row r="2232" spans="1:7" x14ac:dyDescent="0.2">
      <c r="A2232">
        <v>33</v>
      </c>
      <c r="B2232" t="s">
        <v>137</v>
      </c>
      <c r="C2232" t="s">
        <v>33</v>
      </c>
      <c r="D2232" t="s">
        <v>29</v>
      </c>
      <c r="E2232">
        <v>2010</v>
      </c>
      <c r="F2232" t="s">
        <v>134</v>
      </c>
      <c r="G2232">
        <v>80</v>
      </c>
    </row>
    <row r="2233" spans="1:7" x14ac:dyDescent="0.2">
      <c r="A2233">
        <v>33</v>
      </c>
      <c r="B2233" t="s">
        <v>137</v>
      </c>
      <c r="C2233" t="s">
        <v>33</v>
      </c>
      <c r="D2233" t="s">
        <v>29</v>
      </c>
      <c r="E2233">
        <v>2013</v>
      </c>
      <c r="F2233" t="s">
        <v>1</v>
      </c>
      <c r="G2233">
        <v>400</v>
      </c>
    </row>
    <row r="2234" spans="1:7" x14ac:dyDescent="0.2">
      <c r="A2234">
        <v>33</v>
      </c>
      <c r="B2234" t="s">
        <v>137</v>
      </c>
      <c r="C2234" t="s">
        <v>33</v>
      </c>
      <c r="D2234" t="s">
        <v>29</v>
      </c>
      <c r="E2234">
        <v>2012</v>
      </c>
      <c r="F2234" t="s">
        <v>0</v>
      </c>
      <c r="G2234">
        <v>90</v>
      </c>
    </row>
    <row r="2235" spans="1:7" x14ac:dyDescent="0.2">
      <c r="A2235">
        <v>33</v>
      </c>
      <c r="B2235" t="s">
        <v>138</v>
      </c>
      <c r="C2235" t="s">
        <v>33</v>
      </c>
      <c r="D2235" t="s">
        <v>29</v>
      </c>
      <c r="E2235">
        <v>2011</v>
      </c>
      <c r="F2235" t="s">
        <v>134</v>
      </c>
      <c r="G2235">
        <v>100</v>
      </c>
    </row>
    <row r="2236" spans="1:7" x14ac:dyDescent="0.2">
      <c r="A2236">
        <v>33</v>
      </c>
      <c r="B2236" t="s">
        <v>138</v>
      </c>
      <c r="C2236" t="s">
        <v>33</v>
      </c>
      <c r="D2236" t="s">
        <v>29</v>
      </c>
      <c r="E2236">
        <v>2013</v>
      </c>
      <c r="F2236" t="s">
        <v>0</v>
      </c>
      <c r="G2236">
        <v>160</v>
      </c>
    </row>
    <row r="2237" spans="1:7" x14ac:dyDescent="0.2">
      <c r="A2237">
        <v>33</v>
      </c>
      <c r="B2237" t="s">
        <v>138</v>
      </c>
      <c r="C2237" t="s">
        <v>33</v>
      </c>
      <c r="D2237" t="s">
        <v>29</v>
      </c>
      <c r="E2237">
        <v>2012</v>
      </c>
      <c r="F2237" t="s">
        <v>0</v>
      </c>
      <c r="G2237">
        <v>100</v>
      </c>
    </row>
    <row r="2238" spans="1:7" x14ac:dyDescent="0.2">
      <c r="A2238">
        <v>33</v>
      </c>
      <c r="B2238" t="s">
        <v>138</v>
      </c>
      <c r="C2238" t="s">
        <v>33</v>
      </c>
      <c r="D2238" t="s">
        <v>29</v>
      </c>
      <c r="E2238">
        <v>2013</v>
      </c>
      <c r="F2238" t="s">
        <v>1</v>
      </c>
      <c r="G2238">
        <v>255</v>
      </c>
    </row>
    <row r="2239" spans="1:7" x14ac:dyDescent="0.2">
      <c r="A2239">
        <v>33</v>
      </c>
      <c r="B2239" t="s">
        <v>138</v>
      </c>
      <c r="C2239" t="s">
        <v>33</v>
      </c>
      <c r="D2239" t="s">
        <v>29</v>
      </c>
      <c r="E2239">
        <v>2012</v>
      </c>
      <c r="F2239" t="s">
        <v>1</v>
      </c>
      <c r="G2239">
        <v>150</v>
      </c>
    </row>
    <row r="2240" spans="1:7" x14ac:dyDescent="0.2">
      <c r="A2240">
        <v>33</v>
      </c>
      <c r="B2240" t="s">
        <v>138</v>
      </c>
      <c r="C2240" t="s">
        <v>33</v>
      </c>
      <c r="D2240" t="s">
        <v>29</v>
      </c>
      <c r="E2240">
        <v>2010</v>
      </c>
      <c r="F2240" t="s">
        <v>135</v>
      </c>
      <c r="G2240">
        <v>70.153999999999996</v>
      </c>
    </row>
    <row r="2241" spans="1:7" x14ac:dyDescent="0.2">
      <c r="A2241">
        <v>33</v>
      </c>
      <c r="B2241" t="s">
        <v>138</v>
      </c>
      <c r="C2241" t="s">
        <v>33</v>
      </c>
      <c r="D2241" t="s">
        <v>29</v>
      </c>
      <c r="E2241">
        <v>2014</v>
      </c>
      <c r="F2241" t="s">
        <v>0</v>
      </c>
      <c r="G2241">
        <v>250</v>
      </c>
    </row>
    <row r="2242" spans="1:7" x14ac:dyDescent="0.2">
      <c r="A2242">
        <v>33</v>
      </c>
      <c r="B2242" t="s">
        <v>138</v>
      </c>
      <c r="C2242" t="s">
        <v>33</v>
      </c>
      <c r="D2242" t="s">
        <v>29</v>
      </c>
      <c r="E2242">
        <v>2014</v>
      </c>
      <c r="F2242" t="s">
        <v>1</v>
      </c>
      <c r="G2242">
        <v>405</v>
      </c>
    </row>
    <row r="2243" spans="1:7" x14ac:dyDescent="0.2">
      <c r="A2243">
        <v>33</v>
      </c>
      <c r="B2243" t="s">
        <v>139</v>
      </c>
      <c r="C2243" t="s">
        <v>33</v>
      </c>
      <c r="D2243" t="s">
        <v>29</v>
      </c>
      <c r="E2243">
        <v>2013</v>
      </c>
      <c r="F2243" t="s">
        <v>1</v>
      </c>
      <c r="G2243">
        <v>255</v>
      </c>
    </row>
    <row r="2244" spans="1:7" x14ac:dyDescent="0.2">
      <c r="A2244">
        <v>33</v>
      </c>
      <c r="B2244" t="s">
        <v>139</v>
      </c>
      <c r="C2244" t="s">
        <v>33</v>
      </c>
      <c r="D2244" t="s">
        <v>29</v>
      </c>
      <c r="E2244">
        <v>2015</v>
      </c>
      <c r="F2244" t="s">
        <v>0</v>
      </c>
      <c r="G2244">
        <v>350</v>
      </c>
    </row>
    <row r="2245" spans="1:7" x14ac:dyDescent="0.2">
      <c r="A2245">
        <v>33</v>
      </c>
      <c r="B2245" t="s">
        <v>139</v>
      </c>
      <c r="C2245" t="s">
        <v>33</v>
      </c>
      <c r="D2245" t="s">
        <v>29</v>
      </c>
      <c r="E2245">
        <v>2011</v>
      </c>
      <c r="F2245" t="s">
        <v>135</v>
      </c>
      <c r="G2245">
        <v>110.8</v>
      </c>
    </row>
    <row r="2246" spans="1:7" x14ac:dyDescent="0.2">
      <c r="A2246">
        <v>33</v>
      </c>
      <c r="B2246" t="s">
        <v>139</v>
      </c>
      <c r="C2246" t="s">
        <v>33</v>
      </c>
      <c r="D2246" t="s">
        <v>29</v>
      </c>
      <c r="E2246">
        <v>2014</v>
      </c>
      <c r="F2246" t="s">
        <v>0</v>
      </c>
      <c r="G2246">
        <v>250</v>
      </c>
    </row>
    <row r="2247" spans="1:7" x14ac:dyDescent="0.2">
      <c r="A2247">
        <v>33</v>
      </c>
      <c r="B2247" t="s">
        <v>139</v>
      </c>
      <c r="C2247" t="s">
        <v>33</v>
      </c>
      <c r="D2247" t="s">
        <v>29</v>
      </c>
      <c r="E2247">
        <v>2015</v>
      </c>
      <c r="F2247" t="s">
        <v>1</v>
      </c>
      <c r="G2247">
        <v>405</v>
      </c>
    </row>
    <row r="2248" spans="1:7" x14ac:dyDescent="0.2">
      <c r="A2248">
        <v>33</v>
      </c>
      <c r="B2248" t="s">
        <v>139</v>
      </c>
      <c r="C2248" t="s">
        <v>33</v>
      </c>
      <c r="D2248" t="s">
        <v>29</v>
      </c>
      <c r="E2248">
        <v>2012</v>
      </c>
      <c r="F2248" t="s">
        <v>134</v>
      </c>
      <c r="G2248">
        <v>115</v>
      </c>
    </row>
    <row r="2249" spans="1:7" x14ac:dyDescent="0.2">
      <c r="A2249">
        <v>33</v>
      </c>
      <c r="B2249" t="s">
        <v>139</v>
      </c>
      <c r="C2249" t="s">
        <v>33</v>
      </c>
      <c r="D2249" t="s">
        <v>29</v>
      </c>
      <c r="E2249">
        <v>2014</v>
      </c>
      <c r="F2249" t="s">
        <v>1</v>
      </c>
      <c r="G2249">
        <v>405</v>
      </c>
    </row>
    <row r="2250" spans="1:7" x14ac:dyDescent="0.2">
      <c r="A2250">
        <v>33</v>
      </c>
      <c r="B2250" t="s">
        <v>139</v>
      </c>
      <c r="C2250" t="s">
        <v>33</v>
      </c>
      <c r="D2250" t="s">
        <v>29</v>
      </c>
      <c r="E2250">
        <v>2013</v>
      </c>
      <c r="F2250" t="s">
        <v>0</v>
      </c>
      <c r="G2250">
        <v>160</v>
      </c>
    </row>
    <row r="2251" spans="1:7" x14ac:dyDescent="0.2">
      <c r="A2251">
        <v>33</v>
      </c>
      <c r="B2251" t="s">
        <v>140</v>
      </c>
      <c r="C2251" t="s">
        <v>33</v>
      </c>
      <c r="D2251" t="s">
        <v>29</v>
      </c>
      <c r="E2251">
        <v>2011</v>
      </c>
      <c r="F2251" t="s">
        <v>135</v>
      </c>
      <c r="G2251">
        <v>110.8</v>
      </c>
    </row>
    <row r="2252" spans="1:7" x14ac:dyDescent="0.2">
      <c r="A2252">
        <v>33</v>
      </c>
      <c r="B2252" t="s">
        <v>140</v>
      </c>
      <c r="C2252" t="s">
        <v>33</v>
      </c>
      <c r="D2252" t="s">
        <v>29</v>
      </c>
      <c r="E2252">
        <v>2015</v>
      </c>
      <c r="F2252" t="s">
        <v>1</v>
      </c>
      <c r="G2252">
        <v>255</v>
      </c>
    </row>
    <row r="2253" spans="1:7" x14ac:dyDescent="0.2">
      <c r="A2253">
        <v>33</v>
      </c>
      <c r="B2253" t="s">
        <v>140</v>
      </c>
      <c r="C2253" t="s">
        <v>33</v>
      </c>
      <c r="D2253" t="s">
        <v>29</v>
      </c>
      <c r="E2253">
        <v>2014</v>
      </c>
      <c r="F2253" t="s">
        <v>0</v>
      </c>
      <c r="G2253">
        <v>145</v>
      </c>
    </row>
    <row r="2254" spans="1:7" x14ac:dyDescent="0.2">
      <c r="A2254">
        <v>33</v>
      </c>
      <c r="B2254" t="s">
        <v>140</v>
      </c>
      <c r="C2254" t="s">
        <v>33</v>
      </c>
      <c r="D2254" t="s">
        <v>29</v>
      </c>
      <c r="E2254">
        <v>2012</v>
      </c>
      <c r="F2254" t="s">
        <v>135</v>
      </c>
      <c r="G2254">
        <v>115.6</v>
      </c>
    </row>
    <row r="2255" spans="1:7" x14ac:dyDescent="0.2">
      <c r="A2255">
        <v>33</v>
      </c>
      <c r="B2255" t="s">
        <v>140</v>
      </c>
      <c r="C2255" t="s">
        <v>33</v>
      </c>
      <c r="D2255" t="s">
        <v>29</v>
      </c>
      <c r="E2255">
        <v>2016</v>
      </c>
      <c r="F2255" t="s">
        <v>0</v>
      </c>
      <c r="G2255">
        <v>255</v>
      </c>
    </row>
    <row r="2256" spans="1:7" x14ac:dyDescent="0.2">
      <c r="A2256">
        <v>33</v>
      </c>
      <c r="B2256" t="s">
        <v>140</v>
      </c>
      <c r="C2256" t="s">
        <v>33</v>
      </c>
      <c r="D2256" t="s">
        <v>29</v>
      </c>
      <c r="E2256">
        <v>2014</v>
      </c>
      <c r="F2256" t="s">
        <v>1</v>
      </c>
      <c r="G2256">
        <v>165</v>
      </c>
    </row>
    <row r="2257" spans="1:7" x14ac:dyDescent="0.2">
      <c r="A2257">
        <v>33</v>
      </c>
      <c r="B2257" t="s">
        <v>140</v>
      </c>
      <c r="C2257" t="s">
        <v>33</v>
      </c>
      <c r="D2257" t="s">
        <v>29</v>
      </c>
      <c r="E2257">
        <v>2013</v>
      </c>
      <c r="F2257" t="s">
        <v>134</v>
      </c>
      <c r="G2257">
        <v>115.6</v>
      </c>
    </row>
    <row r="2258" spans="1:7" x14ac:dyDescent="0.2">
      <c r="A2258">
        <v>33</v>
      </c>
      <c r="B2258" t="s">
        <v>140</v>
      </c>
      <c r="C2258" t="s">
        <v>33</v>
      </c>
      <c r="D2258" t="s">
        <v>29</v>
      </c>
      <c r="E2258">
        <v>2016</v>
      </c>
      <c r="F2258" t="s">
        <v>1</v>
      </c>
      <c r="G2258">
        <v>355</v>
      </c>
    </row>
    <row r="2259" spans="1:7" x14ac:dyDescent="0.2">
      <c r="A2259">
        <v>33</v>
      </c>
      <c r="B2259" t="s">
        <v>140</v>
      </c>
      <c r="C2259" t="s">
        <v>33</v>
      </c>
      <c r="D2259" t="s">
        <v>29</v>
      </c>
      <c r="E2259">
        <v>2015</v>
      </c>
      <c r="F2259" t="s">
        <v>0</v>
      </c>
      <c r="G2259">
        <v>200</v>
      </c>
    </row>
    <row r="2260" spans="1:7" x14ac:dyDescent="0.2">
      <c r="A2260">
        <v>33</v>
      </c>
      <c r="B2260" t="s">
        <v>141</v>
      </c>
      <c r="C2260" t="s">
        <v>33</v>
      </c>
      <c r="D2260" t="s">
        <v>29</v>
      </c>
      <c r="E2260">
        <v>2014</v>
      </c>
      <c r="F2260" t="s">
        <v>134</v>
      </c>
      <c r="G2260">
        <v>300</v>
      </c>
    </row>
    <row r="2261" spans="1:7" x14ac:dyDescent="0.2">
      <c r="A2261">
        <v>33</v>
      </c>
      <c r="B2261" t="s">
        <v>141</v>
      </c>
      <c r="C2261" t="s">
        <v>33</v>
      </c>
      <c r="D2261" t="s">
        <v>29</v>
      </c>
      <c r="E2261">
        <v>2016</v>
      </c>
      <c r="F2261" t="s">
        <v>0</v>
      </c>
      <c r="G2261">
        <v>365</v>
      </c>
    </row>
    <row r="2262" spans="1:7" x14ac:dyDescent="0.2">
      <c r="A2262">
        <v>33</v>
      </c>
      <c r="B2262" t="s">
        <v>141</v>
      </c>
      <c r="C2262" t="s">
        <v>33</v>
      </c>
      <c r="D2262" t="s">
        <v>29</v>
      </c>
      <c r="E2262">
        <v>2015</v>
      </c>
      <c r="F2262" t="s">
        <v>0</v>
      </c>
      <c r="G2262">
        <v>300</v>
      </c>
    </row>
    <row r="2263" spans="1:7" x14ac:dyDescent="0.2">
      <c r="A2263">
        <v>33</v>
      </c>
      <c r="B2263" t="s">
        <v>141</v>
      </c>
      <c r="C2263" t="s">
        <v>33</v>
      </c>
      <c r="D2263" t="s">
        <v>29</v>
      </c>
      <c r="E2263">
        <v>2012</v>
      </c>
      <c r="F2263" t="s">
        <v>135</v>
      </c>
      <c r="G2263">
        <v>120.2</v>
      </c>
    </row>
    <row r="2264" spans="1:7" x14ac:dyDescent="0.2">
      <c r="A2264">
        <v>33</v>
      </c>
      <c r="B2264" t="s">
        <v>141</v>
      </c>
      <c r="C2264" t="s">
        <v>33</v>
      </c>
      <c r="D2264" t="s">
        <v>29</v>
      </c>
      <c r="E2264">
        <v>2016</v>
      </c>
      <c r="F2264" t="s">
        <v>1</v>
      </c>
      <c r="G2264">
        <v>405</v>
      </c>
    </row>
    <row r="2265" spans="1:7" x14ac:dyDescent="0.2">
      <c r="A2265">
        <v>33</v>
      </c>
      <c r="B2265" t="s">
        <v>141</v>
      </c>
      <c r="C2265" t="s">
        <v>33</v>
      </c>
      <c r="D2265" t="s">
        <v>29</v>
      </c>
      <c r="E2265">
        <v>2015</v>
      </c>
      <c r="F2265" t="s">
        <v>1</v>
      </c>
      <c r="G2265">
        <v>365</v>
      </c>
    </row>
    <row r="2266" spans="1:7" x14ac:dyDescent="0.2">
      <c r="A2266">
        <v>33</v>
      </c>
      <c r="B2266" t="s">
        <v>141</v>
      </c>
      <c r="C2266" t="s">
        <v>33</v>
      </c>
      <c r="D2266" t="s">
        <v>29</v>
      </c>
      <c r="E2266">
        <v>2013</v>
      </c>
      <c r="F2266" t="s">
        <v>135</v>
      </c>
      <c r="G2266">
        <v>155.80000000000001</v>
      </c>
    </row>
    <row r="2267" spans="1:7" x14ac:dyDescent="0.2">
      <c r="A2267">
        <v>33</v>
      </c>
      <c r="B2267" t="s">
        <v>141</v>
      </c>
      <c r="C2267" t="s">
        <v>33</v>
      </c>
      <c r="D2267" t="s">
        <v>29</v>
      </c>
      <c r="E2267">
        <v>2017</v>
      </c>
      <c r="F2267" t="s">
        <v>0</v>
      </c>
      <c r="G2267">
        <v>405</v>
      </c>
    </row>
    <row r="2268" spans="1:7" x14ac:dyDescent="0.2">
      <c r="A2268">
        <v>33</v>
      </c>
      <c r="B2268" t="s">
        <v>141</v>
      </c>
      <c r="C2268" t="s">
        <v>33</v>
      </c>
      <c r="D2268" t="s">
        <v>29</v>
      </c>
      <c r="E2268">
        <v>2017</v>
      </c>
      <c r="F2268" t="s">
        <v>1</v>
      </c>
      <c r="G2268">
        <v>415</v>
      </c>
    </row>
    <row r="2269" spans="1:7" x14ac:dyDescent="0.2">
      <c r="A2269">
        <v>33</v>
      </c>
      <c r="B2269" t="s">
        <v>142</v>
      </c>
      <c r="C2269" t="s">
        <v>33</v>
      </c>
      <c r="D2269" t="s">
        <v>29</v>
      </c>
      <c r="E2269">
        <v>2017</v>
      </c>
      <c r="F2269" t="s">
        <v>0</v>
      </c>
      <c r="G2269">
        <v>355</v>
      </c>
    </row>
    <row r="2270" spans="1:7" x14ac:dyDescent="0.2">
      <c r="A2270">
        <v>33</v>
      </c>
      <c r="B2270" t="s">
        <v>142</v>
      </c>
      <c r="C2270" t="s">
        <v>33</v>
      </c>
      <c r="D2270" t="s">
        <v>29</v>
      </c>
      <c r="E2270">
        <v>2018</v>
      </c>
      <c r="F2270" t="s">
        <v>1</v>
      </c>
      <c r="G2270">
        <v>405</v>
      </c>
    </row>
    <row r="2271" spans="1:7" x14ac:dyDescent="0.2">
      <c r="A2271">
        <v>33</v>
      </c>
      <c r="B2271" t="s">
        <v>142</v>
      </c>
      <c r="C2271" t="s">
        <v>33</v>
      </c>
      <c r="D2271" t="s">
        <v>29</v>
      </c>
      <c r="E2271">
        <v>2015</v>
      </c>
      <c r="F2271" t="s">
        <v>134</v>
      </c>
      <c r="G2271">
        <v>335</v>
      </c>
    </row>
    <row r="2272" spans="1:7" x14ac:dyDescent="0.2">
      <c r="A2272">
        <v>33</v>
      </c>
      <c r="B2272" t="s">
        <v>142</v>
      </c>
      <c r="C2272" t="s">
        <v>33</v>
      </c>
      <c r="D2272" t="s">
        <v>29</v>
      </c>
      <c r="E2272">
        <v>2017</v>
      </c>
      <c r="F2272" t="s">
        <v>1</v>
      </c>
      <c r="G2272">
        <v>385</v>
      </c>
    </row>
    <row r="2273" spans="1:7" x14ac:dyDescent="0.2">
      <c r="A2273">
        <v>33</v>
      </c>
      <c r="B2273" t="s">
        <v>142</v>
      </c>
      <c r="C2273" t="s">
        <v>33</v>
      </c>
      <c r="D2273" t="s">
        <v>29</v>
      </c>
      <c r="E2273">
        <v>2013</v>
      </c>
      <c r="F2273" t="s">
        <v>135</v>
      </c>
      <c r="G2273">
        <v>154.19999999999999</v>
      </c>
    </row>
    <row r="2274" spans="1:7" x14ac:dyDescent="0.2">
      <c r="A2274">
        <v>33</v>
      </c>
      <c r="B2274" t="s">
        <v>142</v>
      </c>
      <c r="C2274" t="s">
        <v>33</v>
      </c>
      <c r="D2274" t="s">
        <v>29</v>
      </c>
      <c r="E2274">
        <v>2016</v>
      </c>
      <c r="F2274" t="s">
        <v>0</v>
      </c>
      <c r="G2274">
        <v>345</v>
      </c>
    </row>
    <row r="2275" spans="1:7" x14ac:dyDescent="0.2">
      <c r="A2275">
        <v>33</v>
      </c>
      <c r="B2275" t="s">
        <v>142</v>
      </c>
      <c r="C2275" t="s">
        <v>33</v>
      </c>
      <c r="D2275" t="s">
        <v>29</v>
      </c>
      <c r="E2275">
        <v>2018</v>
      </c>
      <c r="F2275" t="s">
        <v>0</v>
      </c>
      <c r="G2275">
        <v>365</v>
      </c>
    </row>
    <row r="2276" spans="1:7" x14ac:dyDescent="0.2">
      <c r="A2276">
        <v>33</v>
      </c>
      <c r="B2276" t="s">
        <v>142</v>
      </c>
      <c r="C2276" t="s">
        <v>33</v>
      </c>
      <c r="D2276" t="s">
        <v>29</v>
      </c>
      <c r="E2276">
        <v>2014</v>
      </c>
      <c r="F2276" t="s">
        <v>135</v>
      </c>
      <c r="G2276">
        <v>330.5</v>
      </c>
    </row>
    <row r="2277" spans="1:7" x14ac:dyDescent="0.2">
      <c r="A2277">
        <v>33</v>
      </c>
      <c r="B2277" t="s">
        <v>142</v>
      </c>
      <c r="C2277" t="s">
        <v>33</v>
      </c>
      <c r="D2277" t="s">
        <v>29</v>
      </c>
      <c r="E2277">
        <v>2016</v>
      </c>
      <c r="F2277" t="s">
        <v>1</v>
      </c>
      <c r="G2277">
        <v>365</v>
      </c>
    </row>
    <row r="2278" spans="1:7" x14ac:dyDescent="0.2">
      <c r="A2278">
        <v>33</v>
      </c>
      <c r="B2278" t="s">
        <v>143</v>
      </c>
      <c r="C2278" t="s">
        <v>33</v>
      </c>
      <c r="D2278" t="s">
        <v>29</v>
      </c>
      <c r="E2278">
        <v>2016</v>
      </c>
      <c r="F2278" t="s">
        <v>134</v>
      </c>
      <c r="G2278">
        <v>365</v>
      </c>
    </row>
    <row r="2279" spans="1:7" x14ac:dyDescent="0.2">
      <c r="A2279">
        <v>33</v>
      </c>
      <c r="B2279" t="s">
        <v>143</v>
      </c>
      <c r="C2279" t="s">
        <v>33</v>
      </c>
      <c r="D2279" t="s">
        <v>29</v>
      </c>
      <c r="E2279">
        <v>2019</v>
      </c>
      <c r="F2279" t="s">
        <v>1</v>
      </c>
      <c r="G2279">
        <v>425</v>
      </c>
    </row>
    <row r="2280" spans="1:7" x14ac:dyDescent="0.2">
      <c r="A2280">
        <v>33</v>
      </c>
      <c r="B2280" t="s">
        <v>143</v>
      </c>
      <c r="C2280" t="s">
        <v>33</v>
      </c>
      <c r="D2280" t="s">
        <v>29</v>
      </c>
      <c r="E2280">
        <v>2018</v>
      </c>
      <c r="F2280" t="s">
        <v>0</v>
      </c>
      <c r="G2280">
        <v>397</v>
      </c>
    </row>
    <row r="2281" spans="1:7" x14ac:dyDescent="0.2">
      <c r="A2281">
        <v>33</v>
      </c>
      <c r="B2281" t="s">
        <v>143</v>
      </c>
      <c r="C2281" t="s">
        <v>33</v>
      </c>
      <c r="D2281" t="s">
        <v>29</v>
      </c>
      <c r="E2281">
        <v>2017</v>
      </c>
      <c r="F2281" t="s">
        <v>0</v>
      </c>
      <c r="G2281">
        <v>380</v>
      </c>
    </row>
    <row r="2282" spans="1:7" x14ac:dyDescent="0.2">
      <c r="A2282">
        <v>33</v>
      </c>
      <c r="B2282" t="s">
        <v>143</v>
      </c>
      <c r="C2282" t="s">
        <v>33</v>
      </c>
      <c r="D2282" t="s">
        <v>29</v>
      </c>
      <c r="E2282">
        <v>2018</v>
      </c>
      <c r="F2282" t="s">
        <v>1</v>
      </c>
      <c r="G2282">
        <v>410</v>
      </c>
    </row>
    <row r="2283" spans="1:7" x14ac:dyDescent="0.2">
      <c r="A2283">
        <v>33</v>
      </c>
      <c r="B2283" t="s">
        <v>143</v>
      </c>
      <c r="C2283" t="s">
        <v>33</v>
      </c>
      <c r="D2283" t="s">
        <v>29</v>
      </c>
      <c r="E2283">
        <v>2017</v>
      </c>
      <c r="F2283" t="s">
        <v>1</v>
      </c>
      <c r="G2283">
        <v>387</v>
      </c>
    </row>
    <row r="2284" spans="1:7" x14ac:dyDescent="0.2">
      <c r="A2284">
        <v>33</v>
      </c>
      <c r="B2284" t="s">
        <v>143</v>
      </c>
      <c r="C2284" t="s">
        <v>33</v>
      </c>
      <c r="D2284" t="s">
        <v>29</v>
      </c>
      <c r="E2284">
        <v>2019</v>
      </c>
      <c r="F2284" t="s">
        <v>0</v>
      </c>
      <c r="G2284">
        <v>408</v>
      </c>
    </row>
    <row r="2285" spans="1:7" x14ac:dyDescent="0.2">
      <c r="A2285">
        <v>33</v>
      </c>
      <c r="B2285" t="s">
        <v>143</v>
      </c>
      <c r="C2285" t="s">
        <v>33</v>
      </c>
      <c r="D2285" t="s">
        <v>29</v>
      </c>
      <c r="E2285">
        <v>2014</v>
      </c>
      <c r="F2285" t="s">
        <v>135</v>
      </c>
      <c r="G2285">
        <v>339.53100000000001</v>
      </c>
    </row>
    <row r="2286" spans="1:7" x14ac:dyDescent="0.2">
      <c r="A2286">
        <v>33</v>
      </c>
      <c r="B2286" t="s">
        <v>143</v>
      </c>
      <c r="C2286" t="s">
        <v>33</v>
      </c>
      <c r="D2286" t="s">
        <v>29</v>
      </c>
      <c r="E2286">
        <v>2015</v>
      </c>
      <c r="F2286" t="s">
        <v>135</v>
      </c>
      <c r="G2286">
        <v>362.32400000000001</v>
      </c>
    </row>
    <row r="2287" spans="1:7" x14ac:dyDescent="0.2">
      <c r="A2287">
        <v>33</v>
      </c>
      <c r="B2287" t="s">
        <v>144</v>
      </c>
      <c r="C2287" t="s">
        <v>33</v>
      </c>
      <c r="D2287" t="s">
        <v>29</v>
      </c>
      <c r="E2287">
        <v>2016</v>
      </c>
      <c r="F2287" t="s">
        <v>135</v>
      </c>
      <c r="G2287">
        <v>403.7</v>
      </c>
    </row>
    <row r="2288" spans="1:7" x14ac:dyDescent="0.2">
      <c r="A2288">
        <v>33</v>
      </c>
      <c r="B2288" t="s">
        <v>144</v>
      </c>
      <c r="C2288" t="s">
        <v>33</v>
      </c>
      <c r="D2288" t="s">
        <v>29</v>
      </c>
      <c r="E2288">
        <v>2019</v>
      </c>
      <c r="F2288" t="s">
        <v>133</v>
      </c>
      <c r="G2288">
        <v>406</v>
      </c>
    </row>
    <row r="2289" spans="1:7" x14ac:dyDescent="0.2">
      <c r="A2289">
        <v>33</v>
      </c>
      <c r="B2289" t="s">
        <v>144</v>
      </c>
      <c r="C2289" t="s">
        <v>33</v>
      </c>
      <c r="D2289" t="s">
        <v>29</v>
      </c>
      <c r="E2289">
        <v>2018</v>
      </c>
      <c r="F2289" t="s">
        <v>133</v>
      </c>
      <c r="G2289">
        <v>405</v>
      </c>
    </row>
    <row r="2290" spans="1:7" x14ac:dyDescent="0.2">
      <c r="A2290">
        <v>33</v>
      </c>
      <c r="B2290" t="s">
        <v>144</v>
      </c>
      <c r="C2290" t="s">
        <v>33</v>
      </c>
      <c r="D2290" t="s">
        <v>29</v>
      </c>
      <c r="E2290">
        <v>2020</v>
      </c>
      <c r="F2290" t="s">
        <v>133</v>
      </c>
      <c r="G2290">
        <v>457</v>
      </c>
    </row>
    <row r="2291" spans="1:7" x14ac:dyDescent="0.2">
      <c r="A2291">
        <v>33</v>
      </c>
      <c r="B2291" t="s">
        <v>144</v>
      </c>
      <c r="C2291" t="s">
        <v>33</v>
      </c>
      <c r="D2291" t="s">
        <v>29</v>
      </c>
      <c r="E2291">
        <v>2017</v>
      </c>
      <c r="F2291" t="s">
        <v>134</v>
      </c>
      <c r="G2291">
        <v>405</v>
      </c>
    </row>
    <row r="2292" spans="1:7" x14ac:dyDescent="0.2">
      <c r="A2292">
        <v>33</v>
      </c>
      <c r="B2292" t="s">
        <v>144</v>
      </c>
      <c r="C2292" t="s">
        <v>33</v>
      </c>
      <c r="D2292" t="s">
        <v>29</v>
      </c>
      <c r="E2292">
        <v>2019</v>
      </c>
      <c r="F2292" t="s">
        <v>1</v>
      </c>
      <c r="G2292">
        <v>408</v>
      </c>
    </row>
    <row r="2293" spans="1:7" x14ac:dyDescent="0.2">
      <c r="A2293">
        <v>33</v>
      </c>
      <c r="B2293" t="s">
        <v>144</v>
      </c>
      <c r="C2293" t="s">
        <v>33</v>
      </c>
      <c r="D2293" t="s">
        <v>29</v>
      </c>
      <c r="E2293">
        <v>2018</v>
      </c>
      <c r="F2293" t="s">
        <v>1</v>
      </c>
      <c r="G2293">
        <v>406</v>
      </c>
    </row>
    <row r="2294" spans="1:7" x14ac:dyDescent="0.2">
      <c r="A2294">
        <v>33</v>
      </c>
      <c r="B2294" t="s">
        <v>144</v>
      </c>
      <c r="C2294" t="s">
        <v>33</v>
      </c>
      <c r="D2294" t="s">
        <v>29</v>
      </c>
      <c r="E2294">
        <v>2020</v>
      </c>
      <c r="F2294" t="s">
        <v>1</v>
      </c>
      <c r="G2294">
        <v>460</v>
      </c>
    </row>
    <row r="2295" spans="1:7" x14ac:dyDescent="0.2">
      <c r="A2295">
        <v>33</v>
      </c>
      <c r="B2295" t="s">
        <v>144</v>
      </c>
      <c r="C2295" t="s">
        <v>33</v>
      </c>
      <c r="D2295" t="s">
        <v>29</v>
      </c>
      <c r="E2295">
        <v>2018</v>
      </c>
      <c r="F2295" t="s">
        <v>0</v>
      </c>
      <c r="G2295">
        <v>406</v>
      </c>
    </row>
    <row r="2296" spans="1:7" x14ac:dyDescent="0.2">
      <c r="A2296">
        <v>33</v>
      </c>
      <c r="B2296" t="s">
        <v>144</v>
      </c>
      <c r="C2296" t="s">
        <v>33</v>
      </c>
      <c r="D2296" t="s">
        <v>29</v>
      </c>
      <c r="E2296">
        <v>2020</v>
      </c>
      <c r="F2296" t="s">
        <v>0</v>
      </c>
      <c r="G2296">
        <v>460</v>
      </c>
    </row>
    <row r="2297" spans="1:7" x14ac:dyDescent="0.2">
      <c r="A2297">
        <v>33</v>
      </c>
      <c r="B2297" t="s">
        <v>144</v>
      </c>
      <c r="C2297" t="s">
        <v>33</v>
      </c>
      <c r="D2297" t="s">
        <v>29</v>
      </c>
      <c r="E2297">
        <v>2019</v>
      </c>
      <c r="F2297" t="s">
        <v>0</v>
      </c>
      <c r="G2297">
        <v>408</v>
      </c>
    </row>
    <row r="2298" spans="1:7" x14ac:dyDescent="0.2">
      <c r="A2298">
        <v>33</v>
      </c>
      <c r="B2298" t="s">
        <v>144</v>
      </c>
      <c r="C2298" t="s">
        <v>33</v>
      </c>
      <c r="D2298" t="s">
        <v>29</v>
      </c>
      <c r="E2298">
        <v>2015</v>
      </c>
      <c r="F2298" t="s">
        <v>135</v>
      </c>
      <c r="G2298">
        <v>363.7</v>
      </c>
    </row>
    <row r="2299" spans="1:7" x14ac:dyDescent="0.2">
      <c r="A2299">
        <v>33</v>
      </c>
      <c r="B2299" t="s">
        <v>145</v>
      </c>
      <c r="C2299" t="s">
        <v>33</v>
      </c>
      <c r="D2299" t="s">
        <v>29</v>
      </c>
      <c r="E2299">
        <v>2017</v>
      </c>
      <c r="F2299" t="s">
        <v>135</v>
      </c>
      <c r="G2299">
        <v>395.9</v>
      </c>
    </row>
    <row r="2300" spans="1:7" x14ac:dyDescent="0.2">
      <c r="A2300">
        <v>33</v>
      </c>
      <c r="B2300" t="s">
        <v>145</v>
      </c>
      <c r="C2300" t="s">
        <v>33</v>
      </c>
      <c r="D2300" t="s">
        <v>29</v>
      </c>
      <c r="E2300">
        <v>2020</v>
      </c>
      <c r="F2300" t="s">
        <v>0</v>
      </c>
      <c r="G2300">
        <v>457</v>
      </c>
    </row>
    <row r="2301" spans="1:7" x14ac:dyDescent="0.2">
      <c r="A2301">
        <v>33</v>
      </c>
      <c r="B2301" t="s">
        <v>145</v>
      </c>
      <c r="C2301" t="s">
        <v>33</v>
      </c>
      <c r="D2301" t="s">
        <v>29</v>
      </c>
      <c r="E2301">
        <v>2019</v>
      </c>
      <c r="F2301" t="s">
        <v>0</v>
      </c>
      <c r="G2301">
        <v>406</v>
      </c>
    </row>
    <row r="2302" spans="1:7" x14ac:dyDescent="0.2">
      <c r="A2302">
        <v>33</v>
      </c>
      <c r="B2302" t="s">
        <v>145</v>
      </c>
      <c r="C2302" t="s">
        <v>33</v>
      </c>
      <c r="D2302" t="s">
        <v>29</v>
      </c>
      <c r="E2302">
        <v>2021</v>
      </c>
      <c r="F2302" t="s">
        <v>0</v>
      </c>
      <c r="G2302">
        <v>484</v>
      </c>
    </row>
    <row r="2303" spans="1:7" x14ac:dyDescent="0.2">
      <c r="A2303">
        <v>33</v>
      </c>
      <c r="B2303" t="s">
        <v>145</v>
      </c>
      <c r="C2303" t="s">
        <v>33</v>
      </c>
      <c r="D2303" t="s">
        <v>29</v>
      </c>
      <c r="E2303">
        <v>2018</v>
      </c>
      <c r="F2303" t="s">
        <v>134</v>
      </c>
      <c r="G2303">
        <v>285</v>
      </c>
    </row>
    <row r="2304" spans="1:7" x14ac:dyDescent="0.2">
      <c r="A2304">
        <v>33</v>
      </c>
      <c r="B2304" t="s">
        <v>145</v>
      </c>
      <c r="C2304" t="s">
        <v>33</v>
      </c>
      <c r="D2304" t="s">
        <v>29</v>
      </c>
      <c r="E2304">
        <v>2020</v>
      </c>
      <c r="F2304" t="s">
        <v>1</v>
      </c>
      <c r="G2304">
        <v>470</v>
      </c>
    </row>
    <row r="2305" spans="1:7" x14ac:dyDescent="0.2">
      <c r="A2305">
        <v>33</v>
      </c>
      <c r="B2305" t="s">
        <v>145</v>
      </c>
      <c r="C2305" t="s">
        <v>33</v>
      </c>
      <c r="D2305" t="s">
        <v>29</v>
      </c>
      <c r="E2305">
        <v>2019</v>
      </c>
      <c r="F2305" t="s">
        <v>1</v>
      </c>
      <c r="G2305">
        <v>430</v>
      </c>
    </row>
    <row r="2306" spans="1:7" x14ac:dyDescent="0.2">
      <c r="A2306">
        <v>33</v>
      </c>
      <c r="B2306" t="s">
        <v>145</v>
      </c>
      <c r="C2306" t="s">
        <v>33</v>
      </c>
      <c r="D2306" t="s">
        <v>29</v>
      </c>
      <c r="E2306">
        <v>2021</v>
      </c>
      <c r="F2306" t="s">
        <v>1</v>
      </c>
      <c r="G2306">
        <v>510</v>
      </c>
    </row>
    <row r="2307" spans="1:7" x14ac:dyDescent="0.2">
      <c r="A2307">
        <v>33</v>
      </c>
      <c r="B2307" t="s">
        <v>145</v>
      </c>
      <c r="C2307" t="s">
        <v>33</v>
      </c>
      <c r="D2307" t="s">
        <v>29</v>
      </c>
      <c r="E2307">
        <v>2019</v>
      </c>
      <c r="F2307" t="s">
        <v>133</v>
      </c>
      <c r="G2307">
        <v>394</v>
      </c>
    </row>
    <row r="2308" spans="1:7" x14ac:dyDescent="0.2">
      <c r="A2308">
        <v>33</v>
      </c>
      <c r="B2308" t="s">
        <v>145</v>
      </c>
      <c r="C2308" t="s">
        <v>33</v>
      </c>
      <c r="D2308" t="s">
        <v>29</v>
      </c>
      <c r="E2308">
        <v>2021</v>
      </c>
      <c r="F2308" t="s">
        <v>133</v>
      </c>
      <c r="G2308">
        <v>420</v>
      </c>
    </row>
    <row r="2309" spans="1:7" x14ac:dyDescent="0.2">
      <c r="A2309">
        <v>33</v>
      </c>
      <c r="B2309" t="s">
        <v>145</v>
      </c>
      <c r="C2309" t="s">
        <v>33</v>
      </c>
      <c r="D2309" t="s">
        <v>29</v>
      </c>
      <c r="E2309">
        <v>2020</v>
      </c>
      <c r="F2309" t="s">
        <v>133</v>
      </c>
      <c r="G2309">
        <v>400</v>
      </c>
    </row>
    <row r="2310" spans="1:7" x14ac:dyDescent="0.2">
      <c r="A2310">
        <v>33</v>
      </c>
      <c r="B2310" t="s">
        <v>145</v>
      </c>
      <c r="C2310" t="s">
        <v>33</v>
      </c>
      <c r="D2310" t="s">
        <v>29</v>
      </c>
      <c r="E2310">
        <v>2016</v>
      </c>
      <c r="F2310" t="s">
        <v>135</v>
      </c>
      <c r="G2310">
        <v>399.4</v>
      </c>
    </row>
    <row r="2311" spans="1:7" x14ac:dyDescent="0.2">
      <c r="A2311">
        <v>33</v>
      </c>
      <c r="B2311" t="s">
        <v>146</v>
      </c>
      <c r="C2311" t="s">
        <v>33</v>
      </c>
      <c r="D2311" t="s">
        <v>29</v>
      </c>
      <c r="E2311">
        <v>2017</v>
      </c>
      <c r="F2311" t="s">
        <v>135</v>
      </c>
      <c r="G2311">
        <v>395.9</v>
      </c>
    </row>
    <row r="2312" spans="1:7" x14ac:dyDescent="0.2">
      <c r="A2312">
        <v>33</v>
      </c>
      <c r="B2312" t="s">
        <v>146</v>
      </c>
      <c r="C2312" t="s">
        <v>33</v>
      </c>
      <c r="D2312" t="s">
        <v>29</v>
      </c>
      <c r="E2312">
        <v>2021</v>
      </c>
      <c r="F2312" t="s">
        <v>133</v>
      </c>
      <c r="G2312">
        <v>420</v>
      </c>
    </row>
    <row r="2313" spans="1:7" x14ac:dyDescent="0.2">
      <c r="A2313">
        <v>33</v>
      </c>
      <c r="B2313" t="s">
        <v>146</v>
      </c>
      <c r="C2313" t="s">
        <v>33</v>
      </c>
      <c r="D2313" t="s">
        <v>29</v>
      </c>
      <c r="E2313">
        <v>2020</v>
      </c>
      <c r="F2313" t="s">
        <v>133</v>
      </c>
      <c r="G2313">
        <v>400</v>
      </c>
    </row>
    <row r="2314" spans="1:7" x14ac:dyDescent="0.2">
      <c r="A2314">
        <v>33</v>
      </c>
      <c r="B2314" t="s">
        <v>146</v>
      </c>
      <c r="C2314" t="s">
        <v>33</v>
      </c>
      <c r="D2314" t="s">
        <v>29</v>
      </c>
      <c r="E2314">
        <v>2022</v>
      </c>
      <c r="F2314" t="s">
        <v>133</v>
      </c>
      <c r="G2314">
        <v>447</v>
      </c>
    </row>
    <row r="2315" spans="1:7" x14ac:dyDescent="0.2">
      <c r="A2315">
        <v>33</v>
      </c>
      <c r="B2315" t="s">
        <v>146</v>
      </c>
      <c r="C2315" t="s">
        <v>33</v>
      </c>
      <c r="D2315" t="s">
        <v>29</v>
      </c>
      <c r="E2315">
        <v>2018</v>
      </c>
      <c r="F2315" t="s">
        <v>135</v>
      </c>
      <c r="G2315">
        <v>305.60000000000002</v>
      </c>
    </row>
    <row r="2316" spans="1:7" x14ac:dyDescent="0.2">
      <c r="A2316">
        <v>33</v>
      </c>
      <c r="B2316" t="s">
        <v>146</v>
      </c>
      <c r="C2316" t="s">
        <v>33</v>
      </c>
      <c r="D2316" t="s">
        <v>29</v>
      </c>
      <c r="E2316">
        <v>2021</v>
      </c>
      <c r="F2316" t="s">
        <v>0</v>
      </c>
      <c r="G2316">
        <v>484</v>
      </c>
    </row>
    <row r="2317" spans="1:7" x14ac:dyDescent="0.2">
      <c r="A2317">
        <v>33</v>
      </c>
      <c r="B2317" t="s">
        <v>146</v>
      </c>
      <c r="C2317" t="s">
        <v>33</v>
      </c>
      <c r="D2317" t="s">
        <v>29</v>
      </c>
      <c r="E2317">
        <v>2020</v>
      </c>
      <c r="F2317" t="s">
        <v>0</v>
      </c>
      <c r="G2317">
        <v>457</v>
      </c>
    </row>
    <row r="2318" spans="1:7" x14ac:dyDescent="0.2">
      <c r="A2318">
        <v>33</v>
      </c>
      <c r="B2318" t="s">
        <v>146</v>
      </c>
      <c r="C2318" t="s">
        <v>33</v>
      </c>
      <c r="D2318" t="s">
        <v>29</v>
      </c>
      <c r="E2318">
        <v>2022</v>
      </c>
      <c r="F2318" t="s">
        <v>0</v>
      </c>
      <c r="G2318">
        <v>520</v>
      </c>
    </row>
    <row r="2319" spans="1:7" x14ac:dyDescent="0.2">
      <c r="A2319">
        <v>33</v>
      </c>
      <c r="B2319" t="s">
        <v>146</v>
      </c>
      <c r="C2319" t="s">
        <v>33</v>
      </c>
      <c r="D2319" t="s">
        <v>29</v>
      </c>
      <c r="E2319">
        <v>2019</v>
      </c>
      <c r="F2319" t="s">
        <v>134</v>
      </c>
      <c r="G2319">
        <v>400</v>
      </c>
    </row>
    <row r="2320" spans="1:7" x14ac:dyDescent="0.2">
      <c r="A2320">
        <v>33</v>
      </c>
      <c r="B2320" t="s">
        <v>146</v>
      </c>
      <c r="C2320" t="s">
        <v>33</v>
      </c>
      <c r="D2320" t="s">
        <v>29</v>
      </c>
      <c r="E2320">
        <v>2021</v>
      </c>
      <c r="F2320" t="s">
        <v>1</v>
      </c>
      <c r="G2320">
        <v>510</v>
      </c>
    </row>
    <row r="2321" spans="1:7" x14ac:dyDescent="0.2">
      <c r="A2321">
        <v>33</v>
      </c>
      <c r="B2321" t="s">
        <v>146</v>
      </c>
      <c r="C2321" t="s">
        <v>33</v>
      </c>
      <c r="D2321" t="s">
        <v>29</v>
      </c>
      <c r="E2321">
        <v>2020</v>
      </c>
      <c r="F2321" t="s">
        <v>1</v>
      </c>
      <c r="G2321">
        <v>470</v>
      </c>
    </row>
    <row r="2322" spans="1:7" x14ac:dyDescent="0.2">
      <c r="A2322">
        <v>33</v>
      </c>
      <c r="B2322" t="s">
        <v>146</v>
      </c>
      <c r="C2322" t="s">
        <v>33</v>
      </c>
      <c r="D2322" t="s">
        <v>29</v>
      </c>
      <c r="E2322">
        <v>2022</v>
      </c>
      <c r="F2322" t="s">
        <v>1</v>
      </c>
      <c r="G2322">
        <v>550</v>
      </c>
    </row>
    <row r="2323" spans="1:7" x14ac:dyDescent="0.2">
      <c r="A2323">
        <v>34</v>
      </c>
      <c r="B2323" t="s">
        <v>140</v>
      </c>
      <c r="C2323" t="s">
        <v>34</v>
      </c>
      <c r="D2323" t="s">
        <v>29</v>
      </c>
      <c r="E2323">
        <v>2015</v>
      </c>
      <c r="F2323" t="s">
        <v>1</v>
      </c>
      <c r="G2323">
        <v>140</v>
      </c>
    </row>
    <row r="2324" spans="1:7" x14ac:dyDescent="0.2">
      <c r="A2324">
        <v>34</v>
      </c>
      <c r="B2324" t="s">
        <v>140</v>
      </c>
      <c r="C2324" t="s">
        <v>34</v>
      </c>
      <c r="D2324" t="s">
        <v>29</v>
      </c>
      <c r="E2324">
        <v>2014</v>
      </c>
      <c r="F2324" t="s">
        <v>0</v>
      </c>
      <c r="G2324">
        <v>30</v>
      </c>
    </row>
    <row r="2325" spans="1:7" x14ac:dyDescent="0.2">
      <c r="A2325">
        <v>34</v>
      </c>
      <c r="B2325" t="s">
        <v>140</v>
      </c>
      <c r="C2325" t="s">
        <v>34</v>
      </c>
      <c r="D2325" t="s">
        <v>29</v>
      </c>
      <c r="E2325">
        <v>2016</v>
      </c>
      <c r="F2325" t="s">
        <v>0</v>
      </c>
      <c r="G2325">
        <v>140</v>
      </c>
    </row>
    <row r="2326" spans="1:7" x14ac:dyDescent="0.2">
      <c r="A2326">
        <v>34</v>
      </c>
      <c r="B2326" t="s">
        <v>140</v>
      </c>
      <c r="C2326" t="s">
        <v>34</v>
      </c>
      <c r="D2326" t="s">
        <v>29</v>
      </c>
      <c r="E2326">
        <v>2014</v>
      </c>
      <c r="F2326" t="s">
        <v>1</v>
      </c>
      <c r="G2326">
        <v>50</v>
      </c>
    </row>
    <row r="2327" spans="1:7" x14ac:dyDescent="0.2">
      <c r="A2327">
        <v>34</v>
      </c>
      <c r="B2327" t="s">
        <v>140</v>
      </c>
      <c r="C2327" t="s">
        <v>34</v>
      </c>
      <c r="D2327" t="s">
        <v>29</v>
      </c>
      <c r="E2327">
        <v>2016</v>
      </c>
      <c r="F2327" t="s">
        <v>1</v>
      </c>
      <c r="G2327">
        <v>240</v>
      </c>
    </row>
    <row r="2328" spans="1:7" x14ac:dyDescent="0.2">
      <c r="A2328">
        <v>34</v>
      </c>
      <c r="B2328" t="s">
        <v>140</v>
      </c>
      <c r="C2328" t="s">
        <v>34</v>
      </c>
      <c r="D2328" t="s">
        <v>29</v>
      </c>
      <c r="E2328">
        <v>2015</v>
      </c>
      <c r="F2328" t="s">
        <v>0</v>
      </c>
      <c r="G2328">
        <v>85</v>
      </c>
    </row>
    <row r="2329" spans="1:7" x14ac:dyDescent="0.2">
      <c r="A2329">
        <v>34</v>
      </c>
      <c r="B2329" t="s">
        <v>141</v>
      </c>
      <c r="C2329" t="s">
        <v>34</v>
      </c>
      <c r="D2329" t="s">
        <v>29</v>
      </c>
      <c r="E2329">
        <v>2014</v>
      </c>
      <c r="F2329" t="s">
        <v>134</v>
      </c>
      <c r="G2329">
        <v>185</v>
      </c>
    </row>
    <row r="2330" spans="1:7" x14ac:dyDescent="0.2">
      <c r="A2330">
        <v>34</v>
      </c>
      <c r="B2330" t="s">
        <v>141</v>
      </c>
      <c r="C2330" t="s">
        <v>34</v>
      </c>
      <c r="D2330" t="s">
        <v>29</v>
      </c>
      <c r="E2330">
        <v>2016</v>
      </c>
      <c r="F2330" t="s">
        <v>0</v>
      </c>
      <c r="G2330">
        <v>250</v>
      </c>
    </row>
    <row r="2331" spans="1:7" x14ac:dyDescent="0.2">
      <c r="A2331">
        <v>34</v>
      </c>
      <c r="B2331" t="s">
        <v>141</v>
      </c>
      <c r="C2331" t="s">
        <v>34</v>
      </c>
      <c r="D2331" t="s">
        <v>29</v>
      </c>
      <c r="E2331">
        <v>2015</v>
      </c>
      <c r="F2331" t="s">
        <v>0</v>
      </c>
      <c r="G2331">
        <v>185</v>
      </c>
    </row>
    <row r="2332" spans="1:7" x14ac:dyDescent="0.2">
      <c r="A2332">
        <v>34</v>
      </c>
      <c r="B2332" t="s">
        <v>141</v>
      </c>
      <c r="C2332" t="s">
        <v>34</v>
      </c>
      <c r="D2332" t="s">
        <v>29</v>
      </c>
      <c r="E2332">
        <v>2016</v>
      </c>
      <c r="F2332" t="s">
        <v>1</v>
      </c>
      <c r="G2332">
        <v>290</v>
      </c>
    </row>
    <row r="2333" spans="1:7" x14ac:dyDescent="0.2">
      <c r="A2333">
        <v>34</v>
      </c>
      <c r="B2333" t="s">
        <v>141</v>
      </c>
      <c r="C2333" t="s">
        <v>34</v>
      </c>
      <c r="D2333" t="s">
        <v>29</v>
      </c>
      <c r="E2333">
        <v>2015</v>
      </c>
      <c r="F2333" t="s">
        <v>1</v>
      </c>
      <c r="G2333">
        <v>250</v>
      </c>
    </row>
    <row r="2334" spans="1:7" x14ac:dyDescent="0.2">
      <c r="A2334">
        <v>34</v>
      </c>
      <c r="B2334" t="s">
        <v>141</v>
      </c>
      <c r="C2334" t="s">
        <v>34</v>
      </c>
      <c r="D2334" t="s">
        <v>29</v>
      </c>
      <c r="E2334">
        <v>2013</v>
      </c>
      <c r="F2334" t="s">
        <v>135</v>
      </c>
      <c r="G2334">
        <v>43.17</v>
      </c>
    </row>
    <row r="2335" spans="1:7" x14ac:dyDescent="0.2">
      <c r="A2335">
        <v>34</v>
      </c>
      <c r="B2335" t="s">
        <v>141</v>
      </c>
      <c r="C2335" t="s">
        <v>34</v>
      </c>
      <c r="D2335" t="s">
        <v>29</v>
      </c>
      <c r="E2335">
        <v>2017</v>
      </c>
      <c r="F2335" t="s">
        <v>0</v>
      </c>
      <c r="G2335">
        <v>290</v>
      </c>
    </row>
    <row r="2336" spans="1:7" x14ac:dyDescent="0.2">
      <c r="A2336">
        <v>34</v>
      </c>
      <c r="B2336" t="s">
        <v>141</v>
      </c>
      <c r="C2336" t="s">
        <v>34</v>
      </c>
      <c r="D2336" t="s">
        <v>29</v>
      </c>
      <c r="E2336">
        <v>2017</v>
      </c>
      <c r="F2336" t="s">
        <v>1</v>
      </c>
      <c r="G2336">
        <v>300</v>
      </c>
    </row>
    <row r="2337" spans="1:7" x14ac:dyDescent="0.2">
      <c r="A2337">
        <v>34</v>
      </c>
      <c r="B2337" t="s">
        <v>142</v>
      </c>
      <c r="C2337" t="s">
        <v>34</v>
      </c>
      <c r="D2337" t="s">
        <v>29</v>
      </c>
      <c r="E2337">
        <v>2017</v>
      </c>
      <c r="F2337" t="s">
        <v>0</v>
      </c>
      <c r="G2337">
        <v>240</v>
      </c>
    </row>
    <row r="2338" spans="1:7" x14ac:dyDescent="0.2">
      <c r="A2338">
        <v>34</v>
      </c>
      <c r="B2338" t="s">
        <v>142</v>
      </c>
      <c r="C2338" t="s">
        <v>34</v>
      </c>
      <c r="D2338" t="s">
        <v>29</v>
      </c>
      <c r="E2338">
        <v>2018</v>
      </c>
      <c r="F2338" t="s">
        <v>1</v>
      </c>
      <c r="G2338">
        <v>290</v>
      </c>
    </row>
    <row r="2339" spans="1:7" x14ac:dyDescent="0.2">
      <c r="A2339">
        <v>34</v>
      </c>
      <c r="B2339" t="s">
        <v>142</v>
      </c>
      <c r="C2339" t="s">
        <v>34</v>
      </c>
      <c r="D2339" t="s">
        <v>29</v>
      </c>
      <c r="E2339">
        <v>2015</v>
      </c>
      <c r="F2339" t="s">
        <v>134</v>
      </c>
      <c r="G2339">
        <v>220</v>
      </c>
    </row>
    <row r="2340" spans="1:7" x14ac:dyDescent="0.2">
      <c r="A2340">
        <v>34</v>
      </c>
      <c r="B2340" t="s">
        <v>142</v>
      </c>
      <c r="C2340" t="s">
        <v>34</v>
      </c>
      <c r="D2340" t="s">
        <v>29</v>
      </c>
      <c r="E2340">
        <v>2017</v>
      </c>
      <c r="F2340" t="s">
        <v>1</v>
      </c>
      <c r="G2340">
        <v>270</v>
      </c>
    </row>
    <row r="2341" spans="1:7" x14ac:dyDescent="0.2">
      <c r="A2341">
        <v>34</v>
      </c>
      <c r="B2341" t="s">
        <v>142</v>
      </c>
      <c r="C2341" t="s">
        <v>34</v>
      </c>
      <c r="D2341" t="s">
        <v>29</v>
      </c>
      <c r="E2341">
        <v>2013</v>
      </c>
      <c r="F2341" t="s">
        <v>135</v>
      </c>
      <c r="G2341">
        <v>40.200000000000003</v>
      </c>
    </row>
    <row r="2342" spans="1:7" x14ac:dyDescent="0.2">
      <c r="A2342">
        <v>34</v>
      </c>
      <c r="B2342" t="s">
        <v>142</v>
      </c>
      <c r="C2342" t="s">
        <v>34</v>
      </c>
      <c r="D2342" t="s">
        <v>29</v>
      </c>
      <c r="E2342">
        <v>2016</v>
      </c>
      <c r="F2342" t="s">
        <v>0</v>
      </c>
      <c r="G2342">
        <v>230</v>
      </c>
    </row>
    <row r="2343" spans="1:7" x14ac:dyDescent="0.2">
      <c r="A2343">
        <v>34</v>
      </c>
      <c r="B2343" t="s">
        <v>142</v>
      </c>
      <c r="C2343" t="s">
        <v>34</v>
      </c>
      <c r="D2343" t="s">
        <v>29</v>
      </c>
      <c r="E2343">
        <v>2018</v>
      </c>
      <c r="F2343" t="s">
        <v>0</v>
      </c>
      <c r="G2343">
        <v>250</v>
      </c>
    </row>
    <row r="2344" spans="1:7" x14ac:dyDescent="0.2">
      <c r="A2344">
        <v>34</v>
      </c>
      <c r="B2344" t="s">
        <v>142</v>
      </c>
      <c r="C2344" t="s">
        <v>34</v>
      </c>
      <c r="D2344" t="s">
        <v>29</v>
      </c>
      <c r="E2344">
        <v>2014</v>
      </c>
      <c r="F2344" t="s">
        <v>135</v>
      </c>
      <c r="G2344">
        <v>213.7</v>
      </c>
    </row>
    <row r="2345" spans="1:7" x14ac:dyDescent="0.2">
      <c r="A2345">
        <v>34</v>
      </c>
      <c r="B2345" t="s">
        <v>142</v>
      </c>
      <c r="C2345" t="s">
        <v>34</v>
      </c>
      <c r="D2345" t="s">
        <v>29</v>
      </c>
      <c r="E2345">
        <v>2016</v>
      </c>
      <c r="F2345" t="s">
        <v>1</v>
      </c>
      <c r="G2345">
        <v>250</v>
      </c>
    </row>
    <row r="2346" spans="1:7" x14ac:dyDescent="0.2">
      <c r="A2346">
        <v>34</v>
      </c>
      <c r="B2346" t="s">
        <v>143</v>
      </c>
      <c r="C2346" t="s">
        <v>34</v>
      </c>
      <c r="D2346" t="s">
        <v>29</v>
      </c>
      <c r="E2346">
        <v>2016</v>
      </c>
      <c r="F2346" t="s">
        <v>134</v>
      </c>
      <c r="G2346">
        <v>260</v>
      </c>
    </row>
    <row r="2347" spans="1:7" x14ac:dyDescent="0.2">
      <c r="A2347">
        <v>34</v>
      </c>
      <c r="B2347" t="s">
        <v>143</v>
      </c>
      <c r="C2347" t="s">
        <v>34</v>
      </c>
      <c r="D2347" t="s">
        <v>29</v>
      </c>
      <c r="E2347">
        <v>2019</v>
      </c>
      <c r="F2347" t="s">
        <v>1</v>
      </c>
      <c r="G2347">
        <v>310</v>
      </c>
    </row>
    <row r="2348" spans="1:7" x14ac:dyDescent="0.2">
      <c r="A2348">
        <v>34</v>
      </c>
      <c r="B2348" t="s">
        <v>143</v>
      </c>
      <c r="C2348" t="s">
        <v>34</v>
      </c>
      <c r="D2348" t="s">
        <v>29</v>
      </c>
      <c r="E2348">
        <v>2018</v>
      </c>
      <c r="F2348" t="s">
        <v>0</v>
      </c>
      <c r="G2348">
        <v>290</v>
      </c>
    </row>
    <row r="2349" spans="1:7" x14ac:dyDescent="0.2">
      <c r="A2349">
        <v>34</v>
      </c>
      <c r="B2349" t="s">
        <v>143</v>
      </c>
      <c r="C2349" t="s">
        <v>34</v>
      </c>
      <c r="D2349" t="s">
        <v>29</v>
      </c>
      <c r="E2349">
        <v>2017</v>
      </c>
      <c r="F2349" t="s">
        <v>0</v>
      </c>
      <c r="G2349">
        <v>270</v>
      </c>
    </row>
    <row r="2350" spans="1:7" x14ac:dyDescent="0.2">
      <c r="A2350">
        <v>34</v>
      </c>
      <c r="B2350" t="s">
        <v>143</v>
      </c>
      <c r="C2350" t="s">
        <v>34</v>
      </c>
      <c r="D2350" t="s">
        <v>29</v>
      </c>
      <c r="E2350">
        <v>2018</v>
      </c>
      <c r="F2350" t="s">
        <v>1</v>
      </c>
      <c r="G2350">
        <v>300</v>
      </c>
    </row>
    <row r="2351" spans="1:7" x14ac:dyDescent="0.2">
      <c r="A2351">
        <v>34</v>
      </c>
      <c r="B2351" t="s">
        <v>143</v>
      </c>
      <c r="C2351" t="s">
        <v>34</v>
      </c>
      <c r="D2351" t="s">
        <v>29</v>
      </c>
      <c r="E2351">
        <v>2017</v>
      </c>
      <c r="F2351" t="s">
        <v>1</v>
      </c>
      <c r="G2351">
        <v>280</v>
      </c>
    </row>
    <row r="2352" spans="1:7" x14ac:dyDescent="0.2">
      <c r="A2352">
        <v>34</v>
      </c>
      <c r="B2352" t="s">
        <v>143</v>
      </c>
      <c r="C2352" t="s">
        <v>34</v>
      </c>
      <c r="D2352" t="s">
        <v>29</v>
      </c>
      <c r="E2352">
        <v>2019</v>
      </c>
      <c r="F2352" t="s">
        <v>0</v>
      </c>
      <c r="G2352">
        <v>298</v>
      </c>
    </row>
    <row r="2353" spans="1:7" x14ac:dyDescent="0.2">
      <c r="A2353">
        <v>34</v>
      </c>
      <c r="B2353" t="s">
        <v>143</v>
      </c>
      <c r="C2353" t="s">
        <v>34</v>
      </c>
      <c r="D2353" t="s">
        <v>29</v>
      </c>
      <c r="E2353">
        <v>2014</v>
      </c>
      <c r="F2353" t="s">
        <v>135</v>
      </c>
      <c r="G2353">
        <v>220.369</v>
      </c>
    </row>
    <row r="2354" spans="1:7" x14ac:dyDescent="0.2">
      <c r="A2354">
        <v>34</v>
      </c>
      <c r="B2354" t="s">
        <v>143</v>
      </c>
      <c r="C2354" t="s">
        <v>34</v>
      </c>
      <c r="D2354" t="s">
        <v>29</v>
      </c>
      <c r="E2354">
        <v>2015</v>
      </c>
      <c r="F2354" t="s">
        <v>135</v>
      </c>
      <c r="G2354">
        <v>256.41899999999998</v>
      </c>
    </row>
    <row r="2355" spans="1:7" x14ac:dyDescent="0.2">
      <c r="A2355">
        <v>34</v>
      </c>
      <c r="B2355" t="s">
        <v>144</v>
      </c>
      <c r="C2355" t="s">
        <v>34</v>
      </c>
      <c r="D2355" t="s">
        <v>29</v>
      </c>
      <c r="E2355">
        <v>2016</v>
      </c>
      <c r="F2355" t="s">
        <v>135</v>
      </c>
      <c r="G2355">
        <v>281.7</v>
      </c>
    </row>
    <row r="2356" spans="1:7" x14ac:dyDescent="0.2">
      <c r="A2356">
        <v>34</v>
      </c>
      <c r="B2356" t="s">
        <v>144</v>
      </c>
      <c r="C2356" t="s">
        <v>34</v>
      </c>
      <c r="D2356" t="s">
        <v>29</v>
      </c>
      <c r="E2356">
        <v>2019</v>
      </c>
      <c r="F2356" t="s">
        <v>133</v>
      </c>
      <c r="G2356">
        <v>290</v>
      </c>
    </row>
    <row r="2357" spans="1:7" x14ac:dyDescent="0.2">
      <c r="A2357">
        <v>34</v>
      </c>
      <c r="B2357" t="s">
        <v>144</v>
      </c>
      <c r="C2357" t="s">
        <v>34</v>
      </c>
      <c r="D2357" t="s">
        <v>29</v>
      </c>
      <c r="E2357">
        <v>2018</v>
      </c>
      <c r="F2357" t="s">
        <v>133</v>
      </c>
      <c r="G2357">
        <v>285</v>
      </c>
    </row>
    <row r="2358" spans="1:7" x14ac:dyDescent="0.2">
      <c r="A2358">
        <v>34</v>
      </c>
      <c r="B2358" t="s">
        <v>144</v>
      </c>
      <c r="C2358" t="s">
        <v>34</v>
      </c>
      <c r="D2358" t="s">
        <v>29</v>
      </c>
      <c r="E2358">
        <v>2020</v>
      </c>
      <c r="F2358" t="s">
        <v>133</v>
      </c>
      <c r="G2358">
        <v>340</v>
      </c>
    </row>
    <row r="2359" spans="1:7" x14ac:dyDescent="0.2">
      <c r="A2359">
        <v>34</v>
      </c>
      <c r="B2359" t="s">
        <v>144</v>
      </c>
      <c r="C2359" t="s">
        <v>34</v>
      </c>
      <c r="D2359" t="s">
        <v>29</v>
      </c>
      <c r="E2359">
        <v>2017</v>
      </c>
      <c r="F2359" t="s">
        <v>134</v>
      </c>
      <c r="G2359">
        <v>285</v>
      </c>
    </row>
    <row r="2360" spans="1:7" x14ac:dyDescent="0.2">
      <c r="A2360">
        <v>34</v>
      </c>
      <c r="B2360" t="s">
        <v>144</v>
      </c>
      <c r="C2360" t="s">
        <v>34</v>
      </c>
      <c r="D2360" t="s">
        <v>29</v>
      </c>
      <c r="E2360">
        <v>2019</v>
      </c>
      <c r="F2360" t="s">
        <v>1</v>
      </c>
      <c r="G2360">
        <v>300</v>
      </c>
    </row>
    <row r="2361" spans="1:7" x14ac:dyDescent="0.2">
      <c r="A2361">
        <v>34</v>
      </c>
      <c r="B2361" t="s">
        <v>144</v>
      </c>
      <c r="C2361" t="s">
        <v>34</v>
      </c>
      <c r="D2361" t="s">
        <v>29</v>
      </c>
      <c r="E2361">
        <v>2018</v>
      </c>
      <c r="F2361" t="s">
        <v>1</v>
      </c>
      <c r="G2361">
        <v>290</v>
      </c>
    </row>
    <row r="2362" spans="1:7" x14ac:dyDescent="0.2">
      <c r="A2362">
        <v>34</v>
      </c>
      <c r="B2362" t="s">
        <v>144</v>
      </c>
      <c r="C2362" t="s">
        <v>34</v>
      </c>
      <c r="D2362" t="s">
        <v>29</v>
      </c>
      <c r="E2362">
        <v>2020</v>
      </c>
      <c r="F2362" t="s">
        <v>1</v>
      </c>
      <c r="G2362">
        <v>350</v>
      </c>
    </row>
    <row r="2363" spans="1:7" x14ac:dyDescent="0.2">
      <c r="A2363">
        <v>34</v>
      </c>
      <c r="B2363" t="s">
        <v>144</v>
      </c>
      <c r="C2363" t="s">
        <v>34</v>
      </c>
      <c r="D2363" t="s">
        <v>29</v>
      </c>
      <c r="E2363">
        <v>2018</v>
      </c>
      <c r="F2363" t="s">
        <v>0</v>
      </c>
      <c r="G2363">
        <v>290</v>
      </c>
    </row>
    <row r="2364" spans="1:7" x14ac:dyDescent="0.2">
      <c r="A2364">
        <v>34</v>
      </c>
      <c r="B2364" t="s">
        <v>144</v>
      </c>
      <c r="C2364" t="s">
        <v>34</v>
      </c>
      <c r="D2364" t="s">
        <v>29</v>
      </c>
      <c r="E2364">
        <v>2020</v>
      </c>
      <c r="F2364" t="s">
        <v>0</v>
      </c>
      <c r="G2364">
        <v>350</v>
      </c>
    </row>
    <row r="2365" spans="1:7" x14ac:dyDescent="0.2">
      <c r="A2365">
        <v>34</v>
      </c>
      <c r="B2365" t="s">
        <v>144</v>
      </c>
      <c r="C2365" t="s">
        <v>34</v>
      </c>
      <c r="D2365" t="s">
        <v>29</v>
      </c>
      <c r="E2365">
        <v>2019</v>
      </c>
      <c r="F2365" t="s">
        <v>0</v>
      </c>
      <c r="G2365">
        <v>300</v>
      </c>
    </row>
    <row r="2366" spans="1:7" x14ac:dyDescent="0.2">
      <c r="A2366">
        <v>34</v>
      </c>
      <c r="B2366" t="s">
        <v>144</v>
      </c>
      <c r="C2366" t="s">
        <v>34</v>
      </c>
      <c r="D2366" t="s">
        <v>29</v>
      </c>
      <c r="E2366">
        <v>2015</v>
      </c>
      <c r="F2366" t="s">
        <v>135</v>
      </c>
      <c r="G2366">
        <v>256.2</v>
      </c>
    </row>
    <row r="2367" spans="1:7" x14ac:dyDescent="0.2">
      <c r="A2367">
        <v>34</v>
      </c>
      <c r="B2367" t="s">
        <v>145</v>
      </c>
      <c r="C2367" t="s">
        <v>34</v>
      </c>
      <c r="D2367" t="s">
        <v>29</v>
      </c>
      <c r="E2367">
        <v>2017</v>
      </c>
      <c r="F2367" t="s">
        <v>135</v>
      </c>
      <c r="G2367">
        <v>289.10000000000002</v>
      </c>
    </row>
    <row r="2368" spans="1:7" x14ac:dyDescent="0.2">
      <c r="A2368">
        <v>34</v>
      </c>
      <c r="B2368" t="s">
        <v>145</v>
      </c>
      <c r="C2368" t="s">
        <v>34</v>
      </c>
      <c r="D2368" t="s">
        <v>29</v>
      </c>
      <c r="E2368">
        <v>2020</v>
      </c>
      <c r="F2368" t="s">
        <v>0</v>
      </c>
      <c r="G2368">
        <v>340</v>
      </c>
    </row>
    <row r="2369" spans="1:7" x14ac:dyDescent="0.2">
      <c r="A2369">
        <v>34</v>
      </c>
      <c r="B2369" t="s">
        <v>145</v>
      </c>
      <c r="C2369" t="s">
        <v>34</v>
      </c>
      <c r="D2369" t="s">
        <v>29</v>
      </c>
      <c r="E2369">
        <v>2019</v>
      </c>
      <c r="F2369" t="s">
        <v>0</v>
      </c>
      <c r="G2369">
        <v>290</v>
      </c>
    </row>
    <row r="2370" spans="1:7" x14ac:dyDescent="0.2">
      <c r="A2370">
        <v>34</v>
      </c>
      <c r="B2370" t="s">
        <v>145</v>
      </c>
      <c r="C2370" t="s">
        <v>34</v>
      </c>
      <c r="D2370" t="s">
        <v>29</v>
      </c>
      <c r="E2370">
        <v>2021</v>
      </c>
      <c r="F2370" t="s">
        <v>0</v>
      </c>
      <c r="G2370">
        <v>364</v>
      </c>
    </row>
    <row r="2371" spans="1:7" x14ac:dyDescent="0.2">
      <c r="A2371">
        <v>34</v>
      </c>
      <c r="B2371" t="s">
        <v>145</v>
      </c>
      <c r="C2371" t="s">
        <v>34</v>
      </c>
      <c r="D2371" t="s">
        <v>29</v>
      </c>
      <c r="E2371">
        <v>2018</v>
      </c>
      <c r="F2371" t="s">
        <v>134</v>
      </c>
      <c r="G2371">
        <v>285</v>
      </c>
    </row>
    <row r="2372" spans="1:7" x14ac:dyDescent="0.2">
      <c r="A2372">
        <v>34</v>
      </c>
      <c r="B2372" t="s">
        <v>145</v>
      </c>
      <c r="C2372" t="s">
        <v>34</v>
      </c>
      <c r="D2372" t="s">
        <v>29</v>
      </c>
      <c r="E2372">
        <v>2020</v>
      </c>
      <c r="F2372" t="s">
        <v>1</v>
      </c>
      <c r="G2372">
        <v>350</v>
      </c>
    </row>
    <row r="2373" spans="1:7" x14ac:dyDescent="0.2">
      <c r="A2373">
        <v>34</v>
      </c>
      <c r="B2373" t="s">
        <v>145</v>
      </c>
      <c r="C2373" t="s">
        <v>34</v>
      </c>
      <c r="D2373" t="s">
        <v>29</v>
      </c>
      <c r="E2373">
        <v>2019</v>
      </c>
      <c r="F2373" t="s">
        <v>1</v>
      </c>
      <c r="G2373">
        <v>299</v>
      </c>
    </row>
    <row r="2374" spans="1:7" x14ac:dyDescent="0.2">
      <c r="A2374">
        <v>34</v>
      </c>
      <c r="B2374" t="s">
        <v>145</v>
      </c>
      <c r="C2374" t="s">
        <v>34</v>
      </c>
      <c r="D2374" t="s">
        <v>29</v>
      </c>
      <c r="E2374">
        <v>2021</v>
      </c>
      <c r="F2374" t="s">
        <v>1</v>
      </c>
      <c r="G2374">
        <v>375</v>
      </c>
    </row>
    <row r="2375" spans="1:7" x14ac:dyDescent="0.2">
      <c r="A2375">
        <v>34</v>
      </c>
      <c r="B2375" t="s">
        <v>145</v>
      </c>
      <c r="C2375" t="s">
        <v>34</v>
      </c>
      <c r="D2375" t="s">
        <v>29</v>
      </c>
      <c r="E2375">
        <v>2019</v>
      </c>
      <c r="F2375" t="s">
        <v>133</v>
      </c>
      <c r="G2375">
        <v>281</v>
      </c>
    </row>
    <row r="2376" spans="1:7" x14ac:dyDescent="0.2">
      <c r="A2376">
        <v>34</v>
      </c>
      <c r="B2376" t="s">
        <v>145</v>
      </c>
      <c r="C2376" t="s">
        <v>34</v>
      </c>
      <c r="D2376" t="s">
        <v>29</v>
      </c>
      <c r="E2376">
        <v>2021</v>
      </c>
      <c r="F2376" t="s">
        <v>133</v>
      </c>
      <c r="G2376">
        <v>353</v>
      </c>
    </row>
    <row r="2377" spans="1:7" x14ac:dyDescent="0.2">
      <c r="A2377">
        <v>34</v>
      </c>
      <c r="B2377" t="s">
        <v>145</v>
      </c>
      <c r="C2377" t="s">
        <v>34</v>
      </c>
      <c r="D2377" t="s">
        <v>29</v>
      </c>
      <c r="E2377">
        <v>2020</v>
      </c>
      <c r="F2377" t="s">
        <v>133</v>
      </c>
      <c r="G2377">
        <v>330</v>
      </c>
    </row>
    <row r="2378" spans="1:7" x14ac:dyDescent="0.2">
      <c r="A2378">
        <v>34</v>
      </c>
      <c r="B2378" t="s">
        <v>145</v>
      </c>
      <c r="C2378" t="s">
        <v>34</v>
      </c>
      <c r="D2378" t="s">
        <v>29</v>
      </c>
      <c r="E2378">
        <v>2016</v>
      </c>
      <c r="F2378" t="s">
        <v>135</v>
      </c>
      <c r="G2378">
        <v>281.7</v>
      </c>
    </row>
    <row r="2379" spans="1:7" x14ac:dyDescent="0.2">
      <c r="A2379">
        <v>34</v>
      </c>
      <c r="B2379" t="s">
        <v>146</v>
      </c>
      <c r="C2379" t="s">
        <v>90</v>
      </c>
      <c r="D2379" t="s">
        <v>29</v>
      </c>
      <c r="E2379">
        <v>2017</v>
      </c>
      <c r="F2379" t="s">
        <v>135</v>
      </c>
      <c r="G2379">
        <v>289.10000000000002</v>
      </c>
    </row>
    <row r="2380" spans="1:7" x14ac:dyDescent="0.2">
      <c r="A2380">
        <v>34</v>
      </c>
      <c r="B2380" t="s">
        <v>146</v>
      </c>
      <c r="C2380" t="s">
        <v>90</v>
      </c>
      <c r="D2380" t="s">
        <v>29</v>
      </c>
      <c r="E2380">
        <v>2021</v>
      </c>
      <c r="F2380" t="s">
        <v>133</v>
      </c>
      <c r="G2380">
        <v>353</v>
      </c>
    </row>
    <row r="2381" spans="1:7" x14ac:dyDescent="0.2">
      <c r="A2381">
        <v>34</v>
      </c>
      <c r="B2381" t="s">
        <v>146</v>
      </c>
      <c r="C2381" t="s">
        <v>90</v>
      </c>
      <c r="D2381" t="s">
        <v>29</v>
      </c>
      <c r="E2381">
        <v>2020</v>
      </c>
      <c r="F2381" t="s">
        <v>133</v>
      </c>
      <c r="G2381">
        <v>330</v>
      </c>
    </row>
    <row r="2382" spans="1:7" x14ac:dyDescent="0.2">
      <c r="A2382">
        <v>34</v>
      </c>
      <c r="B2382" t="s">
        <v>146</v>
      </c>
      <c r="C2382" t="s">
        <v>90</v>
      </c>
      <c r="D2382" t="s">
        <v>29</v>
      </c>
      <c r="E2382">
        <v>2022</v>
      </c>
      <c r="F2382" t="s">
        <v>133</v>
      </c>
      <c r="G2382">
        <v>380</v>
      </c>
    </row>
    <row r="2383" spans="1:7" x14ac:dyDescent="0.2">
      <c r="A2383">
        <v>34</v>
      </c>
      <c r="B2383" t="s">
        <v>146</v>
      </c>
      <c r="C2383" t="s">
        <v>90</v>
      </c>
      <c r="D2383" t="s">
        <v>29</v>
      </c>
      <c r="E2383">
        <v>2018</v>
      </c>
      <c r="F2383" t="s">
        <v>135</v>
      </c>
      <c r="G2383">
        <v>256.60000000000002</v>
      </c>
    </row>
    <row r="2384" spans="1:7" x14ac:dyDescent="0.2">
      <c r="A2384">
        <v>34</v>
      </c>
      <c r="B2384" t="s">
        <v>146</v>
      </c>
      <c r="C2384" t="s">
        <v>90</v>
      </c>
      <c r="D2384" t="s">
        <v>29</v>
      </c>
      <c r="E2384">
        <v>2021</v>
      </c>
      <c r="F2384" t="s">
        <v>0</v>
      </c>
      <c r="G2384">
        <v>360</v>
      </c>
    </row>
    <row r="2385" spans="1:7" x14ac:dyDescent="0.2">
      <c r="A2385">
        <v>34</v>
      </c>
      <c r="B2385" t="s">
        <v>146</v>
      </c>
      <c r="C2385" t="s">
        <v>90</v>
      </c>
      <c r="D2385" t="s">
        <v>29</v>
      </c>
      <c r="E2385">
        <v>2020</v>
      </c>
      <c r="F2385" t="s">
        <v>0</v>
      </c>
      <c r="G2385">
        <v>340</v>
      </c>
    </row>
    <row r="2386" spans="1:7" x14ac:dyDescent="0.2">
      <c r="A2386">
        <v>34</v>
      </c>
      <c r="B2386" t="s">
        <v>146</v>
      </c>
      <c r="C2386" t="s">
        <v>90</v>
      </c>
      <c r="D2386" t="s">
        <v>29</v>
      </c>
      <c r="E2386">
        <v>2022</v>
      </c>
      <c r="F2386" t="s">
        <v>0</v>
      </c>
      <c r="G2386">
        <v>390</v>
      </c>
    </row>
    <row r="2387" spans="1:7" x14ac:dyDescent="0.2">
      <c r="A2387">
        <v>34</v>
      </c>
      <c r="B2387" t="s">
        <v>146</v>
      </c>
      <c r="C2387" t="s">
        <v>90</v>
      </c>
      <c r="D2387" t="s">
        <v>29</v>
      </c>
      <c r="E2387">
        <v>2019</v>
      </c>
      <c r="F2387" t="s">
        <v>134</v>
      </c>
      <c r="G2387">
        <v>300</v>
      </c>
    </row>
    <row r="2388" spans="1:7" x14ac:dyDescent="0.2">
      <c r="A2388">
        <v>34</v>
      </c>
      <c r="B2388" t="s">
        <v>146</v>
      </c>
      <c r="C2388" t="s">
        <v>90</v>
      </c>
      <c r="D2388" t="s">
        <v>29</v>
      </c>
      <c r="E2388">
        <v>2021</v>
      </c>
      <c r="F2388" t="s">
        <v>1</v>
      </c>
      <c r="G2388">
        <v>375</v>
      </c>
    </row>
    <row r="2389" spans="1:7" x14ac:dyDescent="0.2">
      <c r="A2389">
        <v>34</v>
      </c>
      <c r="B2389" t="s">
        <v>146</v>
      </c>
      <c r="C2389" t="s">
        <v>90</v>
      </c>
      <c r="D2389" t="s">
        <v>29</v>
      </c>
      <c r="E2389">
        <v>2020</v>
      </c>
      <c r="F2389" t="s">
        <v>1</v>
      </c>
      <c r="G2389">
        <v>350</v>
      </c>
    </row>
    <row r="2390" spans="1:7" x14ac:dyDescent="0.2">
      <c r="A2390">
        <v>34</v>
      </c>
      <c r="B2390" t="s">
        <v>146</v>
      </c>
      <c r="C2390" t="s">
        <v>90</v>
      </c>
      <c r="D2390" t="s">
        <v>29</v>
      </c>
      <c r="E2390">
        <v>2022</v>
      </c>
      <c r="F2390" t="s">
        <v>1</v>
      </c>
      <c r="G2390">
        <v>410</v>
      </c>
    </row>
    <row r="2391" spans="1:7" x14ac:dyDescent="0.2">
      <c r="A2391">
        <v>35</v>
      </c>
      <c r="B2391" t="s">
        <v>136</v>
      </c>
      <c r="C2391" t="s">
        <v>108</v>
      </c>
      <c r="D2391" t="s">
        <v>27</v>
      </c>
      <c r="E2391">
        <v>2007</v>
      </c>
      <c r="F2391" t="s">
        <v>135</v>
      </c>
      <c r="G2391">
        <v>964.4</v>
      </c>
    </row>
    <row r="2392" spans="1:7" x14ac:dyDescent="0.2">
      <c r="A2392">
        <v>35</v>
      </c>
      <c r="B2392" t="s">
        <v>136</v>
      </c>
      <c r="C2392" t="s">
        <v>108</v>
      </c>
      <c r="D2392" t="s">
        <v>27</v>
      </c>
      <c r="E2392">
        <v>2008</v>
      </c>
      <c r="F2392" t="s">
        <v>135</v>
      </c>
      <c r="G2392">
        <v>964.5</v>
      </c>
    </row>
    <row r="2393" spans="1:7" x14ac:dyDescent="0.2">
      <c r="A2393">
        <v>35</v>
      </c>
      <c r="B2393" t="s">
        <v>136</v>
      </c>
      <c r="C2393" t="s">
        <v>108</v>
      </c>
      <c r="D2393" t="s">
        <v>27</v>
      </c>
      <c r="E2393">
        <v>2009</v>
      </c>
      <c r="F2393" t="s">
        <v>134</v>
      </c>
      <c r="G2393">
        <v>965</v>
      </c>
    </row>
    <row r="2394" spans="1:7" x14ac:dyDescent="0.2">
      <c r="A2394">
        <v>35</v>
      </c>
      <c r="B2394" t="s">
        <v>136</v>
      </c>
      <c r="C2394" t="s">
        <v>108</v>
      </c>
      <c r="D2394" t="s">
        <v>27</v>
      </c>
      <c r="E2394">
        <v>2010</v>
      </c>
      <c r="F2394" t="s">
        <v>0</v>
      </c>
      <c r="G2394">
        <v>955</v>
      </c>
    </row>
    <row r="2395" spans="1:7" x14ac:dyDescent="0.2">
      <c r="A2395">
        <v>35</v>
      </c>
      <c r="B2395" t="s">
        <v>136</v>
      </c>
      <c r="C2395" t="s">
        <v>108</v>
      </c>
      <c r="D2395" t="s">
        <v>27</v>
      </c>
      <c r="E2395">
        <v>2011</v>
      </c>
      <c r="F2395" t="s">
        <v>0</v>
      </c>
      <c r="G2395">
        <v>950</v>
      </c>
    </row>
    <row r="2396" spans="1:7" x14ac:dyDescent="0.2">
      <c r="A2396">
        <v>35</v>
      </c>
      <c r="B2396" t="s">
        <v>136</v>
      </c>
      <c r="C2396" t="s">
        <v>108</v>
      </c>
      <c r="D2396" t="s">
        <v>27</v>
      </c>
      <c r="E2396">
        <v>2011</v>
      </c>
      <c r="F2396" t="s">
        <v>1</v>
      </c>
      <c r="G2396">
        <v>975</v>
      </c>
    </row>
    <row r="2397" spans="1:7" x14ac:dyDescent="0.2">
      <c r="A2397">
        <v>35</v>
      </c>
      <c r="B2397" t="s">
        <v>136</v>
      </c>
      <c r="C2397" t="s">
        <v>108</v>
      </c>
      <c r="D2397" t="s">
        <v>27</v>
      </c>
      <c r="E2397">
        <v>2012</v>
      </c>
      <c r="F2397" t="s">
        <v>0</v>
      </c>
      <c r="G2397">
        <v>950</v>
      </c>
    </row>
    <row r="2398" spans="1:7" x14ac:dyDescent="0.2">
      <c r="A2398">
        <v>35</v>
      </c>
      <c r="B2398" t="s">
        <v>136</v>
      </c>
      <c r="C2398" t="s">
        <v>108</v>
      </c>
      <c r="D2398" t="s">
        <v>27</v>
      </c>
      <c r="E2398">
        <v>2012</v>
      </c>
      <c r="F2398" t="s">
        <v>1</v>
      </c>
      <c r="G2398">
        <v>980</v>
      </c>
    </row>
    <row r="2399" spans="1:7" x14ac:dyDescent="0.2">
      <c r="A2399">
        <v>35</v>
      </c>
      <c r="B2399" t="s">
        <v>136</v>
      </c>
      <c r="C2399" t="s">
        <v>108</v>
      </c>
      <c r="D2399" t="s">
        <v>27</v>
      </c>
      <c r="E2399">
        <v>2010</v>
      </c>
      <c r="F2399" t="s">
        <v>1</v>
      </c>
      <c r="G2399">
        <v>970</v>
      </c>
    </row>
    <row r="2400" spans="1:7" x14ac:dyDescent="0.2">
      <c r="A2400">
        <v>35</v>
      </c>
      <c r="B2400" t="s">
        <v>137</v>
      </c>
      <c r="C2400" t="s">
        <v>118</v>
      </c>
      <c r="D2400" t="s">
        <v>27</v>
      </c>
      <c r="E2400">
        <v>2008</v>
      </c>
      <c r="F2400" t="s">
        <v>135</v>
      </c>
      <c r="G2400">
        <v>964.5</v>
      </c>
    </row>
    <row r="2401" spans="1:7" x14ac:dyDescent="0.2">
      <c r="A2401">
        <v>35</v>
      </c>
      <c r="B2401" t="s">
        <v>137</v>
      </c>
      <c r="C2401" t="s">
        <v>118</v>
      </c>
      <c r="D2401" t="s">
        <v>27</v>
      </c>
      <c r="E2401">
        <v>2012</v>
      </c>
      <c r="F2401" t="s">
        <v>1</v>
      </c>
      <c r="G2401">
        <v>1007</v>
      </c>
    </row>
    <row r="2402" spans="1:7" x14ac:dyDescent="0.2">
      <c r="A2402">
        <v>35</v>
      </c>
      <c r="B2402" t="s">
        <v>137</v>
      </c>
      <c r="C2402" t="s">
        <v>118</v>
      </c>
      <c r="D2402" t="s">
        <v>27</v>
      </c>
      <c r="E2402">
        <v>2011</v>
      </c>
      <c r="F2402" t="s">
        <v>0</v>
      </c>
      <c r="G2402">
        <v>980</v>
      </c>
    </row>
    <row r="2403" spans="1:7" x14ac:dyDescent="0.2">
      <c r="A2403">
        <v>35</v>
      </c>
      <c r="B2403" t="s">
        <v>137</v>
      </c>
      <c r="C2403" t="s">
        <v>118</v>
      </c>
      <c r="D2403" t="s">
        <v>27</v>
      </c>
      <c r="E2403">
        <v>2009</v>
      </c>
      <c r="F2403" t="s">
        <v>135</v>
      </c>
      <c r="G2403">
        <v>990.3</v>
      </c>
    </row>
    <row r="2404" spans="1:7" x14ac:dyDescent="0.2">
      <c r="A2404">
        <v>35</v>
      </c>
      <c r="B2404" t="s">
        <v>137</v>
      </c>
      <c r="C2404" t="s">
        <v>118</v>
      </c>
      <c r="D2404" t="s">
        <v>27</v>
      </c>
      <c r="E2404">
        <v>2013</v>
      </c>
      <c r="F2404" t="s">
        <v>0</v>
      </c>
      <c r="G2404">
        <v>980</v>
      </c>
    </row>
    <row r="2405" spans="1:7" x14ac:dyDescent="0.2">
      <c r="A2405">
        <v>35</v>
      </c>
      <c r="B2405" t="s">
        <v>137</v>
      </c>
      <c r="C2405" t="s">
        <v>118</v>
      </c>
      <c r="D2405" t="s">
        <v>27</v>
      </c>
      <c r="E2405">
        <v>2011</v>
      </c>
      <c r="F2405" t="s">
        <v>1</v>
      </c>
      <c r="G2405">
        <v>1005</v>
      </c>
    </row>
    <row r="2406" spans="1:7" x14ac:dyDescent="0.2">
      <c r="A2406">
        <v>35</v>
      </c>
      <c r="B2406" t="s">
        <v>137</v>
      </c>
      <c r="C2406" t="s">
        <v>118</v>
      </c>
      <c r="D2406" t="s">
        <v>27</v>
      </c>
      <c r="E2406">
        <v>2010</v>
      </c>
      <c r="F2406" t="s">
        <v>134</v>
      </c>
      <c r="G2406">
        <v>1000</v>
      </c>
    </row>
    <row r="2407" spans="1:7" x14ac:dyDescent="0.2">
      <c r="A2407">
        <v>35</v>
      </c>
      <c r="B2407" t="s">
        <v>137</v>
      </c>
      <c r="C2407" t="s">
        <v>118</v>
      </c>
      <c r="D2407" t="s">
        <v>27</v>
      </c>
      <c r="E2407">
        <v>2013</v>
      </c>
      <c r="F2407" t="s">
        <v>1</v>
      </c>
      <c r="G2407">
        <v>1010</v>
      </c>
    </row>
    <row r="2408" spans="1:7" x14ac:dyDescent="0.2">
      <c r="A2408">
        <v>35</v>
      </c>
      <c r="B2408" t="s">
        <v>137</v>
      </c>
      <c r="C2408" t="s">
        <v>118</v>
      </c>
      <c r="D2408" t="s">
        <v>27</v>
      </c>
      <c r="E2408">
        <v>2012</v>
      </c>
      <c r="F2408" t="s">
        <v>0</v>
      </c>
      <c r="G2408">
        <v>980</v>
      </c>
    </row>
    <row r="2409" spans="1:7" x14ac:dyDescent="0.2">
      <c r="A2409">
        <v>35</v>
      </c>
      <c r="B2409" t="s">
        <v>138</v>
      </c>
      <c r="C2409" t="s">
        <v>118</v>
      </c>
      <c r="D2409" t="s">
        <v>27</v>
      </c>
      <c r="E2409">
        <v>2011</v>
      </c>
      <c r="F2409" t="s">
        <v>134</v>
      </c>
      <c r="G2409">
        <v>1020</v>
      </c>
    </row>
    <row r="2410" spans="1:7" x14ac:dyDescent="0.2">
      <c r="A2410">
        <v>35</v>
      </c>
      <c r="B2410" t="s">
        <v>138</v>
      </c>
      <c r="C2410" t="s">
        <v>118</v>
      </c>
      <c r="D2410" t="s">
        <v>27</v>
      </c>
      <c r="E2410">
        <v>2013</v>
      </c>
      <c r="F2410" t="s">
        <v>0</v>
      </c>
      <c r="G2410">
        <v>1015</v>
      </c>
    </row>
    <row r="2411" spans="1:7" x14ac:dyDescent="0.2">
      <c r="A2411">
        <v>35</v>
      </c>
      <c r="B2411" t="s">
        <v>138</v>
      </c>
      <c r="C2411" t="s">
        <v>118</v>
      </c>
      <c r="D2411" t="s">
        <v>27</v>
      </c>
      <c r="E2411">
        <v>2012</v>
      </c>
      <c r="F2411" t="s">
        <v>0</v>
      </c>
      <c r="G2411">
        <v>1015</v>
      </c>
    </row>
    <row r="2412" spans="1:7" x14ac:dyDescent="0.2">
      <c r="A2412">
        <v>35</v>
      </c>
      <c r="B2412" t="s">
        <v>138</v>
      </c>
      <c r="C2412" t="s">
        <v>118</v>
      </c>
      <c r="D2412" t="s">
        <v>27</v>
      </c>
      <c r="E2412">
        <v>2013</v>
      </c>
      <c r="F2412" t="s">
        <v>1</v>
      </c>
      <c r="G2412">
        <v>1025</v>
      </c>
    </row>
    <row r="2413" spans="1:7" x14ac:dyDescent="0.2">
      <c r="A2413">
        <v>35</v>
      </c>
      <c r="B2413" t="s">
        <v>138</v>
      </c>
      <c r="C2413" t="s">
        <v>118</v>
      </c>
      <c r="D2413" t="s">
        <v>27</v>
      </c>
      <c r="E2413">
        <v>2012</v>
      </c>
      <c r="F2413" t="s">
        <v>1</v>
      </c>
      <c r="G2413">
        <v>1020</v>
      </c>
    </row>
    <row r="2414" spans="1:7" x14ac:dyDescent="0.2">
      <c r="A2414">
        <v>35</v>
      </c>
      <c r="B2414" t="s">
        <v>138</v>
      </c>
      <c r="C2414" t="s">
        <v>118</v>
      </c>
      <c r="D2414" t="s">
        <v>27</v>
      </c>
      <c r="E2414">
        <v>2010</v>
      </c>
      <c r="F2414" t="s">
        <v>135</v>
      </c>
      <c r="G2414">
        <v>1023.1</v>
      </c>
    </row>
    <row r="2415" spans="1:7" x14ac:dyDescent="0.2">
      <c r="A2415">
        <v>35</v>
      </c>
      <c r="B2415" t="s">
        <v>138</v>
      </c>
      <c r="C2415" t="s">
        <v>118</v>
      </c>
      <c r="D2415" t="s">
        <v>27</v>
      </c>
      <c r="E2415">
        <v>2014</v>
      </c>
      <c r="F2415" t="s">
        <v>0</v>
      </c>
      <c r="G2415">
        <v>1015</v>
      </c>
    </row>
    <row r="2416" spans="1:7" x14ac:dyDescent="0.2">
      <c r="A2416">
        <v>35</v>
      </c>
      <c r="B2416" t="s">
        <v>138</v>
      </c>
      <c r="C2416" t="s">
        <v>118</v>
      </c>
      <c r="D2416" t="s">
        <v>27</v>
      </c>
      <c r="E2416">
        <v>2014</v>
      </c>
      <c r="F2416" t="s">
        <v>1</v>
      </c>
      <c r="G2416">
        <v>1025</v>
      </c>
    </row>
    <row r="2417" spans="1:7" x14ac:dyDescent="0.2">
      <c r="A2417">
        <v>35</v>
      </c>
      <c r="B2417" t="s">
        <v>139</v>
      </c>
      <c r="C2417" t="s">
        <v>118</v>
      </c>
      <c r="D2417" t="s">
        <v>27</v>
      </c>
      <c r="E2417">
        <v>2013</v>
      </c>
      <c r="F2417" t="s">
        <v>1</v>
      </c>
      <c r="G2417">
        <v>1015</v>
      </c>
    </row>
    <row r="2418" spans="1:7" x14ac:dyDescent="0.2">
      <c r="A2418">
        <v>35</v>
      </c>
      <c r="B2418" t="s">
        <v>139</v>
      </c>
      <c r="C2418" t="s">
        <v>118</v>
      </c>
      <c r="D2418" t="s">
        <v>27</v>
      </c>
      <c r="E2418">
        <v>2015</v>
      </c>
      <c r="F2418" t="s">
        <v>0</v>
      </c>
      <c r="G2418">
        <v>1020</v>
      </c>
    </row>
    <row r="2419" spans="1:7" x14ac:dyDescent="0.2">
      <c r="A2419">
        <v>35</v>
      </c>
      <c r="B2419" t="s">
        <v>139</v>
      </c>
      <c r="C2419" t="s">
        <v>118</v>
      </c>
      <c r="D2419" t="s">
        <v>27</v>
      </c>
      <c r="E2419">
        <v>2011</v>
      </c>
      <c r="F2419" t="s">
        <v>135</v>
      </c>
      <c r="G2419">
        <v>995.6</v>
      </c>
    </row>
    <row r="2420" spans="1:7" x14ac:dyDescent="0.2">
      <c r="A2420">
        <v>35</v>
      </c>
      <c r="B2420" t="s">
        <v>139</v>
      </c>
      <c r="C2420" t="s">
        <v>118</v>
      </c>
      <c r="D2420" t="s">
        <v>27</v>
      </c>
      <c r="E2420">
        <v>2014</v>
      </c>
      <c r="F2420" t="s">
        <v>0</v>
      </c>
      <c r="G2420">
        <v>1015</v>
      </c>
    </row>
    <row r="2421" spans="1:7" x14ac:dyDescent="0.2">
      <c r="A2421">
        <v>35</v>
      </c>
      <c r="B2421" t="s">
        <v>139</v>
      </c>
      <c r="C2421" t="s">
        <v>118</v>
      </c>
      <c r="D2421" t="s">
        <v>27</v>
      </c>
      <c r="E2421">
        <v>2015</v>
      </c>
      <c r="F2421" t="s">
        <v>1</v>
      </c>
      <c r="G2421">
        <v>1025</v>
      </c>
    </row>
    <row r="2422" spans="1:7" x14ac:dyDescent="0.2">
      <c r="A2422">
        <v>35</v>
      </c>
      <c r="B2422" t="s">
        <v>139</v>
      </c>
      <c r="C2422" t="s">
        <v>118</v>
      </c>
      <c r="D2422" t="s">
        <v>27</v>
      </c>
      <c r="E2422">
        <v>2012</v>
      </c>
      <c r="F2422" t="s">
        <v>134</v>
      </c>
      <c r="G2422">
        <v>1000</v>
      </c>
    </row>
    <row r="2423" spans="1:7" x14ac:dyDescent="0.2">
      <c r="A2423">
        <v>35</v>
      </c>
      <c r="B2423" t="s">
        <v>139</v>
      </c>
      <c r="C2423" t="s">
        <v>118</v>
      </c>
      <c r="D2423" t="s">
        <v>27</v>
      </c>
      <c r="E2423">
        <v>2014</v>
      </c>
      <c r="F2423" t="s">
        <v>1</v>
      </c>
      <c r="G2423">
        <v>1020</v>
      </c>
    </row>
    <row r="2424" spans="1:7" x14ac:dyDescent="0.2">
      <c r="A2424">
        <v>35</v>
      </c>
      <c r="B2424" t="s">
        <v>139</v>
      </c>
      <c r="C2424" t="s">
        <v>118</v>
      </c>
      <c r="D2424" t="s">
        <v>27</v>
      </c>
      <c r="E2424">
        <v>2013</v>
      </c>
      <c r="F2424" t="s">
        <v>0</v>
      </c>
      <c r="G2424">
        <v>1000</v>
      </c>
    </row>
    <row r="2425" spans="1:7" x14ac:dyDescent="0.2">
      <c r="A2425">
        <v>35</v>
      </c>
      <c r="B2425" t="s">
        <v>140</v>
      </c>
      <c r="C2425" t="s">
        <v>35</v>
      </c>
      <c r="D2425" t="s">
        <v>27</v>
      </c>
      <c r="E2425">
        <v>2011</v>
      </c>
      <c r="F2425" t="s">
        <v>135</v>
      </c>
      <c r="G2425">
        <v>995.6</v>
      </c>
    </row>
    <row r="2426" spans="1:7" x14ac:dyDescent="0.2">
      <c r="A2426">
        <v>35</v>
      </c>
      <c r="B2426" t="s">
        <v>140</v>
      </c>
      <c r="C2426" t="s">
        <v>35</v>
      </c>
      <c r="D2426" t="s">
        <v>27</v>
      </c>
      <c r="E2426">
        <v>2015</v>
      </c>
      <c r="F2426" t="s">
        <v>1</v>
      </c>
      <c r="G2426">
        <v>800</v>
      </c>
    </row>
    <row r="2427" spans="1:7" x14ac:dyDescent="0.2">
      <c r="A2427">
        <v>35</v>
      </c>
      <c r="B2427" t="s">
        <v>140</v>
      </c>
      <c r="C2427" t="s">
        <v>35</v>
      </c>
      <c r="D2427" t="s">
        <v>27</v>
      </c>
      <c r="E2427">
        <v>2014</v>
      </c>
      <c r="F2427" t="s">
        <v>0</v>
      </c>
      <c r="G2427">
        <v>720</v>
      </c>
    </row>
    <row r="2428" spans="1:7" x14ac:dyDescent="0.2">
      <c r="A2428">
        <v>35</v>
      </c>
      <c r="B2428" t="s">
        <v>140</v>
      </c>
      <c r="C2428" t="s">
        <v>35</v>
      </c>
      <c r="D2428" t="s">
        <v>27</v>
      </c>
      <c r="E2428">
        <v>2012</v>
      </c>
      <c r="F2428" t="s">
        <v>135</v>
      </c>
      <c r="G2428">
        <v>922.9</v>
      </c>
    </row>
    <row r="2429" spans="1:7" x14ac:dyDescent="0.2">
      <c r="A2429">
        <v>35</v>
      </c>
      <c r="B2429" t="s">
        <v>140</v>
      </c>
      <c r="C2429" t="s">
        <v>35</v>
      </c>
      <c r="D2429" t="s">
        <v>27</v>
      </c>
      <c r="E2429">
        <v>2016</v>
      </c>
      <c r="F2429" t="s">
        <v>0</v>
      </c>
      <c r="G2429">
        <v>780</v>
      </c>
    </row>
    <row r="2430" spans="1:7" x14ac:dyDescent="0.2">
      <c r="A2430">
        <v>35</v>
      </c>
      <c r="B2430" t="s">
        <v>140</v>
      </c>
      <c r="C2430" t="s">
        <v>35</v>
      </c>
      <c r="D2430" t="s">
        <v>27</v>
      </c>
      <c r="E2430">
        <v>2014</v>
      </c>
      <c r="F2430" t="s">
        <v>1</v>
      </c>
      <c r="G2430">
        <v>750</v>
      </c>
    </row>
    <row r="2431" spans="1:7" x14ac:dyDescent="0.2">
      <c r="A2431">
        <v>35</v>
      </c>
      <c r="B2431" t="s">
        <v>140</v>
      </c>
      <c r="C2431" t="s">
        <v>35</v>
      </c>
      <c r="D2431" t="s">
        <v>27</v>
      </c>
      <c r="E2431">
        <v>2013</v>
      </c>
      <c r="F2431" t="s">
        <v>134</v>
      </c>
      <c r="G2431">
        <v>700</v>
      </c>
    </row>
    <row r="2432" spans="1:7" x14ac:dyDescent="0.2">
      <c r="A2432">
        <v>35</v>
      </c>
      <c r="B2432" t="s">
        <v>140</v>
      </c>
      <c r="C2432" t="s">
        <v>35</v>
      </c>
      <c r="D2432" t="s">
        <v>27</v>
      </c>
      <c r="E2432">
        <v>2016</v>
      </c>
      <c r="F2432" t="s">
        <v>1</v>
      </c>
      <c r="G2432">
        <v>870</v>
      </c>
    </row>
    <row r="2433" spans="1:7" x14ac:dyDescent="0.2">
      <c r="A2433">
        <v>35</v>
      </c>
      <c r="B2433" t="s">
        <v>140</v>
      </c>
      <c r="C2433" t="s">
        <v>35</v>
      </c>
      <c r="D2433" t="s">
        <v>27</v>
      </c>
      <c r="E2433">
        <v>2015</v>
      </c>
      <c r="F2433" t="s">
        <v>0</v>
      </c>
      <c r="G2433">
        <v>750</v>
      </c>
    </row>
    <row r="2434" spans="1:7" x14ac:dyDescent="0.2">
      <c r="A2434">
        <v>35</v>
      </c>
      <c r="B2434" t="s">
        <v>141</v>
      </c>
      <c r="C2434" t="s">
        <v>35</v>
      </c>
      <c r="D2434" t="s">
        <v>27</v>
      </c>
      <c r="E2434">
        <v>2014</v>
      </c>
      <c r="F2434" t="s">
        <v>134</v>
      </c>
      <c r="G2434">
        <v>800</v>
      </c>
    </row>
    <row r="2435" spans="1:7" x14ac:dyDescent="0.2">
      <c r="A2435">
        <v>35</v>
      </c>
      <c r="B2435" t="s">
        <v>141</v>
      </c>
      <c r="C2435" t="s">
        <v>35</v>
      </c>
      <c r="D2435" t="s">
        <v>27</v>
      </c>
      <c r="E2435">
        <v>2016</v>
      </c>
      <c r="F2435" t="s">
        <v>0</v>
      </c>
      <c r="G2435">
        <v>820</v>
      </c>
    </row>
    <row r="2436" spans="1:7" x14ac:dyDescent="0.2">
      <c r="A2436">
        <v>35</v>
      </c>
      <c r="B2436" t="s">
        <v>141</v>
      </c>
      <c r="C2436" t="s">
        <v>35</v>
      </c>
      <c r="D2436" t="s">
        <v>27</v>
      </c>
      <c r="E2436">
        <v>2015</v>
      </c>
      <c r="F2436" t="s">
        <v>0</v>
      </c>
      <c r="G2436">
        <v>800</v>
      </c>
    </row>
    <row r="2437" spans="1:7" x14ac:dyDescent="0.2">
      <c r="A2437">
        <v>35</v>
      </c>
      <c r="B2437" t="s">
        <v>141</v>
      </c>
      <c r="C2437" t="s">
        <v>35</v>
      </c>
      <c r="D2437" t="s">
        <v>27</v>
      </c>
      <c r="E2437">
        <v>2012</v>
      </c>
      <c r="F2437" t="s">
        <v>135</v>
      </c>
      <c r="G2437">
        <v>922.9</v>
      </c>
    </row>
    <row r="2438" spans="1:7" x14ac:dyDescent="0.2">
      <c r="A2438">
        <v>35</v>
      </c>
      <c r="B2438" t="s">
        <v>141</v>
      </c>
      <c r="C2438" t="s">
        <v>35</v>
      </c>
      <c r="D2438" t="s">
        <v>27</v>
      </c>
      <c r="E2438">
        <v>2016</v>
      </c>
      <c r="F2438" t="s">
        <v>1</v>
      </c>
      <c r="G2438">
        <v>870</v>
      </c>
    </row>
    <row r="2439" spans="1:7" x14ac:dyDescent="0.2">
      <c r="A2439">
        <v>35</v>
      </c>
      <c r="B2439" t="s">
        <v>141</v>
      </c>
      <c r="C2439" t="s">
        <v>35</v>
      </c>
      <c r="D2439" t="s">
        <v>27</v>
      </c>
      <c r="E2439">
        <v>2015</v>
      </c>
      <c r="F2439" t="s">
        <v>1</v>
      </c>
      <c r="G2439">
        <v>820</v>
      </c>
    </row>
    <row r="2440" spans="1:7" x14ac:dyDescent="0.2">
      <c r="A2440">
        <v>35</v>
      </c>
      <c r="B2440" t="s">
        <v>141</v>
      </c>
      <c r="C2440" t="s">
        <v>35</v>
      </c>
      <c r="D2440" t="s">
        <v>27</v>
      </c>
      <c r="E2440">
        <v>2013</v>
      </c>
      <c r="F2440" t="s">
        <v>135</v>
      </c>
      <c r="G2440">
        <v>711</v>
      </c>
    </row>
    <row r="2441" spans="1:7" x14ac:dyDescent="0.2">
      <c r="A2441">
        <v>35</v>
      </c>
      <c r="B2441" t="s">
        <v>141</v>
      </c>
      <c r="C2441" t="s">
        <v>35</v>
      </c>
      <c r="D2441" t="s">
        <v>27</v>
      </c>
      <c r="E2441">
        <v>2017</v>
      </c>
      <c r="F2441" t="s">
        <v>0</v>
      </c>
      <c r="G2441">
        <v>870</v>
      </c>
    </row>
    <row r="2442" spans="1:7" x14ac:dyDescent="0.2">
      <c r="A2442">
        <v>35</v>
      </c>
      <c r="B2442" t="s">
        <v>141</v>
      </c>
      <c r="C2442" t="s">
        <v>35</v>
      </c>
      <c r="D2442" t="s">
        <v>27</v>
      </c>
      <c r="E2442">
        <v>2017</v>
      </c>
      <c r="F2442" t="s">
        <v>1</v>
      </c>
      <c r="G2442">
        <v>890</v>
      </c>
    </row>
    <row r="2443" spans="1:7" x14ac:dyDescent="0.2">
      <c r="A2443">
        <v>35</v>
      </c>
      <c r="B2443" t="s">
        <v>142</v>
      </c>
      <c r="C2443" t="s">
        <v>35</v>
      </c>
      <c r="D2443" t="s">
        <v>27</v>
      </c>
      <c r="E2443">
        <v>2017</v>
      </c>
      <c r="F2443" t="s">
        <v>0</v>
      </c>
      <c r="G2443">
        <v>870</v>
      </c>
    </row>
    <row r="2444" spans="1:7" x14ac:dyDescent="0.2">
      <c r="A2444">
        <v>35</v>
      </c>
      <c r="B2444" t="s">
        <v>142</v>
      </c>
      <c r="C2444" t="s">
        <v>35</v>
      </c>
      <c r="D2444" t="s">
        <v>27</v>
      </c>
      <c r="E2444">
        <v>2018</v>
      </c>
      <c r="F2444" t="s">
        <v>1</v>
      </c>
      <c r="G2444">
        <v>900</v>
      </c>
    </row>
    <row r="2445" spans="1:7" x14ac:dyDescent="0.2">
      <c r="A2445">
        <v>35</v>
      </c>
      <c r="B2445" t="s">
        <v>142</v>
      </c>
      <c r="C2445" t="s">
        <v>35</v>
      </c>
      <c r="D2445" t="s">
        <v>27</v>
      </c>
      <c r="E2445">
        <v>2015</v>
      </c>
      <c r="F2445" t="s">
        <v>134</v>
      </c>
      <c r="G2445">
        <v>865</v>
      </c>
    </row>
    <row r="2446" spans="1:7" x14ac:dyDescent="0.2">
      <c r="A2446">
        <v>35</v>
      </c>
      <c r="B2446" t="s">
        <v>142</v>
      </c>
      <c r="C2446" t="s">
        <v>35</v>
      </c>
      <c r="D2446" t="s">
        <v>27</v>
      </c>
      <c r="E2446">
        <v>2017</v>
      </c>
      <c r="F2446" t="s">
        <v>1</v>
      </c>
      <c r="G2446">
        <v>885</v>
      </c>
    </row>
    <row r="2447" spans="1:7" x14ac:dyDescent="0.2">
      <c r="A2447">
        <v>35</v>
      </c>
      <c r="B2447" t="s">
        <v>142</v>
      </c>
      <c r="C2447" t="s">
        <v>35</v>
      </c>
      <c r="D2447" t="s">
        <v>27</v>
      </c>
      <c r="E2447">
        <v>2013</v>
      </c>
      <c r="F2447" t="s">
        <v>135</v>
      </c>
      <c r="G2447">
        <v>711</v>
      </c>
    </row>
    <row r="2448" spans="1:7" x14ac:dyDescent="0.2">
      <c r="A2448">
        <v>35</v>
      </c>
      <c r="B2448" t="s">
        <v>142</v>
      </c>
      <c r="C2448" t="s">
        <v>35</v>
      </c>
      <c r="D2448" t="s">
        <v>27</v>
      </c>
      <c r="E2448">
        <v>2016</v>
      </c>
      <c r="F2448" t="s">
        <v>0</v>
      </c>
      <c r="G2448">
        <v>865</v>
      </c>
    </row>
    <row r="2449" spans="1:7" x14ac:dyDescent="0.2">
      <c r="A2449">
        <v>35</v>
      </c>
      <c r="B2449" t="s">
        <v>142</v>
      </c>
      <c r="C2449" t="s">
        <v>35</v>
      </c>
      <c r="D2449" t="s">
        <v>27</v>
      </c>
      <c r="E2449">
        <v>2018</v>
      </c>
      <c r="F2449" t="s">
        <v>0</v>
      </c>
      <c r="G2449">
        <v>880</v>
      </c>
    </row>
    <row r="2450" spans="1:7" x14ac:dyDescent="0.2">
      <c r="A2450">
        <v>35</v>
      </c>
      <c r="B2450" t="s">
        <v>142</v>
      </c>
      <c r="C2450" t="s">
        <v>35</v>
      </c>
      <c r="D2450" t="s">
        <v>27</v>
      </c>
      <c r="E2450">
        <v>2014</v>
      </c>
      <c r="F2450" t="s">
        <v>135</v>
      </c>
      <c r="G2450">
        <v>863.1</v>
      </c>
    </row>
    <row r="2451" spans="1:7" x14ac:dyDescent="0.2">
      <c r="A2451">
        <v>35</v>
      </c>
      <c r="B2451" t="s">
        <v>142</v>
      </c>
      <c r="C2451" t="s">
        <v>35</v>
      </c>
      <c r="D2451" t="s">
        <v>27</v>
      </c>
      <c r="E2451">
        <v>2016</v>
      </c>
      <c r="F2451" t="s">
        <v>1</v>
      </c>
      <c r="G2451">
        <v>870</v>
      </c>
    </row>
    <row r="2452" spans="1:7" x14ac:dyDescent="0.2">
      <c r="A2452">
        <v>35</v>
      </c>
      <c r="B2452" t="s">
        <v>143</v>
      </c>
      <c r="C2452" t="s">
        <v>35</v>
      </c>
      <c r="D2452" t="s">
        <v>27</v>
      </c>
      <c r="E2452">
        <v>2016</v>
      </c>
      <c r="F2452" t="s">
        <v>134</v>
      </c>
      <c r="G2452">
        <v>900</v>
      </c>
    </row>
    <row r="2453" spans="1:7" x14ac:dyDescent="0.2">
      <c r="A2453">
        <v>35</v>
      </c>
      <c r="B2453" t="s">
        <v>143</v>
      </c>
      <c r="C2453" t="s">
        <v>35</v>
      </c>
      <c r="D2453" t="s">
        <v>27</v>
      </c>
      <c r="E2453">
        <v>2019</v>
      </c>
      <c r="F2453" t="s">
        <v>1</v>
      </c>
      <c r="G2453">
        <v>995</v>
      </c>
    </row>
    <row r="2454" spans="1:7" x14ac:dyDescent="0.2">
      <c r="A2454">
        <v>35</v>
      </c>
      <c r="B2454" t="s">
        <v>143</v>
      </c>
      <c r="C2454" t="s">
        <v>35</v>
      </c>
      <c r="D2454" t="s">
        <v>27</v>
      </c>
      <c r="E2454">
        <v>2018</v>
      </c>
      <c r="F2454" t="s">
        <v>0</v>
      </c>
      <c r="G2454">
        <v>950</v>
      </c>
    </row>
    <row r="2455" spans="1:7" x14ac:dyDescent="0.2">
      <c r="A2455">
        <v>35</v>
      </c>
      <c r="B2455" t="s">
        <v>143</v>
      </c>
      <c r="C2455" t="s">
        <v>35</v>
      </c>
      <c r="D2455" t="s">
        <v>27</v>
      </c>
      <c r="E2455">
        <v>2017</v>
      </c>
      <c r="F2455" t="s">
        <v>0</v>
      </c>
      <c r="G2455">
        <v>920</v>
      </c>
    </row>
    <row r="2456" spans="1:7" x14ac:dyDescent="0.2">
      <c r="A2456">
        <v>35</v>
      </c>
      <c r="B2456" t="s">
        <v>143</v>
      </c>
      <c r="C2456" t="s">
        <v>35</v>
      </c>
      <c r="D2456" t="s">
        <v>27</v>
      </c>
      <c r="E2456">
        <v>2018</v>
      </c>
      <c r="F2456" t="s">
        <v>1</v>
      </c>
      <c r="G2456">
        <v>965</v>
      </c>
    </row>
    <row r="2457" spans="1:7" x14ac:dyDescent="0.2">
      <c r="A2457">
        <v>35</v>
      </c>
      <c r="B2457" t="s">
        <v>143</v>
      </c>
      <c r="C2457" t="s">
        <v>35</v>
      </c>
      <c r="D2457" t="s">
        <v>27</v>
      </c>
      <c r="E2457">
        <v>2017</v>
      </c>
      <c r="F2457" t="s">
        <v>1</v>
      </c>
      <c r="G2457">
        <v>925</v>
      </c>
    </row>
    <row r="2458" spans="1:7" x14ac:dyDescent="0.2">
      <c r="A2458">
        <v>35</v>
      </c>
      <c r="B2458" t="s">
        <v>143</v>
      </c>
      <c r="C2458" t="s">
        <v>35</v>
      </c>
      <c r="D2458" t="s">
        <v>27</v>
      </c>
      <c r="E2458">
        <v>2019</v>
      </c>
      <c r="F2458" t="s">
        <v>0</v>
      </c>
      <c r="G2458">
        <v>975</v>
      </c>
    </row>
    <row r="2459" spans="1:7" x14ac:dyDescent="0.2">
      <c r="A2459">
        <v>35</v>
      </c>
      <c r="B2459" t="s">
        <v>143</v>
      </c>
      <c r="C2459" t="s">
        <v>35</v>
      </c>
      <c r="D2459" t="s">
        <v>27</v>
      </c>
      <c r="E2459">
        <v>2014</v>
      </c>
      <c r="F2459" t="s">
        <v>135</v>
      </c>
      <c r="G2459">
        <v>863.98299999999995</v>
      </c>
    </row>
    <row r="2460" spans="1:7" x14ac:dyDescent="0.2">
      <c r="A2460">
        <v>35</v>
      </c>
      <c r="B2460" t="s">
        <v>143</v>
      </c>
      <c r="C2460" t="s">
        <v>35</v>
      </c>
      <c r="D2460" t="s">
        <v>27</v>
      </c>
      <c r="E2460">
        <v>2015</v>
      </c>
      <c r="F2460" t="s">
        <v>135</v>
      </c>
      <c r="G2460">
        <v>899.05</v>
      </c>
    </row>
    <row r="2461" spans="1:7" x14ac:dyDescent="0.2">
      <c r="A2461">
        <v>35</v>
      </c>
      <c r="B2461" t="s">
        <v>144</v>
      </c>
      <c r="C2461" t="s">
        <v>35</v>
      </c>
      <c r="D2461" t="s">
        <v>27</v>
      </c>
      <c r="E2461">
        <v>2016</v>
      </c>
      <c r="F2461" t="s">
        <v>135</v>
      </c>
      <c r="G2461">
        <v>944.3</v>
      </c>
    </row>
    <row r="2462" spans="1:7" x14ac:dyDescent="0.2">
      <c r="A2462">
        <v>35</v>
      </c>
      <c r="B2462" t="s">
        <v>144</v>
      </c>
      <c r="C2462" t="s">
        <v>35</v>
      </c>
      <c r="D2462" t="s">
        <v>27</v>
      </c>
      <c r="E2462">
        <v>2019</v>
      </c>
      <c r="F2462" t="s">
        <v>133</v>
      </c>
      <c r="G2462">
        <v>1000</v>
      </c>
    </row>
    <row r="2463" spans="1:7" x14ac:dyDescent="0.2">
      <c r="A2463">
        <v>35</v>
      </c>
      <c r="B2463" t="s">
        <v>144</v>
      </c>
      <c r="C2463" t="s">
        <v>35</v>
      </c>
      <c r="D2463" t="s">
        <v>27</v>
      </c>
      <c r="E2463">
        <v>2018</v>
      </c>
      <c r="F2463" t="s">
        <v>133</v>
      </c>
      <c r="G2463">
        <v>975</v>
      </c>
    </row>
    <row r="2464" spans="1:7" x14ac:dyDescent="0.2">
      <c r="A2464">
        <v>35</v>
      </c>
      <c r="B2464" t="s">
        <v>144</v>
      </c>
      <c r="C2464" t="s">
        <v>35</v>
      </c>
      <c r="D2464" t="s">
        <v>27</v>
      </c>
      <c r="E2464">
        <v>2020</v>
      </c>
      <c r="F2464" t="s">
        <v>133</v>
      </c>
      <c r="G2464">
        <v>1020</v>
      </c>
    </row>
    <row r="2465" spans="1:7" x14ac:dyDescent="0.2">
      <c r="A2465">
        <v>35</v>
      </c>
      <c r="B2465" t="s">
        <v>144</v>
      </c>
      <c r="C2465" t="s">
        <v>35</v>
      </c>
      <c r="D2465" t="s">
        <v>27</v>
      </c>
      <c r="E2465">
        <v>2017</v>
      </c>
      <c r="F2465" t="s">
        <v>134</v>
      </c>
      <c r="G2465">
        <v>960</v>
      </c>
    </row>
    <row r="2466" spans="1:7" x14ac:dyDescent="0.2">
      <c r="A2466">
        <v>35</v>
      </c>
      <c r="B2466" t="s">
        <v>144</v>
      </c>
      <c r="C2466" t="s">
        <v>35</v>
      </c>
      <c r="D2466" t="s">
        <v>27</v>
      </c>
      <c r="E2466">
        <v>2019</v>
      </c>
      <c r="F2466" t="s">
        <v>1</v>
      </c>
      <c r="G2466">
        <v>1070</v>
      </c>
    </row>
    <row r="2467" spans="1:7" x14ac:dyDescent="0.2">
      <c r="A2467">
        <v>35</v>
      </c>
      <c r="B2467" t="s">
        <v>144</v>
      </c>
      <c r="C2467" t="s">
        <v>35</v>
      </c>
      <c r="D2467" t="s">
        <v>27</v>
      </c>
      <c r="E2467">
        <v>2018</v>
      </c>
      <c r="F2467" t="s">
        <v>1</v>
      </c>
      <c r="G2467">
        <v>1020</v>
      </c>
    </row>
    <row r="2468" spans="1:7" x14ac:dyDescent="0.2">
      <c r="A2468">
        <v>35</v>
      </c>
      <c r="B2468" t="s">
        <v>144</v>
      </c>
      <c r="C2468" t="s">
        <v>35</v>
      </c>
      <c r="D2468" t="s">
        <v>27</v>
      </c>
      <c r="E2468">
        <v>2020</v>
      </c>
      <c r="F2468" t="s">
        <v>1</v>
      </c>
      <c r="G2468">
        <v>1125</v>
      </c>
    </row>
    <row r="2469" spans="1:7" x14ac:dyDescent="0.2">
      <c r="A2469">
        <v>35</v>
      </c>
      <c r="B2469" t="s">
        <v>144</v>
      </c>
      <c r="C2469" t="s">
        <v>35</v>
      </c>
      <c r="D2469" t="s">
        <v>27</v>
      </c>
      <c r="E2469">
        <v>2018</v>
      </c>
      <c r="F2469" t="s">
        <v>0</v>
      </c>
      <c r="G2469">
        <v>985</v>
      </c>
    </row>
    <row r="2470" spans="1:7" x14ac:dyDescent="0.2">
      <c r="A2470">
        <v>35</v>
      </c>
      <c r="B2470" t="s">
        <v>144</v>
      </c>
      <c r="C2470" t="s">
        <v>35</v>
      </c>
      <c r="D2470" t="s">
        <v>27</v>
      </c>
      <c r="E2470">
        <v>2020</v>
      </c>
      <c r="F2470" t="s">
        <v>0</v>
      </c>
      <c r="G2470">
        <v>1070</v>
      </c>
    </row>
    <row r="2471" spans="1:7" x14ac:dyDescent="0.2">
      <c r="A2471">
        <v>35</v>
      </c>
      <c r="B2471" t="s">
        <v>144</v>
      </c>
      <c r="C2471" t="s">
        <v>35</v>
      </c>
      <c r="D2471" t="s">
        <v>27</v>
      </c>
      <c r="E2471">
        <v>2019</v>
      </c>
      <c r="F2471" t="s">
        <v>0</v>
      </c>
      <c r="G2471">
        <v>1020</v>
      </c>
    </row>
    <row r="2472" spans="1:7" x14ac:dyDescent="0.2">
      <c r="A2472">
        <v>35</v>
      </c>
      <c r="B2472" t="s">
        <v>144</v>
      </c>
      <c r="C2472" t="s">
        <v>35</v>
      </c>
      <c r="D2472" t="s">
        <v>27</v>
      </c>
      <c r="E2472">
        <v>2015</v>
      </c>
      <c r="F2472" t="s">
        <v>135</v>
      </c>
      <c r="G2472">
        <v>899</v>
      </c>
    </row>
    <row r="2473" spans="1:7" x14ac:dyDescent="0.2">
      <c r="A2473">
        <v>35</v>
      </c>
      <c r="B2473" t="s">
        <v>145</v>
      </c>
      <c r="C2473" t="s">
        <v>35</v>
      </c>
      <c r="D2473" t="s">
        <v>27</v>
      </c>
      <c r="E2473">
        <v>2017</v>
      </c>
      <c r="F2473" t="s">
        <v>135</v>
      </c>
      <c r="G2473">
        <v>931.4</v>
      </c>
    </row>
    <row r="2474" spans="1:7" x14ac:dyDescent="0.2">
      <c r="A2474">
        <v>35</v>
      </c>
      <c r="B2474" t="s">
        <v>145</v>
      </c>
      <c r="C2474" t="s">
        <v>35</v>
      </c>
      <c r="D2474" t="s">
        <v>27</v>
      </c>
      <c r="E2474">
        <v>2020</v>
      </c>
      <c r="F2474" t="s">
        <v>0</v>
      </c>
      <c r="G2474">
        <v>1020</v>
      </c>
    </row>
    <row r="2475" spans="1:7" x14ac:dyDescent="0.2">
      <c r="A2475">
        <v>35</v>
      </c>
      <c r="B2475" t="s">
        <v>145</v>
      </c>
      <c r="C2475" t="s">
        <v>35</v>
      </c>
      <c r="D2475" t="s">
        <v>27</v>
      </c>
      <c r="E2475">
        <v>2019</v>
      </c>
      <c r="F2475" t="s">
        <v>0</v>
      </c>
      <c r="G2475">
        <v>1000</v>
      </c>
    </row>
    <row r="2476" spans="1:7" x14ac:dyDescent="0.2">
      <c r="A2476">
        <v>35</v>
      </c>
      <c r="B2476" t="s">
        <v>145</v>
      </c>
      <c r="C2476" t="s">
        <v>35</v>
      </c>
      <c r="D2476" t="s">
        <v>27</v>
      </c>
      <c r="E2476">
        <v>2021</v>
      </c>
      <c r="F2476" t="s">
        <v>0</v>
      </c>
      <c r="G2476">
        <v>1040</v>
      </c>
    </row>
    <row r="2477" spans="1:7" x14ac:dyDescent="0.2">
      <c r="A2477">
        <v>35</v>
      </c>
      <c r="B2477" t="s">
        <v>145</v>
      </c>
      <c r="C2477" t="s">
        <v>35</v>
      </c>
      <c r="D2477" t="s">
        <v>27</v>
      </c>
      <c r="E2477">
        <v>2018</v>
      </c>
      <c r="F2477" t="s">
        <v>134</v>
      </c>
      <c r="G2477">
        <v>975</v>
      </c>
    </row>
    <row r="2478" spans="1:7" x14ac:dyDescent="0.2">
      <c r="A2478">
        <v>35</v>
      </c>
      <c r="B2478" t="s">
        <v>145</v>
      </c>
      <c r="C2478" t="s">
        <v>35</v>
      </c>
      <c r="D2478" t="s">
        <v>27</v>
      </c>
      <c r="E2478">
        <v>2020</v>
      </c>
      <c r="F2478" t="s">
        <v>1</v>
      </c>
      <c r="G2478">
        <v>1070</v>
      </c>
    </row>
    <row r="2479" spans="1:7" x14ac:dyDescent="0.2">
      <c r="A2479">
        <v>35</v>
      </c>
      <c r="B2479" t="s">
        <v>145</v>
      </c>
      <c r="C2479" t="s">
        <v>35</v>
      </c>
      <c r="D2479" t="s">
        <v>27</v>
      </c>
      <c r="E2479">
        <v>2019</v>
      </c>
      <c r="F2479" t="s">
        <v>1</v>
      </c>
      <c r="G2479">
        <v>1040</v>
      </c>
    </row>
    <row r="2480" spans="1:7" x14ac:dyDescent="0.2">
      <c r="A2480">
        <v>35</v>
      </c>
      <c r="B2480" t="s">
        <v>145</v>
      </c>
      <c r="C2480" t="s">
        <v>35</v>
      </c>
      <c r="D2480" t="s">
        <v>27</v>
      </c>
      <c r="E2480">
        <v>2021</v>
      </c>
      <c r="F2480" t="s">
        <v>1</v>
      </c>
      <c r="G2480">
        <v>1100</v>
      </c>
    </row>
    <row r="2481" spans="1:7" x14ac:dyDescent="0.2">
      <c r="A2481">
        <v>35</v>
      </c>
      <c r="B2481" t="s">
        <v>145</v>
      </c>
      <c r="C2481" t="s">
        <v>35</v>
      </c>
      <c r="D2481" t="s">
        <v>27</v>
      </c>
      <c r="E2481">
        <v>2019</v>
      </c>
      <c r="F2481" t="s">
        <v>133</v>
      </c>
      <c r="G2481">
        <v>975</v>
      </c>
    </row>
    <row r="2482" spans="1:7" x14ac:dyDescent="0.2">
      <c r="A2482">
        <v>35</v>
      </c>
      <c r="B2482" t="s">
        <v>145</v>
      </c>
      <c r="C2482" t="s">
        <v>35</v>
      </c>
      <c r="D2482" t="s">
        <v>27</v>
      </c>
      <c r="E2482">
        <v>2021</v>
      </c>
      <c r="F2482" t="s">
        <v>133</v>
      </c>
      <c r="G2482">
        <v>1000</v>
      </c>
    </row>
    <row r="2483" spans="1:7" x14ac:dyDescent="0.2">
      <c r="A2483">
        <v>35</v>
      </c>
      <c r="B2483" t="s">
        <v>145</v>
      </c>
      <c r="C2483" t="s">
        <v>35</v>
      </c>
      <c r="D2483" t="s">
        <v>27</v>
      </c>
      <c r="E2483">
        <v>2020</v>
      </c>
      <c r="F2483" t="s">
        <v>133</v>
      </c>
      <c r="G2483">
        <v>1000</v>
      </c>
    </row>
    <row r="2484" spans="1:7" x14ac:dyDescent="0.2">
      <c r="A2484">
        <v>35</v>
      </c>
      <c r="B2484" t="s">
        <v>145</v>
      </c>
      <c r="C2484" t="s">
        <v>35</v>
      </c>
      <c r="D2484" t="s">
        <v>27</v>
      </c>
      <c r="E2484">
        <v>2016</v>
      </c>
      <c r="F2484" t="s">
        <v>135</v>
      </c>
      <c r="G2484">
        <v>945.3</v>
      </c>
    </row>
    <row r="2485" spans="1:7" x14ac:dyDescent="0.2">
      <c r="A2485">
        <v>35</v>
      </c>
      <c r="B2485" t="s">
        <v>146</v>
      </c>
      <c r="C2485" t="s">
        <v>35</v>
      </c>
      <c r="D2485" t="s">
        <v>27</v>
      </c>
      <c r="E2485">
        <v>2017</v>
      </c>
      <c r="F2485" t="s">
        <v>135</v>
      </c>
      <c r="G2485">
        <v>931.4</v>
      </c>
    </row>
    <row r="2486" spans="1:7" x14ac:dyDescent="0.2">
      <c r="A2486">
        <v>35</v>
      </c>
      <c r="B2486" t="s">
        <v>146</v>
      </c>
      <c r="C2486" t="s">
        <v>35</v>
      </c>
      <c r="D2486" t="s">
        <v>27</v>
      </c>
      <c r="E2486">
        <v>2021</v>
      </c>
      <c r="F2486" t="s">
        <v>133</v>
      </c>
      <c r="G2486">
        <v>1000</v>
      </c>
    </row>
    <row r="2487" spans="1:7" x14ac:dyDescent="0.2">
      <c r="A2487">
        <v>35</v>
      </c>
      <c r="B2487" t="s">
        <v>146</v>
      </c>
      <c r="C2487" t="s">
        <v>35</v>
      </c>
      <c r="D2487" t="s">
        <v>27</v>
      </c>
      <c r="E2487">
        <v>2020</v>
      </c>
      <c r="F2487" t="s">
        <v>133</v>
      </c>
      <c r="G2487">
        <v>1000</v>
      </c>
    </row>
    <row r="2488" spans="1:7" x14ac:dyDescent="0.2">
      <c r="A2488">
        <v>35</v>
      </c>
      <c r="B2488" t="s">
        <v>146</v>
      </c>
      <c r="C2488" t="s">
        <v>35</v>
      </c>
      <c r="D2488" t="s">
        <v>27</v>
      </c>
      <c r="E2488">
        <v>2022</v>
      </c>
      <c r="F2488" t="s">
        <v>133</v>
      </c>
      <c r="G2488">
        <v>1020</v>
      </c>
    </row>
    <row r="2489" spans="1:7" x14ac:dyDescent="0.2">
      <c r="A2489">
        <v>35</v>
      </c>
      <c r="B2489" t="s">
        <v>146</v>
      </c>
      <c r="C2489" t="s">
        <v>35</v>
      </c>
      <c r="D2489" t="s">
        <v>27</v>
      </c>
      <c r="E2489">
        <v>2018</v>
      </c>
      <c r="F2489" t="s">
        <v>135</v>
      </c>
      <c r="G2489">
        <v>1030</v>
      </c>
    </row>
    <row r="2490" spans="1:7" x14ac:dyDescent="0.2">
      <c r="A2490">
        <v>35</v>
      </c>
      <c r="B2490" t="s">
        <v>146</v>
      </c>
      <c r="C2490" t="s">
        <v>35</v>
      </c>
      <c r="D2490" t="s">
        <v>27</v>
      </c>
      <c r="E2490">
        <v>2021</v>
      </c>
      <c r="F2490" t="s">
        <v>0</v>
      </c>
      <c r="G2490">
        <v>1050</v>
      </c>
    </row>
    <row r="2491" spans="1:7" x14ac:dyDescent="0.2">
      <c r="A2491">
        <v>35</v>
      </c>
      <c r="B2491" t="s">
        <v>146</v>
      </c>
      <c r="C2491" t="s">
        <v>35</v>
      </c>
      <c r="D2491" t="s">
        <v>27</v>
      </c>
      <c r="E2491">
        <v>2020</v>
      </c>
      <c r="F2491" t="s">
        <v>0</v>
      </c>
      <c r="G2491">
        <v>1040</v>
      </c>
    </row>
    <row r="2492" spans="1:7" x14ac:dyDescent="0.2">
      <c r="A2492">
        <v>35</v>
      </c>
      <c r="B2492" t="s">
        <v>146</v>
      </c>
      <c r="C2492" t="s">
        <v>35</v>
      </c>
      <c r="D2492" t="s">
        <v>27</v>
      </c>
      <c r="E2492">
        <v>2022</v>
      </c>
      <c r="F2492" t="s">
        <v>0</v>
      </c>
      <c r="G2492">
        <v>1100</v>
      </c>
    </row>
    <row r="2493" spans="1:7" x14ac:dyDescent="0.2">
      <c r="A2493">
        <v>35</v>
      </c>
      <c r="B2493" t="s">
        <v>146</v>
      </c>
      <c r="C2493" t="s">
        <v>35</v>
      </c>
      <c r="D2493" t="s">
        <v>27</v>
      </c>
      <c r="E2493">
        <v>2019</v>
      </c>
      <c r="F2493" t="s">
        <v>134</v>
      </c>
      <c r="G2493">
        <v>1030</v>
      </c>
    </row>
    <row r="2494" spans="1:7" x14ac:dyDescent="0.2">
      <c r="A2494">
        <v>35</v>
      </c>
      <c r="B2494" t="s">
        <v>146</v>
      </c>
      <c r="C2494" t="s">
        <v>35</v>
      </c>
      <c r="D2494" t="s">
        <v>27</v>
      </c>
      <c r="E2494">
        <v>2021</v>
      </c>
      <c r="F2494" t="s">
        <v>1</v>
      </c>
      <c r="G2494">
        <v>1100</v>
      </c>
    </row>
    <row r="2495" spans="1:7" x14ac:dyDescent="0.2">
      <c r="A2495">
        <v>35</v>
      </c>
      <c r="B2495" t="s">
        <v>146</v>
      </c>
      <c r="C2495" t="s">
        <v>35</v>
      </c>
      <c r="D2495" t="s">
        <v>27</v>
      </c>
      <c r="E2495">
        <v>2020</v>
      </c>
      <c r="F2495" t="s">
        <v>1</v>
      </c>
      <c r="G2495">
        <v>1070</v>
      </c>
    </row>
    <row r="2496" spans="1:7" x14ac:dyDescent="0.2">
      <c r="A2496">
        <v>35</v>
      </c>
      <c r="B2496" t="s">
        <v>146</v>
      </c>
      <c r="C2496" t="s">
        <v>35</v>
      </c>
      <c r="D2496" t="s">
        <v>27</v>
      </c>
      <c r="E2496">
        <v>2022</v>
      </c>
      <c r="F2496" t="s">
        <v>1</v>
      </c>
      <c r="G2496">
        <v>1180</v>
      </c>
    </row>
    <row r="2497" spans="1:7" x14ac:dyDescent="0.2">
      <c r="A2497">
        <v>36</v>
      </c>
      <c r="B2497" t="s">
        <v>136</v>
      </c>
      <c r="C2497" t="s">
        <v>107</v>
      </c>
      <c r="D2497" t="s">
        <v>27</v>
      </c>
      <c r="E2497">
        <v>2007</v>
      </c>
      <c r="F2497" t="s">
        <v>135</v>
      </c>
      <c r="G2497">
        <v>94.9</v>
      </c>
    </row>
    <row r="2498" spans="1:7" x14ac:dyDescent="0.2">
      <c r="A2498">
        <v>36</v>
      </c>
      <c r="B2498" t="s">
        <v>136</v>
      </c>
      <c r="C2498" t="s">
        <v>107</v>
      </c>
      <c r="D2498" t="s">
        <v>27</v>
      </c>
      <c r="E2498">
        <v>2008</v>
      </c>
      <c r="F2498" t="s">
        <v>135</v>
      </c>
      <c r="G2498">
        <v>101.4</v>
      </c>
    </row>
    <row r="2499" spans="1:7" x14ac:dyDescent="0.2">
      <c r="A2499">
        <v>36</v>
      </c>
      <c r="B2499" t="s">
        <v>136</v>
      </c>
      <c r="C2499" t="s">
        <v>107</v>
      </c>
      <c r="D2499" t="s">
        <v>27</v>
      </c>
      <c r="E2499">
        <v>2009</v>
      </c>
      <c r="F2499" t="s">
        <v>134</v>
      </c>
      <c r="G2499">
        <v>89.7</v>
      </c>
    </row>
    <row r="2500" spans="1:7" x14ac:dyDescent="0.2">
      <c r="A2500">
        <v>36</v>
      </c>
      <c r="B2500" t="s">
        <v>136</v>
      </c>
      <c r="C2500" t="s">
        <v>107</v>
      </c>
      <c r="D2500" t="s">
        <v>27</v>
      </c>
      <c r="E2500">
        <v>2010</v>
      </c>
      <c r="F2500" t="s">
        <v>0</v>
      </c>
      <c r="G2500">
        <v>87</v>
      </c>
    </row>
    <row r="2501" spans="1:7" x14ac:dyDescent="0.2">
      <c r="A2501">
        <v>36</v>
      </c>
      <c r="B2501" t="s">
        <v>136</v>
      </c>
      <c r="C2501" t="s">
        <v>107</v>
      </c>
      <c r="D2501" t="s">
        <v>27</v>
      </c>
      <c r="E2501">
        <v>2011</v>
      </c>
      <c r="F2501" t="s">
        <v>0</v>
      </c>
      <c r="G2501">
        <v>90</v>
      </c>
    </row>
    <row r="2502" spans="1:7" x14ac:dyDescent="0.2">
      <c r="A2502">
        <v>36</v>
      </c>
      <c r="B2502" t="s">
        <v>136</v>
      </c>
      <c r="C2502" t="s">
        <v>107</v>
      </c>
      <c r="D2502" t="s">
        <v>27</v>
      </c>
      <c r="E2502">
        <v>2011</v>
      </c>
      <c r="F2502" t="s">
        <v>1</v>
      </c>
      <c r="G2502">
        <v>92</v>
      </c>
    </row>
    <row r="2503" spans="1:7" x14ac:dyDescent="0.2">
      <c r="A2503">
        <v>36</v>
      </c>
      <c r="B2503" t="s">
        <v>136</v>
      </c>
      <c r="C2503" t="s">
        <v>107</v>
      </c>
      <c r="D2503" t="s">
        <v>27</v>
      </c>
      <c r="E2503">
        <v>2012</v>
      </c>
      <c r="F2503" t="s">
        <v>0</v>
      </c>
      <c r="G2503">
        <v>92</v>
      </c>
    </row>
    <row r="2504" spans="1:7" x14ac:dyDescent="0.2">
      <c r="A2504">
        <v>36</v>
      </c>
      <c r="B2504" t="s">
        <v>136</v>
      </c>
      <c r="C2504" t="s">
        <v>107</v>
      </c>
      <c r="D2504" t="s">
        <v>27</v>
      </c>
      <c r="E2504">
        <v>2012</v>
      </c>
      <c r="F2504" t="s">
        <v>1</v>
      </c>
      <c r="G2504">
        <v>100</v>
      </c>
    </row>
    <row r="2505" spans="1:7" x14ac:dyDescent="0.2">
      <c r="A2505">
        <v>36</v>
      </c>
      <c r="B2505" t="s">
        <v>136</v>
      </c>
      <c r="C2505" t="s">
        <v>107</v>
      </c>
      <c r="D2505" t="s">
        <v>27</v>
      </c>
      <c r="E2505">
        <v>2010</v>
      </c>
      <c r="F2505" t="s">
        <v>1</v>
      </c>
      <c r="G2505">
        <v>90</v>
      </c>
    </row>
    <row r="2506" spans="1:7" x14ac:dyDescent="0.2">
      <c r="A2506">
        <v>36</v>
      </c>
      <c r="B2506" t="s">
        <v>137</v>
      </c>
      <c r="C2506" t="s">
        <v>36</v>
      </c>
      <c r="D2506" t="s">
        <v>27</v>
      </c>
      <c r="E2506">
        <v>2008</v>
      </c>
      <c r="F2506" t="s">
        <v>135</v>
      </c>
      <c r="G2506">
        <v>1101.9000000000001</v>
      </c>
    </row>
    <row r="2507" spans="1:7" x14ac:dyDescent="0.2">
      <c r="A2507">
        <v>36</v>
      </c>
      <c r="B2507" t="s">
        <v>137</v>
      </c>
      <c r="C2507" t="s">
        <v>36</v>
      </c>
      <c r="D2507" t="s">
        <v>27</v>
      </c>
      <c r="E2507">
        <v>2012</v>
      </c>
      <c r="F2507" t="s">
        <v>1</v>
      </c>
      <c r="G2507">
        <v>1090</v>
      </c>
    </row>
    <row r="2508" spans="1:7" x14ac:dyDescent="0.2">
      <c r="A2508">
        <v>36</v>
      </c>
      <c r="B2508" t="s">
        <v>137</v>
      </c>
      <c r="C2508" t="s">
        <v>36</v>
      </c>
      <c r="D2508" t="s">
        <v>27</v>
      </c>
      <c r="E2508">
        <v>2011</v>
      </c>
      <c r="F2508" t="s">
        <v>0</v>
      </c>
      <c r="G2508">
        <v>1085</v>
      </c>
    </row>
    <row r="2509" spans="1:7" x14ac:dyDescent="0.2">
      <c r="A2509">
        <v>36</v>
      </c>
      <c r="B2509" t="s">
        <v>137</v>
      </c>
      <c r="C2509" t="s">
        <v>36</v>
      </c>
      <c r="D2509" t="s">
        <v>27</v>
      </c>
      <c r="E2509">
        <v>2009</v>
      </c>
      <c r="F2509" t="s">
        <v>135</v>
      </c>
      <c r="G2509">
        <v>1077.4000000000001</v>
      </c>
    </row>
    <row r="2510" spans="1:7" x14ac:dyDescent="0.2">
      <c r="A2510">
        <v>36</v>
      </c>
      <c r="B2510" t="s">
        <v>137</v>
      </c>
      <c r="C2510" t="s">
        <v>36</v>
      </c>
      <c r="D2510" t="s">
        <v>27</v>
      </c>
      <c r="E2510">
        <v>2013</v>
      </c>
      <c r="F2510" t="s">
        <v>0</v>
      </c>
      <c r="G2510">
        <v>1088</v>
      </c>
    </row>
    <row r="2511" spans="1:7" x14ac:dyDescent="0.2">
      <c r="A2511">
        <v>36</v>
      </c>
      <c r="B2511" t="s">
        <v>137</v>
      </c>
      <c r="C2511" t="s">
        <v>36</v>
      </c>
      <c r="D2511" t="s">
        <v>27</v>
      </c>
      <c r="E2511">
        <v>2011</v>
      </c>
      <c r="F2511" t="s">
        <v>1</v>
      </c>
      <c r="G2511">
        <v>1087</v>
      </c>
    </row>
    <row r="2512" spans="1:7" x14ac:dyDescent="0.2">
      <c r="A2512">
        <v>36</v>
      </c>
      <c r="B2512" t="s">
        <v>137</v>
      </c>
      <c r="C2512" t="s">
        <v>36</v>
      </c>
      <c r="D2512" t="s">
        <v>27</v>
      </c>
      <c r="E2512">
        <v>2010</v>
      </c>
      <c r="F2512" t="s">
        <v>134</v>
      </c>
      <c r="G2512">
        <v>1085.5</v>
      </c>
    </row>
    <row r="2513" spans="1:7" x14ac:dyDescent="0.2">
      <c r="A2513">
        <v>36</v>
      </c>
      <c r="B2513" t="s">
        <v>137</v>
      </c>
      <c r="C2513" t="s">
        <v>36</v>
      </c>
      <c r="D2513" t="s">
        <v>27</v>
      </c>
      <c r="E2513">
        <v>2013</v>
      </c>
      <c r="F2513" t="s">
        <v>1</v>
      </c>
      <c r="G2513">
        <v>1095</v>
      </c>
    </row>
    <row r="2514" spans="1:7" x14ac:dyDescent="0.2">
      <c r="A2514">
        <v>36</v>
      </c>
      <c r="B2514" t="s">
        <v>137</v>
      </c>
      <c r="C2514" t="s">
        <v>36</v>
      </c>
      <c r="D2514" t="s">
        <v>27</v>
      </c>
      <c r="E2514">
        <v>2012</v>
      </c>
      <c r="F2514" t="s">
        <v>0</v>
      </c>
      <c r="G2514">
        <v>1086</v>
      </c>
    </row>
    <row r="2515" spans="1:7" x14ac:dyDescent="0.2">
      <c r="A2515">
        <v>36</v>
      </c>
      <c r="B2515" t="s">
        <v>138</v>
      </c>
      <c r="C2515" t="s">
        <v>36</v>
      </c>
      <c r="D2515" t="s">
        <v>27</v>
      </c>
      <c r="E2515">
        <v>2011</v>
      </c>
      <c r="F2515" t="s">
        <v>134</v>
      </c>
      <c r="G2515">
        <v>1105</v>
      </c>
    </row>
    <row r="2516" spans="1:7" x14ac:dyDescent="0.2">
      <c r="A2516">
        <v>36</v>
      </c>
      <c r="B2516" t="s">
        <v>138</v>
      </c>
      <c r="C2516" t="s">
        <v>36</v>
      </c>
      <c r="D2516" t="s">
        <v>27</v>
      </c>
      <c r="E2516">
        <v>2013</v>
      </c>
      <c r="F2516" t="s">
        <v>0</v>
      </c>
      <c r="G2516">
        <v>1105</v>
      </c>
    </row>
    <row r="2517" spans="1:7" x14ac:dyDescent="0.2">
      <c r="A2517">
        <v>36</v>
      </c>
      <c r="B2517" t="s">
        <v>138</v>
      </c>
      <c r="C2517" t="s">
        <v>36</v>
      </c>
      <c r="D2517" t="s">
        <v>27</v>
      </c>
      <c r="E2517">
        <v>2012</v>
      </c>
      <c r="F2517" t="s">
        <v>0</v>
      </c>
      <c r="G2517">
        <v>1105</v>
      </c>
    </row>
    <row r="2518" spans="1:7" x14ac:dyDescent="0.2">
      <c r="A2518">
        <v>36</v>
      </c>
      <c r="B2518" t="s">
        <v>138</v>
      </c>
      <c r="C2518" t="s">
        <v>36</v>
      </c>
      <c r="D2518" t="s">
        <v>27</v>
      </c>
      <c r="E2518">
        <v>2013</v>
      </c>
      <c r="F2518" t="s">
        <v>1</v>
      </c>
      <c r="G2518">
        <v>1115</v>
      </c>
    </row>
    <row r="2519" spans="1:7" x14ac:dyDescent="0.2">
      <c r="A2519">
        <v>36</v>
      </c>
      <c r="B2519" t="s">
        <v>138</v>
      </c>
      <c r="C2519" t="s">
        <v>36</v>
      </c>
      <c r="D2519" t="s">
        <v>27</v>
      </c>
      <c r="E2519">
        <v>2012</v>
      </c>
      <c r="F2519" t="s">
        <v>1</v>
      </c>
      <c r="G2519">
        <v>1110</v>
      </c>
    </row>
    <row r="2520" spans="1:7" x14ac:dyDescent="0.2">
      <c r="A2520">
        <v>36</v>
      </c>
      <c r="B2520" t="s">
        <v>138</v>
      </c>
      <c r="C2520" t="s">
        <v>36</v>
      </c>
      <c r="D2520" t="s">
        <v>27</v>
      </c>
      <c r="E2520">
        <v>2010</v>
      </c>
      <c r="F2520" t="s">
        <v>135</v>
      </c>
      <c r="G2520">
        <v>1102.0999999999999</v>
      </c>
    </row>
    <row r="2521" spans="1:7" x14ac:dyDescent="0.2">
      <c r="A2521">
        <v>36</v>
      </c>
      <c r="B2521" t="s">
        <v>138</v>
      </c>
      <c r="C2521" t="s">
        <v>36</v>
      </c>
      <c r="D2521" t="s">
        <v>27</v>
      </c>
      <c r="E2521">
        <v>2014</v>
      </c>
      <c r="F2521" t="s">
        <v>0</v>
      </c>
      <c r="G2521">
        <v>1600</v>
      </c>
    </row>
    <row r="2522" spans="1:7" x14ac:dyDescent="0.2">
      <c r="A2522">
        <v>36</v>
      </c>
      <c r="B2522" t="s">
        <v>138</v>
      </c>
      <c r="C2522" t="s">
        <v>36</v>
      </c>
      <c r="D2522" t="s">
        <v>27</v>
      </c>
      <c r="E2522">
        <v>2014</v>
      </c>
      <c r="F2522" t="s">
        <v>1</v>
      </c>
      <c r="G2522">
        <v>1620</v>
      </c>
    </row>
    <row r="2523" spans="1:7" x14ac:dyDescent="0.2">
      <c r="A2523">
        <v>36</v>
      </c>
      <c r="B2523" t="s">
        <v>139</v>
      </c>
      <c r="C2523" t="s">
        <v>36</v>
      </c>
      <c r="D2523" t="s">
        <v>27</v>
      </c>
      <c r="E2523">
        <v>2013</v>
      </c>
      <c r="F2523" t="s">
        <v>1</v>
      </c>
      <c r="G2523">
        <v>1115</v>
      </c>
    </row>
    <row r="2524" spans="1:7" x14ac:dyDescent="0.2">
      <c r="A2524">
        <v>36</v>
      </c>
      <c r="B2524" t="s">
        <v>139</v>
      </c>
      <c r="C2524" t="s">
        <v>36</v>
      </c>
      <c r="D2524" t="s">
        <v>27</v>
      </c>
      <c r="E2524">
        <v>2015</v>
      </c>
      <c r="F2524" t="s">
        <v>0</v>
      </c>
      <c r="G2524">
        <v>1115</v>
      </c>
    </row>
    <row r="2525" spans="1:7" x14ac:dyDescent="0.2">
      <c r="A2525">
        <v>36</v>
      </c>
      <c r="B2525" t="s">
        <v>139</v>
      </c>
      <c r="C2525" t="s">
        <v>36</v>
      </c>
      <c r="D2525" t="s">
        <v>27</v>
      </c>
      <c r="E2525">
        <v>2011</v>
      </c>
      <c r="F2525" t="s">
        <v>135</v>
      </c>
      <c r="G2525">
        <v>1082.5999999999999</v>
      </c>
    </row>
    <row r="2526" spans="1:7" x14ac:dyDescent="0.2">
      <c r="A2526">
        <v>36</v>
      </c>
      <c r="B2526" t="s">
        <v>139</v>
      </c>
      <c r="C2526" t="s">
        <v>36</v>
      </c>
      <c r="D2526" t="s">
        <v>27</v>
      </c>
      <c r="E2526">
        <v>2014</v>
      </c>
      <c r="F2526" t="s">
        <v>0</v>
      </c>
      <c r="G2526">
        <v>1115</v>
      </c>
    </row>
    <row r="2527" spans="1:7" x14ac:dyDescent="0.2">
      <c r="A2527">
        <v>36</v>
      </c>
      <c r="B2527" t="s">
        <v>139</v>
      </c>
      <c r="C2527" t="s">
        <v>36</v>
      </c>
      <c r="D2527" t="s">
        <v>27</v>
      </c>
      <c r="E2527">
        <v>2015</v>
      </c>
      <c r="F2527" t="s">
        <v>1</v>
      </c>
      <c r="G2527">
        <v>1620</v>
      </c>
    </row>
    <row r="2528" spans="1:7" x14ac:dyDescent="0.2">
      <c r="A2528">
        <v>36</v>
      </c>
      <c r="B2528" t="s">
        <v>139</v>
      </c>
      <c r="C2528" t="s">
        <v>36</v>
      </c>
      <c r="D2528" t="s">
        <v>27</v>
      </c>
      <c r="E2528">
        <v>2012</v>
      </c>
      <c r="F2528" t="s">
        <v>134</v>
      </c>
      <c r="G2528">
        <v>1055</v>
      </c>
    </row>
    <row r="2529" spans="1:7" x14ac:dyDescent="0.2">
      <c r="A2529">
        <v>36</v>
      </c>
      <c r="B2529" t="s">
        <v>139</v>
      </c>
      <c r="C2529" t="s">
        <v>36</v>
      </c>
      <c r="D2529" t="s">
        <v>27</v>
      </c>
      <c r="E2529">
        <v>2014</v>
      </c>
      <c r="F2529" t="s">
        <v>1</v>
      </c>
      <c r="G2529">
        <v>1620</v>
      </c>
    </row>
    <row r="2530" spans="1:7" x14ac:dyDescent="0.2">
      <c r="A2530">
        <v>36</v>
      </c>
      <c r="B2530" t="s">
        <v>139</v>
      </c>
      <c r="C2530" t="s">
        <v>36</v>
      </c>
      <c r="D2530" t="s">
        <v>27</v>
      </c>
      <c r="E2530">
        <v>2013</v>
      </c>
      <c r="F2530" t="s">
        <v>0</v>
      </c>
      <c r="G2530">
        <v>1105</v>
      </c>
    </row>
    <row r="2531" spans="1:7" x14ac:dyDescent="0.2">
      <c r="A2531">
        <v>36</v>
      </c>
      <c r="B2531" t="s">
        <v>140</v>
      </c>
      <c r="C2531" t="s">
        <v>36</v>
      </c>
      <c r="D2531" t="s">
        <v>27</v>
      </c>
      <c r="E2531">
        <v>2011</v>
      </c>
      <c r="F2531" t="s">
        <v>135</v>
      </c>
      <c r="G2531">
        <v>1082.5999999999999</v>
      </c>
    </row>
    <row r="2532" spans="1:7" x14ac:dyDescent="0.2">
      <c r="A2532">
        <v>36</v>
      </c>
      <c r="B2532" t="s">
        <v>140</v>
      </c>
      <c r="C2532" t="s">
        <v>36</v>
      </c>
      <c r="D2532" t="s">
        <v>27</v>
      </c>
      <c r="E2532">
        <v>2015</v>
      </c>
      <c r="F2532" t="s">
        <v>1</v>
      </c>
      <c r="G2532">
        <v>950</v>
      </c>
    </row>
    <row r="2533" spans="1:7" x14ac:dyDescent="0.2">
      <c r="A2533">
        <v>36</v>
      </c>
      <c r="B2533" t="s">
        <v>140</v>
      </c>
      <c r="C2533" t="s">
        <v>36</v>
      </c>
      <c r="D2533" t="s">
        <v>27</v>
      </c>
      <c r="E2533">
        <v>2014</v>
      </c>
      <c r="F2533" t="s">
        <v>0</v>
      </c>
      <c r="G2533">
        <v>850</v>
      </c>
    </row>
    <row r="2534" spans="1:7" x14ac:dyDescent="0.2">
      <c r="A2534">
        <v>36</v>
      </c>
      <c r="B2534" t="s">
        <v>140</v>
      </c>
      <c r="C2534" t="s">
        <v>36</v>
      </c>
      <c r="D2534" t="s">
        <v>27</v>
      </c>
      <c r="E2534">
        <v>2012</v>
      </c>
      <c r="F2534" t="s">
        <v>135</v>
      </c>
      <c r="G2534">
        <v>989</v>
      </c>
    </row>
    <row r="2535" spans="1:7" x14ac:dyDescent="0.2">
      <c r="A2535">
        <v>36</v>
      </c>
      <c r="B2535" t="s">
        <v>140</v>
      </c>
      <c r="C2535" t="s">
        <v>36</v>
      </c>
      <c r="D2535" t="s">
        <v>27</v>
      </c>
      <c r="E2535">
        <v>2016</v>
      </c>
      <c r="F2535" t="s">
        <v>0</v>
      </c>
      <c r="G2535">
        <v>909.98125474049186</v>
      </c>
    </row>
    <row r="2536" spans="1:7" x14ac:dyDescent="0.2">
      <c r="A2536">
        <v>36</v>
      </c>
      <c r="B2536" t="s">
        <v>140</v>
      </c>
      <c r="C2536" t="s">
        <v>36</v>
      </c>
      <c r="D2536" t="s">
        <v>27</v>
      </c>
      <c r="E2536">
        <v>2014</v>
      </c>
      <c r="F2536" t="s">
        <v>1</v>
      </c>
      <c r="G2536">
        <v>880</v>
      </c>
    </row>
    <row r="2537" spans="1:7" x14ac:dyDescent="0.2">
      <c r="A2537">
        <v>36</v>
      </c>
      <c r="B2537" t="s">
        <v>140</v>
      </c>
      <c r="C2537" t="s">
        <v>36</v>
      </c>
      <c r="D2537" t="s">
        <v>27</v>
      </c>
      <c r="E2537">
        <v>2013</v>
      </c>
      <c r="F2537" t="s">
        <v>134</v>
      </c>
      <c r="G2537">
        <v>790.01968794018842</v>
      </c>
    </row>
    <row r="2538" spans="1:7" x14ac:dyDescent="0.2">
      <c r="A2538">
        <v>36</v>
      </c>
      <c r="B2538" t="s">
        <v>140</v>
      </c>
      <c r="C2538" t="s">
        <v>36</v>
      </c>
      <c r="D2538" t="s">
        <v>27</v>
      </c>
      <c r="E2538">
        <v>2016</v>
      </c>
      <c r="F2538" t="s">
        <v>1</v>
      </c>
      <c r="G2538">
        <v>989.98068046375545</v>
      </c>
    </row>
    <row r="2539" spans="1:7" x14ac:dyDescent="0.2">
      <c r="A2539">
        <v>36</v>
      </c>
      <c r="B2539" t="s">
        <v>140</v>
      </c>
      <c r="C2539" t="s">
        <v>36</v>
      </c>
      <c r="D2539" t="s">
        <v>27</v>
      </c>
      <c r="E2539">
        <v>2015</v>
      </c>
      <c r="F2539" t="s">
        <v>0</v>
      </c>
      <c r="G2539">
        <v>899.96882652508395</v>
      </c>
    </row>
    <row r="2540" spans="1:7" x14ac:dyDescent="0.2">
      <c r="A2540">
        <v>36</v>
      </c>
      <c r="B2540" t="s">
        <v>141</v>
      </c>
      <c r="C2540" t="s">
        <v>36</v>
      </c>
      <c r="D2540" t="s">
        <v>27</v>
      </c>
      <c r="E2540">
        <v>2014</v>
      </c>
      <c r="F2540" t="s">
        <v>134</v>
      </c>
      <c r="G2540">
        <v>880</v>
      </c>
    </row>
    <row r="2541" spans="1:7" x14ac:dyDescent="0.2">
      <c r="A2541">
        <v>36</v>
      </c>
      <c r="B2541" t="s">
        <v>141</v>
      </c>
      <c r="C2541" t="s">
        <v>36</v>
      </c>
      <c r="D2541" t="s">
        <v>27</v>
      </c>
      <c r="E2541">
        <v>2016</v>
      </c>
      <c r="F2541" t="s">
        <v>0</v>
      </c>
      <c r="G2541">
        <v>940</v>
      </c>
    </row>
    <row r="2542" spans="1:7" x14ac:dyDescent="0.2">
      <c r="A2542">
        <v>36</v>
      </c>
      <c r="B2542" t="s">
        <v>141</v>
      </c>
      <c r="C2542" t="s">
        <v>36</v>
      </c>
      <c r="D2542" t="s">
        <v>27</v>
      </c>
      <c r="E2542">
        <v>2015</v>
      </c>
      <c r="F2542" t="s">
        <v>0</v>
      </c>
      <c r="G2542">
        <v>900</v>
      </c>
    </row>
    <row r="2543" spans="1:7" x14ac:dyDescent="0.2">
      <c r="A2543">
        <v>36</v>
      </c>
      <c r="B2543" t="s">
        <v>141</v>
      </c>
      <c r="C2543" t="s">
        <v>36</v>
      </c>
      <c r="D2543" t="s">
        <v>27</v>
      </c>
      <c r="E2543">
        <v>2012</v>
      </c>
      <c r="F2543" t="s">
        <v>135</v>
      </c>
      <c r="G2543">
        <v>988.59199999999998</v>
      </c>
    </row>
    <row r="2544" spans="1:7" x14ac:dyDescent="0.2">
      <c r="A2544">
        <v>36</v>
      </c>
      <c r="B2544" t="s">
        <v>141</v>
      </c>
      <c r="C2544" t="s">
        <v>36</v>
      </c>
      <c r="D2544" t="s">
        <v>27</v>
      </c>
      <c r="E2544">
        <v>2016</v>
      </c>
      <c r="F2544" t="s">
        <v>1</v>
      </c>
      <c r="G2544">
        <v>990</v>
      </c>
    </row>
    <row r="2545" spans="1:7" x14ac:dyDescent="0.2">
      <c r="A2545">
        <v>36</v>
      </c>
      <c r="B2545" t="s">
        <v>141</v>
      </c>
      <c r="C2545" t="s">
        <v>36</v>
      </c>
      <c r="D2545" t="s">
        <v>27</v>
      </c>
      <c r="E2545">
        <v>2015</v>
      </c>
      <c r="F2545" t="s">
        <v>1</v>
      </c>
      <c r="G2545">
        <v>940</v>
      </c>
    </row>
    <row r="2546" spans="1:7" x14ac:dyDescent="0.2">
      <c r="A2546">
        <v>36</v>
      </c>
      <c r="B2546" t="s">
        <v>141</v>
      </c>
      <c r="C2546" t="s">
        <v>36</v>
      </c>
      <c r="D2546" t="s">
        <v>27</v>
      </c>
      <c r="E2546">
        <v>2013</v>
      </c>
      <c r="F2546" t="s">
        <v>135</v>
      </c>
      <c r="G2546">
        <v>798.1</v>
      </c>
    </row>
    <row r="2547" spans="1:7" x14ac:dyDescent="0.2">
      <c r="A2547">
        <v>36</v>
      </c>
      <c r="B2547" t="s">
        <v>141</v>
      </c>
      <c r="C2547" t="s">
        <v>36</v>
      </c>
      <c r="D2547" t="s">
        <v>27</v>
      </c>
      <c r="E2547">
        <v>2017</v>
      </c>
      <c r="F2547" t="s">
        <v>0</v>
      </c>
      <c r="G2547">
        <v>940</v>
      </c>
    </row>
    <row r="2548" spans="1:7" x14ac:dyDescent="0.2">
      <c r="A2548">
        <v>36</v>
      </c>
      <c r="B2548" t="s">
        <v>141</v>
      </c>
      <c r="C2548" t="s">
        <v>36</v>
      </c>
      <c r="D2548" t="s">
        <v>27</v>
      </c>
      <c r="E2548">
        <v>2017</v>
      </c>
      <c r="F2548" t="s">
        <v>1</v>
      </c>
      <c r="G2548">
        <v>995</v>
      </c>
    </row>
    <row r="2549" spans="1:7" x14ac:dyDescent="0.2">
      <c r="A2549">
        <v>36</v>
      </c>
      <c r="B2549" t="s">
        <v>142</v>
      </c>
      <c r="C2549" t="s">
        <v>36</v>
      </c>
      <c r="D2549" t="s">
        <v>27</v>
      </c>
      <c r="E2549">
        <v>2017</v>
      </c>
      <c r="F2549" t="s">
        <v>0</v>
      </c>
      <c r="G2549">
        <v>940</v>
      </c>
    </row>
    <row r="2550" spans="1:7" x14ac:dyDescent="0.2">
      <c r="A2550">
        <v>36</v>
      </c>
      <c r="B2550" t="s">
        <v>142</v>
      </c>
      <c r="C2550" t="s">
        <v>36</v>
      </c>
      <c r="D2550" t="s">
        <v>27</v>
      </c>
      <c r="E2550">
        <v>2018</v>
      </c>
      <c r="F2550" t="s">
        <v>1</v>
      </c>
      <c r="G2550">
        <v>1000</v>
      </c>
    </row>
    <row r="2551" spans="1:7" x14ac:dyDescent="0.2">
      <c r="A2551">
        <v>36</v>
      </c>
      <c r="B2551" t="s">
        <v>142</v>
      </c>
      <c r="C2551" t="s">
        <v>36</v>
      </c>
      <c r="D2551" t="s">
        <v>27</v>
      </c>
      <c r="E2551">
        <v>2015</v>
      </c>
      <c r="F2551" t="s">
        <v>134</v>
      </c>
      <c r="G2551">
        <v>945</v>
      </c>
    </row>
    <row r="2552" spans="1:7" x14ac:dyDescent="0.2">
      <c r="A2552">
        <v>36</v>
      </c>
      <c r="B2552" t="s">
        <v>142</v>
      </c>
      <c r="C2552" t="s">
        <v>36</v>
      </c>
      <c r="D2552" t="s">
        <v>27</v>
      </c>
      <c r="E2552">
        <v>2017</v>
      </c>
      <c r="F2552" t="s">
        <v>1</v>
      </c>
      <c r="G2552">
        <v>995</v>
      </c>
    </row>
    <row r="2553" spans="1:7" x14ac:dyDescent="0.2">
      <c r="A2553">
        <v>36</v>
      </c>
      <c r="B2553" t="s">
        <v>142</v>
      </c>
      <c r="C2553" t="s">
        <v>36</v>
      </c>
      <c r="D2553" t="s">
        <v>27</v>
      </c>
      <c r="E2553">
        <v>2013</v>
      </c>
      <c r="F2553" t="s">
        <v>135</v>
      </c>
      <c r="G2553">
        <v>797.6</v>
      </c>
    </row>
    <row r="2554" spans="1:7" x14ac:dyDescent="0.2">
      <c r="A2554">
        <v>36</v>
      </c>
      <c r="B2554" t="s">
        <v>142</v>
      </c>
      <c r="C2554" t="s">
        <v>36</v>
      </c>
      <c r="D2554" t="s">
        <v>27</v>
      </c>
      <c r="E2554">
        <v>2016</v>
      </c>
      <c r="F2554" t="s">
        <v>0</v>
      </c>
      <c r="G2554">
        <v>940</v>
      </c>
    </row>
    <row r="2555" spans="1:7" x14ac:dyDescent="0.2">
      <c r="A2555">
        <v>36</v>
      </c>
      <c r="B2555" t="s">
        <v>142</v>
      </c>
      <c r="C2555" t="s">
        <v>36</v>
      </c>
      <c r="D2555" t="s">
        <v>27</v>
      </c>
      <c r="E2555">
        <v>2018</v>
      </c>
      <c r="F2555" t="s">
        <v>0</v>
      </c>
      <c r="G2555">
        <v>945</v>
      </c>
    </row>
    <row r="2556" spans="1:7" x14ac:dyDescent="0.2">
      <c r="A2556">
        <v>36</v>
      </c>
      <c r="B2556" t="s">
        <v>142</v>
      </c>
      <c r="C2556" t="s">
        <v>36</v>
      </c>
      <c r="D2556" t="s">
        <v>27</v>
      </c>
      <c r="E2556">
        <v>2014</v>
      </c>
      <c r="F2556" t="s">
        <v>135</v>
      </c>
      <c r="G2556">
        <v>942.7</v>
      </c>
    </row>
    <row r="2557" spans="1:7" x14ac:dyDescent="0.2">
      <c r="A2557">
        <v>36</v>
      </c>
      <c r="B2557" t="s">
        <v>142</v>
      </c>
      <c r="C2557" t="s">
        <v>36</v>
      </c>
      <c r="D2557" t="s">
        <v>27</v>
      </c>
      <c r="E2557">
        <v>2016</v>
      </c>
      <c r="F2557" t="s">
        <v>1</v>
      </c>
      <c r="G2557">
        <v>990</v>
      </c>
    </row>
    <row r="2558" spans="1:7" x14ac:dyDescent="0.2">
      <c r="A2558">
        <v>36</v>
      </c>
      <c r="B2558" t="s">
        <v>143</v>
      </c>
      <c r="C2558" t="s">
        <v>36</v>
      </c>
      <c r="D2558" t="s">
        <v>27</v>
      </c>
      <c r="E2558">
        <v>2016</v>
      </c>
      <c r="F2558" t="s">
        <v>134</v>
      </c>
      <c r="G2558">
        <v>980</v>
      </c>
    </row>
    <row r="2559" spans="1:7" x14ac:dyDescent="0.2">
      <c r="A2559">
        <v>36</v>
      </c>
      <c r="B2559" t="s">
        <v>143</v>
      </c>
      <c r="C2559" t="s">
        <v>36</v>
      </c>
      <c r="D2559" t="s">
        <v>27</v>
      </c>
      <c r="E2559">
        <v>2019</v>
      </c>
      <c r="F2559" t="s">
        <v>1</v>
      </c>
      <c r="G2559">
        <v>1095</v>
      </c>
    </row>
    <row r="2560" spans="1:7" x14ac:dyDescent="0.2">
      <c r="A2560">
        <v>36</v>
      </c>
      <c r="B2560" t="s">
        <v>143</v>
      </c>
      <c r="C2560" t="s">
        <v>36</v>
      </c>
      <c r="D2560" t="s">
        <v>27</v>
      </c>
      <c r="E2560">
        <v>2018</v>
      </c>
      <c r="F2560" t="s">
        <v>0</v>
      </c>
      <c r="G2560">
        <v>1025</v>
      </c>
    </row>
    <row r="2561" spans="1:7" x14ac:dyDescent="0.2">
      <c r="A2561">
        <v>36</v>
      </c>
      <c r="B2561" t="s">
        <v>143</v>
      </c>
      <c r="C2561" t="s">
        <v>36</v>
      </c>
      <c r="D2561" t="s">
        <v>27</v>
      </c>
      <c r="E2561">
        <v>2017</v>
      </c>
      <c r="F2561" t="s">
        <v>0</v>
      </c>
      <c r="G2561">
        <v>995</v>
      </c>
    </row>
    <row r="2562" spans="1:7" x14ac:dyDescent="0.2">
      <c r="A2562">
        <v>36</v>
      </c>
      <c r="B2562" t="s">
        <v>143</v>
      </c>
      <c r="C2562" t="s">
        <v>36</v>
      </c>
      <c r="D2562" t="s">
        <v>27</v>
      </c>
      <c r="E2562">
        <v>2018</v>
      </c>
      <c r="F2562" t="s">
        <v>1</v>
      </c>
      <c r="G2562">
        <v>1040</v>
      </c>
    </row>
    <row r="2563" spans="1:7" x14ac:dyDescent="0.2">
      <c r="A2563">
        <v>36</v>
      </c>
      <c r="B2563" t="s">
        <v>143</v>
      </c>
      <c r="C2563" t="s">
        <v>36</v>
      </c>
      <c r="D2563" t="s">
        <v>27</v>
      </c>
      <c r="E2563">
        <v>2017</v>
      </c>
      <c r="F2563" t="s">
        <v>1</v>
      </c>
      <c r="G2563">
        <v>998.98</v>
      </c>
    </row>
    <row r="2564" spans="1:7" x14ac:dyDescent="0.2">
      <c r="A2564">
        <v>36</v>
      </c>
      <c r="B2564" t="s">
        <v>143</v>
      </c>
      <c r="C2564" t="s">
        <v>36</v>
      </c>
      <c r="D2564" t="s">
        <v>27</v>
      </c>
      <c r="E2564">
        <v>2019</v>
      </c>
      <c r="F2564" t="s">
        <v>0</v>
      </c>
      <c r="G2564">
        <v>1065</v>
      </c>
    </row>
    <row r="2565" spans="1:7" x14ac:dyDescent="0.2">
      <c r="A2565">
        <v>36</v>
      </c>
      <c r="B2565" t="s">
        <v>143</v>
      </c>
      <c r="C2565" t="s">
        <v>36</v>
      </c>
      <c r="D2565" t="s">
        <v>27</v>
      </c>
      <c r="E2565">
        <v>2014</v>
      </c>
      <c r="F2565" t="s">
        <v>135</v>
      </c>
      <c r="G2565">
        <v>942.57799999999997</v>
      </c>
    </row>
    <row r="2566" spans="1:7" x14ac:dyDescent="0.2">
      <c r="A2566">
        <v>36</v>
      </c>
      <c r="B2566" t="s">
        <v>143</v>
      </c>
      <c r="C2566" t="s">
        <v>36</v>
      </c>
      <c r="D2566" t="s">
        <v>27</v>
      </c>
      <c r="E2566">
        <v>2015</v>
      </c>
      <c r="F2566" t="s">
        <v>135</v>
      </c>
      <c r="G2566">
        <v>978.38099999999997</v>
      </c>
    </row>
    <row r="2567" spans="1:7" x14ac:dyDescent="0.2">
      <c r="A2567">
        <v>36</v>
      </c>
      <c r="B2567" t="s">
        <v>144</v>
      </c>
      <c r="C2567" t="s">
        <v>36</v>
      </c>
      <c r="D2567" t="s">
        <v>27</v>
      </c>
      <c r="E2567">
        <v>2016</v>
      </c>
      <c r="F2567" t="s">
        <v>135</v>
      </c>
      <c r="G2567">
        <v>1026.5999999999999</v>
      </c>
    </row>
    <row r="2568" spans="1:7" x14ac:dyDescent="0.2">
      <c r="A2568">
        <v>36</v>
      </c>
      <c r="B2568" t="s">
        <v>144</v>
      </c>
      <c r="C2568" t="s">
        <v>36</v>
      </c>
      <c r="D2568" t="s">
        <v>27</v>
      </c>
      <c r="E2568">
        <v>2019</v>
      </c>
      <c r="F2568" t="s">
        <v>133</v>
      </c>
      <c r="G2568">
        <v>1035</v>
      </c>
    </row>
    <row r="2569" spans="1:7" x14ac:dyDescent="0.2">
      <c r="A2569">
        <v>36</v>
      </c>
      <c r="B2569" t="s">
        <v>144</v>
      </c>
      <c r="C2569" t="s">
        <v>36</v>
      </c>
      <c r="D2569" t="s">
        <v>27</v>
      </c>
      <c r="E2569">
        <v>2018</v>
      </c>
      <c r="F2569" t="s">
        <v>133</v>
      </c>
      <c r="G2569">
        <v>1030</v>
      </c>
    </row>
    <row r="2570" spans="1:7" x14ac:dyDescent="0.2">
      <c r="A2570">
        <v>36</v>
      </c>
      <c r="B2570" t="s">
        <v>144</v>
      </c>
      <c r="C2570" t="s">
        <v>36</v>
      </c>
      <c r="D2570" t="s">
        <v>27</v>
      </c>
      <c r="E2570">
        <v>2020</v>
      </c>
      <c r="F2570" t="s">
        <v>133</v>
      </c>
      <c r="G2570">
        <v>1040</v>
      </c>
    </row>
    <row r="2571" spans="1:7" x14ac:dyDescent="0.2">
      <c r="A2571">
        <v>36</v>
      </c>
      <c r="B2571" t="s">
        <v>144</v>
      </c>
      <c r="C2571" t="s">
        <v>36</v>
      </c>
      <c r="D2571" t="s">
        <v>27</v>
      </c>
      <c r="E2571">
        <v>2017</v>
      </c>
      <c r="F2571" t="s">
        <v>134</v>
      </c>
      <c r="G2571">
        <v>1030</v>
      </c>
    </row>
    <row r="2572" spans="1:7" x14ac:dyDescent="0.2">
      <c r="A2572">
        <v>36</v>
      </c>
      <c r="B2572" t="s">
        <v>144</v>
      </c>
      <c r="C2572" t="s">
        <v>36</v>
      </c>
      <c r="D2572" t="s">
        <v>27</v>
      </c>
      <c r="E2572">
        <v>2019</v>
      </c>
      <c r="F2572" t="s">
        <v>1</v>
      </c>
      <c r="G2572">
        <v>1050</v>
      </c>
    </row>
    <row r="2573" spans="1:7" x14ac:dyDescent="0.2">
      <c r="A2573">
        <v>36</v>
      </c>
      <c r="B2573" t="s">
        <v>144</v>
      </c>
      <c r="C2573" t="s">
        <v>36</v>
      </c>
      <c r="D2573" t="s">
        <v>27</v>
      </c>
      <c r="E2573">
        <v>2018</v>
      </c>
      <c r="F2573" t="s">
        <v>1</v>
      </c>
      <c r="G2573">
        <v>1040</v>
      </c>
    </row>
    <row r="2574" spans="1:7" x14ac:dyDescent="0.2">
      <c r="A2574">
        <v>36</v>
      </c>
      <c r="B2574" t="s">
        <v>144</v>
      </c>
      <c r="C2574" t="s">
        <v>36</v>
      </c>
      <c r="D2574" t="s">
        <v>27</v>
      </c>
      <c r="E2574">
        <v>2020</v>
      </c>
      <c r="F2574" t="s">
        <v>1</v>
      </c>
      <c r="G2574">
        <v>1065</v>
      </c>
    </row>
    <row r="2575" spans="1:7" x14ac:dyDescent="0.2">
      <c r="A2575">
        <v>36</v>
      </c>
      <c r="B2575" t="s">
        <v>144</v>
      </c>
      <c r="C2575" t="s">
        <v>36</v>
      </c>
      <c r="D2575" t="s">
        <v>27</v>
      </c>
      <c r="E2575">
        <v>2018</v>
      </c>
      <c r="F2575" t="s">
        <v>0</v>
      </c>
      <c r="G2575">
        <v>1035</v>
      </c>
    </row>
    <row r="2576" spans="1:7" x14ac:dyDescent="0.2">
      <c r="A2576">
        <v>36</v>
      </c>
      <c r="B2576" t="s">
        <v>144</v>
      </c>
      <c r="C2576" t="s">
        <v>36</v>
      </c>
      <c r="D2576" t="s">
        <v>27</v>
      </c>
      <c r="E2576">
        <v>2020</v>
      </c>
      <c r="F2576" t="s">
        <v>0</v>
      </c>
      <c r="G2576">
        <v>1050</v>
      </c>
    </row>
    <row r="2577" spans="1:7" x14ac:dyDescent="0.2">
      <c r="A2577">
        <v>36</v>
      </c>
      <c r="B2577" t="s">
        <v>144</v>
      </c>
      <c r="C2577" t="s">
        <v>36</v>
      </c>
      <c r="D2577" t="s">
        <v>27</v>
      </c>
      <c r="E2577">
        <v>2019</v>
      </c>
      <c r="F2577" t="s">
        <v>0</v>
      </c>
      <c r="G2577">
        <v>1040</v>
      </c>
    </row>
    <row r="2578" spans="1:7" x14ac:dyDescent="0.2">
      <c r="A2578">
        <v>36</v>
      </c>
      <c r="B2578" t="s">
        <v>144</v>
      </c>
      <c r="C2578" t="s">
        <v>36</v>
      </c>
      <c r="D2578" t="s">
        <v>27</v>
      </c>
      <c r="E2578">
        <v>2015</v>
      </c>
      <c r="F2578" t="s">
        <v>135</v>
      </c>
      <c r="G2578">
        <v>978.4</v>
      </c>
    </row>
    <row r="2579" spans="1:7" x14ac:dyDescent="0.2">
      <c r="A2579">
        <v>36</v>
      </c>
      <c r="B2579" t="s">
        <v>145</v>
      </c>
      <c r="C2579" t="s">
        <v>36</v>
      </c>
      <c r="D2579" t="s">
        <v>27</v>
      </c>
      <c r="E2579">
        <v>2017</v>
      </c>
      <c r="F2579" t="s">
        <v>135</v>
      </c>
      <c r="G2579">
        <v>1026.5999999999999</v>
      </c>
    </row>
    <row r="2580" spans="1:7" x14ac:dyDescent="0.2">
      <c r="A2580">
        <v>36</v>
      </c>
      <c r="B2580" t="s">
        <v>145</v>
      </c>
      <c r="C2580" t="s">
        <v>36</v>
      </c>
      <c r="D2580" t="s">
        <v>27</v>
      </c>
      <c r="E2580">
        <v>2020</v>
      </c>
      <c r="F2580" t="s">
        <v>0</v>
      </c>
      <c r="G2580">
        <v>1040</v>
      </c>
    </row>
    <row r="2581" spans="1:7" x14ac:dyDescent="0.2">
      <c r="A2581">
        <v>36</v>
      </c>
      <c r="B2581" t="s">
        <v>145</v>
      </c>
      <c r="C2581" t="s">
        <v>36</v>
      </c>
      <c r="D2581" t="s">
        <v>27</v>
      </c>
      <c r="E2581">
        <v>2019</v>
      </c>
      <c r="F2581" t="s">
        <v>0</v>
      </c>
      <c r="G2581">
        <v>1035</v>
      </c>
    </row>
    <row r="2582" spans="1:7" x14ac:dyDescent="0.2">
      <c r="A2582">
        <v>36</v>
      </c>
      <c r="B2582" t="s">
        <v>145</v>
      </c>
      <c r="C2582" t="s">
        <v>36</v>
      </c>
      <c r="D2582" t="s">
        <v>27</v>
      </c>
      <c r="E2582">
        <v>2021</v>
      </c>
      <c r="F2582" t="s">
        <v>0</v>
      </c>
      <c r="G2582">
        <v>1066</v>
      </c>
    </row>
    <row r="2583" spans="1:7" x14ac:dyDescent="0.2">
      <c r="A2583">
        <v>36</v>
      </c>
      <c r="B2583" t="s">
        <v>145</v>
      </c>
      <c r="C2583" t="s">
        <v>36</v>
      </c>
      <c r="D2583" t="s">
        <v>27</v>
      </c>
      <c r="E2583">
        <v>2018</v>
      </c>
      <c r="F2583" t="s">
        <v>134</v>
      </c>
      <c r="G2583">
        <v>1030</v>
      </c>
    </row>
    <row r="2584" spans="1:7" x14ac:dyDescent="0.2">
      <c r="A2584">
        <v>36</v>
      </c>
      <c r="B2584" t="s">
        <v>145</v>
      </c>
      <c r="C2584" t="s">
        <v>36</v>
      </c>
      <c r="D2584" t="s">
        <v>27</v>
      </c>
      <c r="E2584">
        <v>2020</v>
      </c>
      <c r="F2584" t="s">
        <v>1</v>
      </c>
      <c r="G2584">
        <v>1071</v>
      </c>
    </row>
    <row r="2585" spans="1:7" x14ac:dyDescent="0.2">
      <c r="A2585">
        <v>36</v>
      </c>
      <c r="B2585" t="s">
        <v>145</v>
      </c>
      <c r="C2585" t="s">
        <v>36</v>
      </c>
      <c r="D2585" t="s">
        <v>27</v>
      </c>
      <c r="E2585">
        <v>2019</v>
      </c>
      <c r="F2585" t="s">
        <v>1</v>
      </c>
      <c r="G2585">
        <v>1066</v>
      </c>
    </row>
    <row r="2586" spans="1:7" x14ac:dyDescent="0.2">
      <c r="A2586">
        <v>36</v>
      </c>
      <c r="B2586" t="s">
        <v>145</v>
      </c>
      <c r="C2586" t="s">
        <v>36</v>
      </c>
      <c r="D2586" t="s">
        <v>27</v>
      </c>
      <c r="E2586">
        <v>2021</v>
      </c>
      <c r="F2586" t="s">
        <v>1</v>
      </c>
      <c r="G2586">
        <v>1098</v>
      </c>
    </row>
    <row r="2587" spans="1:7" x14ac:dyDescent="0.2">
      <c r="A2587">
        <v>36</v>
      </c>
      <c r="B2587" t="s">
        <v>145</v>
      </c>
      <c r="C2587" t="s">
        <v>36</v>
      </c>
      <c r="D2587" t="s">
        <v>27</v>
      </c>
      <c r="E2587">
        <v>2019</v>
      </c>
      <c r="F2587" t="s">
        <v>133</v>
      </c>
      <c r="G2587">
        <v>1030</v>
      </c>
    </row>
    <row r="2588" spans="1:7" x14ac:dyDescent="0.2">
      <c r="A2588">
        <v>36</v>
      </c>
      <c r="B2588" t="s">
        <v>145</v>
      </c>
      <c r="C2588" t="s">
        <v>36</v>
      </c>
      <c r="D2588" t="s">
        <v>27</v>
      </c>
      <c r="E2588">
        <v>2021</v>
      </c>
      <c r="F2588" t="s">
        <v>133</v>
      </c>
      <c r="G2588">
        <v>1040</v>
      </c>
    </row>
    <row r="2589" spans="1:7" x14ac:dyDescent="0.2">
      <c r="A2589">
        <v>36</v>
      </c>
      <c r="B2589" t="s">
        <v>145</v>
      </c>
      <c r="C2589" t="s">
        <v>36</v>
      </c>
      <c r="D2589" t="s">
        <v>27</v>
      </c>
      <c r="E2589">
        <v>2020</v>
      </c>
      <c r="F2589" t="s">
        <v>133</v>
      </c>
      <c r="G2589">
        <v>1035</v>
      </c>
    </row>
    <row r="2590" spans="1:7" x14ac:dyDescent="0.2">
      <c r="A2590">
        <v>36</v>
      </c>
      <c r="B2590" t="s">
        <v>145</v>
      </c>
      <c r="C2590" t="s">
        <v>36</v>
      </c>
      <c r="D2590" t="s">
        <v>27</v>
      </c>
      <c r="E2590">
        <v>2016</v>
      </c>
      <c r="F2590" t="s">
        <v>135</v>
      </c>
      <c r="G2590">
        <v>1026</v>
      </c>
    </row>
    <row r="2591" spans="1:7" x14ac:dyDescent="0.2">
      <c r="A2591">
        <v>36</v>
      </c>
      <c r="B2591" t="s">
        <v>146</v>
      </c>
      <c r="C2591" t="s">
        <v>36</v>
      </c>
      <c r="D2591" t="s">
        <v>27</v>
      </c>
      <c r="E2591">
        <v>2017</v>
      </c>
      <c r="F2591" t="s">
        <v>135</v>
      </c>
      <c r="G2591">
        <v>1026.5999999999999</v>
      </c>
    </row>
    <row r="2592" spans="1:7" x14ac:dyDescent="0.2">
      <c r="A2592">
        <v>36</v>
      </c>
      <c r="B2592" t="s">
        <v>146</v>
      </c>
      <c r="C2592" t="s">
        <v>36</v>
      </c>
      <c r="D2592" t="s">
        <v>27</v>
      </c>
      <c r="E2592">
        <v>2021</v>
      </c>
      <c r="F2592" t="s">
        <v>133</v>
      </c>
      <c r="G2592">
        <v>1150</v>
      </c>
    </row>
    <row r="2593" spans="1:7" x14ac:dyDescent="0.2">
      <c r="A2593">
        <v>36</v>
      </c>
      <c r="B2593" t="s">
        <v>146</v>
      </c>
      <c r="C2593" t="s">
        <v>36</v>
      </c>
      <c r="D2593" t="s">
        <v>27</v>
      </c>
      <c r="E2593">
        <v>2020</v>
      </c>
      <c r="F2593" t="s">
        <v>133</v>
      </c>
      <c r="G2593">
        <v>1135</v>
      </c>
    </row>
    <row r="2594" spans="1:7" x14ac:dyDescent="0.2">
      <c r="A2594">
        <v>36</v>
      </c>
      <c r="B2594" t="s">
        <v>146</v>
      </c>
      <c r="C2594" t="s">
        <v>36</v>
      </c>
      <c r="D2594" t="s">
        <v>27</v>
      </c>
      <c r="E2594">
        <v>2022</v>
      </c>
      <c r="F2594" t="s">
        <v>133</v>
      </c>
      <c r="G2594">
        <v>1140</v>
      </c>
    </row>
    <row r="2595" spans="1:7" x14ac:dyDescent="0.2">
      <c r="A2595">
        <v>36</v>
      </c>
      <c r="B2595" t="s">
        <v>146</v>
      </c>
      <c r="C2595" t="s">
        <v>36</v>
      </c>
      <c r="D2595" t="s">
        <v>27</v>
      </c>
      <c r="E2595">
        <v>2018</v>
      </c>
      <c r="F2595" t="s">
        <v>135</v>
      </c>
      <c r="G2595">
        <v>1129.3</v>
      </c>
    </row>
    <row r="2596" spans="1:7" x14ac:dyDescent="0.2">
      <c r="A2596">
        <v>36</v>
      </c>
      <c r="B2596" t="s">
        <v>146</v>
      </c>
      <c r="C2596" t="s">
        <v>36</v>
      </c>
      <c r="D2596" t="s">
        <v>27</v>
      </c>
      <c r="E2596">
        <v>2021</v>
      </c>
      <c r="F2596" t="s">
        <v>0</v>
      </c>
      <c r="G2596">
        <v>1166</v>
      </c>
    </row>
    <row r="2597" spans="1:7" x14ac:dyDescent="0.2">
      <c r="A2597">
        <v>36</v>
      </c>
      <c r="B2597" t="s">
        <v>146</v>
      </c>
      <c r="C2597" t="s">
        <v>36</v>
      </c>
      <c r="D2597" t="s">
        <v>27</v>
      </c>
      <c r="E2597">
        <v>2020</v>
      </c>
      <c r="F2597" t="s">
        <v>0</v>
      </c>
      <c r="G2597">
        <v>1140</v>
      </c>
    </row>
    <row r="2598" spans="1:7" x14ac:dyDescent="0.2">
      <c r="A2598">
        <v>36</v>
      </c>
      <c r="B2598" t="s">
        <v>146</v>
      </c>
      <c r="C2598" t="s">
        <v>36</v>
      </c>
      <c r="D2598" t="s">
        <v>27</v>
      </c>
      <c r="E2598">
        <v>2022</v>
      </c>
      <c r="F2598" t="s">
        <v>0</v>
      </c>
      <c r="G2598">
        <v>1166</v>
      </c>
    </row>
    <row r="2599" spans="1:7" x14ac:dyDescent="0.2">
      <c r="A2599">
        <v>36</v>
      </c>
      <c r="B2599" t="s">
        <v>146</v>
      </c>
      <c r="C2599" t="s">
        <v>36</v>
      </c>
      <c r="D2599" t="s">
        <v>27</v>
      </c>
      <c r="E2599">
        <v>2019</v>
      </c>
      <c r="F2599" t="s">
        <v>134</v>
      </c>
      <c r="G2599">
        <v>1130</v>
      </c>
    </row>
    <row r="2600" spans="1:7" x14ac:dyDescent="0.2">
      <c r="A2600">
        <v>36</v>
      </c>
      <c r="B2600" t="s">
        <v>146</v>
      </c>
      <c r="C2600" t="s">
        <v>36</v>
      </c>
      <c r="D2600" t="s">
        <v>27</v>
      </c>
      <c r="E2600">
        <v>2021</v>
      </c>
      <c r="F2600" t="s">
        <v>1</v>
      </c>
      <c r="G2600">
        <v>1198</v>
      </c>
    </row>
    <row r="2601" spans="1:7" x14ac:dyDescent="0.2">
      <c r="A2601">
        <v>36</v>
      </c>
      <c r="B2601" t="s">
        <v>146</v>
      </c>
      <c r="C2601" t="s">
        <v>36</v>
      </c>
      <c r="D2601" t="s">
        <v>27</v>
      </c>
      <c r="E2601">
        <v>2020</v>
      </c>
      <c r="F2601" t="s">
        <v>1</v>
      </c>
      <c r="G2601">
        <v>1171</v>
      </c>
    </row>
    <row r="2602" spans="1:7" x14ac:dyDescent="0.2">
      <c r="A2602">
        <v>36</v>
      </c>
      <c r="B2602" t="s">
        <v>146</v>
      </c>
      <c r="C2602" t="s">
        <v>36</v>
      </c>
      <c r="D2602" t="s">
        <v>27</v>
      </c>
      <c r="E2602">
        <v>2022</v>
      </c>
      <c r="F2602" t="s">
        <v>1</v>
      </c>
      <c r="G2602">
        <v>1200</v>
      </c>
    </row>
    <row r="2603" spans="1:7" x14ac:dyDescent="0.2">
      <c r="A2603">
        <v>37</v>
      </c>
      <c r="B2603" t="s">
        <v>136</v>
      </c>
      <c r="C2603" t="s">
        <v>106</v>
      </c>
      <c r="D2603" t="s">
        <v>38</v>
      </c>
      <c r="E2603">
        <v>2007</v>
      </c>
      <c r="F2603" t="s">
        <v>135</v>
      </c>
      <c r="G2603">
        <v>394.1</v>
      </c>
    </row>
    <row r="2604" spans="1:7" x14ac:dyDescent="0.2">
      <c r="A2604">
        <v>37</v>
      </c>
      <c r="B2604" t="s">
        <v>136</v>
      </c>
      <c r="C2604" t="s">
        <v>106</v>
      </c>
      <c r="D2604" t="s">
        <v>38</v>
      </c>
      <c r="E2604">
        <v>2008</v>
      </c>
      <c r="F2604" t="s">
        <v>135</v>
      </c>
      <c r="G2604">
        <v>352.3</v>
      </c>
    </row>
    <row r="2605" spans="1:7" x14ac:dyDescent="0.2">
      <c r="A2605">
        <v>37</v>
      </c>
      <c r="B2605" t="s">
        <v>136</v>
      </c>
      <c r="C2605" t="s">
        <v>106</v>
      </c>
      <c r="D2605" t="s">
        <v>38</v>
      </c>
      <c r="E2605">
        <v>2009</v>
      </c>
      <c r="F2605" t="s">
        <v>134</v>
      </c>
      <c r="G2605">
        <v>305</v>
      </c>
    </row>
    <row r="2606" spans="1:7" x14ac:dyDescent="0.2">
      <c r="A2606">
        <v>37</v>
      </c>
      <c r="B2606" t="s">
        <v>136</v>
      </c>
      <c r="C2606" t="s">
        <v>106</v>
      </c>
      <c r="D2606" t="s">
        <v>38</v>
      </c>
      <c r="E2606">
        <v>2010</v>
      </c>
      <c r="F2606" t="s">
        <v>0</v>
      </c>
      <c r="G2606">
        <v>300</v>
      </c>
    </row>
    <row r="2607" spans="1:7" x14ac:dyDescent="0.2">
      <c r="A2607">
        <v>37</v>
      </c>
      <c r="B2607" t="s">
        <v>136</v>
      </c>
      <c r="C2607" t="s">
        <v>106</v>
      </c>
      <c r="D2607" t="s">
        <v>38</v>
      </c>
      <c r="E2607">
        <v>2011</v>
      </c>
      <c r="F2607" t="s">
        <v>0</v>
      </c>
      <c r="G2607">
        <v>300</v>
      </c>
    </row>
    <row r="2608" spans="1:7" x14ac:dyDescent="0.2">
      <c r="A2608">
        <v>37</v>
      </c>
      <c r="B2608" t="s">
        <v>136</v>
      </c>
      <c r="C2608" t="s">
        <v>106</v>
      </c>
      <c r="D2608" t="s">
        <v>38</v>
      </c>
      <c r="E2608">
        <v>2011</v>
      </c>
      <c r="F2608" t="s">
        <v>1</v>
      </c>
      <c r="G2608">
        <v>340</v>
      </c>
    </row>
    <row r="2609" spans="1:7" x14ac:dyDescent="0.2">
      <c r="A2609">
        <v>37</v>
      </c>
      <c r="B2609" t="s">
        <v>136</v>
      </c>
      <c r="C2609" t="s">
        <v>106</v>
      </c>
      <c r="D2609" t="s">
        <v>38</v>
      </c>
      <c r="E2609">
        <v>2012</v>
      </c>
      <c r="F2609" t="s">
        <v>0</v>
      </c>
      <c r="G2609">
        <v>320</v>
      </c>
    </row>
    <row r="2610" spans="1:7" x14ac:dyDescent="0.2">
      <c r="A2610">
        <v>37</v>
      </c>
      <c r="B2610" t="s">
        <v>136</v>
      </c>
      <c r="C2610" t="s">
        <v>106</v>
      </c>
      <c r="D2610" t="s">
        <v>38</v>
      </c>
      <c r="E2610">
        <v>2012</v>
      </c>
      <c r="F2610" t="s">
        <v>1</v>
      </c>
      <c r="G2610">
        <v>400</v>
      </c>
    </row>
    <row r="2611" spans="1:7" x14ac:dyDescent="0.2">
      <c r="A2611">
        <v>37</v>
      </c>
      <c r="B2611" t="s">
        <v>136</v>
      </c>
      <c r="C2611" t="s">
        <v>106</v>
      </c>
      <c r="D2611" t="s">
        <v>38</v>
      </c>
      <c r="E2611">
        <v>2010</v>
      </c>
      <c r="F2611" t="s">
        <v>1</v>
      </c>
      <c r="G2611">
        <v>310</v>
      </c>
    </row>
    <row r="2612" spans="1:7" x14ac:dyDescent="0.2">
      <c r="A2612">
        <v>37</v>
      </c>
      <c r="B2612" t="s">
        <v>137</v>
      </c>
      <c r="C2612" t="s">
        <v>37</v>
      </c>
      <c r="D2612" t="s">
        <v>38</v>
      </c>
      <c r="E2612">
        <v>2008</v>
      </c>
      <c r="F2612" t="s">
        <v>135</v>
      </c>
      <c r="G2612">
        <v>352.3</v>
      </c>
    </row>
    <row r="2613" spans="1:7" x14ac:dyDescent="0.2">
      <c r="A2613">
        <v>37</v>
      </c>
      <c r="B2613" t="s">
        <v>137</v>
      </c>
      <c r="C2613" t="s">
        <v>37</v>
      </c>
      <c r="D2613" t="s">
        <v>38</v>
      </c>
      <c r="E2613">
        <v>2012</v>
      </c>
      <c r="F2613" t="s">
        <v>1</v>
      </c>
      <c r="G2613">
        <v>380</v>
      </c>
    </row>
    <row r="2614" spans="1:7" x14ac:dyDescent="0.2">
      <c r="A2614">
        <v>37</v>
      </c>
      <c r="B2614" t="s">
        <v>137</v>
      </c>
      <c r="C2614" t="s">
        <v>37</v>
      </c>
      <c r="D2614" t="s">
        <v>38</v>
      </c>
      <c r="E2614">
        <v>2011</v>
      </c>
      <c r="F2614" t="s">
        <v>0</v>
      </c>
      <c r="G2614">
        <v>315</v>
      </c>
    </row>
    <row r="2615" spans="1:7" x14ac:dyDescent="0.2">
      <c r="A2615">
        <v>37</v>
      </c>
      <c r="B2615" t="s">
        <v>137</v>
      </c>
      <c r="C2615" t="s">
        <v>37</v>
      </c>
      <c r="D2615" t="s">
        <v>38</v>
      </c>
      <c r="E2615">
        <v>2009</v>
      </c>
      <c r="F2615" t="s">
        <v>135</v>
      </c>
      <c r="G2615">
        <v>316</v>
      </c>
    </row>
    <row r="2616" spans="1:7" x14ac:dyDescent="0.2">
      <c r="A2616">
        <v>37</v>
      </c>
      <c r="B2616" t="s">
        <v>137</v>
      </c>
      <c r="C2616" t="s">
        <v>37</v>
      </c>
      <c r="D2616" t="s">
        <v>38</v>
      </c>
      <c r="E2616">
        <v>2013</v>
      </c>
      <c r="F2616" t="s">
        <v>0</v>
      </c>
      <c r="G2616">
        <v>350</v>
      </c>
    </row>
    <row r="2617" spans="1:7" x14ac:dyDescent="0.2">
      <c r="A2617">
        <v>37</v>
      </c>
      <c r="B2617" t="s">
        <v>137</v>
      </c>
      <c r="C2617" t="s">
        <v>37</v>
      </c>
      <c r="D2617" t="s">
        <v>38</v>
      </c>
      <c r="E2617">
        <v>2011</v>
      </c>
      <c r="F2617" t="s">
        <v>1</v>
      </c>
      <c r="G2617">
        <v>340</v>
      </c>
    </row>
    <row r="2618" spans="1:7" x14ac:dyDescent="0.2">
      <c r="A2618">
        <v>37</v>
      </c>
      <c r="B2618" t="s">
        <v>137</v>
      </c>
      <c r="C2618" t="s">
        <v>37</v>
      </c>
      <c r="D2618" t="s">
        <v>38</v>
      </c>
      <c r="E2618">
        <v>2010</v>
      </c>
      <c r="F2618" t="s">
        <v>134</v>
      </c>
      <c r="G2618">
        <v>320</v>
      </c>
    </row>
    <row r="2619" spans="1:7" x14ac:dyDescent="0.2">
      <c r="A2619">
        <v>37</v>
      </c>
      <c r="B2619" t="s">
        <v>137</v>
      </c>
      <c r="C2619" t="s">
        <v>37</v>
      </c>
      <c r="D2619" t="s">
        <v>38</v>
      </c>
      <c r="E2619">
        <v>2013</v>
      </c>
      <c r="F2619" t="s">
        <v>1</v>
      </c>
      <c r="G2619">
        <v>400</v>
      </c>
    </row>
    <row r="2620" spans="1:7" x14ac:dyDescent="0.2">
      <c r="A2620">
        <v>37</v>
      </c>
      <c r="B2620" t="s">
        <v>137</v>
      </c>
      <c r="C2620" t="s">
        <v>37</v>
      </c>
      <c r="D2620" t="s">
        <v>38</v>
      </c>
      <c r="E2620">
        <v>2012</v>
      </c>
      <c r="F2620" t="s">
        <v>0</v>
      </c>
      <c r="G2620">
        <v>340</v>
      </c>
    </row>
    <row r="2621" spans="1:7" x14ac:dyDescent="0.2">
      <c r="A2621">
        <v>37</v>
      </c>
      <c r="B2621" t="s">
        <v>138</v>
      </c>
      <c r="C2621" t="s">
        <v>37</v>
      </c>
      <c r="D2621" t="s">
        <v>38</v>
      </c>
      <c r="E2621">
        <v>2011</v>
      </c>
      <c r="F2621" t="s">
        <v>134</v>
      </c>
      <c r="G2621">
        <v>345</v>
      </c>
    </row>
    <row r="2622" spans="1:7" x14ac:dyDescent="0.2">
      <c r="A2622">
        <v>37</v>
      </c>
      <c r="B2622" t="s">
        <v>138</v>
      </c>
      <c r="C2622" t="s">
        <v>37</v>
      </c>
      <c r="D2622" t="s">
        <v>38</v>
      </c>
      <c r="E2622">
        <v>2013</v>
      </c>
      <c r="F2622" t="s">
        <v>0</v>
      </c>
      <c r="G2622">
        <v>370</v>
      </c>
    </row>
    <row r="2623" spans="1:7" x14ac:dyDescent="0.2">
      <c r="A2623">
        <v>37</v>
      </c>
      <c r="B2623" t="s">
        <v>138</v>
      </c>
      <c r="C2623" t="s">
        <v>37</v>
      </c>
      <c r="D2623" t="s">
        <v>38</v>
      </c>
      <c r="E2623">
        <v>2012</v>
      </c>
      <c r="F2623" t="s">
        <v>0</v>
      </c>
      <c r="G2623">
        <v>360</v>
      </c>
    </row>
    <row r="2624" spans="1:7" x14ac:dyDescent="0.2">
      <c r="A2624">
        <v>37</v>
      </c>
      <c r="B2624" t="s">
        <v>138</v>
      </c>
      <c r="C2624" t="s">
        <v>37</v>
      </c>
      <c r="D2624" t="s">
        <v>38</v>
      </c>
      <c r="E2624">
        <v>2013</v>
      </c>
      <c r="F2624" t="s">
        <v>1</v>
      </c>
      <c r="G2624">
        <v>390</v>
      </c>
    </row>
    <row r="2625" spans="1:7" x14ac:dyDescent="0.2">
      <c r="A2625">
        <v>37</v>
      </c>
      <c r="B2625" t="s">
        <v>138</v>
      </c>
      <c r="C2625" t="s">
        <v>37</v>
      </c>
      <c r="D2625" t="s">
        <v>38</v>
      </c>
      <c r="E2625">
        <v>2012</v>
      </c>
      <c r="F2625" t="s">
        <v>1</v>
      </c>
      <c r="G2625">
        <v>370</v>
      </c>
    </row>
    <row r="2626" spans="1:7" x14ac:dyDescent="0.2">
      <c r="A2626">
        <v>37</v>
      </c>
      <c r="B2626" t="s">
        <v>138</v>
      </c>
      <c r="C2626" t="s">
        <v>37</v>
      </c>
      <c r="D2626" t="s">
        <v>38</v>
      </c>
      <c r="E2626">
        <v>2010</v>
      </c>
      <c r="F2626" t="s">
        <v>135</v>
      </c>
      <c r="G2626">
        <v>337.5</v>
      </c>
    </row>
    <row r="2627" spans="1:7" x14ac:dyDescent="0.2">
      <c r="A2627">
        <v>37</v>
      </c>
      <c r="B2627" t="s">
        <v>138</v>
      </c>
      <c r="C2627" t="s">
        <v>37</v>
      </c>
      <c r="D2627" t="s">
        <v>38</v>
      </c>
      <c r="E2627">
        <v>2014</v>
      </c>
      <c r="F2627" t="s">
        <v>0</v>
      </c>
      <c r="G2627">
        <v>375</v>
      </c>
    </row>
    <row r="2628" spans="1:7" x14ac:dyDescent="0.2">
      <c r="A2628">
        <v>37</v>
      </c>
      <c r="B2628" t="s">
        <v>138</v>
      </c>
      <c r="C2628" t="s">
        <v>37</v>
      </c>
      <c r="D2628" t="s">
        <v>38</v>
      </c>
      <c r="E2628">
        <v>2014</v>
      </c>
      <c r="F2628" t="s">
        <v>1</v>
      </c>
      <c r="G2628">
        <v>400</v>
      </c>
    </row>
    <row r="2629" spans="1:7" x14ac:dyDescent="0.2">
      <c r="A2629">
        <v>37</v>
      </c>
      <c r="B2629" t="s">
        <v>139</v>
      </c>
      <c r="C2629" t="s">
        <v>37</v>
      </c>
      <c r="D2629" t="s">
        <v>38</v>
      </c>
      <c r="E2629">
        <v>2013</v>
      </c>
      <c r="F2629" t="s">
        <v>1</v>
      </c>
      <c r="G2629">
        <v>390</v>
      </c>
    </row>
    <row r="2630" spans="1:7" x14ac:dyDescent="0.2">
      <c r="A2630">
        <v>37</v>
      </c>
      <c r="B2630" t="s">
        <v>139</v>
      </c>
      <c r="C2630" t="s">
        <v>37</v>
      </c>
      <c r="D2630" t="s">
        <v>38</v>
      </c>
      <c r="E2630">
        <v>2015</v>
      </c>
      <c r="F2630" t="s">
        <v>0</v>
      </c>
      <c r="G2630">
        <v>375</v>
      </c>
    </row>
    <row r="2631" spans="1:7" x14ac:dyDescent="0.2">
      <c r="A2631">
        <v>37</v>
      </c>
      <c r="B2631" t="s">
        <v>139</v>
      </c>
      <c r="C2631" t="s">
        <v>37</v>
      </c>
      <c r="D2631" t="s">
        <v>38</v>
      </c>
      <c r="E2631">
        <v>2011</v>
      </c>
      <c r="F2631" t="s">
        <v>135</v>
      </c>
      <c r="G2631">
        <v>351.7</v>
      </c>
    </row>
    <row r="2632" spans="1:7" x14ac:dyDescent="0.2">
      <c r="A2632">
        <v>37</v>
      </c>
      <c r="B2632" t="s">
        <v>139</v>
      </c>
      <c r="C2632" t="s">
        <v>37</v>
      </c>
      <c r="D2632" t="s">
        <v>38</v>
      </c>
      <c r="E2632">
        <v>2014</v>
      </c>
      <c r="F2632" t="s">
        <v>0</v>
      </c>
      <c r="G2632">
        <v>375</v>
      </c>
    </row>
    <row r="2633" spans="1:7" x14ac:dyDescent="0.2">
      <c r="A2633">
        <v>37</v>
      </c>
      <c r="B2633" t="s">
        <v>139</v>
      </c>
      <c r="C2633" t="s">
        <v>37</v>
      </c>
      <c r="D2633" t="s">
        <v>38</v>
      </c>
      <c r="E2633">
        <v>2015</v>
      </c>
      <c r="F2633" t="s">
        <v>1</v>
      </c>
      <c r="G2633">
        <v>400</v>
      </c>
    </row>
    <row r="2634" spans="1:7" x14ac:dyDescent="0.2">
      <c r="A2634">
        <v>37</v>
      </c>
      <c r="B2634" t="s">
        <v>139</v>
      </c>
      <c r="C2634" t="s">
        <v>37</v>
      </c>
      <c r="D2634" t="s">
        <v>38</v>
      </c>
      <c r="E2634">
        <v>2012</v>
      </c>
      <c r="F2634" t="s">
        <v>134</v>
      </c>
      <c r="G2634">
        <v>370</v>
      </c>
    </row>
    <row r="2635" spans="1:7" x14ac:dyDescent="0.2">
      <c r="A2635">
        <v>37</v>
      </c>
      <c r="B2635" t="s">
        <v>139</v>
      </c>
      <c r="C2635" t="s">
        <v>37</v>
      </c>
      <c r="D2635" t="s">
        <v>38</v>
      </c>
      <c r="E2635">
        <v>2014</v>
      </c>
      <c r="F2635" t="s">
        <v>1</v>
      </c>
      <c r="G2635">
        <v>400</v>
      </c>
    </row>
    <row r="2636" spans="1:7" x14ac:dyDescent="0.2">
      <c r="A2636">
        <v>37</v>
      </c>
      <c r="B2636" t="s">
        <v>139</v>
      </c>
      <c r="C2636" t="s">
        <v>37</v>
      </c>
      <c r="D2636" t="s">
        <v>38</v>
      </c>
      <c r="E2636">
        <v>2013</v>
      </c>
      <c r="F2636" t="s">
        <v>0</v>
      </c>
      <c r="G2636">
        <v>370</v>
      </c>
    </row>
    <row r="2637" spans="1:7" x14ac:dyDescent="0.2">
      <c r="A2637">
        <v>37</v>
      </c>
      <c r="B2637" t="s">
        <v>140</v>
      </c>
      <c r="C2637" t="s">
        <v>37</v>
      </c>
      <c r="D2637" t="s">
        <v>38</v>
      </c>
      <c r="E2637">
        <v>2011</v>
      </c>
      <c r="F2637" t="s">
        <v>135</v>
      </c>
      <c r="G2637">
        <v>351.7</v>
      </c>
    </row>
    <row r="2638" spans="1:7" x14ac:dyDescent="0.2">
      <c r="A2638">
        <v>37</v>
      </c>
      <c r="B2638" t="s">
        <v>140</v>
      </c>
      <c r="C2638" t="s">
        <v>37</v>
      </c>
      <c r="D2638" t="s">
        <v>38</v>
      </c>
      <c r="E2638">
        <v>2015</v>
      </c>
      <c r="F2638" t="s">
        <v>1</v>
      </c>
      <c r="G2638">
        <v>400</v>
      </c>
    </row>
    <row r="2639" spans="1:7" x14ac:dyDescent="0.2">
      <c r="A2639">
        <v>37</v>
      </c>
      <c r="B2639" t="s">
        <v>140</v>
      </c>
      <c r="C2639" t="s">
        <v>37</v>
      </c>
      <c r="D2639" t="s">
        <v>38</v>
      </c>
      <c r="E2639">
        <v>2014</v>
      </c>
      <c r="F2639" t="s">
        <v>0</v>
      </c>
      <c r="G2639">
        <v>380</v>
      </c>
    </row>
    <row r="2640" spans="1:7" x14ac:dyDescent="0.2">
      <c r="A2640">
        <v>37</v>
      </c>
      <c r="B2640" t="s">
        <v>140</v>
      </c>
      <c r="C2640" t="s">
        <v>37</v>
      </c>
      <c r="D2640" t="s">
        <v>38</v>
      </c>
      <c r="E2640">
        <v>2012</v>
      </c>
      <c r="F2640" t="s">
        <v>135</v>
      </c>
      <c r="G2640">
        <v>368.7</v>
      </c>
    </row>
    <row r="2641" spans="1:7" x14ac:dyDescent="0.2">
      <c r="A2641">
        <v>37</v>
      </c>
      <c r="B2641" t="s">
        <v>140</v>
      </c>
      <c r="C2641" t="s">
        <v>37</v>
      </c>
      <c r="D2641" t="s">
        <v>38</v>
      </c>
      <c r="E2641">
        <v>2016</v>
      </c>
      <c r="F2641" t="s">
        <v>0</v>
      </c>
      <c r="G2641">
        <v>380</v>
      </c>
    </row>
    <row r="2642" spans="1:7" x14ac:dyDescent="0.2">
      <c r="A2642">
        <v>37</v>
      </c>
      <c r="B2642" t="s">
        <v>140</v>
      </c>
      <c r="C2642" t="s">
        <v>37</v>
      </c>
      <c r="D2642" t="s">
        <v>38</v>
      </c>
      <c r="E2642">
        <v>2014</v>
      </c>
      <c r="F2642" t="s">
        <v>1</v>
      </c>
      <c r="G2642">
        <v>400</v>
      </c>
    </row>
    <row r="2643" spans="1:7" x14ac:dyDescent="0.2">
      <c r="A2643">
        <v>37</v>
      </c>
      <c r="B2643" t="s">
        <v>140</v>
      </c>
      <c r="C2643" t="s">
        <v>37</v>
      </c>
      <c r="D2643" t="s">
        <v>38</v>
      </c>
      <c r="E2643">
        <v>2013</v>
      </c>
      <c r="F2643" t="s">
        <v>134</v>
      </c>
      <c r="G2643">
        <v>380</v>
      </c>
    </row>
    <row r="2644" spans="1:7" x14ac:dyDescent="0.2">
      <c r="A2644">
        <v>37</v>
      </c>
      <c r="B2644" t="s">
        <v>140</v>
      </c>
      <c r="C2644" t="s">
        <v>37</v>
      </c>
      <c r="D2644" t="s">
        <v>38</v>
      </c>
      <c r="E2644">
        <v>2016</v>
      </c>
      <c r="F2644" t="s">
        <v>1</v>
      </c>
      <c r="G2644">
        <v>400</v>
      </c>
    </row>
    <row r="2645" spans="1:7" x14ac:dyDescent="0.2">
      <c r="A2645">
        <v>37</v>
      </c>
      <c r="B2645" t="s">
        <v>140</v>
      </c>
      <c r="C2645" t="s">
        <v>37</v>
      </c>
      <c r="D2645" t="s">
        <v>38</v>
      </c>
      <c r="E2645">
        <v>2015</v>
      </c>
      <c r="F2645" t="s">
        <v>0</v>
      </c>
      <c r="G2645">
        <v>380</v>
      </c>
    </row>
    <row r="2646" spans="1:7" x14ac:dyDescent="0.2">
      <c r="A2646">
        <v>37</v>
      </c>
      <c r="B2646" t="s">
        <v>141</v>
      </c>
      <c r="C2646" t="s">
        <v>37</v>
      </c>
      <c r="D2646" t="s">
        <v>38</v>
      </c>
      <c r="E2646">
        <v>2014</v>
      </c>
      <c r="F2646" t="s">
        <v>134</v>
      </c>
      <c r="G2646">
        <v>390</v>
      </c>
    </row>
    <row r="2647" spans="1:7" x14ac:dyDescent="0.2">
      <c r="A2647">
        <v>37</v>
      </c>
      <c r="B2647" t="s">
        <v>141</v>
      </c>
      <c r="C2647" t="s">
        <v>37</v>
      </c>
      <c r="D2647" t="s">
        <v>38</v>
      </c>
      <c r="E2647">
        <v>2016</v>
      </c>
      <c r="F2647" t="s">
        <v>0</v>
      </c>
      <c r="G2647">
        <v>405</v>
      </c>
    </row>
    <row r="2648" spans="1:7" x14ac:dyDescent="0.2">
      <c r="A2648">
        <v>37</v>
      </c>
      <c r="B2648" t="s">
        <v>141</v>
      </c>
      <c r="C2648" t="s">
        <v>37</v>
      </c>
      <c r="D2648" t="s">
        <v>38</v>
      </c>
      <c r="E2648">
        <v>2015</v>
      </c>
      <c r="F2648" t="s">
        <v>0</v>
      </c>
      <c r="G2648">
        <v>390</v>
      </c>
    </row>
    <row r="2649" spans="1:7" x14ac:dyDescent="0.2">
      <c r="A2649">
        <v>37</v>
      </c>
      <c r="B2649" t="s">
        <v>141</v>
      </c>
      <c r="C2649" t="s">
        <v>37</v>
      </c>
      <c r="D2649" t="s">
        <v>38</v>
      </c>
      <c r="E2649">
        <v>2012</v>
      </c>
      <c r="F2649" t="s">
        <v>135</v>
      </c>
      <c r="G2649">
        <v>368.7</v>
      </c>
    </row>
    <row r="2650" spans="1:7" x14ac:dyDescent="0.2">
      <c r="A2650">
        <v>37</v>
      </c>
      <c r="B2650" t="s">
        <v>141</v>
      </c>
      <c r="C2650" t="s">
        <v>37</v>
      </c>
      <c r="D2650" t="s">
        <v>38</v>
      </c>
      <c r="E2650">
        <v>2016</v>
      </c>
      <c r="F2650" t="s">
        <v>1</v>
      </c>
      <c r="G2650">
        <v>410</v>
      </c>
    </row>
    <row r="2651" spans="1:7" x14ac:dyDescent="0.2">
      <c r="A2651">
        <v>37</v>
      </c>
      <c r="B2651" t="s">
        <v>141</v>
      </c>
      <c r="C2651" t="s">
        <v>37</v>
      </c>
      <c r="D2651" t="s">
        <v>38</v>
      </c>
      <c r="E2651">
        <v>2015</v>
      </c>
      <c r="F2651" t="s">
        <v>1</v>
      </c>
      <c r="G2651">
        <v>405</v>
      </c>
    </row>
    <row r="2652" spans="1:7" x14ac:dyDescent="0.2">
      <c r="A2652">
        <v>37</v>
      </c>
      <c r="B2652" t="s">
        <v>141</v>
      </c>
      <c r="C2652" t="s">
        <v>37</v>
      </c>
      <c r="D2652" t="s">
        <v>38</v>
      </c>
      <c r="E2652">
        <v>2013</v>
      </c>
      <c r="F2652" t="s">
        <v>135</v>
      </c>
      <c r="G2652">
        <v>382.7</v>
      </c>
    </row>
    <row r="2653" spans="1:7" x14ac:dyDescent="0.2">
      <c r="A2653">
        <v>37</v>
      </c>
      <c r="B2653" t="s">
        <v>141</v>
      </c>
      <c r="C2653" t="s">
        <v>37</v>
      </c>
      <c r="D2653" t="s">
        <v>38</v>
      </c>
      <c r="E2653">
        <v>2017</v>
      </c>
      <c r="F2653" t="s">
        <v>0</v>
      </c>
      <c r="G2653">
        <v>410</v>
      </c>
    </row>
    <row r="2654" spans="1:7" x14ac:dyDescent="0.2">
      <c r="A2654">
        <v>37</v>
      </c>
      <c r="B2654" t="s">
        <v>141</v>
      </c>
      <c r="C2654" t="s">
        <v>37</v>
      </c>
      <c r="D2654" t="s">
        <v>38</v>
      </c>
      <c r="E2654">
        <v>2017</v>
      </c>
      <c r="F2654" t="s">
        <v>1</v>
      </c>
      <c r="G2654">
        <v>415</v>
      </c>
    </row>
    <row r="2655" spans="1:7" x14ac:dyDescent="0.2">
      <c r="A2655">
        <v>37</v>
      </c>
      <c r="B2655" t="s">
        <v>142</v>
      </c>
      <c r="C2655" t="s">
        <v>37</v>
      </c>
      <c r="D2655" t="s">
        <v>38</v>
      </c>
      <c r="E2655">
        <v>2017</v>
      </c>
      <c r="F2655" t="s">
        <v>0</v>
      </c>
      <c r="G2655">
        <v>428</v>
      </c>
    </row>
    <row r="2656" spans="1:7" x14ac:dyDescent="0.2">
      <c r="A2656">
        <v>37</v>
      </c>
      <c r="B2656" t="s">
        <v>142</v>
      </c>
      <c r="C2656" t="s">
        <v>37</v>
      </c>
      <c r="D2656" t="s">
        <v>38</v>
      </c>
      <c r="E2656">
        <v>2018</v>
      </c>
      <c r="F2656" t="s">
        <v>1</v>
      </c>
      <c r="G2656">
        <v>440</v>
      </c>
    </row>
    <row r="2657" spans="1:7" x14ac:dyDescent="0.2">
      <c r="A2657">
        <v>37</v>
      </c>
      <c r="B2657" t="s">
        <v>142</v>
      </c>
      <c r="C2657" t="s">
        <v>37</v>
      </c>
      <c r="D2657" t="s">
        <v>38</v>
      </c>
      <c r="E2657">
        <v>2015</v>
      </c>
      <c r="F2657" t="s">
        <v>134</v>
      </c>
      <c r="G2657">
        <v>425</v>
      </c>
    </row>
    <row r="2658" spans="1:7" x14ac:dyDescent="0.2">
      <c r="A2658">
        <v>37</v>
      </c>
      <c r="B2658" t="s">
        <v>142</v>
      </c>
      <c r="C2658" t="s">
        <v>37</v>
      </c>
      <c r="D2658" t="s">
        <v>38</v>
      </c>
      <c r="E2658">
        <v>2017</v>
      </c>
      <c r="F2658" t="s">
        <v>1</v>
      </c>
      <c r="G2658">
        <v>435</v>
      </c>
    </row>
    <row r="2659" spans="1:7" x14ac:dyDescent="0.2">
      <c r="A2659">
        <v>37</v>
      </c>
      <c r="B2659" t="s">
        <v>142</v>
      </c>
      <c r="C2659" t="s">
        <v>37</v>
      </c>
      <c r="D2659" t="s">
        <v>38</v>
      </c>
      <c r="E2659">
        <v>2013</v>
      </c>
      <c r="F2659" t="s">
        <v>135</v>
      </c>
      <c r="G2659">
        <v>407.6</v>
      </c>
    </row>
    <row r="2660" spans="1:7" x14ac:dyDescent="0.2">
      <c r="A2660">
        <v>37</v>
      </c>
      <c r="B2660" t="s">
        <v>142</v>
      </c>
      <c r="C2660" t="s">
        <v>37</v>
      </c>
      <c r="D2660" t="s">
        <v>38</v>
      </c>
      <c r="E2660">
        <v>2016</v>
      </c>
      <c r="F2660" t="s">
        <v>0</v>
      </c>
      <c r="G2660">
        <v>425</v>
      </c>
    </row>
    <row r="2661" spans="1:7" x14ac:dyDescent="0.2">
      <c r="A2661">
        <v>37</v>
      </c>
      <c r="B2661" t="s">
        <v>142</v>
      </c>
      <c r="C2661" t="s">
        <v>37</v>
      </c>
      <c r="D2661" t="s">
        <v>38</v>
      </c>
      <c r="E2661">
        <v>2018</v>
      </c>
      <c r="F2661" t="s">
        <v>0</v>
      </c>
      <c r="G2661">
        <v>430</v>
      </c>
    </row>
    <row r="2662" spans="1:7" x14ac:dyDescent="0.2">
      <c r="A2662">
        <v>37</v>
      </c>
      <c r="B2662" t="s">
        <v>142</v>
      </c>
      <c r="C2662" t="s">
        <v>37</v>
      </c>
      <c r="D2662" t="s">
        <v>38</v>
      </c>
      <c r="E2662">
        <v>2014</v>
      </c>
      <c r="F2662" t="s">
        <v>135</v>
      </c>
      <c r="G2662">
        <v>421.8</v>
      </c>
    </row>
    <row r="2663" spans="1:7" x14ac:dyDescent="0.2">
      <c r="A2663">
        <v>37</v>
      </c>
      <c r="B2663" t="s">
        <v>142</v>
      </c>
      <c r="C2663" t="s">
        <v>37</v>
      </c>
      <c r="D2663" t="s">
        <v>38</v>
      </c>
      <c r="E2663">
        <v>2016</v>
      </c>
      <c r="F2663" t="s">
        <v>1</v>
      </c>
      <c r="G2663">
        <v>430</v>
      </c>
    </row>
    <row r="2664" spans="1:7" x14ac:dyDescent="0.2">
      <c r="A2664">
        <v>37</v>
      </c>
      <c r="B2664" t="s">
        <v>143</v>
      </c>
      <c r="C2664" t="s">
        <v>37</v>
      </c>
      <c r="D2664" t="s">
        <v>38</v>
      </c>
      <c r="E2664">
        <v>2016</v>
      </c>
      <c r="F2664" t="s">
        <v>134</v>
      </c>
      <c r="G2664">
        <v>450</v>
      </c>
    </row>
    <row r="2665" spans="1:7" x14ac:dyDescent="0.2">
      <c r="A2665">
        <v>37</v>
      </c>
      <c r="B2665" t="s">
        <v>143</v>
      </c>
      <c r="C2665" t="s">
        <v>37</v>
      </c>
      <c r="D2665" t="s">
        <v>38</v>
      </c>
      <c r="E2665">
        <v>2019</v>
      </c>
      <c r="F2665" t="s">
        <v>1</v>
      </c>
      <c r="G2665">
        <v>490</v>
      </c>
    </row>
    <row r="2666" spans="1:7" x14ac:dyDescent="0.2">
      <c r="A2666">
        <v>37</v>
      </c>
      <c r="B2666" t="s">
        <v>143</v>
      </c>
      <c r="C2666" t="s">
        <v>37</v>
      </c>
      <c r="D2666" t="s">
        <v>38</v>
      </c>
      <c r="E2666">
        <v>2018</v>
      </c>
      <c r="F2666" t="s">
        <v>0</v>
      </c>
      <c r="G2666">
        <v>465</v>
      </c>
    </row>
    <row r="2667" spans="1:7" x14ac:dyDescent="0.2">
      <c r="A2667">
        <v>37</v>
      </c>
      <c r="B2667" t="s">
        <v>143</v>
      </c>
      <c r="C2667" t="s">
        <v>37</v>
      </c>
      <c r="D2667" t="s">
        <v>38</v>
      </c>
      <c r="E2667">
        <v>2017</v>
      </c>
      <c r="F2667" t="s">
        <v>0</v>
      </c>
      <c r="G2667">
        <v>460</v>
      </c>
    </row>
    <row r="2668" spans="1:7" x14ac:dyDescent="0.2">
      <c r="A2668">
        <v>37</v>
      </c>
      <c r="B2668" t="s">
        <v>143</v>
      </c>
      <c r="C2668" t="s">
        <v>37</v>
      </c>
      <c r="D2668" t="s">
        <v>38</v>
      </c>
      <c r="E2668">
        <v>2018</v>
      </c>
      <c r="F2668" t="s">
        <v>1</v>
      </c>
      <c r="G2668">
        <v>475</v>
      </c>
    </row>
    <row r="2669" spans="1:7" x14ac:dyDescent="0.2">
      <c r="A2669">
        <v>37</v>
      </c>
      <c r="B2669" t="s">
        <v>143</v>
      </c>
      <c r="C2669" t="s">
        <v>37</v>
      </c>
      <c r="D2669" t="s">
        <v>38</v>
      </c>
      <c r="E2669">
        <v>2017</v>
      </c>
      <c r="F2669" t="s">
        <v>1</v>
      </c>
      <c r="G2669">
        <v>465</v>
      </c>
    </row>
    <row r="2670" spans="1:7" x14ac:dyDescent="0.2">
      <c r="A2670">
        <v>37</v>
      </c>
      <c r="B2670" t="s">
        <v>143</v>
      </c>
      <c r="C2670" t="s">
        <v>37</v>
      </c>
      <c r="D2670" t="s">
        <v>38</v>
      </c>
      <c r="E2670">
        <v>2019</v>
      </c>
      <c r="F2670" t="s">
        <v>0</v>
      </c>
      <c r="G2670">
        <v>475</v>
      </c>
    </row>
    <row r="2671" spans="1:7" x14ac:dyDescent="0.2">
      <c r="A2671">
        <v>37</v>
      </c>
      <c r="B2671" t="s">
        <v>143</v>
      </c>
      <c r="C2671" t="s">
        <v>37</v>
      </c>
      <c r="D2671" t="s">
        <v>38</v>
      </c>
      <c r="E2671">
        <v>2014</v>
      </c>
      <c r="F2671" t="s">
        <v>135</v>
      </c>
      <c r="G2671">
        <v>421.79250000000002</v>
      </c>
    </row>
    <row r="2672" spans="1:7" x14ac:dyDescent="0.2">
      <c r="A2672">
        <v>37</v>
      </c>
      <c r="B2672" t="s">
        <v>143</v>
      </c>
      <c r="C2672" t="s">
        <v>37</v>
      </c>
      <c r="D2672" t="s">
        <v>38</v>
      </c>
      <c r="E2672">
        <v>2015</v>
      </c>
      <c r="F2672" t="s">
        <v>135</v>
      </c>
      <c r="G2672">
        <v>423.99939999999998</v>
      </c>
    </row>
    <row r="2673" spans="1:7" x14ac:dyDescent="0.2">
      <c r="A2673">
        <v>37</v>
      </c>
      <c r="B2673" t="s">
        <v>144</v>
      </c>
      <c r="C2673" t="s">
        <v>37</v>
      </c>
      <c r="D2673" t="s">
        <v>38</v>
      </c>
      <c r="E2673">
        <v>2016</v>
      </c>
      <c r="F2673" t="s">
        <v>135</v>
      </c>
      <c r="G2673">
        <v>453.9</v>
      </c>
    </row>
    <row r="2674" spans="1:7" x14ac:dyDescent="0.2">
      <c r="A2674">
        <v>37</v>
      </c>
      <c r="B2674" t="s">
        <v>144</v>
      </c>
      <c r="C2674" t="s">
        <v>37</v>
      </c>
      <c r="D2674" t="s">
        <v>38</v>
      </c>
      <c r="E2674">
        <v>2019</v>
      </c>
      <c r="F2674" t="s">
        <v>133</v>
      </c>
      <c r="G2674">
        <v>464</v>
      </c>
    </row>
    <row r="2675" spans="1:7" x14ac:dyDescent="0.2">
      <c r="A2675">
        <v>37</v>
      </c>
      <c r="B2675" t="s">
        <v>144</v>
      </c>
      <c r="C2675" t="s">
        <v>37</v>
      </c>
      <c r="D2675" t="s">
        <v>38</v>
      </c>
      <c r="E2675">
        <v>2018</v>
      </c>
      <c r="F2675" t="s">
        <v>133</v>
      </c>
      <c r="G2675">
        <v>460</v>
      </c>
    </row>
    <row r="2676" spans="1:7" x14ac:dyDescent="0.2">
      <c r="A2676">
        <v>37</v>
      </c>
      <c r="B2676" t="s">
        <v>144</v>
      </c>
      <c r="C2676" t="s">
        <v>37</v>
      </c>
      <c r="D2676" t="s">
        <v>38</v>
      </c>
      <c r="E2676">
        <v>2020</v>
      </c>
      <c r="F2676" t="s">
        <v>133</v>
      </c>
      <c r="G2676">
        <v>468</v>
      </c>
    </row>
    <row r="2677" spans="1:7" x14ac:dyDescent="0.2">
      <c r="A2677">
        <v>37</v>
      </c>
      <c r="B2677" t="s">
        <v>144</v>
      </c>
      <c r="C2677" t="s">
        <v>37</v>
      </c>
      <c r="D2677" t="s">
        <v>38</v>
      </c>
      <c r="E2677">
        <v>2017</v>
      </c>
      <c r="F2677" t="s">
        <v>134</v>
      </c>
      <c r="G2677">
        <v>460</v>
      </c>
    </row>
    <row r="2678" spans="1:7" x14ac:dyDescent="0.2">
      <c r="A2678">
        <v>37</v>
      </c>
      <c r="B2678" t="s">
        <v>144</v>
      </c>
      <c r="C2678" t="s">
        <v>37</v>
      </c>
      <c r="D2678" t="s">
        <v>38</v>
      </c>
      <c r="E2678">
        <v>2019</v>
      </c>
      <c r="F2678" t="s">
        <v>1</v>
      </c>
      <c r="G2678">
        <v>475</v>
      </c>
    </row>
    <row r="2679" spans="1:7" x14ac:dyDescent="0.2">
      <c r="A2679">
        <v>37</v>
      </c>
      <c r="B2679" t="s">
        <v>144</v>
      </c>
      <c r="C2679" t="s">
        <v>37</v>
      </c>
      <c r="D2679" t="s">
        <v>38</v>
      </c>
      <c r="E2679">
        <v>2018</v>
      </c>
      <c r="F2679" t="s">
        <v>1</v>
      </c>
      <c r="G2679">
        <v>470</v>
      </c>
    </row>
    <row r="2680" spans="1:7" x14ac:dyDescent="0.2">
      <c r="A2680">
        <v>37</v>
      </c>
      <c r="B2680" t="s">
        <v>144</v>
      </c>
      <c r="C2680" t="s">
        <v>37</v>
      </c>
      <c r="D2680" t="s">
        <v>38</v>
      </c>
      <c r="E2680">
        <v>2020</v>
      </c>
      <c r="F2680" t="s">
        <v>1</v>
      </c>
      <c r="G2680">
        <v>480</v>
      </c>
    </row>
    <row r="2681" spans="1:7" x14ac:dyDescent="0.2">
      <c r="A2681">
        <v>37</v>
      </c>
      <c r="B2681" t="s">
        <v>144</v>
      </c>
      <c r="C2681" t="s">
        <v>37</v>
      </c>
      <c r="D2681" t="s">
        <v>38</v>
      </c>
      <c r="E2681">
        <v>2018</v>
      </c>
      <c r="F2681" t="s">
        <v>0</v>
      </c>
      <c r="G2681">
        <v>470</v>
      </c>
    </row>
    <row r="2682" spans="1:7" x14ac:dyDescent="0.2">
      <c r="A2682">
        <v>37</v>
      </c>
      <c r="B2682" t="s">
        <v>144</v>
      </c>
      <c r="C2682" t="s">
        <v>37</v>
      </c>
      <c r="D2682" t="s">
        <v>38</v>
      </c>
      <c r="E2682">
        <v>2020</v>
      </c>
      <c r="F2682" t="s">
        <v>0</v>
      </c>
      <c r="G2682">
        <v>480</v>
      </c>
    </row>
    <row r="2683" spans="1:7" x14ac:dyDescent="0.2">
      <c r="A2683">
        <v>37</v>
      </c>
      <c r="B2683" t="s">
        <v>144</v>
      </c>
      <c r="C2683" t="s">
        <v>37</v>
      </c>
      <c r="D2683" t="s">
        <v>38</v>
      </c>
      <c r="E2683">
        <v>2019</v>
      </c>
      <c r="F2683" t="s">
        <v>0</v>
      </c>
      <c r="G2683">
        <v>475</v>
      </c>
    </row>
    <row r="2684" spans="1:7" x14ac:dyDescent="0.2">
      <c r="A2684">
        <v>37</v>
      </c>
      <c r="B2684" t="s">
        <v>144</v>
      </c>
      <c r="C2684" t="s">
        <v>37</v>
      </c>
      <c r="D2684" t="s">
        <v>38</v>
      </c>
      <c r="E2684">
        <v>2015</v>
      </c>
      <c r="F2684" t="s">
        <v>135</v>
      </c>
      <c r="G2684">
        <v>395.2</v>
      </c>
    </row>
    <row r="2685" spans="1:7" x14ac:dyDescent="0.2">
      <c r="A2685">
        <v>37</v>
      </c>
      <c r="B2685" t="s">
        <v>145</v>
      </c>
      <c r="C2685" t="s">
        <v>37</v>
      </c>
      <c r="D2685" t="s">
        <v>38</v>
      </c>
      <c r="E2685">
        <v>2017</v>
      </c>
      <c r="F2685" t="s">
        <v>135</v>
      </c>
      <c r="G2685">
        <v>427</v>
      </c>
    </row>
    <row r="2686" spans="1:7" x14ac:dyDescent="0.2">
      <c r="A2686">
        <v>37</v>
      </c>
      <c r="B2686" t="s">
        <v>145</v>
      </c>
      <c r="C2686" t="s">
        <v>37</v>
      </c>
      <c r="D2686" t="s">
        <v>38</v>
      </c>
      <c r="E2686">
        <v>2020</v>
      </c>
      <c r="F2686" t="s">
        <v>0</v>
      </c>
      <c r="G2686">
        <v>468</v>
      </c>
    </row>
    <row r="2687" spans="1:7" x14ac:dyDescent="0.2">
      <c r="A2687">
        <v>37</v>
      </c>
      <c r="B2687" t="s">
        <v>145</v>
      </c>
      <c r="C2687" t="s">
        <v>37</v>
      </c>
      <c r="D2687" t="s">
        <v>38</v>
      </c>
      <c r="E2687">
        <v>2019</v>
      </c>
      <c r="F2687" t="s">
        <v>0</v>
      </c>
      <c r="G2687">
        <v>464</v>
      </c>
    </row>
    <row r="2688" spans="1:7" x14ac:dyDescent="0.2">
      <c r="A2688">
        <v>37</v>
      </c>
      <c r="B2688" t="s">
        <v>145</v>
      </c>
      <c r="C2688" t="s">
        <v>37</v>
      </c>
      <c r="D2688" t="s">
        <v>38</v>
      </c>
      <c r="E2688">
        <v>2021</v>
      </c>
      <c r="F2688" t="s">
        <v>0</v>
      </c>
      <c r="G2688">
        <v>470</v>
      </c>
    </row>
    <row r="2689" spans="1:7" x14ac:dyDescent="0.2">
      <c r="A2689">
        <v>37</v>
      </c>
      <c r="B2689" t="s">
        <v>145</v>
      </c>
      <c r="C2689" t="s">
        <v>37</v>
      </c>
      <c r="D2689" t="s">
        <v>38</v>
      </c>
      <c r="E2689">
        <v>2018</v>
      </c>
      <c r="F2689" t="s">
        <v>134</v>
      </c>
      <c r="G2689">
        <v>460</v>
      </c>
    </row>
    <row r="2690" spans="1:7" x14ac:dyDescent="0.2">
      <c r="A2690">
        <v>37</v>
      </c>
      <c r="B2690" t="s">
        <v>145</v>
      </c>
      <c r="C2690" t="s">
        <v>37</v>
      </c>
      <c r="D2690" t="s">
        <v>38</v>
      </c>
      <c r="E2690">
        <v>2020</v>
      </c>
      <c r="F2690" t="s">
        <v>1</v>
      </c>
      <c r="G2690">
        <v>470</v>
      </c>
    </row>
    <row r="2691" spans="1:7" x14ac:dyDescent="0.2">
      <c r="A2691">
        <v>37</v>
      </c>
      <c r="B2691" t="s">
        <v>145</v>
      </c>
      <c r="C2691" t="s">
        <v>37</v>
      </c>
      <c r="D2691" t="s">
        <v>38</v>
      </c>
      <c r="E2691">
        <v>2019</v>
      </c>
      <c r="F2691" t="s">
        <v>1</v>
      </c>
      <c r="G2691">
        <v>470</v>
      </c>
    </row>
    <row r="2692" spans="1:7" x14ac:dyDescent="0.2">
      <c r="A2692">
        <v>37</v>
      </c>
      <c r="B2692" t="s">
        <v>145</v>
      </c>
      <c r="C2692" t="s">
        <v>37</v>
      </c>
      <c r="D2692" t="s">
        <v>38</v>
      </c>
      <c r="E2692">
        <v>2021</v>
      </c>
      <c r="F2692" t="s">
        <v>1</v>
      </c>
      <c r="G2692">
        <v>475</v>
      </c>
    </row>
    <row r="2693" spans="1:7" x14ac:dyDescent="0.2">
      <c r="A2693">
        <v>37</v>
      </c>
      <c r="B2693" t="s">
        <v>145</v>
      </c>
      <c r="C2693" t="s">
        <v>37</v>
      </c>
      <c r="D2693" t="s">
        <v>38</v>
      </c>
      <c r="E2693">
        <v>2019</v>
      </c>
      <c r="F2693" t="s">
        <v>133</v>
      </c>
      <c r="G2693">
        <v>460</v>
      </c>
    </row>
    <row r="2694" spans="1:7" x14ac:dyDescent="0.2">
      <c r="A2694">
        <v>37</v>
      </c>
      <c r="B2694" t="s">
        <v>145</v>
      </c>
      <c r="C2694" t="s">
        <v>37</v>
      </c>
      <c r="D2694" t="s">
        <v>38</v>
      </c>
      <c r="E2694">
        <v>2021</v>
      </c>
      <c r="F2694" t="s">
        <v>133</v>
      </c>
      <c r="G2694">
        <v>468</v>
      </c>
    </row>
    <row r="2695" spans="1:7" x14ac:dyDescent="0.2">
      <c r="A2695">
        <v>37</v>
      </c>
      <c r="B2695" t="s">
        <v>145</v>
      </c>
      <c r="C2695" t="s">
        <v>37</v>
      </c>
      <c r="D2695" t="s">
        <v>38</v>
      </c>
      <c r="E2695">
        <v>2020</v>
      </c>
      <c r="F2695" t="s">
        <v>133</v>
      </c>
      <c r="G2695">
        <v>460</v>
      </c>
    </row>
    <row r="2696" spans="1:7" x14ac:dyDescent="0.2">
      <c r="A2696">
        <v>37</v>
      </c>
      <c r="B2696" t="s">
        <v>145</v>
      </c>
      <c r="C2696" t="s">
        <v>37</v>
      </c>
      <c r="D2696" t="s">
        <v>38</v>
      </c>
      <c r="E2696">
        <v>2016</v>
      </c>
      <c r="F2696" t="s">
        <v>135</v>
      </c>
      <c r="G2696">
        <v>491.5</v>
      </c>
    </row>
    <row r="2697" spans="1:7" x14ac:dyDescent="0.2">
      <c r="A2697">
        <v>37</v>
      </c>
      <c r="B2697" t="s">
        <v>146</v>
      </c>
      <c r="C2697" t="s">
        <v>37</v>
      </c>
      <c r="D2697" t="s">
        <v>38</v>
      </c>
      <c r="E2697">
        <v>2017</v>
      </c>
      <c r="F2697" t="s">
        <v>135</v>
      </c>
      <c r="G2697">
        <v>427</v>
      </c>
    </row>
    <row r="2698" spans="1:7" x14ac:dyDescent="0.2">
      <c r="A2698">
        <v>37</v>
      </c>
      <c r="B2698" t="s">
        <v>146</v>
      </c>
      <c r="C2698" t="s">
        <v>37</v>
      </c>
      <c r="D2698" t="s">
        <v>38</v>
      </c>
      <c r="E2698">
        <v>2021</v>
      </c>
      <c r="F2698" t="s">
        <v>133</v>
      </c>
      <c r="G2698">
        <v>486</v>
      </c>
    </row>
    <row r="2699" spans="1:7" x14ac:dyDescent="0.2">
      <c r="A2699">
        <v>37</v>
      </c>
      <c r="B2699" t="s">
        <v>146</v>
      </c>
      <c r="C2699" t="s">
        <v>37</v>
      </c>
      <c r="D2699" t="s">
        <v>38</v>
      </c>
      <c r="E2699">
        <v>2020</v>
      </c>
      <c r="F2699" t="s">
        <v>133</v>
      </c>
      <c r="G2699">
        <v>486</v>
      </c>
    </row>
    <row r="2700" spans="1:7" x14ac:dyDescent="0.2">
      <c r="A2700">
        <v>37</v>
      </c>
      <c r="B2700" t="s">
        <v>146</v>
      </c>
      <c r="C2700" t="s">
        <v>37</v>
      </c>
      <c r="D2700" t="s">
        <v>38</v>
      </c>
      <c r="E2700">
        <v>2022</v>
      </c>
      <c r="F2700" t="s">
        <v>133</v>
      </c>
      <c r="G2700">
        <v>487</v>
      </c>
    </row>
    <row r="2701" spans="1:7" x14ac:dyDescent="0.2">
      <c r="A2701">
        <v>37</v>
      </c>
      <c r="B2701" t="s">
        <v>146</v>
      </c>
      <c r="C2701" t="s">
        <v>37</v>
      </c>
      <c r="D2701" t="s">
        <v>38</v>
      </c>
      <c r="E2701">
        <v>2018</v>
      </c>
      <c r="F2701" t="s">
        <v>135</v>
      </c>
      <c r="G2701">
        <v>491.9</v>
      </c>
    </row>
    <row r="2702" spans="1:7" x14ac:dyDescent="0.2">
      <c r="A2702">
        <v>37</v>
      </c>
      <c r="B2702" t="s">
        <v>146</v>
      </c>
      <c r="C2702" t="s">
        <v>37</v>
      </c>
      <c r="D2702" t="s">
        <v>38</v>
      </c>
      <c r="E2702">
        <v>2021</v>
      </c>
      <c r="F2702" t="s">
        <v>0</v>
      </c>
      <c r="G2702">
        <v>495</v>
      </c>
    </row>
    <row r="2703" spans="1:7" x14ac:dyDescent="0.2">
      <c r="A2703">
        <v>37</v>
      </c>
      <c r="B2703" t="s">
        <v>146</v>
      </c>
      <c r="C2703" t="s">
        <v>37</v>
      </c>
      <c r="D2703" t="s">
        <v>38</v>
      </c>
      <c r="E2703">
        <v>2020</v>
      </c>
      <c r="F2703" t="s">
        <v>0</v>
      </c>
      <c r="G2703">
        <v>494</v>
      </c>
    </row>
    <row r="2704" spans="1:7" x14ac:dyDescent="0.2">
      <c r="A2704">
        <v>37</v>
      </c>
      <c r="B2704" t="s">
        <v>146</v>
      </c>
      <c r="C2704" t="s">
        <v>37</v>
      </c>
      <c r="D2704" t="s">
        <v>38</v>
      </c>
      <c r="E2704">
        <v>2022</v>
      </c>
      <c r="F2704" t="s">
        <v>0</v>
      </c>
      <c r="G2704">
        <v>497</v>
      </c>
    </row>
    <row r="2705" spans="1:7" x14ac:dyDescent="0.2">
      <c r="A2705">
        <v>37</v>
      </c>
      <c r="B2705" t="s">
        <v>146</v>
      </c>
      <c r="C2705" t="s">
        <v>37</v>
      </c>
      <c r="D2705" t="s">
        <v>38</v>
      </c>
      <c r="E2705">
        <v>2019</v>
      </c>
      <c r="F2705" t="s">
        <v>134</v>
      </c>
      <c r="G2705">
        <v>493</v>
      </c>
    </row>
    <row r="2706" spans="1:7" x14ac:dyDescent="0.2">
      <c r="A2706">
        <v>37</v>
      </c>
      <c r="B2706" t="s">
        <v>146</v>
      </c>
      <c r="C2706" t="s">
        <v>37</v>
      </c>
      <c r="D2706" t="s">
        <v>38</v>
      </c>
      <c r="E2706">
        <v>2021</v>
      </c>
      <c r="F2706" t="s">
        <v>1</v>
      </c>
      <c r="G2706">
        <v>500</v>
      </c>
    </row>
    <row r="2707" spans="1:7" x14ac:dyDescent="0.2">
      <c r="A2707">
        <v>37</v>
      </c>
      <c r="B2707" t="s">
        <v>146</v>
      </c>
      <c r="C2707" t="s">
        <v>37</v>
      </c>
      <c r="D2707" t="s">
        <v>38</v>
      </c>
      <c r="E2707">
        <v>2020</v>
      </c>
      <c r="F2707" t="s">
        <v>1</v>
      </c>
      <c r="G2707">
        <v>496</v>
      </c>
    </row>
    <row r="2708" spans="1:7" x14ac:dyDescent="0.2">
      <c r="A2708">
        <v>37</v>
      </c>
      <c r="B2708" t="s">
        <v>146</v>
      </c>
      <c r="C2708" t="s">
        <v>37</v>
      </c>
      <c r="D2708" t="s">
        <v>38</v>
      </c>
      <c r="E2708">
        <v>2022</v>
      </c>
      <c r="F2708" t="s">
        <v>1</v>
      </c>
      <c r="G2708">
        <v>505</v>
      </c>
    </row>
    <row r="2709" spans="1:7" x14ac:dyDescent="0.2">
      <c r="A2709">
        <v>38</v>
      </c>
      <c r="B2709" t="s">
        <v>142</v>
      </c>
      <c r="C2709" t="s">
        <v>74</v>
      </c>
      <c r="D2709" t="s">
        <v>73</v>
      </c>
      <c r="E2709">
        <v>2017</v>
      </c>
      <c r="F2709" t="s">
        <v>0</v>
      </c>
      <c r="G2709">
        <v>5</v>
      </c>
    </row>
    <row r="2710" spans="1:7" x14ac:dyDescent="0.2">
      <c r="A2710">
        <v>38</v>
      </c>
      <c r="B2710" t="s">
        <v>142</v>
      </c>
      <c r="C2710" t="s">
        <v>74</v>
      </c>
      <c r="D2710" t="s">
        <v>73</v>
      </c>
      <c r="E2710">
        <v>2018</v>
      </c>
      <c r="F2710" t="s">
        <v>1</v>
      </c>
      <c r="G2710">
        <v>508</v>
      </c>
    </row>
    <row r="2711" spans="1:7" x14ac:dyDescent="0.2">
      <c r="A2711">
        <v>38</v>
      </c>
      <c r="B2711" t="s">
        <v>142</v>
      </c>
      <c r="C2711" t="s">
        <v>74</v>
      </c>
      <c r="D2711" t="s">
        <v>73</v>
      </c>
      <c r="E2711">
        <v>2015</v>
      </c>
      <c r="F2711" t="s">
        <v>134</v>
      </c>
      <c r="G2711">
        <v>275</v>
      </c>
    </row>
    <row r="2712" spans="1:7" x14ac:dyDescent="0.2">
      <c r="A2712">
        <v>38</v>
      </c>
      <c r="B2712" t="s">
        <v>142</v>
      </c>
      <c r="C2712" t="s">
        <v>74</v>
      </c>
      <c r="D2712" t="s">
        <v>73</v>
      </c>
      <c r="E2712">
        <v>2017</v>
      </c>
      <c r="F2712" t="s">
        <v>1</v>
      </c>
      <c r="G2712">
        <v>508</v>
      </c>
    </row>
    <row r="2713" spans="1:7" x14ac:dyDescent="0.2">
      <c r="A2713">
        <v>38</v>
      </c>
      <c r="B2713" t="s">
        <v>142</v>
      </c>
      <c r="C2713" t="s">
        <v>74</v>
      </c>
      <c r="D2713" t="s">
        <v>73</v>
      </c>
      <c r="E2713">
        <v>2013</v>
      </c>
      <c r="F2713" t="s">
        <v>135</v>
      </c>
      <c r="G2713">
        <v>486.3</v>
      </c>
    </row>
    <row r="2714" spans="1:7" x14ac:dyDescent="0.2">
      <c r="A2714">
        <v>38</v>
      </c>
      <c r="B2714" t="s">
        <v>142</v>
      </c>
      <c r="C2714" t="s">
        <v>74</v>
      </c>
      <c r="D2714" t="s">
        <v>73</v>
      </c>
      <c r="E2714">
        <v>2016</v>
      </c>
      <c r="F2714" t="s">
        <v>0</v>
      </c>
      <c r="G2714">
        <v>5</v>
      </c>
    </row>
    <row r="2715" spans="1:7" x14ac:dyDescent="0.2">
      <c r="A2715">
        <v>38</v>
      </c>
      <c r="B2715" t="s">
        <v>142</v>
      </c>
      <c r="C2715" t="s">
        <v>74</v>
      </c>
      <c r="D2715" t="s">
        <v>73</v>
      </c>
      <c r="E2715">
        <v>2018</v>
      </c>
      <c r="F2715" t="s">
        <v>0</v>
      </c>
      <c r="G2715">
        <v>5</v>
      </c>
    </row>
    <row r="2716" spans="1:7" x14ac:dyDescent="0.2">
      <c r="A2716">
        <v>38</v>
      </c>
      <c r="B2716" t="s">
        <v>142</v>
      </c>
      <c r="C2716" t="s">
        <v>74</v>
      </c>
      <c r="D2716" t="s">
        <v>73</v>
      </c>
      <c r="E2716">
        <v>2014</v>
      </c>
      <c r="F2716" t="s">
        <v>135</v>
      </c>
      <c r="G2716">
        <v>834.13</v>
      </c>
    </row>
    <row r="2717" spans="1:7" x14ac:dyDescent="0.2">
      <c r="A2717">
        <v>38</v>
      </c>
      <c r="B2717" t="s">
        <v>142</v>
      </c>
      <c r="C2717" t="s">
        <v>74</v>
      </c>
      <c r="D2717" t="s">
        <v>73</v>
      </c>
      <c r="E2717">
        <v>2016</v>
      </c>
      <c r="F2717" t="s">
        <v>1</v>
      </c>
      <c r="G2717">
        <v>508</v>
      </c>
    </row>
    <row r="2718" spans="1:7" x14ac:dyDescent="0.2">
      <c r="A2718">
        <v>38</v>
      </c>
      <c r="B2718" t="s">
        <v>143</v>
      </c>
      <c r="C2718" t="s">
        <v>92</v>
      </c>
      <c r="D2718" t="s">
        <v>39</v>
      </c>
      <c r="E2718">
        <v>2016</v>
      </c>
      <c r="F2718" t="s">
        <v>134</v>
      </c>
      <c r="G2718">
        <v>442.6</v>
      </c>
    </row>
    <row r="2719" spans="1:7" x14ac:dyDescent="0.2">
      <c r="A2719">
        <v>38</v>
      </c>
      <c r="B2719" t="s">
        <v>143</v>
      </c>
      <c r="C2719" t="s">
        <v>92</v>
      </c>
      <c r="D2719" t="s">
        <v>39</v>
      </c>
      <c r="E2719">
        <v>2019</v>
      </c>
      <c r="F2719" t="s">
        <v>1</v>
      </c>
      <c r="G2719">
        <v>568.29999999999995</v>
      </c>
    </row>
    <row r="2720" spans="1:7" x14ac:dyDescent="0.2">
      <c r="A2720">
        <v>38</v>
      </c>
      <c r="B2720" t="s">
        <v>143</v>
      </c>
      <c r="C2720" t="s">
        <v>92</v>
      </c>
      <c r="D2720" t="s">
        <v>39</v>
      </c>
      <c r="E2720">
        <v>2018</v>
      </c>
      <c r="F2720" t="s">
        <v>0</v>
      </c>
      <c r="G2720">
        <v>450</v>
      </c>
    </row>
    <row r="2721" spans="1:7" x14ac:dyDescent="0.2">
      <c r="A2721">
        <v>38</v>
      </c>
      <c r="B2721" t="s">
        <v>143</v>
      </c>
      <c r="C2721" t="s">
        <v>92</v>
      </c>
      <c r="D2721" t="s">
        <v>39</v>
      </c>
      <c r="E2721">
        <v>2017</v>
      </c>
      <c r="F2721" t="s">
        <v>0</v>
      </c>
      <c r="G2721">
        <v>426.5</v>
      </c>
    </row>
    <row r="2722" spans="1:7" x14ac:dyDescent="0.2">
      <c r="A2722">
        <v>38</v>
      </c>
      <c r="B2722" t="s">
        <v>143</v>
      </c>
      <c r="C2722" t="s">
        <v>92</v>
      </c>
      <c r="D2722" t="s">
        <v>39</v>
      </c>
      <c r="E2722">
        <v>2018</v>
      </c>
      <c r="F2722" t="s">
        <v>1</v>
      </c>
      <c r="G2722">
        <v>519.9</v>
      </c>
    </row>
    <row r="2723" spans="1:7" x14ac:dyDescent="0.2">
      <c r="A2723">
        <v>38</v>
      </c>
      <c r="B2723" t="s">
        <v>143</v>
      </c>
      <c r="C2723" t="s">
        <v>92</v>
      </c>
      <c r="D2723" t="s">
        <v>39</v>
      </c>
      <c r="E2723">
        <v>2017</v>
      </c>
      <c r="F2723" t="s">
        <v>1</v>
      </c>
      <c r="G2723">
        <v>476.2</v>
      </c>
    </row>
    <row r="2724" spans="1:7" x14ac:dyDescent="0.2">
      <c r="A2724">
        <v>38</v>
      </c>
      <c r="B2724" t="s">
        <v>143</v>
      </c>
      <c r="C2724" t="s">
        <v>92</v>
      </c>
      <c r="D2724" t="s">
        <v>39</v>
      </c>
      <c r="E2724">
        <v>2019</v>
      </c>
      <c r="F2724" t="s">
        <v>0</v>
      </c>
      <c r="G2724">
        <v>477</v>
      </c>
    </row>
    <row r="2725" spans="1:7" x14ac:dyDescent="0.2">
      <c r="A2725">
        <v>38</v>
      </c>
      <c r="B2725" t="s">
        <v>143</v>
      </c>
      <c r="C2725" t="s">
        <v>92</v>
      </c>
      <c r="D2725" t="s">
        <v>39</v>
      </c>
      <c r="E2725">
        <v>2014</v>
      </c>
      <c r="F2725" t="s">
        <v>135</v>
      </c>
      <c r="G2725">
        <v>652.14</v>
      </c>
    </row>
    <row r="2726" spans="1:7" x14ac:dyDescent="0.2">
      <c r="A2726">
        <v>38</v>
      </c>
      <c r="B2726" t="s">
        <v>143</v>
      </c>
      <c r="C2726" t="s">
        <v>92</v>
      </c>
      <c r="D2726" t="s">
        <v>39</v>
      </c>
      <c r="E2726">
        <v>2015</v>
      </c>
      <c r="F2726" t="s">
        <v>135</v>
      </c>
      <c r="G2726">
        <v>344.7</v>
      </c>
    </row>
    <row r="2727" spans="1:7" x14ac:dyDescent="0.2">
      <c r="A2727">
        <v>38</v>
      </c>
      <c r="B2727" t="s">
        <v>144</v>
      </c>
      <c r="C2727" t="s">
        <v>70</v>
      </c>
      <c r="D2727" t="s">
        <v>39</v>
      </c>
      <c r="E2727">
        <v>2016</v>
      </c>
      <c r="F2727" t="s">
        <v>135</v>
      </c>
      <c r="G2727">
        <v>360.5</v>
      </c>
    </row>
    <row r="2728" spans="1:7" x14ac:dyDescent="0.2">
      <c r="A2728">
        <v>38</v>
      </c>
      <c r="B2728" t="s">
        <v>144</v>
      </c>
      <c r="C2728" t="s">
        <v>70</v>
      </c>
      <c r="D2728" t="s">
        <v>39</v>
      </c>
      <c r="E2728">
        <v>2019</v>
      </c>
      <c r="F2728" t="s">
        <v>133</v>
      </c>
      <c r="G2728">
        <v>213</v>
      </c>
    </row>
    <row r="2729" spans="1:7" x14ac:dyDescent="0.2">
      <c r="A2729">
        <v>38</v>
      </c>
      <c r="B2729" t="s">
        <v>144</v>
      </c>
      <c r="C2729" t="s">
        <v>70</v>
      </c>
      <c r="D2729" t="s">
        <v>39</v>
      </c>
      <c r="E2729">
        <v>2018</v>
      </c>
      <c r="F2729" t="s">
        <v>133</v>
      </c>
      <c r="G2729">
        <v>207</v>
      </c>
    </row>
    <row r="2730" spans="1:7" x14ac:dyDescent="0.2">
      <c r="A2730">
        <v>38</v>
      </c>
      <c r="B2730" t="s">
        <v>144</v>
      </c>
      <c r="C2730" t="s">
        <v>70</v>
      </c>
      <c r="D2730" t="s">
        <v>39</v>
      </c>
      <c r="E2730">
        <v>2020</v>
      </c>
      <c r="F2730" t="s">
        <v>133</v>
      </c>
      <c r="G2730">
        <v>220</v>
      </c>
    </row>
    <row r="2731" spans="1:7" x14ac:dyDescent="0.2">
      <c r="A2731">
        <v>38</v>
      </c>
      <c r="B2731" t="s">
        <v>144</v>
      </c>
      <c r="C2731" t="s">
        <v>70</v>
      </c>
      <c r="D2731" t="s">
        <v>39</v>
      </c>
      <c r="E2731">
        <v>2017</v>
      </c>
      <c r="F2731" t="s">
        <v>134</v>
      </c>
      <c r="G2731">
        <v>180</v>
      </c>
    </row>
    <row r="2732" spans="1:7" x14ac:dyDescent="0.2">
      <c r="A2732">
        <v>38</v>
      </c>
      <c r="B2732" t="s">
        <v>144</v>
      </c>
      <c r="C2732" t="s">
        <v>70</v>
      </c>
      <c r="D2732" t="s">
        <v>39</v>
      </c>
      <c r="E2732">
        <v>2019</v>
      </c>
      <c r="F2732" t="s">
        <v>1</v>
      </c>
      <c r="G2732">
        <v>425</v>
      </c>
    </row>
    <row r="2733" spans="1:7" x14ac:dyDescent="0.2">
      <c r="A2733">
        <v>38</v>
      </c>
      <c r="B2733" t="s">
        <v>144</v>
      </c>
      <c r="C2733" t="s">
        <v>70</v>
      </c>
      <c r="D2733" t="s">
        <v>39</v>
      </c>
      <c r="E2733">
        <v>2018</v>
      </c>
      <c r="F2733" t="s">
        <v>1</v>
      </c>
      <c r="G2733">
        <v>414</v>
      </c>
    </row>
    <row r="2734" spans="1:7" x14ac:dyDescent="0.2">
      <c r="A2734">
        <v>38</v>
      </c>
      <c r="B2734" t="s">
        <v>144</v>
      </c>
      <c r="C2734" t="s">
        <v>70</v>
      </c>
      <c r="D2734" t="s">
        <v>39</v>
      </c>
      <c r="E2734">
        <v>2020</v>
      </c>
      <c r="F2734" t="s">
        <v>1</v>
      </c>
      <c r="G2734">
        <v>440</v>
      </c>
    </row>
    <row r="2735" spans="1:7" x14ac:dyDescent="0.2">
      <c r="A2735">
        <v>38</v>
      </c>
      <c r="B2735" t="s">
        <v>144</v>
      </c>
      <c r="C2735" t="s">
        <v>70</v>
      </c>
      <c r="D2735" t="s">
        <v>39</v>
      </c>
      <c r="E2735">
        <v>2018</v>
      </c>
      <c r="F2735" t="s">
        <v>0</v>
      </c>
      <c r="G2735">
        <v>310.5</v>
      </c>
    </row>
    <row r="2736" spans="1:7" x14ac:dyDescent="0.2">
      <c r="A2736">
        <v>38</v>
      </c>
      <c r="B2736" t="s">
        <v>144</v>
      </c>
      <c r="C2736" t="s">
        <v>70</v>
      </c>
      <c r="D2736" t="s">
        <v>39</v>
      </c>
      <c r="E2736">
        <v>2020</v>
      </c>
      <c r="F2736" t="s">
        <v>0</v>
      </c>
      <c r="G2736">
        <v>330</v>
      </c>
    </row>
    <row r="2737" spans="1:7" x14ac:dyDescent="0.2">
      <c r="A2737">
        <v>38</v>
      </c>
      <c r="B2737" t="s">
        <v>144</v>
      </c>
      <c r="C2737" t="s">
        <v>70</v>
      </c>
      <c r="D2737" t="s">
        <v>39</v>
      </c>
      <c r="E2737">
        <v>2019</v>
      </c>
      <c r="F2737" t="s">
        <v>0</v>
      </c>
      <c r="G2737">
        <v>319</v>
      </c>
    </row>
    <row r="2738" spans="1:7" x14ac:dyDescent="0.2">
      <c r="A2738">
        <v>38</v>
      </c>
      <c r="B2738" t="s">
        <v>144</v>
      </c>
      <c r="C2738" t="s">
        <v>70</v>
      </c>
      <c r="D2738" t="s">
        <v>39</v>
      </c>
      <c r="E2738">
        <v>2015</v>
      </c>
      <c r="F2738" t="s">
        <v>135</v>
      </c>
      <c r="G2738">
        <v>348.5</v>
      </c>
    </row>
    <row r="2739" spans="1:7" x14ac:dyDescent="0.2">
      <c r="A2739">
        <v>38</v>
      </c>
      <c r="B2739" t="s">
        <v>145</v>
      </c>
      <c r="C2739" t="s">
        <v>68</v>
      </c>
      <c r="D2739" t="s">
        <v>39</v>
      </c>
      <c r="E2739">
        <v>2017</v>
      </c>
      <c r="F2739" t="s">
        <v>135</v>
      </c>
      <c r="G2739">
        <v>152</v>
      </c>
    </row>
    <row r="2740" spans="1:7" x14ac:dyDescent="0.2">
      <c r="A2740">
        <v>38</v>
      </c>
      <c r="B2740" t="s">
        <v>145</v>
      </c>
      <c r="C2740" t="s">
        <v>68</v>
      </c>
      <c r="D2740" t="s">
        <v>39</v>
      </c>
      <c r="E2740">
        <v>2020</v>
      </c>
      <c r="F2740" t="s">
        <v>0</v>
      </c>
      <c r="G2740">
        <v>168</v>
      </c>
    </row>
    <row r="2741" spans="1:7" x14ac:dyDescent="0.2">
      <c r="A2741">
        <v>38</v>
      </c>
      <c r="B2741" t="s">
        <v>145</v>
      </c>
      <c r="C2741" t="s">
        <v>68</v>
      </c>
      <c r="D2741" t="s">
        <v>39</v>
      </c>
      <c r="E2741">
        <v>2019</v>
      </c>
      <c r="F2741" t="s">
        <v>0</v>
      </c>
      <c r="G2741">
        <v>158</v>
      </c>
    </row>
    <row r="2742" spans="1:7" x14ac:dyDescent="0.2">
      <c r="A2742">
        <v>38</v>
      </c>
      <c r="B2742" t="s">
        <v>145</v>
      </c>
      <c r="C2742" t="s">
        <v>68</v>
      </c>
      <c r="D2742" t="s">
        <v>39</v>
      </c>
      <c r="E2742">
        <v>2021</v>
      </c>
      <c r="F2742" t="s">
        <v>0</v>
      </c>
      <c r="G2742">
        <v>176</v>
      </c>
    </row>
    <row r="2743" spans="1:7" x14ac:dyDescent="0.2">
      <c r="A2743">
        <v>38</v>
      </c>
      <c r="B2743" t="s">
        <v>145</v>
      </c>
      <c r="C2743" t="s">
        <v>68</v>
      </c>
      <c r="D2743" t="s">
        <v>39</v>
      </c>
      <c r="E2743">
        <v>2018</v>
      </c>
      <c r="F2743" t="s">
        <v>134</v>
      </c>
      <c r="G2743">
        <v>150</v>
      </c>
    </row>
    <row r="2744" spans="1:7" x14ac:dyDescent="0.2">
      <c r="A2744">
        <v>38</v>
      </c>
      <c r="B2744" t="s">
        <v>145</v>
      </c>
      <c r="C2744" t="s">
        <v>68</v>
      </c>
      <c r="D2744" t="s">
        <v>39</v>
      </c>
      <c r="E2744">
        <v>2020</v>
      </c>
      <c r="F2744" t="s">
        <v>1</v>
      </c>
      <c r="G2744">
        <v>180</v>
      </c>
    </row>
    <row r="2745" spans="1:7" x14ac:dyDescent="0.2">
      <c r="A2745">
        <v>38</v>
      </c>
      <c r="B2745" t="s">
        <v>145</v>
      </c>
      <c r="C2745" t="s">
        <v>68</v>
      </c>
      <c r="D2745" t="s">
        <v>39</v>
      </c>
      <c r="E2745">
        <v>2019</v>
      </c>
      <c r="F2745" t="s">
        <v>1</v>
      </c>
      <c r="G2745">
        <v>165</v>
      </c>
    </row>
    <row r="2746" spans="1:7" x14ac:dyDescent="0.2">
      <c r="A2746">
        <v>38</v>
      </c>
      <c r="B2746" t="s">
        <v>145</v>
      </c>
      <c r="C2746" t="s">
        <v>68</v>
      </c>
      <c r="D2746" t="s">
        <v>39</v>
      </c>
      <c r="E2746">
        <v>2021</v>
      </c>
      <c r="F2746" t="s">
        <v>1</v>
      </c>
      <c r="G2746">
        <v>189</v>
      </c>
    </row>
    <row r="2747" spans="1:7" x14ac:dyDescent="0.2">
      <c r="A2747">
        <v>38</v>
      </c>
      <c r="B2747" t="s">
        <v>145</v>
      </c>
      <c r="C2747" t="s">
        <v>68</v>
      </c>
      <c r="D2747" t="s">
        <v>39</v>
      </c>
      <c r="E2747">
        <v>2019</v>
      </c>
      <c r="F2747" t="s">
        <v>133</v>
      </c>
      <c r="G2747">
        <v>150</v>
      </c>
    </row>
    <row r="2748" spans="1:7" x14ac:dyDescent="0.2">
      <c r="A2748">
        <v>38</v>
      </c>
      <c r="B2748" t="s">
        <v>145</v>
      </c>
      <c r="C2748" t="s">
        <v>68</v>
      </c>
      <c r="D2748" t="s">
        <v>39</v>
      </c>
      <c r="E2748">
        <v>2021</v>
      </c>
      <c r="F2748" t="s">
        <v>133</v>
      </c>
      <c r="G2748">
        <v>165</v>
      </c>
    </row>
    <row r="2749" spans="1:7" x14ac:dyDescent="0.2">
      <c r="A2749">
        <v>38</v>
      </c>
      <c r="B2749" t="s">
        <v>145</v>
      </c>
      <c r="C2749" t="s">
        <v>68</v>
      </c>
      <c r="D2749" t="s">
        <v>39</v>
      </c>
      <c r="E2749">
        <v>2020</v>
      </c>
      <c r="F2749" t="s">
        <v>133</v>
      </c>
      <c r="G2749">
        <v>158</v>
      </c>
    </row>
    <row r="2750" spans="1:7" x14ac:dyDescent="0.2">
      <c r="A2750">
        <v>38</v>
      </c>
      <c r="B2750" t="s">
        <v>145</v>
      </c>
      <c r="C2750" t="s">
        <v>68</v>
      </c>
      <c r="D2750" t="s">
        <v>39</v>
      </c>
      <c r="E2750">
        <v>2016</v>
      </c>
      <c r="F2750" t="s">
        <v>135</v>
      </c>
      <c r="G2750">
        <v>360.5</v>
      </c>
    </row>
    <row r="2751" spans="1:7" x14ac:dyDescent="0.2">
      <c r="A2751">
        <v>38</v>
      </c>
      <c r="B2751" t="s">
        <v>146</v>
      </c>
      <c r="C2751" t="s">
        <v>68</v>
      </c>
      <c r="D2751" t="s">
        <v>39</v>
      </c>
      <c r="E2751">
        <v>2017</v>
      </c>
      <c r="F2751" t="s">
        <v>135</v>
      </c>
      <c r="G2751">
        <v>100.236</v>
      </c>
    </row>
    <row r="2752" spans="1:7" x14ac:dyDescent="0.2">
      <c r="A2752">
        <v>38</v>
      </c>
      <c r="B2752" t="s">
        <v>146</v>
      </c>
      <c r="C2752" t="s">
        <v>68</v>
      </c>
      <c r="D2752" t="s">
        <v>39</v>
      </c>
      <c r="E2752">
        <v>2021</v>
      </c>
      <c r="F2752" t="s">
        <v>133</v>
      </c>
      <c r="G2752">
        <v>103</v>
      </c>
    </row>
    <row r="2753" spans="1:7" x14ac:dyDescent="0.2">
      <c r="A2753">
        <v>38</v>
      </c>
      <c r="B2753" t="s">
        <v>146</v>
      </c>
      <c r="C2753" t="s">
        <v>68</v>
      </c>
      <c r="D2753" t="s">
        <v>39</v>
      </c>
      <c r="E2753">
        <v>2020</v>
      </c>
      <c r="F2753" t="s">
        <v>133</v>
      </c>
      <c r="G2753">
        <v>100</v>
      </c>
    </row>
    <row r="2754" spans="1:7" x14ac:dyDescent="0.2">
      <c r="A2754">
        <v>38</v>
      </c>
      <c r="B2754" t="s">
        <v>146</v>
      </c>
      <c r="C2754" t="s">
        <v>68</v>
      </c>
      <c r="D2754" t="s">
        <v>39</v>
      </c>
      <c r="E2754">
        <v>2022</v>
      </c>
      <c r="F2754" t="s">
        <v>133</v>
      </c>
      <c r="G2754">
        <v>106</v>
      </c>
    </row>
    <row r="2755" spans="1:7" x14ac:dyDescent="0.2">
      <c r="A2755">
        <v>38</v>
      </c>
      <c r="B2755" t="s">
        <v>146</v>
      </c>
      <c r="C2755" t="s">
        <v>68</v>
      </c>
      <c r="D2755" t="s">
        <v>39</v>
      </c>
      <c r="E2755">
        <v>2018</v>
      </c>
      <c r="F2755" t="s">
        <v>135</v>
      </c>
      <c r="G2755">
        <v>114.514</v>
      </c>
    </row>
    <row r="2756" spans="1:7" x14ac:dyDescent="0.2">
      <c r="A2756">
        <v>38</v>
      </c>
      <c r="B2756" t="s">
        <v>146</v>
      </c>
      <c r="C2756" t="s">
        <v>68</v>
      </c>
      <c r="D2756" t="s">
        <v>39</v>
      </c>
      <c r="E2756">
        <v>2021</v>
      </c>
      <c r="F2756" t="s">
        <v>0</v>
      </c>
      <c r="G2756">
        <v>115</v>
      </c>
    </row>
    <row r="2757" spans="1:7" x14ac:dyDescent="0.2">
      <c r="A2757">
        <v>38</v>
      </c>
      <c r="B2757" t="s">
        <v>146</v>
      </c>
      <c r="C2757" t="s">
        <v>68</v>
      </c>
      <c r="D2757" t="s">
        <v>39</v>
      </c>
      <c r="E2757">
        <v>2020</v>
      </c>
      <c r="F2757" t="s">
        <v>0</v>
      </c>
      <c r="G2757">
        <v>110</v>
      </c>
    </row>
    <row r="2758" spans="1:7" x14ac:dyDescent="0.2">
      <c r="A2758">
        <v>38</v>
      </c>
      <c r="B2758" t="s">
        <v>146</v>
      </c>
      <c r="C2758" t="s">
        <v>68</v>
      </c>
      <c r="D2758" t="s">
        <v>39</v>
      </c>
      <c r="E2758">
        <v>2022</v>
      </c>
      <c r="F2758" t="s">
        <v>0</v>
      </c>
      <c r="G2758">
        <v>120</v>
      </c>
    </row>
    <row r="2759" spans="1:7" x14ac:dyDescent="0.2">
      <c r="A2759">
        <v>38</v>
      </c>
      <c r="B2759" t="s">
        <v>146</v>
      </c>
      <c r="C2759" t="s">
        <v>68</v>
      </c>
      <c r="D2759" t="s">
        <v>39</v>
      </c>
      <c r="E2759">
        <v>2019</v>
      </c>
      <c r="F2759" t="s">
        <v>134</v>
      </c>
      <c r="G2759">
        <v>100</v>
      </c>
    </row>
    <row r="2760" spans="1:7" x14ac:dyDescent="0.2">
      <c r="A2760">
        <v>38</v>
      </c>
      <c r="B2760" t="s">
        <v>146</v>
      </c>
      <c r="C2760" t="s">
        <v>68</v>
      </c>
      <c r="D2760" t="s">
        <v>39</v>
      </c>
      <c r="E2760">
        <v>2021</v>
      </c>
      <c r="F2760" t="s">
        <v>1</v>
      </c>
      <c r="G2760">
        <v>126</v>
      </c>
    </row>
    <row r="2761" spans="1:7" x14ac:dyDescent="0.2">
      <c r="A2761">
        <v>38</v>
      </c>
      <c r="B2761" t="s">
        <v>146</v>
      </c>
      <c r="C2761" t="s">
        <v>68</v>
      </c>
      <c r="D2761" t="s">
        <v>39</v>
      </c>
      <c r="E2761">
        <v>2020</v>
      </c>
      <c r="F2761" t="s">
        <v>1</v>
      </c>
      <c r="G2761">
        <v>120</v>
      </c>
    </row>
    <row r="2762" spans="1:7" x14ac:dyDescent="0.2">
      <c r="A2762">
        <v>38</v>
      </c>
      <c r="B2762" t="s">
        <v>146</v>
      </c>
      <c r="C2762" t="s">
        <v>68</v>
      </c>
      <c r="D2762" t="s">
        <v>39</v>
      </c>
      <c r="E2762">
        <v>2022</v>
      </c>
      <c r="F2762" t="s">
        <v>1</v>
      </c>
      <c r="G2762">
        <v>135</v>
      </c>
    </row>
    <row r="2763" spans="1:7" x14ac:dyDescent="0.2">
      <c r="A2763">
        <v>40</v>
      </c>
      <c r="B2763" t="s">
        <v>136</v>
      </c>
      <c r="C2763" t="s">
        <v>10</v>
      </c>
      <c r="D2763" t="s">
        <v>7</v>
      </c>
      <c r="E2763">
        <v>2007</v>
      </c>
      <c r="F2763" t="s">
        <v>135</v>
      </c>
      <c r="G2763">
        <v>95</v>
      </c>
    </row>
    <row r="2764" spans="1:7" x14ac:dyDescent="0.2">
      <c r="A2764">
        <v>40</v>
      </c>
      <c r="B2764" t="s">
        <v>136</v>
      </c>
      <c r="C2764" t="s">
        <v>10</v>
      </c>
      <c r="D2764" t="s">
        <v>7</v>
      </c>
      <c r="E2764">
        <v>2008</v>
      </c>
      <c r="F2764" t="s">
        <v>135</v>
      </c>
      <c r="G2764">
        <v>106.2</v>
      </c>
    </row>
    <row r="2765" spans="1:7" x14ac:dyDescent="0.2">
      <c r="A2765">
        <v>40</v>
      </c>
      <c r="B2765" t="s">
        <v>136</v>
      </c>
      <c r="C2765" t="s">
        <v>10</v>
      </c>
      <c r="D2765" t="s">
        <v>7</v>
      </c>
      <c r="E2765">
        <v>2009</v>
      </c>
      <c r="F2765" t="s">
        <v>134</v>
      </c>
      <c r="G2765">
        <v>100.5</v>
      </c>
    </row>
    <row r="2766" spans="1:7" x14ac:dyDescent="0.2">
      <c r="A2766">
        <v>40</v>
      </c>
      <c r="B2766" t="s">
        <v>136</v>
      </c>
      <c r="C2766" t="s">
        <v>10</v>
      </c>
      <c r="D2766" t="s">
        <v>7</v>
      </c>
      <c r="E2766">
        <v>2010</v>
      </c>
      <c r="F2766" t="s">
        <v>0</v>
      </c>
      <c r="G2766">
        <v>100</v>
      </c>
    </row>
    <row r="2767" spans="1:7" x14ac:dyDescent="0.2">
      <c r="A2767">
        <v>40</v>
      </c>
      <c r="B2767" t="s">
        <v>136</v>
      </c>
      <c r="C2767" t="s">
        <v>10</v>
      </c>
      <c r="D2767" t="s">
        <v>7</v>
      </c>
      <c r="E2767">
        <v>2011</v>
      </c>
      <c r="F2767" t="s">
        <v>0</v>
      </c>
      <c r="G2767">
        <v>101.2</v>
      </c>
    </row>
    <row r="2768" spans="1:7" x14ac:dyDescent="0.2">
      <c r="A2768">
        <v>40</v>
      </c>
      <c r="B2768" t="s">
        <v>136</v>
      </c>
      <c r="C2768" t="s">
        <v>10</v>
      </c>
      <c r="D2768" t="s">
        <v>7</v>
      </c>
      <c r="E2768">
        <v>2011</v>
      </c>
      <c r="F2768" t="s">
        <v>1</v>
      </c>
      <c r="G2768">
        <v>102.6</v>
      </c>
    </row>
    <row r="2769" spans="1:7" x14ac:dyDescent="0.2">
      <c r="A2769">
        <v>40</v>
      </c>
      <c r="B2769" t="s">
        <v>136</v>
      </c>
      <c r="C2769" t="s">
        <v>10</v>
      </c>
      <c r="D2769" t="s">
        <v>7</v>
      </c>
      <c r="E2769">
        <v>2012</v>
      </c>
      <c r="F2769" t="s">
        <v>0</v>
      </c>
      <c r="G2769">
        <v>101.7</v>
      </c>
    </row>
    <row r="2770" spans="1:7" x14ac:dyDescent="0.2">
      <c r="A2770">
        <v>40</v>
      </c>
      <c r="B2770" t="s">
        <v>136</v>
      </c>
      <c r="C2770" t="s">
        <v>10</v>
      </c>
      <c r="D2770" t="s">
        <v>7</v>
      </c>
      <c r="E2770">
        <v>2012</v>
      </c>
      <c r="F2770" t="s">
        <v>1</v>
      </c>
      <c r="G2770">
        <v>103</v>
      </c>
    </row>
    <row r="2771" spans="1:7" x14ac:dyDescent="0.2">
      <c r="A2771">
        <v>40</v>
      </c>
      <c r="B2771" t="s">
        <v>136</v>
      </c>
      <c r="C2771" t="s">
        <v>10</v>
      </c>
      <c r="D2771" t="s">
        <v>7</v>
      </c>
      <c r="E2771">
        <v>2010</v>
      </c>
      <c r="F2771" t="s">
        <v>1</v>
      </c>
      <c r="G2771">
        <v>102.5</v>
      </c>
    </row>
    <row r="2772" spans="1:7" x14ac:dyDescent="0.2">
      <c r="A2772">
        <v>40</v>
      </c>
      <c r="B2772" t="s">
        <v>137</v>
      </c>
      <c r="C2772" t="s">
        <v>10</v>
      </c>
      <c r="D2772" t="s">
        <v>7</v>
      </c>
      <c r="E2772">
        <v>2008</v>
      </c>
      <c r="F2772" t="s">
        <v>135</v>
      </c>
      <c r="G2772">
        <v>104.9</v>
      </c>
    </row>
    <row r="2773" spans="1:7" x14ac:dyDescent="0.2">
      <c r="A2773">
        <v>40</v>
      </c>
      <c r="B2773" t="s">
        <v>137</v>
      </c>
      <c r="C2773" t="s">
        <v>10</v>
      </c>
      <c r="D2773" t="s">
        <v>7</v>
      </c>
      <c r="E2773">
        <v>2012</v>
      </c>
      <c r="F2773" t="s">
        <v>1</v>
      </c>
      <c r="G2773">
        <v>102.6</v>
      </c>
    </row>
    <row r="2774" spans="1:7" x14ac:dyDescent="0.2">
      <c r="A2774">
        <v>40</v>
      </c>
      <c r="B2774" t="s">
        <v>137</v>
      </c>
      <c r="C2774" t="s">
        <v>10</v>
      </c>
      <c r="D2774" t="s">
        <v>7</v>
      </c>
      <c r="E2774">
        <v>2011</v>
      </c>
      <c r="F2774" t="s">
        <v>0</v>
      </c>
      <c r="G2774">
        <v>101.5</v>
      </c>
    </row>
    <row r="2775" spans="1:7" x14ac:dyDescent="0.2">
      <c r="A2775">
        <v>40</v>
      </c>
      <c r="B2775" t="s">
        <v>137</v>
      </c>
      <c r="C2775" t="s">
        <v>10</v>
      </c>
      <c r="D2775" t="s">
        <v>7</v>
      </c>
      <c r="E2775">
        <v>2009</v>
      </c>
      <c r="F2775" t="s">
        <v>135</v>
      </c>
      <c r="G2775">
        <v>98</v>
      </c>
    </row>
    <row r="2776" spans="1:7" x14ac:dyDescent="0.2">
      <c r="A2776">
        <v>40</v>
      </c>
      <c r="B2776" t="s">
        <v>137</v>
      </c>
      <c r="C2776" t="s">
        <v>10</v>
      </c>
      <c r="D2776" t="s">
        <v>7</v>
      </c>
      <c r="E2776">
        <v>2013</v>
      </c>
      <c r="F2776" t="s">
        <v>0</v>
      </c>
      <c r="G2776">
        <v>101</v>
      </c>
    </row>
    <row r="2777" spans="1:7" x14ac:dyDescent="0.2">
      <c r="A2777">
        <v>40</v>
      </c>
      <c r="B2777" t="s">
        <v>137</v>
      </c>
      <c r="C2777" t="s">
        <v>10</v>
      </c>
      <c r="D2777" t="s">
        <v>7</v>
      </c>
      <c r="E2777">
        <v>2011</v>
      </c>
      <c r="F2777" t="s">
        <v>1</v>
      </c>
      <c r="G2777">
        <v>102.8</v>
      </c>
    </row>
    <row r="2778" spans="1:7" x14ac:dyDescent="0.2">
      <c r="A2778">
        <v>40</v>
      </c>
      <c r="B2778" t="s">
        <v>137</v>
      </c>
      <c r="C2778" t="s">
        <v>10</v>
      </c>
      <c r="D2778" t="s">
        <v>7</v>
      </c>
      <c r="E2778">
        <v>2010</v>
      </c>
      <c r="F2778" t="s">
        <v>134</v>
      </c>
      <c r="G2778">
        <v>100.5</v>
      </c>
    </row>
    <row r="2779" spans="1:7" x14ac:dyDescent="0.2">
      <c r="A2779">
        <v>40</v>
      </c>
      <c r="B2779" t="s">
        <v>137</v>
      </c>
      <c r="C2779" t="s">
        <v>10</v>
      </c>
      <c r="D2779" t="s">
        <v>7</v>
      </c>
      <c r="E2779">
        <v>2013</v>
      </c>
      <c r="F2779" t="s">
        <v>1</v>
      </c>
      <c r="G2779">
        <v>102</v>
      </c>
    </row>
    <row r="2780" spans="1:7" x14ac:dyDescent="0.2">
      <c r="A2780">
        <v>40</v>
      </c>
      <c r="B2780" t="s">
        <v>137</v>
      </c>
      <c r="C2780" t="s">
        <v>10</v>
      </c>
      <c r="D2780" t="s">
        <v>7</v>
      </c>
      <c r="E2780">
        <v>2012</v>
      </c>
      <c r="F2780" t="s">
        <v>0</v>
      </c>
      <c r="G2780">
        <v>102</v>
      </c>
    </row>
    <row r="2781" spans="1:7" x14ac:dyDescent="0.2">
      <c r="A2781">
        <v>40</v>
      </c>
      <c r="B2781" t="s">
        <v>138</v>
      </c>
      <c r="C2781" t="s">
        <v>10</v>
      </c>
      <c r="D2781" t="s">
        <v>7</v>
      </c>
      <c r="E2781">
        <v>2011</v>
      </c>
      <c r="F2781" t="s">
        <v>134</v>
      </c>
      <c r="G2781">
        <v>95</v>
      </c>
    </row>
    <row r="2782" spans="1:7" x14ac:dyDescent="0.2">
      <c r="A2782">
        <v>40</v>
      </c>
      <c r="B2782" t="s">
        <v>138</v>
      </c>
      <c r="C2782" t="s">
        <v>10</v>
      </c>
      <c r="D2782" t="s">
        <v>7</v>
      </c>
      <c r="E2782">
        <v>2013</v>
      </c>
      <c r="F2782" t="s">
        <v>0</v>
      </c>
      <c r="G2782">
        <v>101</v>
      </c>
    </row>
    <row r="2783" spans="1:7" x14ac:dyDescent="0.2">
      <c r="A2783">
        <v>40</v>
      </c>
      <c r="B2783" t="s">
        <v>138</v>
      </c>
      <c r="C2783" t="s">
        <v>10</v>
      </c>
      <c r="D2783" t="s">
        <v>7</v>
      </c>
      <c r="E2783">
        <v>2012</v>
      </c>
      <c r="F2783" t="s">
        <v>0</v>
      </c>
      <c r="G2783">
        <v>96</v>
      </c>
    </row>
    <row r="2784" spans="1:7" x14ac:dyDescent="0.2">
      <c r="A2784">
        <v>40</v>
      </c>
      <c r="B2784" t="s">
        <v>138</v>
      </c>
      <c r="C2784" t="s">
        <v>10</v>
      </c>
      <c r="D2784" t="s">
        <v>7</v>
      </c>
      <c r="E2784">
        <v>2013</v>
      </c>
      <c r="F2784" t="s">
        <v>1</v>
      </c>
      <c r="G2784">
        <v>101.6</v>
      </c>
    </row>
    <row r="2785" spans="1:7" x14ac:dyDescent="0.2">
      <c r="A2785">
        <v>40</v>
      </c>
      <c r="B2785" t="s">
        <v>138</v>
      </c>
      <c r="C2785" t="s">
        <v>10</v>
      </c>
      <c r="D2785" t="s">
        <v>7</v>
      </c>
      <c r="E2785">
        <v>2012</v>
      </c>
      <c r="F2785" t="s">
        <v>1</v>
      </c>
      <c r="G2785">
        <v>101.7</v>
      </c>
    </row>
    <row r="2786" spans="1:7" x14ac:dyDescent="0.2">
      <c r="A2786">
        <v>40</v>
      </c>
      <c r="B2786" t="s">
        <v>138</v>
      </c>
      <c r="C2786" t="s">
        <v>10</v>
      </c>
      <c r="D2786" t="s">
        <v>7</v>
      </c>
      <c r="E2786">
        <v>2010</v>
      </c>
      <c r="F2786" t="s">
        <v>135</v>
      </c>
      <c r="G2786">
        <v>98.6</v>
      </c>
    </row>
    <row r="2787" spans="1:7" x14ac:dyDescent="0.2">
      <c r="A2787">
        <v>40</v>
      </c>
      <c r="B2787" t="s">
        <v>138</v>
      </c>
      <c r="C2787" t="s">
        <v>10</v>
      </c>
      <c r="D2787" t="s">
        <v>7</v>
      </c>
      <c r="E2787">
        <v>2014</v>
      </c>
      <c r="F2787" t="s">
        <v>0</v>
      </c>
      <c r="G2787">
        <v>101.8</v>
      </c>
    </row>
    <row r="2788" spans="1:7" x14ac:dyDescent="0.2">
      <c r="A2788">
        <v>40</v>
      </c>
      <c r="B2788" t="s">
        <v>138</v>
      </c>
      <c r="C2788" t="s">
        <v>10</v>
      </c>
      <c r="D2788" t="s">
        <v>7</v>
      </c>
      <c r="E2788">
        <v>2014</v>
      </c>
      <c r="F2788" t="s">
        <v>1</v>
      </c>
      <c r="G2788">
        <v>103</v>
      </c>
    </row>
    <row r="2789" spans="1:7" x14ac:dyDescent="0.2">
      <c r="A2789">
        <v>40</v>
      </c>
      <c r="B2789" t="s">
        <v>139</v>
      </c>
      <c r="C2789" t="s">
        <v>10</v>
      </c>
      <c r="D2789" t="s">
        <v>7</v>
      </c>
      <c r="E2789">
        <v>2013</v>
      </c>
      <c r="F2789" t="s">
        <v>1</v>
      </c>
      <c r="G2789">
        <v>101.6</v>
      </c>
    </row>
    <row r="2790" spans="1:7" x14ac:dyDescent="0.2">
      <c r="A2790">
        <v>40</v>
      </c>
      <c r="B2790" t="s">
        <v>139</v>
      </c>
      <c r="C2790" t="s">
        <v>10</v>
      </c>
      <c r="D2790" t="s">
        <v>7</v>
      </c>
      <c r="E2790">
        <v>2015</v>
      </c>
      <c r="F2790" t="s">
        <v>0</v>
      </c>
      <c r="G2790">
        <v>102</v>
      </c>
    </row>
    <row r="2791" spans="1:7" x14ac:dyDescent="0.2">
      <c r="A2791">
        <v>40</v>
      </c>
      <c r="B2791" t="s">
        <v>139</v>
      </c>
      <c r="C2791" t="s">
        <v>10</v>
      </c>
      <c r="D2791" t="s">
        <v>7</v>
      </c>
      <c r="E2791">
        <v>2011</v>
      </c>
      <c r="F2791" t="s">
        <v>135</v>
      </c>
      <c r="G2791">
        <v>100.3</v>
      </c>
    </row>
    <row r="2792" spans="1:7" x14ac:dyDescent="0.2">
      <c r="A2792">
        <v>40</v>
      </c>
      <c r="B2792" t="s">
        <v>139</v>
      </c>
      <c r="C2792" t="s">
        <v>10</v>
      </c>
      <c r="D2792" t="s">
        <v>7</v>
      </c>
      <c r="E2792">
        <v>2014</v>
      </c>
      <c r="F2792" t="s">
        <v>0</v>
      </c>
      <c r="G2792">
        <v>101.8</v>
      </c>
    </row>
    <row r="2793" spans="1:7" x14ac:dyDescent="0.2">
      <c r="A2793">
        <v>40</v>
      </c>
      <c r="B2793" t="s">
        <v>139</v>
      </c>
      <c r="C2793" t="s">
        <v>10</v>
      </c>
      <c r="D2793" t="s">
        <v>7</v>
      </c>
      <c r="E2793">
        <v>2015</v>
      </c>
      <c r="F2793" t="s">
        <v>1</v>
      </c>
      <c r="G2793">
        <v>103.5</v>
      </c>
    </row>
    <row r="2794" spans="1:7" x14ac:dyDescent="0.2">
      <c r="A2794">
        <v>40</v>
      </c>
      <c r="B2794" t="s">
        <v>139</v>
      </c>
      <c r="C2794" t="s">
        <v>10</v>
      </c>
      <c r="D2794" t="s">
        <v>7</v>
      </c>
      <c r="E2794">
        <v>2012</v>
      </c>
      <c r="F2794" t="s">
        <v>134</v>
      </c>
      <c r="G2794">
        <v>101.7</v>
      </c>
    </row>
    <row r="2795" spans="1:7" x14ac:dyDescent="0.2">
      <c r="A2795">
        <v>40</v>
      </c>
      <c r="B2795" t="s">
        <v>139</v>
      </c>
      <c r="C2795" t="s">
        <v>10</v>
      </c>
      <c r="D2795" t="s">
        <v>7</v>
      </c>
      <c r="E2795">
        <v>2014</v>
      </c>
      <c r="F2795" t="s">
        <v>1</v>
      </c>
      <c r="G2795">
        <v>103</v>
      </c>
    </row>
    <row r="2796" spans="1:7" x14ac:dyDescent="0.2">
      <c r="A2796">
        <v>40</v>
      </c>
      <c r="B2796" t="s">
        <v>139</v>
      </c>
      <c r="C2796" t="s">
        <v>10</v>
      </c>
      <c r="D2796" t="s">
        <v>7</v>
      </c>
      <c r="E2796">
        <v>2013</v>
      </c>
      <c r="F2796" t="s">
        <v>0</v>
      </c>
      <c r="G2796">
        <v>100.7</v>
      </c>
    </row>
    <row r="2797" spans="1:7" x14ac:dyDescent="0.2">
      <c r="A2797">
        <v>40</v>
      </c>
      <c r="B2797" t="s">
        <v>140</v>
      </c>
      <c r="C2797" t="s">
        <v>10</v>
      </c>
      <c r="D2797" t="s">
        <v>7</v>
      </c>
      <c r="E2797">
        <v>2011</v>
      </c>
      <c r="F2797" t="s">
        <v>135</v>
      </c>
      <c r="G2797">
        <v>99.8</v>
      </c>
    </row>
    <row r="2798" spans="1:7" x14ac:dyDescent="0.2">
      <c r="A2798">
        <v>40</v>
      </c>
      <c r="B2798" t="s">
        <v>140</v>
      </c>
      <c r="C2798" t="s">
        <v>10</v>
      </c>
      <c r="D2798" t="s">
        <v>7</v>
      </c>
      <c r="E2798">
        <v>2015</v>
      </c>
      <c r="F2798" t="s">
        <v>1</v>
      </c>
      <c r="G2798">
        <v>103.5</v>
      </c>
    </row>
    <row r="2799" spans="1:7" x14ac:dyDescent="0.2">
      <c r="A2799">
        <v>40</v>
      </c>
      <c r="B2799" t="s">
        <v>140</v>
      </c>
      <c r="C2799" t="s">
        <v>10</v>
      </c>
      <c r="D2799" t="s">
        <v>7</v>
      </c>
      <c r="E2799">
        <v>2014</v>
      </c>
      <c r="F2799" t="s">
        <v>0</v>
      </c>
      <c r="G2799">
        <v>100</v>
      </c>
    </row>
    <row r="2800" spans="1:7" x14ac:dyDescent="0.2">
      <c r="A2800">
        <v>40</v>
      </c>
      <c r="B2800" t="s">
        <v>140</v>
      </c>
      <c r="C2800" t="s">
        <v>10</v>
      </c>
      <c r="D2800" t="s">
        <v>7</v>
      </c>
      <c r="E2800">
        <v>2012</v>
      </c>
      <c r="F2800" t="s">
        <v>135</v>
      </c>
      <c r="G2800">
        <v>94.5</v>
      </c>
    </row>
    <row r="2801" spans="1:7" x14ac:dyDescent="0.2">
      <c r="A2801">
        <v>40</v>
      </c>
      <c r="B2801" t="s">
        <v>140</v>
      </c>
      <c r="C2801" t="s">
        <v>10</v>
      </c>
      <c r="D2801" t="s">
        <v>7</v>
      </c>
      <c r="E2801">
        <v>2016</v>
      </c>
      <c r="F2801" t="s">
        <v>0</v>
      </c>
      <c r="G2801">
        <v>100.7</v>
      </c>
    </row>
    <row r="2802" spans="1:7" x14ac:dyDescent="0.2">
      <c r="A2802">
        <v>40</v>
      </c>
      <c r="B2802" t="s">
        <v>140</v>
      </c>
      <c r="C2802" t="s">
        <v>10</v>
      </c>
      <c r="D2802" t="s">
        <v>7</v>
      </c>
      <c r="E2802">
        <v>2014</v>
      </c>
      <c r="F2802" t="s">
        <v>1</v>
      </c>
      <c r="G2802">
        <v>101</v>
      </c>
    </row>
    <row r="2803" spans="1:7" x14ac:dyDescent="0.2">
      <c r="A2803">
        <v>40</v>
      </c>
      <c r="B2803" t="s">
        <v>140</v>
      </c>
      <c r="C2803" t="s">
        <v>10</v>
      </c>
      <c r="D2803" t="s">
        <v>7</v>
      </c>
      <c r="E2803">
        <v>2013</v>
      </c>
      <c r="F2803" t="s">
        <v>134</v>
      </c>
      <c r="G2803">
        <v>101.7</v>
      </c>
    </row>
    <row r="2804" spans="1:7" x14ac:dyDescent="0.2">
      <c r="A2804">
        <v>40</v>
      </c>
      <c r="B2804" t="s">
        <v>140</v>
      </c>
      <c r="C2804" t="s">
        <v>10</v>
      </c>
      <c r="D2804" t="s">
        <v>7</v>
      </c>
      <c r="E2804">
        <v>2016</v>
      </c>
      <c r="F2804" t="s">
        <v>1</v>
      </c>
      <c r="G2804">
        <v>102.2</v>
      </c>
    </row>
    <row r="2805" spans="1:7" x14ac:dyDescent="0.2">
      <c r="A2805">
        <v>40</v>
      </c>
      <c r="B2805" t="s">
        <v>140</v>
      </c>
      <c r="C2805" t="s">
        <v>10</v>
      </c>
      <c r="D2805" t="s">
        <v>7</v>
      </c>
      <c r="E2805">
        <v>2015</v>
      </c>
      <c r="F2805" t="s">
        <v>0</v>
      </c>
      <c r="G2805">
        <v>102</v>
      </c>
    </row>
    <row r="2806" spans="1:7" x14ac:dyDescent="0.2">
      <c r="A2806">
        <v>40</v>
      </c>
      <c r="B2806" t="s">
        <v>141</v>
      </c>
      <c r="C2806" t="s">
        <v>10</v>
      </c>
      <c r="D2806" t="s">
        <v>7</v>
      </c>
      <c r="E2806">
        <v>2014</v>
      </c>
      <c r="F2806" t="s">
        <v>134</v>
      </c>
      <c r="G2806">
        <v>96</v>
      </c>
    </row>
    <row r="2807" spans="1:7" x14ac:dyDescent="0.2">
      <c r="A2807">
        <v>40</v>
      </c>
      <c r="B2807" t="s">
        <v>141</v>
      </c>
      <c r="C2807" t="s">
        <v>10</v>
      </c>
      <c r="D2807" t="s">
        <v>7</v>
      </c>
      <c r="E2807">
        <v>2016</v>
      </c>
      <c r="F2807" t="s">
        <v>0</v>
      </c>
      <c r="G2807">
        <v>100</v>
      </c>
    </row>
    <row r="2808" spans="1:7" x14ac:dyDescent="0.2">
      <c r="A2808">
        <v>40</v>
      </c>
      <c r="B2808" t="s">
        <v>141</v>
      </c>
      <c r="C2808" t="s">
        <v>10</v>
      </c>
      <c r="D2808" t="s">
        <v>7</v>
      </c>
      <c r="E2808">
        <v>2015</v>
      </c>
      <c r="F2808" t="s">
        <v>0</v>
      </c>
      <c r="G2808">
        <v>99.8</v>
      </c>
    </row>
    <row r="2809" spans="1:7" x14ac:dyDescent="0.2">
      <c r="A2809">
        <v>40</v>
      </c>
      <c r="B2809" t="s">
        <v>141</v>
      </c>
      <c r="C2809" t="s">
        <v>10</v>
      </c>
      <c r="D2809" t="s">
        <v>7</v>
      </c>
      <c r="E2809">
        <v>2012</v>
      </c>
      <c r="F2809" t="s">
        <v>135</v>
      </c>
      <c r="G2809">
        <v>94.4</v>
      </c>
    </row>
    <row r="2810" spans="1:7" x14ac:dyDescent="0.2">
      <c r="A2810">
        <v>40</v>
      </c>
      <c r="B2810" t="s">
        <v>141</v>
      </c>
      <c r="C2810" t="s">
        <v>10</v>
      </c>
      <c r="D2810" t="s">
        <v>7</v>
      </c>
      <c r="E2810">
        <v>2016</v>
      </c>
      <c r="F2810" t="s">
        <v>1</v>
      </c>
      <c r="G2810">
        <v>102</v>
      </c>
    </row>
    <row r="2811" spans="1:7" x14ac:dyDescent="0.2">
      <c r="A2811">
        <v>40</v>
      </c>
      <c r="B2811" t="s">
        <v>141</v>
      </c>
      <c r="C2811" t="s">
        <v>10</v>
      </c>
      <c r="D2811" t="s">
        <v>7</v>
      </c>
      <c r="E2811">
        <v>2015</v>
      </c>
      <c r="F2811" t="s">
        <v>1</v>
      </c>
      <c r="G2811">
        <v>103.5</v>
      </c>
    </row>
    <row r="2812" spans="1:7" x14ac:dyDescent="0.2">
      <c r="A2812">
        <v>40</v>
      </c>
      <c r="B2812" t="s">
        <v>141</v>
      </c>
      <c r="C2812" t="s">
        <v>10</v>
      </c>
      <c r="D2812" t="s">
        <v>7</v>
      </c>
      <c r="E2812">
        <v>2013</v>
      </c>
      <c r="F2812" t="s">
        <v>135</v>
      </c>
      <c r="G2812">
        <v>107.6</v>
      </c>
    </row>
    <row r="2813" spans="1:7" x14ac:dyDescent="0.2">
      <c r="A2813">
        <v>40</v>
      </c>
      <c r="B2813" t="s">
        <v>141</v>
      </c>
      <c r="C2813" t="s">
        <v>10</v>
      </c>
      <c r="D2813" t="s">
        <v>7</v>
      </c>
      <c r="E2813">
        <v>2017</v>
      </c>
      <c r="F2813" t="s">
        <v>0</v>
      </c>
      <c r="G2813">
        <v>101</v>
      </c>
    </row>
    <row r="2814" spans="1:7" x14ac:dyDescent="0.2">
      <c r="A2814">
        <v>40</v>
      </c>
      <c r="B2814" t="s">
        <v>141</v>
      </c>
      <c r="C2814" t="s">
        <v>10</v>
      </c>
      <c r="D2814" t="s">
        <v>7</v>
      </c>
      <c r="E2814">
        <v>2017</v>
      </c>
      <c r="F2814" t="s">
        <v>1</v>
      </c>
      <c r="G2814">
        <v>102.5</v>
      </c>
    </row>
    <row r="2815" spans="1:7" x14ac:dyDescent="0.2">
      <c r="A2815">
        <v>40</v>
      </c>
      <c r="B2815" t="s">
        <v>142</v>
      </c>
      <c r="C2815" t="s">
        <v>10</v>
      </c>
      <c r="D2815" t="s">
        <v>7</v>
      </c>
      <c r="E2815">
        <v>2017</v>
      </c>
      <c r="F2815" t="s">
        <v>0</v>
      </c>
      <c r="G2815">
        <v>100</v>
      </c>
    </row>
    <row r="2816" spans="1:7" x14ac:dyDescent="0.2">
      <c r="A2816">
        <v>40</v>
      </c>
      <c r="B2816" t="s">
        <v>142</v>
      </c>
      <c r="C2816" t="s">
        <v>10</v>
      </c>
      <c r="D2816" t="s">
        <v>7</v>
      </c>
      <c r="E2816">
        <v>2018</v>
      </c>
      <c r="F2816" t="s">
        <v>1</v>
      </c>
      <c r="G2816">
        <v>102.5</v>
      </c>
    </row>
    <row r="2817" spans="1:7" x14ac:dyDescent="0.2">
      <c r="A2817">
        <v>40</v>
      </c>
      <c r="B2817" t="s">
        <v>142</v>
      </c>
      <c r="C2817" t="s">
        <v>10</v>
      </c>
      <c r="D2817" t="s">
        <v>7</v>
      </c>
      <c r="E2817">
        <v>2015</v>
      </c>
      <c r="F2817" t="s">
        <v>134</v>
      </c>
      <c r="G2817">
        <v>98.3</v>
      </c>
    </row>
    <row r="2818" spans="1:7" x14ac:dyDescent="0.2">
      <c r="A2818">
        <v>40</v>
      </c>
      <c r="B2818" t="s">
        <v>142</v>
      </c>
      <c r="C2818" t="s">
        <v>10</v>
      </c>
      <c r="D2818" t="s">
        <v>7</v>
      </c>
      <c r="E2818">
        <v>2017</v>
      </c>
      <c r="F2818" t="s">
        <v>1</v>
      </c>
      <c r="G2818">
        <v>102</v>
      </c>
    </row>
    <row r="2819" spans="1:7" x14ac:dyDescent="0.2">
      <c r="A2819">
        <v>40</v>
      </c>
      <c r="B2819" t="s">
        <v>142</v>
      </c>
      <c r="C2819" t="s">
        <v>10</v>
      </c>
      <c r="D2819" t="s">
        <v>7</v>
      </c>
      <c r="E2819">
        <v>2013</v>
      </c>
      <c r="F2819" t="s">
        <v>135</v>
      </c>
      <c r="G2819">
        <v>104.2</v>
      </c>
    </row>
    <row r="2820" spans="1:7" x14ac:dyDescent="0.2">
      <c r="A2820">
        <v>40</v>
      </c>
      <c r="B2820" t="s">
        <v>142</v>
      </c>
      <c r="C2820" t="s">
        <v>10</v>
      </c>
      <c r="D2820" t="s">
        <v>7</v>
      </c>
      <c r="E2820">
        <v>2016</v>
      </c>
      <c r="F2820" t="s">
        <v>0</v>
      </c>
      <c r="G2820">
        <v>98</v>
      </c>
    </row>
    <row r="2821" spans="1:7" x14ac:dyDescent="0.2">
      <c r="A2821">
        <v>40</v>
      </c>
      <c r="B2821" t="s">
        <v>142</v>
      </c>
      <c r="C2821" t="s">
        <v>10</v>
      </c>
      <c r="D2821" t="s">
        <v>7</v>
      </c>
      <c r="E2821">
        <v>2018</v>
      </c>
      <c r="F2821" t="s">
        <v>0</v>
      </c>
      <c r="G2821">
        <v>99</v>
      </c>
    </row>
    <row r="2822" spans="1:7" x14ac:dyDescent="0.2">
      <c r="A2822">
        <v>40</v>
      </c>
      <c r="B2822" t="s">
        <v>142</v>
      </c>
      <c r="C2822" t="s">
        <v>10</v>
      </c>
      <c r="D2822" t="s">
        <v>7</v>
      </c>
      <c r="E2822">
        <v>2014</v>
      </c>
      <c r="F2822" t="s">
        <v>135</v>
      </c>
      <c r="G2822">
        <v>97.7</v>
      </c>
    </row>
    <row r="2823" spans="1:7" x14ac:dyDescent="0.2">
      <c r="A2823">
        <v>40</v>
      </c>
      <c r="B2823" t="s">
        <v>142</v>
      </c>
      <c r="C2823" t="s">
        <v>10</v>
      </c>
      <c r="D2823" t="s">
        <v>7</v>
      </c>
      <c r="E2823">
        <v>2016</v>
      </c>
      <c r="F2823" t="s">
        <v>1</v>
      </c>
      <c r="G2823">
        <v>100.5</v>
      </c>
    </row>
    <row r="2824" spans="1:7" x14ac:dyDescent="0.2">
      <c r="A2824">
        <v>40</v>
      </c>
      <c r="B2824" t="s">
        <v>143</v>
      </c>
      <c r="C2824" t="s">
        <v>10</v>
      </c>
      <c r="D2824" t="s">
        <v>7</v>
      </c>
      <c r="E2824">
        <v>2016</v>
      </c>
      <c r="F2824" t="s">
        <v>134</v>
      </c>
      <c r="G2824">
        <v>90</v>
      </c>
    </row>
    <row r="2825" spans="1:7" x14ac:dyDescent="0.2">
      <c r="A2825">
        <v>40</v>
      </c>
      <c r="B2825" t="s">
        <v>143</v>
      </c>
      <c r="C2825" t="s">
        <v>10</v>
      </c>
      <c r="D2825" t="s">
        <v>7</v>
      </c>
      <c r="E2825">
        <v>2019</v>
      </c>
      <c r="F2825" t="s">
        <v>1</v>
      </c>
      <c r="G2825">
        <v>103</v>
      </c>
    </row>
    <row r="2826" spans="1:7" x14ac:dyDescent="0.2">
      <c r="A2826">
        <v>40</v>
      </c>
      <c r="B2826" t="s">
        <v>143</v>
      </c>
      <c r="C2826" t="s">
        <v>10</v>
      </c>
      <c r="D2826" t="s">
        <v>7</v>
      </c>
      <c r="E2826">
        <v>2018</v>
      </c>
      <c r="F2826" t="s">
        <v>0</v>
      </c>
      <c r="G2826">
        <v>100.5</v>
      </c>
    </row>
    <row r="2827" spans="1:7" x14ac:dyDescent="0.2">
      <c r="A2827">
        <v>40</v>
      </c>
      <c r="B2827" t="s">
        <v>143</v>
      </c>
      <c r="C2827" t="s">
        <v>10</v>
      </c>
      <c r="D2827" t="s">
        <v>7</v>
      </c>
      <c r="E2827">
        <v>2017</v>
      </c>
      <c r="F2827" t="s">
        <v>0</v>
      </c>
      <c r="G2827">
        <v>101.5</v>
      </c>
    </row>
    <row r="2828" spans="1:7" x14ac:dyDescent="0.2">
      <c r="A2828">
        <v>40</v>
      </c>
      <c r="B2828" t="s">
        <v>143</v>
      </c>
      <c r="C2828" t="s">
        <v>10</v>
      </c>
      <c r="D2828" t="s">
        <v>7</v>
      </c>
      <c r="E2828">
        <v>2018</v>
      </c>
      <c r="F2828" t="s">
        <v>1</v>
      </c>
      <c r="G2828">
        <v>101</v>
      </c>
    </row>
    <row r="2829" spans="1:7" x14ac:dyDescent="0.2">
      <c r="A2829">
        <v>40</v>
      </c>
      <c r="B2829" t="s">
        <v>143</v>
      </c>
      <c r="C2829" t="s">
        <v>10</v>
      </c>
      <c r="D2829" t="s">
        <v>7</v>
      </c>
      <c r="E2829">
        <v>2017</v>
      </c>
      <c r="F2829" t="s">
        <v>1</v>
      </c>
      <c r="G2829">
        <v>102.2</v>
      </c>
    </row>
    <row r="2830" spans="1:7" x14ac:dyDescent="0.2">
      <c r="A2830">
        <v>40</v>
      </c>
      <c r="B2830" t="s">
        <v>143</v>
      </c>
      <c r="C2830" t="s">
        <v>10</v>
      </c>
      <c r="D2830" t="s">
        <v>7</v>
      </c>
      <c r="E2830">
        <v>2019</v>
      </c>
      <c r="F2830" t="s">
        <v>0</v>
      </c>
      <c r="G2830">
        <v>102</v>
      </c>
    </row>
    <row r="2831" spans="1:7" x14ac:dyDescent="0.2">
      <c r="A2831">
        <v>40</v>
      </c>
      <c r="B2831" t="s">
        <v>143</v>
      </c>
      <c r="C2831" t="s">
        <v>10</v>
      </c>
      <c r="D2831" t="s">
        <v>7</v>
      </c>
      <c r="E2831">
        <v>2014</v>
      </c>
      <c r="F2831" t="s">
        <v>135</v>
      </c>
      <c r="G2831">
        <v>98.1</v>
      </c>
    </row>
    <row r="2832" spans="1:7" x14ac:dyDescent="0.2">
      <c r="A2832">
        <v>40</v>
      </c>
      <c r="B2832" t="s">
        <v>143</v>
      </c>
      <c r="C2832" t="s">
        <v>10</v>
      </c>
      <c r="D2832" t="s">
        <v>7</v>
      </c>
      <c r="E2832">
        <v>2015</v>
      </c>
      <c r="F2832" t="s">
        <v>135</v>
      </c>
      <c r="G2832">
        <v>98.7</v>
      </c>
    </row>
    <row r="2833" spans="1:7" x14ac:dyDescent="0.2">
      <c r="A2833">
        <v>40</v>
      </c>
      <c r="B2833" t="s">
        <v>144</v>
      </c>
      <c r="C2833" t="s">
        <v>10</v>
      </c>
      <c r="D2833" t="s">
        <v>7</v>
      </c>
      <c r="E2833">
        <v>2016</v>
      </c>
      <c r="F2833" t="s">
        <v>135</v>
      </c>
      <c r="G2833">
        <v>89.9</v>
      </c>
    </row>
    <row r="2834" spans="1:7" x14ac:dyDescent="0.2">
      <c r="A2834">
        <v>40</v>
      </c>
      <c r="B2834" t="s">
        <v>144</v>
      </c>
      <c r="C2834" t="s">
        <v>10</v>
      </c>
      <c r="D2834" t="s">
        <v>7</v>
      </c>
      <c r="E2834">
        <v>2019</v>
      </c>
      <c r="F2834" t="s">
        <v>133</v>
      </c>
      <c r="G2834">
        <v>100.9</v>
      </c>
    </row>
    <row r="2835" spans="1:7" x14ac:dyDescent="0.2">
      <c r="A2835">
        <v>40</v>
      </c>
      <c r="B2835" t="s">
        <v>144</v>
      </c>
      <c r="C2835" t="s">
        <v>10</v>
      </c>
      <c r="D2835" t="s">
        <v>7</v>
      </c>
      <c r="E2835">
        <v>2018</v>
      </c>
      <c r="F2835" t="s">
        <v>133</v>
      </c>
      <c r="G2835">
        <v>100.3</v>
      </c>
    </row>
    <row r="2836" spans="1:7" x14ac:dyDescent="0.2">
      <c r="A2836">
        <v>40</v>
      </c>
      <c r="B2836" t="s">
        <v>144</v>
      </c>
      <c r="C2836" t="s">
        <v>10</v>
      </c>
      <c r="D2836" t="s">
        <v>7</v>
      </c>
      <c r="E2836">
        <v>2020</v>
      </c>
      <c r="F2836" t="s">
        <v>133</v>
      </c>
      <c r="G2836">
        <v>101</v>
      </c>
    </row>
    <row r="2837" spans="1:7" x14ac:dyDescent="0.2">
      <c r="A2837">
        <v>40</v>
      </c>
      <c r="B2837" t="s">
        <v>144</v>
      </c>
      <c r="C2837" t="s">
        <v>10</v>
      </c>
      <c r="D2837" t="s">
        <v>7</v>
      </c>
      <c r="E2837">
        <v>2017</v>
      </c>
      <c r="F2837" t="s">
        <v>134</v>
      </c>
      <c r="G2837">
        <v>80</v>
      </c>
    </row>
    <row r="2838" spans="1:7" x14ac:dyDescent="0.2">
      <c r="A2838">
        <v>40</v>
      </c>
      <c r="B2838" t="s">
        <v>144</v>
      </c>
      <c r="C2838" t="s">
        <v>10</v>
      </c>
      <c r="D2838" t="s">
        <v>7</v>
      </c>
      <c r="E2838">
        <v>2019</v>
      </c>
      <c r="F2838" t="s">
        <v>1</v>
      </c>
      <c r="G2838">
        <v>102.4</v>
      </c>
    </row>
    <row r="2839" spans="1:7" x14ac:dyDescent="0.2">
      <c r="A2839">
        <v>40</v>
      </c>
      <c r="B2839" t="s">
        <v>144</v>
      </c>
      <c r="C2839" t="s">
        <v>10</v>
      </c>
      <c r="D2839" t="s">
        <v>7</v>
      </c>
      <c r="E2839">
        <v>2018</v>
      </c>
      <c r="F2839" t="s">
        <v>1</v>
      </c>
      <c r="G2839">
        <v>101.1</v>
      </c>
    </row>
    <row r="2840" spans="1:7" x14ac:dyDescent="0.2">
      <c r="A2840">
        <v>40</v>
      </c>
      <c r="B2840" t="s">
        <v>144</v>
      </c>
      <c r="C2840" t="s">
        <v>10</v>
      </c>
      <c r="D2840" t="s">
        <v>7</v>
      </c>
      <c r="E2840">
        <v>2020</v>
      </c>
      <c r="F2840" t="s">
        <v>1</v>
      </c>
      <c r="G2840">
        <v>103</v>
      </c>
    </row>
    <row r="2841" spans="1:7" x14ac:dyDescent="0.2">
      <c r="A2841">
        <v>40</v>
      </c>
      <c r="B2841" t="s">
        <v>144</v>
      </c>
      <c r="C2841" t="s">
        <v>10</v>
      </c>
      <c r="D2841" t="s">
        <v>7</v>
      </c>
      <c r="E2841">
        <v>2018</v>
      </c>
      <c r="F2841" t="s">
        <v>0</v>
      </c>
      <c r="G2841">
        <v>100.8</v>
      </c>
    </row>
    <row r="2842" spans="1:7" x14ac:dyDescent="0.2">
      <c r="A2842">
        <v>40</v>
      </c>
      <c r="B2842" t="s">
        <v>144</v>
      </c>
      <c r="C2842" t="s">
        <v>10</v>
      </c>
      <c r="D2842" t="s">
        <v>7</v>
      </c>
      <c r="E2842">
        <v>2020</v>
      </c>
      <c r="F2842" t="s">
        <v>0</v>
      </c>
      <c r="G2842">
        <v>102.5</v>
      </c>
    </row>
    <row r="2843" spans="1:7" x14ac:dyDescent="0.2">
      <c r="A2843">
        <v>40</v>
      </c>
      <c r="B2843" t="s">
        <v>144</v>
      </c>
      <c r="C2843" t="s">
        <v>10</v>
      </c>
      <c r="D2843" t="s">
        <v>7</v>
      </c>
      <c r="E2843">
        <v>2019</v>
      </c>
      <c r="F2843" t="s">
        <v>0</v>
      </c>
      <c r="G2843">
        <v>101.5</v>
      </c>
    </row>
    <row r="2844" spans="1:7" x14ac:dyDescent="0.2">
      <c r="A2844">
        <v>40</v>
      </c>
      <c r="B2844" t="s">
        <v>144</v>
      </c>
      <c r="C2844" t="s">
        <v>10</v>
      </c>
      <c r="D2844" t="s">
        <v>7</v>
      </c>
      <c r="E2844">
        <v>2015</v>
      </c>
      <c r="F2844" t="s">
        <v>135</v>
      </c>
      <c r="G2844">
        <v>98.9</v>
      </c>
    </row>
    <row r="2845" spans="1:7" x14ac:dyDescent="0.2">
      <c r="A2845">
        <v>40</v>
      </c>
      <c r="B2845" t="s">
        <v>145</v>
      </c>
      <c r="C2845" t="s">
        <v>10</v>
      </c>
      <c r="D2845" t="s">
        <v>7</v>
      </c>
      <c r="E2845">
        <v>2017</v>
      </c>
      <c r="F2845" t="s">
        <v>135</v>
      </c>
      <c r="G2845">
        <v>90.8</v>
      </c>
    </row>
    <row r="2846" spans="1:7" x14ac:dyDescent="0.2">
      <c r="A2846">
        <v>40</v>
      </c>
      <c r="B2846" t="s">
        <v>145</v>
      </c>
      <c r="C2846" t="s">
        <v>10</v>
      </c>
      <c r="D2846" t="s">
        <v>7</v>
      </c>
      <c r="E2846">
        <v>2020</v>
      </c>
      <c r="F2846" t="s">
        <v>0</v>
      </c>
      <c r="G2846">
        <v>100.7</v>
      </c>
    </row>
    <row r="2847" spans="1:7" x14ac:dyDescent="0.2">
      <c r="A2847">
        <v>40</v>
      </c>
      <c r="B2847" t="s">
        <v>145</v>
      </c>
      <c r="C2847" t="s">
        <v>10</v>
      </c>
      <c r="D2847" t="s">
        <v>7</v>
      </c>
      <c r="E2847">
        <v>2019</v>
      </c>
      <c r="F2847" t="s">
        <v>0</v>
      </c>
      <c r="G2847">
        <v>100.5</v>
      </c>
    </row>
    <row r="2848" spans="1:7" x14ac:dyDescent="0.2">
      <c r="A2848">
        <v>40</v>
      </c>
      <c r="B2848" t="s">
        <v>145</v>
      </c>
      <c r="C2848" t="s">
        <v>10</v>
      </c>
      <c r="D2848" t="s">
        <v>7</v>
      </c>
      <c r="E2848">
        <v>2021</v>
      </c>
      <c r="F2848" t="s">
        <v>0</v>
      </c>
      <c r="G2848">
        <v>101</v>
      </c>
    </row>
    <row r="2849" spans="1:7" x14ac:dyDescent="0.2">
      <c r="A2849">
        <v>40</v>
      </c>
      <c r="B2849" t="s">
        <v>145</v>
      </c>
      <c r="C2849" t="s">
        <v>10</v>
      </c>
      <c r="D2849" t="s">
        <v>7</v>
      </c>
      <c r="E2849">
        <v>2018</v>
      </c>
      <c r="F2849" t="s">
        <v>134</v>
      </c>
      <c r="G2849">
        <v>98</v>
      </c>
    </row>
    <row r="2850" spans="1:7" x14ac:dyDescent="0.2">
      <c r="A2850">
        <v>40</v>
      </c>
      <c r="B2850" t="s">
        <v>145</v>
      </c>
      <c r="C2850" t="s">
        <v>10</v>
      </c>
      <c r="D2850" t="s">
        <v>7</v>
      </c>
      <c r="E2850">
        <v>2020</v>
      </c>
      <c r="F2850" t="s">
        <v>1</v>
      </c>
      <c r="G2850">
        <v>102.4</v>
      </c>
    </row>
    <row r="2851" spans="1:7" x14ac:dyDescent="0.2">
      <c r="A2851">
        <v>40</v>
      </c>
      <c r="B2851" t="s">
        <v>145</v>
      </c>
      <c r="C2851" t="s">
        <v>10</v>
      </c>
      <c r="D2851" t="s">
        <v>7</v>
      </c>
      <c r="E2851">
        <v>2019</v>
      </c>
      <c r="F2851" t="s">
        <v>1</v>
      </c>
      <c r="G2851">
        <v>102.4</v>
      </c>
    </row>
    <row r="2852" spans="1:7" x14ac:dyDescent="0.2">
      <c r="A2852">
        <v>40</v>
      </c>
      <c r="B2852" t="s">
        <v>145</v>
      </c>
      <c r="C2852" t="s">
        <v>10</v>
      </c>
      <c r="D2852" t="s">
        <v>7</v>
      </c>
      <c r="E2852">
        <v>2021</v>
      </c>
      <c r="F2852" t="s">
        <v>1</v>
      </c>
      <c r="G2852">
        <v>101.9</v>
      </c>
    </row>
    <row r="2853" spans="1:7" x14ac:dyDescent="0.2">
      <c r="A2853">
        <v>40</v>
      </c>
      <c r="B2853" t="s">
        <v>145</v>
      </c>
      <c r="C2853" t="s">
        <v>10</v>
      </c>
      <c r="D2853" t="s">
        <v>7</v>
      </c>
      <c r="E2853">
        <v>2019</v>
      </c>
      <c r="F2853" t="s">
        <v>133</v>
      </c>
      <c r="G2853">
        <v>100</v>
      </c>
    </row>
    <row r="2854" spans="1:7" x14ac:dyDescent="0.2">
      <c r="A2854">
        <v>40</v>
      </c>
      <c r="B2854" t="s">
        <v>145</v>
      </c>
      <c r="C2854" t="s">
        <v>10</v>
      </c>
      <c r="D2854" t="s">
        <v>7</v>
      </c>
      <c r="E2854">
        <v>2021</v>
      </c>
      <c r="F2854" t="s">
        <v>133</v>
      </c>
      <c r="G2854">
        <v>100.2</v>
      </c>
    </row>
    <row r="2855" spans="1:7" x14ac:dyDescent="0.2">
      <c r="A2855">
        <v>40</v>
      </c>
      <c r="B2855" t="s">
        <v>145</v>
      </c>
      <c r="C2855" t="s">
        <v>10</v>
      </c>
      <c r="D2855" t="s">
        <v>7</v>
      </c>
      <c r="E2855">
        <v>2020</v>
      </c>
      <c r="F2855" t="s">
        <v>133</v>
      </c>
      <c r="G2855">
        <v>100</v>
      </c>
    </row>
    <row r="2856" spans="1:7" x14ac:dyDescent="0.2">
      <c r="A2856">
        <v>40</v>
      </c>
      <c r="B2856" t="s">
        <v>145</v>
      </c>
      <c r="C2856" t="s">
        <v>10</v>
      </c>
      <c r="D2856" t="s">
        <v>7</v>
      </c>
      <c r="E2856">
        <v>2016</v>
      </c>
      <c r="F2856" t="s">
        <v>135</v>
      </c>
      <c r="G2856">
        <v>90.6</v>
      </c>
    </row>
    <row r="2857" spans="1:7" x14ac:dyDescent="0.2">
      <c r="A2857">
        <v>40</v>
      </c>
      <c r="B2857" t="s">
        <v>146</v>
      </c>
      <c r="C2857" t="s">
        <v>10</v>
      </c>
      <c r="D2857" t="s">
        <v>7</v>
      </c>
      <c r="E2857">
        <v>2017</v>
      </c>
      <c r="F2857" t="s">
        <v>135</v>
      </c>
      <c r="G2857">
        <v>91</v>
      </c>
    </row>
    <row r="2858" spans="1:7" x14ac:dyDescent="0.2">
      <c r="A2858">
        <v>40</v>
      </c>
      <c r="B2858" t="s">
        <v>146</v>
      </c>
      <c r="C2858" t="s">
        <v>10</v>
      </c>
      <c r="D2858" t="s">
        <v>7</v>
      </c>
      <c r="E2858">
        <v>2021</v>
      </c>
      <c r="F2858" t="s">
        <v>133</v>
      </c>
      <c r="G2858">
        <v>99.5</v>
      </c>
    </row>
    <row r="2859" spans="1:7" x14ac:dyDescent="0.2">
      <c r="A2859">
        <v>40</v>
      </c>
      <c r="B2859" t="s">
        <v>146</v>
      </c>
      <c r="C2859" t="s">
        <v>10</v>
      </c>
      <c r="D2859" t="s">
        <v>7</v>
      </c>
      <c r="E2859">
        <v>2020</v>
      </c>
      <c r="F2859" t="s">
        <v>133</v>
      </c>
      <c r="G2859">
        <v>99</v>
      </c>
    </row>
    <row r="2860" spans="1:7" x14ac:dyDescent="0.2">
      <c r="A2860">
        <v>40</v>
      </c>
      <c r="B2860" t="s">
        <v>146</v>
      </c>
      <c r="C2860" t="s">
        <v>10</v>
      </c>
      <c r="D2860" t="s">
        <v>7</v>
      </c>
      <c r="E2860">
        <v>2022</v>
      </c>
      <c r="F2860" t="s">
        <v>133</v>
      </c>
      <c r="G2860">
        <v>99.5</v>
      </c>
    </row>
    <row r="2861" spans="1:7" x14ac:dyDescent="0.2">
      <c r="A2861">
        <v>40</v>
      </c>
      <c r="B2861" t="s">
        <v>146</v>
      </c>
      <c r="C2861" t="s">
        <v>10</v>
      </c>
      <c r="D2861" t="s">
        <v>7</v>
      </c>
      <c r="E2861">
        <v>2018</v>
      </c>
      <c r="F2861" t="s">
        <v>135</v>
      </c>
      <c r="G2861">
        <v>101.1</v>
      </c>
    </row>
    <row r="2862" spans="1:7" x14ac:dyDescent="0.2">
      <c r="A2862">
        <v>40</v>
      </c>
      <c r="B2862" t="s">
        <v>146</v>
      </c>
      <c r="C2862" t="s">
        <v>10</v>
      </c>
      <c r="D2862" t="s">
        <v>7</v>
      </c>
      <c r="E2862">
        <v>2021</v>
      </c>
      <c r="F2862" t="s">
        <v>0</v>
      </c>
      <c r="G2862">
        <v>100.1</v>
      </c>
    </row>
    <row r="2863" spans="1:7" x14ac:dyDescent="0.2">
      <c r="A2863">
        <v>40</v>
      </c>
      <c r="B2863" t="s">
        <v>146</v>
      </c>
      <c r="C2863" t="s">
        <v>10</v>
      </c>
      <c r="D2863" t="s">
        <v>7</v>
      </c>
      <c r="E2863">
        <v>2020</v>
      </c>
      <c r="F2863" t="s">
        <v>0</v>
      </c>
      <c r="G2863">
        <v>100</v>
      </c>
    </row>
    <row r="2864" spans="1:7" x14ac:dyDescent="0.2">
      <c r="A2864">
        <v>40</v>
      </c>
      <c r="B2864" t="s">
        <v>146</v>
      </c>
      <c r="C2864" t="s">
        <v>10</v>
      </c>
      <c r="D2864" t="s">
        <v>7</v>
      </c>
      <c r="E2864">
        <v>2022</v>
      </c>
      <c r="F2864" t="s">
        <v>0</v>
      </c>
      <c r="G2864">
        <v>100</v>
      </c>
    </row>
    <row r="2865" spans="1:7" x14ac:dyDescent="0.2">
      <c r="A2865">
        <v>40</v>
      </c>
      <c r="B2865" t="s">
        <v>146</v>
      </c>
      <c r="C2865" t="s">
        <v>10</v>
      </c>
      <c r="D2865" t="s">
        <v>7</v>
      </c>
      <c r="E2865">
        <v>2019</v>
      </c>
      <c r="F2865" t="s">
        <v>134</v>
      </c>
      <c r="G2865">
        <v>100.1</v>
      </c>
    </row>
    <row r="2866" spans="1:7" x14ac:dyDescent="0.2">
      <c r="A2866">
        <v>40</v>
      </c>
      <c r="B2866" t="s">
        <v>146</v>
      </c>
      <c r="C2866" t="s">
        <v>10</v>
      </c>
      <c r="D2866" t="s">
        <v>7</v>
      </c>
      <c r="E2866">
        <v>2021</v>
      </c>
      <c r="F2866" t="s">
        <v>1</v>
      </c>
      <c r="G2866">
        <v>100.5</v>
      </c>
    </row>
    <row r="2867" spans="1:7" x14ac:dyDescent="0.2">
      <c r="A2867">
        <v>40</v>
      </c>
      <c r="B2867" t="s">
        <v>146</v>
      </c>
      <c r="C2867" t="s">
        <v>10</v>
      </c>
      <c r="D2867" t="s">
        <v>7</v>
      </c>
      <c r="E2867">
        <v>2020</v>
      </c>
      <c r="F2867" t="s">
        <v>1</v>
      </c>
      <c r="G2867">
        <v>100.1</v>
      </c>
    </row>
    <row r="2868" spans="1:7" x14ac:dyDescent="0.2">
      <c r="A2868">
        <v>40</v>
      </c>
      <c r="B2868" t="s">
        <v>146</v>
      </c>
      <c r="C2868" t="s">
        <v>10</v>
      </c>
      <c r="D2868" t="s">
        <v>7</v>
      </c>
      <c r="E2868">
        <v>2022</v>
      </c>
      <c r="F2868" t="s">
        <v>1</v>
      </c>
      <c r="G2868">
        <v>100.5</v>
      </c>
    </row>
    <row r="2869" spans="1:7" x14ac:dyDescent="0.2">
      <c r="A2869">
        <v>42</v>
      </c>
      <c r="B2869" t="s">
        <v>136</v>
      </c>
      <c r="C2869" t="s">
        <v>40</v>
      </c>
      <c r="D2869" t="s">
        <v>27</v>
      </c>
      <c r="E2869">
        <v>2007</v>
      </c>
      <c r="F2869" t="s">
        <v>135</v>
      </c>
      <c r="G2869">
        <v>65.8</v>
      </c>
    </row>
    <row r="2870" spans="1:7" x14ac:dyDescent="0.2">
      <c r="A2870">
        <v>42</v>
      </c>
      <c r="B2870" t="s">
        <v>136</v>
      </c>
      <c r="C2870" t="s">
        <v>40</v>
      </c>
      <c r="D2870" t="s">
        <v>27</v>
      </c>
      <c r="E2870">
        <v>2008</v>
      </c>
      <c r="F2870" t="s">
        <v>135</v>
      </c>
      <c r="G2870">
        <v>78.2</v>
      </c>
    </row>
    <row r="2871" spans="1:7" x14ac:dyDescent="0.2">
      <c r="A2871">
        <v>42</v>
      </c>
      <c r="B2871" t="s">
        <v>136</v>
      </c>
      <c r="C2871" t="s">
        <v>40</v>
      </c>
      <c r="D2871" t="s">
        <v>27</v>
      </c>
      <c r="E2871">
        <v>2009</v>
      </c>
      <c r="F2871" t="s">
        <v>134</v>
      </c>
      <c r="G2871">
        <v>78.2</v>
      </c>
    </row>
    <row r="2872" spans="1:7" x14ac:dyDescent="0.2">
      <c r="A2872">
        <v>42</v>
      </c>
      <c r="B2872" t="s">
        <v>136</v>
      </c>
      <c r="C2872" t="s">
        <v>40</v>
      </c>
      <c r="D2872" t="s">
        <v>27</v>
      </c>
      <c r="E2872">
        <v>2010</v>
      </c>
      <c r="F2872" t="s">
        <v>0</v>
      </c>
      <c r="G2872">
        <v>77.5</v>
      </c>
    </row>
    <row r="2873" spans="1:7" x14ac:dyDescent="0.2">
      <c r="A2873">
        <v>42</v>
      </c>
      <c r="B2873" t="s">
        <v>136</v>
      </c>
      <c r="C2873" t="s">
        <v>40</v>
      </c>
      <c r="D2873" t="s">
        <v>27</v>
      </c>
      <c r="E2873">
        <v>2011</v>
      </c>
      <c r="F2873" t="s">
        <v>0</v>
      </c>
      <c r="G2873">
        <v>78.2</v>
      </c>
    </row>
    <row r="2874" spans="1:7" x14ac:dyDescent="0.2">
      <c r="A2874">
        <v>42</v>
      </c>
      <c r="B2874" t="s">
        <v>136</v>
      </c>
      <c r="C2874" t="s">
        <v>40</v>
      </c>
      <c r="D2874" t="s">
        <v>27</v>
      </c>
      <c r="E2874">
        <v>2011</v>
      </c>
      <c r="F2874" t="s">
        <v>1</v>
      </c>
      <c r="G2874">
        <v>79</v>
      </c>
    </row>
    <row r="2875" spans="1:7" x14ac:dyDescent="0.2">
      <c r="A2875">
        <v>42</v>
      </c>
      <c r="B2875" t="s">
        <v>136</v>
      </c>
      <c r="C2875" t="s">
        <v>40</v>
      </c>
      <c r="D2875" t="s">
        <v>27</v>
      </c>
      <c r="E2875">
        <v>2012</v>
      </c>
      <c r="F2875" t="s">
        <v>0</v>
      </c>
      <c r="G2875">
        <v>79</v>
      </c>
    </row>
    <row r="2876" spans="1:7" x14ac:dyDescent="0.2">
      <c r="A2876">
        <v>42</v>
      </c>
      <c r="B2876" t="s">
        <v>136</v>
      </c>
      <c r="C2876" t="s">
        <v>40</v>
      </c>
      <c r="D2876" t="s">
        <v>27</v>
      </c>
      <c r="E2876">
        <v>2012</v>
      </c>
      <c r="F2876" t="s">
        <v>1</v>
      </c>
      <c r="G2876">
        <v>80</v>
      </c>
    </row>
    <row r="2877" spans="1:7" x14ac:dyDescent="0.2">
      <c r="A2877">
        <v>42</v>
      </c>
      <c r="B2877" t="s">
        <v>136</v>
      </c>
      <c r="C2877" t="s">
        <v>40</v>
      </c>
      <c r="D2877" t="s">
        <v>27</v>
      </c>
      <c r="E2877">
        <v>2010</v>
      </c>
      <c r="F2877" t="s">
        <v>1</v>
      </c>
      <c r="G2877">
        <v>78.5</v>
      </c>
    </row>
    <row r="2878" spans="1:7" x14ac:dyDescent="0.2">
      <c r="A2878">
        <v>42</v>
      </c>
      <c r="B2878" t="s">
        <v>137</v>
      </c>
      <c r="C2878" t="s">
        <v>40</v>
      </c>
      <c r="D2878" t="s">
        <v>27</v>
      </c>
      <c r="E2878">
        <v>2008</v>
      </c>
      <c r="F2878" t="s">
        <v>135</v>
      </c>
      <c r="G2878">
        <v>78.3</v>
      </c>
    </row>
    <row r="2879" spans="1:7" x14ac:dyDescent="0.2">
      <c r="A2879">
        <v>42</v>
      </c>
      <c r="B2879" t="s">
        <v>137</v>
      </c>
      <c r="C2879" t="s">
        <v>40</v>
      </c>
      <c r="D2879" t="s">
        <v>27</v>
      </c>
      <c r="E2879">
        <v>2012</v>
      </c>
      <c r="F2879" t="s">
        <v>1</v>
      </c>
      <c r="G2879">
        <v>78</v>
      </c>
    </row>
    <row r="2880" spans="1:7" x14ac:dyDescent="0.2">
      <c r="A2880">
        <v>42</v>
      </c>
      <c r="B2880" t="s">
        <v>137</v>
      </c>
      <c r="C2880" t="s">
        <v>40</v>
      </c>
      <c r="D2880" t="s">
        <v>27</v>
      </c>
      <c r="E2880">
        <v>2011</v>
      </c>
      <c r="F2880" t="s">
        <v>0</v>
      </c>
      <c r="G2880">
        <v>71.5</v>
      </c>
    </row>
    <row r="2881" spans="1:7" x14ac:dyDescent="0.2">
      <c r="A2881">
        <v>42</v>
      </c>
      <c r="B2881" t="s">
        <v>137</v>
      </c>
      <c r="C2881" t="s">
        <v>40</v>
      </c>
      <c r="D2881" t="s">
        <v>27</v>
      </c>
      <c r="E2881">
        <v>2009</v>
      </c>
      <c r="F2881" t="s">
        <v>135</v>
      </c>
      <c r="G2881">
        <v>71.3</v>
      </c>
    </row>
    <row r="2882" spans="1:7" x14ac:dyDescent="0.2">
      <c r="A2882">
        <v>42</v>
      </c>
      <c r="B2882" t="s">
        <v>137</v>
      </c>
      <c r="C2882" t="s">
        <v>40</v>
      </c>
      <c r="D2882" t="s">
        <v>27</v>
      </c>
      <c r="E2882">
        <v>2013</v>
      </c>
      <c r="F2882" t="s">
        <v>0</v>
      </c>
      <c r="G2882">
        <v>72</v>
      </c>
    </row>
    <row r="2883" spans="1:7" x14ac:dyDescent="0.2">
      <c r="A2883">
        <v>42</v>
      </c>
      <c r="B2883" t="s">
        <v>137</v>
      </c>
      <c r="C2883" t="s">
        <v>40</v>
      </c>
      <c r="D2883" t="s">
        <v>27</v>
      </c>
      <c r="E2883">
        <v>2011</v>
      </c>
      <c r="F2883" t="s">
        <v>1</v>
      </c>
      <c r="G2883">
        <v>75</v>
      </c>
    </row>
    <row r="2884" spans="1:7" x14ac:dyDescent="0.2">
      <c r="A2884">
        <v>42</v>
      </c>
      <c r="B2884" t="s">
        <v>137</v>
      </c>
      <c r="C2884" t="s">
        <v>40</v>
      </c>
      <c r="D2884" t="s">
        <v>27</v>
      </c>
      <c r="E2884">
        <v>2010</v>
      </c>
      <c r="F2884" t="s">
        <v>134</v>
      </c>
      <c r="G2884">
        <v>71.3</v>
      </c>
    </row>
    <row r="2885" spans="1:7" x14ac:dyDescent="0.2">
      <c r="A2885">
        <v>42</v>
      </c>
      <c r="B2885" t="s">
        <v>137</v>
      </c>
      <c r="C2885" t="s">
        <v>40</v>
      </c>
      <c r="D2885" t="s">
        <v>27</v>
      </c>
      <c r="E2885">
        <v>2013</v>
      </c>
      <c r="F2885" t="s">
        <v>1</v>
      </c>
      <c r="G2885">
        <v>80</v>
      </c>
    </row>
    <row r="2886" spans="1:7" x14ac:dyDescent="0.2">
      <c r="A2886">
        <v>42</v>
      </c>
      <c r="B2886" t="s">
        <v>137</v>
      </c>
      <c r="C2886" t="s">
        <v>40</v>
      </c>
      <c r="D2886" t="s">
        <v>27</v>
      </c>
      <c r="E2886">
        <v>2012</v>
      </c>
      <c r="F2886" t="s">
        <v>0</v>
      </c>
      <c r="G2886">
        <v>72</v>
      </c>
    </row>
    <row r="2887" spans="1:7" x14ac:dyDescent="0.2">
      <c r="A2887">
        <v>42</v>
      </c>
      <c r="B2887" t="s">
        <v>138</v>
      </c>
      <c r="C2887" t="s">
        <v>40</v>
      </c>
      <c r="D2887" t="s">
        <v>27</v>
      </c>
      <c r="E2887">
        <v>2011</v>
      </c>
      <c r="F2887" t="s">
        <v>134</v>
      </c>
      <c r="G2887">
        <v>72.7</v>
      </c>
    </row>
    <row r="2888" spans="1:7" x14ac:dyDescent="0.2">
      <c r="A2888">
        <v>42</v>
      </c>
      <c r="B2888" t="s">
        <v>138</v>
      </c>
      <c r="C2888" t="s">
        <v>40</v>
      </c>
      <c r="D2888" t="s">
        <v>27</v>
      </c>
      <c r="E2888">
        <v>2013</v>
      </c>
      <c r="F2888" t="s">
        <v>0</v>
      </c>
      <c r="G2888">
        <v>70.5</v>
      </c>
    </row>
    <row r="2889" spans="1:7" x14ac:dyDescent="0.2">
      <c r="A2889">
        <v>42</v>
      </c>
      <c r="B2889" t="s">
        <v>138</v>
      </c>
      <c r="C2889" t="s">
        <v>40</v>
      </c>
      <c r="D2889" t="s">
        <v>27</v>
      </c>
      <c r="E2889">
        <v>2012</v>
      </c>
      <c r="F2889" t="s">
        <v>0</v>
      </c>
      <c r="G2889">
        <v>70.5</v>
      </c>
    </row>
    <row r="2890" spans="1:7" x14ac:dyDescent="0.2">
      <c r="A2890">
        <v>42</v>
      </c>
      <c r="B2890" t="s">
        <v>138</v>
      </c>
      <c r="C2890" t="s">
        <v>40</v>
      </c>
      <c r="D2890" t="s">
        <v>27</v>
      </c>
      <c r="E2890">
        <v>2013</v>
      </c>
      <c r="F2890" t="s">
        <v>1</v>
      </c>
      <c r="G2890">
        <v>75.599999999999994</v>
      </c>
    </row>
    <row r="2891" spans="1:7" x14ac:dyDescent="0.2">
      <c r="A2891">
        <v>42</v>
      </c>
      <c r="B2891" t="s">
        <v>138</v>
      </c>
      <c r="C2891" t="s">
        <v>40</v>
      </c>
      <c r="D2891" t="s">
        <v>27</v>
      </c>
      <c r="E2891">
        <v>2012</v>
      </c>
      <c r="F2891" t="s">
        <v>1</v>
      </c>
      <c r="G2891">
        <v>74</v>
      </c>
    </row>
    <row r="2892" spans="1:7" x14ac:dyDescent="0.2">
      <c r="A2892">
        <v>42</v>
      </c>
      <c r="B2892" t="s">
        <v>138</v>
      </c>
      <c r="C2892" t="s">
        <v>40</v>
      </c>
      <c r="D2892" t="s">
        <v>27</v>
      </c>
      <c r="E2892">
        <v>2010</v>
      </c>
      <c r="F2892" t="s">
        <v>135</v>
      </c>
      <c r="G2892">
        <v>76.5</v>
      </c>
    </row>
    <row r="2893" spans="1:7" x14ac:dyDescent="0.2">
      <c r="A2893">
        <v>42</v>
      </c>
      <c r="B2893" t="s">
        <v>138</v>
      </c>
      <c r="C2893" t="s">
        <v>40</v>
      </c>
      <c r="D2893" t="s">
        <v>27</v>
      </c>
      <c r="E2893">
        <v>2014</v>
      </c>
      <c r="F2893" t="s">
        <v>0</v>
      </c>
      <c r="G2893">
        <v>70.5</v>
      </c>
    </row>
    <row r="2894" spans="1:7" x14ac:dyDescent="0.2">
      <c r="A2894">
        <v>42</v>
      </c>
      <c r="B2894" t="s">
        <v>138</v>
      </c>
      <c r="C2894" t="s">
        <v>40</v>
      </c>
      <c r="D2894" t="s">
        <v>27</v>
      </c>
      <c r="E2894">
        <v>2014</v>
      </c>
      <c r="F2894" t="s">
        <v>1</v>
      </c>
      <c r="G2894">
        <v>76.5</v>
      </c>
    </row>
    <row r="2895" spans="1:7" x14ac:dyDescent="0.2">
      <c r="A2895">
        <v>42</v>
      </c>
      <c r="B2895" t="s">
        <v>139</v>
      </c>
      <c r="C2895" t="s">
        <v>40</v>
      </c>
      <c r="D2895" t="s">
        <v>27</v>
      </c>
      <c r="E2895">
        <v>2013</v>
      </c>
      <c r="F2895" t="s">
        <v>1</v>
      </c>
      <c r="G2895">
        <v>75.599999999999994</v>
      </c>
    </row>
    <row r="2896" spans="1:7" x14ac:dyDescent="0.2">
      <c r="A2896">
        <v>42</v>
      </c>
      <c r="B2896" t="s">
        <v>139</v>
      </c>
      <c r="C2896" t="s">
        <v>40</v>
      </c>
      <c r="D2896" t="s">
        <v>27</v>
      </c>
      <c r="E2896">
        <v>2015</v>
      </c>
      <c r="F2896" t="s">
        <v>0</v>
      </c>
      <c r="G2896">
        <v>74</v>
      </c>
    </row>
    <row r="2897" spans="1:7" x14ac:dyDescent="0.2">
      <c r="A2897">
        <v>42</v>
      </c>
      <c r="B2897" t="s">
        <v>139</v>
      </c>
      <c r="C2897" t="s">
        <v>40</v>
      </c>
      <c r="D2897" t="s">
        <v>27</v>
      </c>
      <c r="E2897">
        <v>2011</v>
      </c>
      <c r="F2897" t="s">
        <v>135</v>
      </c>
      <c r="G2897">
        <v>89.5</v>
      </c>
    </row>
    <row r="2898" spans="1:7" x14ac:dyDescent="0.2">
      <c r="A2898">
        <v>42</v>
      </c>
      <c r="B2898" t="s">
        <v>139</v>
      </c>
      <c r="C2898" t="s">
        <v>40</v>
      </c>
      <c r="D2898" t="s">
        <v>27</v>
      </c>
      <c r="E2898">
        <v>2014</v>
      </c>
      <c r="F2898" t="s">
        <v>0</v>
      </c>
      <c r="G2898">
        <v>72.5</v>
      </c>
    </row>
    <row r="2899" spans="1:7" x14ac:dyDescent="0.2">
      <c r="A2899">
        <v>42</v>
      </c>
      <c r="B2899" t="s">
        <v>139</v>
      </c>
      <c r="C2899" t="s">
        <v>40</v>
      </c>
      <c r="D2899" t="s">
        <v>27</v>
      </c>
      <c r="E2899">
        <v>2015</v>
      </c>
      <c r="F2899" t="s">
        <v>1</v>
      </c>
      <c r="G2899">
        <v>77</v>
      </c>
    </row>
    <row r="2900" spans="1:7" x14ac:dyDescent="0.2">
      <c r="A2900">
        <v>42</v>
      </c>
      <c r="B2900" t="s">
        <v>139</v>
      </c>
      <c r="C2900" t="s">
        <v>40</v>
      </c>
      <c r="D2900" t="s">
        <v>27</v>
      </c>
      <c r="E2900">
        <v>2012</v>
      </c>
      <c r="F2900" t="s">
        <v>134</v>
      </c>
      <c r="G2900">
        <v>74</v>
      </c>
    </row>
    <row r="2901" spans="1:7" x14ac:dyDescent="0.2">
      <c r="A2901">
        <v>42</v>
      </c>
      <c r="B2901" t="s">
        <v>139</v>
      </c>
      <c r="C2901" t="s">
        <v>40</v>
      </c>
      <c r="D2901" t="s">
        <v>27</v>
      </c>
      <c r="E2901">
        <v>2014</v>
      </c>
      <c r="F2901" t="s">
        <v>1</v>
      </c>
      <c r="G2901">
        <v>76.5</v>
      </c>
    </row>
    <row r="2902" spans="1:7" x14ac:dyDescent="0.2">
      <c r="A2902">
        <v>42</v>
      </c>
      <c r="B2902" t="s">
        <v>139</v>
      </c>
      <c r="C2902" t="s">
        <v>40</v>
      </c>
      <c r="D2902" t="s">
        <v>27</v>
      </c>
      <c r="E2902">
        <v>2013</v>
      </c>
      <c r="F2902" t="s">
        <v>0</v>
      </c>
      <c r="G2902">
        <v>71.599999999999994</v>
      </c>
    </row>
    <row r="2903" spans="1:7" x14ac:dyDescent="0.2">
      <c r="A2903">
        <v>42</v>
      </c>
      <c r="B2903" t="s">
        <v>140</v>
      </c>
      <c r="C2903" t="s">
        <v>40</v>
      </c>
      <c r="D2903" t="s">
        <v>27</v>
      </c>
      <c r="E2903">
        <v>2011</v>
      </c>
      <c r="F2903" t="s">
        <v>135</v>
      </c>
      <c r="G2903">
        <v>89.5</v>
      </c>
    </row>
    <row r="2904" spans="1:7" x14ac:dyDescent="0.2">
      <c r="A2904">
        <v>42</v>
      </c>
      <c r="B2904" t="s">
        <v>140</v>
      </c>
      <c r="C2904" t="s">
        <v>40</v>
      </c>
      <c r="D2904" t="s">
        <v>27</v>
      </c>
      <c r="E2904">
        <v>2015</v>
      </c>
      <c r="F2904" t="s">
        <v>1</v>
      </c>
      <c r="G2904">
        <v>72.7</v>
      </c>
    </row>
    <row r="2905" spans="1:7" x14ac:dyDescent="0.2">
      <c r="A2905">
        <v>42</v>
      </c>
      <c r="B2905" t="s">
        <v>140</v>
      </c>
      <c r="C2905" t="s">
        <v>40</v>
      </c>
      <c r="D2905" t="s">
        <v>27</v>
      </c>
      <c r="E2905">
        <v>2014</v>
      </c>
      <c r="F2905" t="s">
        <v>0</v>
      </c>
      <c r="G2905">
        <v>69</v>
      </c>
    </row>
    <row r="2906" spans="1:7" x14ac:dyDescent="0.2">
      <c r="A2906">
        <v>42</v>
      </c>
      <c r="B2906" t="s">
        <v>140</v>
      </c>
      <c r="C2906" t="s">
        <v>40</v>
      </c>
      <c r="D2906" t="s">
        <v>27</v>
      </c>
      <c r="E2906">
        <v>2012</v>
      </c>
      <c r="F2906" t="s">
        <v>135</v>
      </c>
      <c r="G2906">
        <v>74.099999999999994</v>
      </c>
    </row>
    <row r="2907" spans="1:7" x14ac:dyDescent="0.2">
      <c r="A2907">
        <v>42</v>
      </c>
      <c r="B2907" t="s">
        <v>140</v>
      </c>
      <c r="C2907" t="s">
        <v>40</v>
      </c>
      <c r="D2907" t="s">
        <v>27</v>
      </c>
      <c r="E2907">
        <v>2016</v>
      </c>
      <c r="F2907" t="s">
        <v>0</v>
      </c>
      <c r="G2907">
        <v>69.5</v>
      </c>
    </row>
    <row r="2908" spans="1:7" x14ac:dyDescent="0.2">
      <c r="A2908">
        <v>42</v>
      </c>
      <c r="B2908" t="s">
        <v>140</v>
      </c>
      <c r="C2908" t="s">
        <v>40</v>
      </c>
      <c r="D2908" t="s">
        <v>27</v>
      </c>
      <c r="E2908">
        <v>2014</v>
      </c>
      <c r="F2908" t="s">
        <v>1</v>
      </c>
      <c r="G2908">
        <v>71.7</v>
      </c>
    </row>
    <row r="2909" spans="1:7" x14ac:dyDescent="0.2">
      <c r="A2909">
        <v>42</v>
      </c>
      <c r="B2909" t="s">
        <v>140</v>
      </c>
      <c r="C2909" t="s">
        <v>40</v>
      </c>
      <c r="D2909" t="s">
        <v>27</v>
      </c>
      <c r="E2909">
        <v>2013</v>
      </c>
      <c r="F2909" t="s">
        <v>134</v>
      </c>
      <c r="G2909">
        <v>71.3</v>
      </c>
    </row>
    <row r="2910" spans="1:7" x14ac:dyDescent="0.2">
      <c r="A2910">
        <v>42</v>
      </c>
      <c r="B2910" t="s">
        <v>140</v>
      </c>
      <c r="C2910" t="s">
        <v>40</v>
      </c>
      <c r="D2910" t="s">
        <v>27</v>
      </c>
      <c r="E2910">
        <v>2016</v>
      </c>
      <c r="F2910" t="s">
        <v>1</v>
      </c>
      <c r="G2910">
        <v>73.2</v>
      </c>
    </row>
    <row r="2911" spans="1:7" x14ac:dyDescent="0.2">
      <c r="A2911">
        <v>42</v>
      </c>
      <c r="B2911" t="s">
        <v>140</v>
      </c>
      <c r="C2911" t="s">
        <v>40</v>
      </c>
      <c r="D2911" t="s">
        <v>27</v>
      </c>
      <c r="E2911">
        <v>2015</v>
      </c>
      <c r="F2911" t="s">
        <v>0</v>
      </c>
      <c r="G2911">
        <v>69.099999999999994</v>
      </c>
    </row>
    <row r="2912" spans="1:7" x14ac:dyDescent="0.2">
      <c r="A2912">
        <v>42</v>
      </c>
      <c r="B2912" t="s">
        <v>141</v>
      </c>
      <c r="C2912" t="s">
        <v>40</v>
      </c>
      <c r="D2912" t="s">
        <v>27</v>
      </c>
      <c r="E2912">
        <v>2014</v>
      </c>
      <c r="F2912" t="s">
        <v>134</v>
      </c>
      <c r="G2912">
        <v>82</v>
      </c>
    </row>
    <row r="2913" spans="1:7" x14ac:dyDescent="0.2">
      <c r="A2913">
        <v>42</v>
      </c>
      <c r="B2913" t="s">
        <v>141</v>
      </c>
      <c r="C2913" t="s">
        <v>40</v>
      </c>
      <c r="D2913" t="s">
        <v>27</v>
      </c>
      <c r="E2913">
        <v>2016</v>
      </c>
      <c r="F2913" t="s">
        <v>0</v>
      </c>
      <c r="G2913">
        <v>83</v>
      </c>
    </row>
    <row r="2914" spans="1:7" x14ac:dyDescent="0.2">
      <c r="A2914">
        <v>42</v>
      </c>
      <c r="B2914" t="s">
        <v>141</v>
      </c>
      <c r="C2914" t="s">
        <v>40</v>
      </c>
      <c r="D2914" t="s">
        <v>27</v>
      </c>
      <c r="E2914">
        <v>2015</v>
      </c>
      <c r="F2914" t="s">
        <v>0</v>
      </c>
      <c r="G2914">
        <v>82.5</v>
      </c>
    </row>
    <row r="2915" spans="1:7" x14ac:dyDescent="0.2">
      <c r="A2915">
        <v>42</v>
      </c>
      <c r="B2915" t="s">
        <v>141</v>
      </c>
      <c r="C2915" t="s">
        <v>40</v>
      </c>
      <c r="D2915" t="s">
        <v>27</v>
      </c>
      <c r="E2915">
        <v>2012</v>
      </c>
      <c r="F2915" t="s">
        <v>135</v>
      </c>
      <c r="G2915">
        <v>74.099999999999994</v>
      </c>
    </row>
    <row r="2916" spans="1:7" x14ac:dyDescent="0.2">
      <c r="A2916">
        <v>42</v>
      </c>
      <c r="B2916" t="s">
        <v>141</v>
      </c>
      <c r="C2916" t="s">
        <v>40</v>
      </c>
      <c r="D2916" t="s">
        <v>27</v>
      </c>
      <c r="E2916">
        <v>2016</v>
      </c>
      <c r="F2916" t="s">
        <v>1</v>
      </c>
      <c r="G2916">
        <v>84.5</v>
      </c>
    </row>
    <row r="2917" spans="1:7" x14ac:dyDescent="0.2">
      <c r="A2917">
        <v>42</v>
      </c>
      <c r="B2917" t="s">
        <v>141</v>
      </c>
      <c r="C2917" t="s">
        <v>40</v>
      </c>
      <c r="D2917" t="s">
        <v>27</v>
      </c>
      <c r="E2917">
        <v>2015</v>
      </c>
      <c r="F2917" t="s">
        <v>1</v>
      </c>
      <c r="G2917">
        <v>84</v>
      </c>
    </row>
    <row r="2918" spans="1:7" x14ac:dyDescent="0.2">
      <c r="A2918">
        <v>42</v>
      </c>
      <c r="B2918" t="s">
        <v>141</v>
      </c>
      <c r="C2918" t="s">
        <v>40</v>
      </c>
      <c r="D2918" t="s">
        <v>27</v>
      </c>
      <c r="E2918">
        <v>2013</v>
      </c>
      <c r="F2918" t="s">
        <v>135</v>
      </c>
      <c r="G2918">
        <v>94.3</v>
      </c>
    </row>
    <row r="2919" spans="1:7" x14ac:dyDescent="0.2">
      <c r="A2919">
        <v>42</v>
      </c>
      <c r="B2919" t="s">
        <v>141</v>
      </c>
      <c r="C2919" t="s">
        <v>40</v>
      </c>
      <c r="D2919" t="s">
        <v>27</v>
      </c>
      <c r="E2919">
        <v>2017</v>
      </c>
      <c r="F2919" t="s">
        <v>0</v>
      </c>
      <c r="G2919">
        <v>83.5</v>
      </c>
    </row>
    <row r="2920" spans="1:7" x14ac:dyDescent="0.2">
      <c r="A2920">
        <v>42</v>
      </c>
      <c r="B2920" t="s">
        <v>141</v>
      </c>
      <c r="C2920" t="s">
        <v>40</v>
      </c>
      <c r="D2920" t="s">
        <v>27</v>
      </c>
      <c r="E2920">
        <v>2017</v>
      </c>
      <c r="F2920" t="s">
        <v>1</v>
      </c>
      <c r="G2920">
        <v>85</v>
      </c>
    </row>
    <row r="2921" spans="1:7" x14ac:dyDescent="0.2">
      <c r="A2921">
        <v>42</v>
      </c>
      <c r="B2921" t="s">
        <v>142</v>
      </c>
      <c r="C2921" t="s">
        <v>40</v>
      </c>
      <c r="D2921" t="s">
        <v>27</v>
      </c>
      <c r="E2921">
        <v>2017</v>
      </c>
      <c r="F2921" t="s">
        <v>0</v>
      </c>
      <c r="G2921">
        <v>90</v>
      </c>
    </row>
    <row r="2922" spans="1:7" x14ac:dyDescent="0.2">
      <c r="A2922">
        <v>42</v>
      </c>
      <c r="B2922" t="s">
        <v>142</v>
      </c>
      <c r="C2922" t="s">
        <v>40</v>
      </c>
      <c r="D2922" t="s">
        <v>27</v>
      </c>
      <c r="E2922">
        <v>2018</v>
      </c>
      <c r="F2922" t="s">
        <v>1</v>
      </c>
      <c r="G2922">
        <v>91.5</v>
      </c>
    </row>
    <row r="2923" spans="1:7" x14ac:dyDescent="0.2">
      <c r="A2923">
        <v>42</v>
      </c>
      <c r="B2923" t="s">
        <v>142</v>
      </c>
      <c r="C2923" t="s">
        <v>40</v>
      </c>
      <c r="D2923" t="s">
        <v>27</v>
      </c>
      <c r="E2923">
        <v>2015</v>
      </c>
      <c r="F2923" t="s">
        <v>134</v>
      </c>
      <c r="G2923">
        <v>88</v>
      </c>
    </row>
    <row r="2924" spans="1:7" x14ac:dyDescent="0.2">
      <c r="A2924">
        <v>42</v>
      </c>
      <c r="B2924" t="s">
        <v>142</v>
      </c>
      <c r="C2924" t="s">
        <v>40</v>
      </c>
      <c r="D2924" t="s">
        <v>27</v>
      </c>
      <c r="E2924">
        <v>2017</v>
      </c>
      <c r="F2924" t="s">
        <v>1</v>
      </c>
      <c r="G2924">
        <v>91</v>
      </c>
    </row>
    <row r="2925" spans="1:7" x14ac:dyDescent="0.2">
      <c r="A2925">
        <v>42</v>
      </c>
      <c r="B2925" t="s">
        <v>142</v>
      </c>
      <c r="C2925" t="s">
        <v>40</v>
      </c>
      <c r="D2925" t="s">
        <v>27</v>
      </c>
      <c r="E2925">
        <v>2013</v>
      </c>
      <c r="F2925" t="s">
        <v>135</v>
      </c>
      <c r="G2925">
        <v>94.3</v>
      </c>
    </row>
    <row r="2926" spans="1:7" x14ac:dyDescent="0.2">
      <c r="A2926">
        <v>42</v>
      </c>
      <c r="B2926" t="s">
        <v>142</v>
      </c>
      <c r="C2926" t="s">
        <v>40</v>
      </c>
      <c r="D2926" t="s">
        <v>27</v>
      </c>
      <c r="E2926">
        <v>2016</v>
      </c>
      <c r="F2926" t="s">
        <v>0</v>
      </c>
      <c r="G2926">
        <v>90</v>
      </c>
    </row>
    <row r="2927" spans="1:7" x14ac:dyDescent="0.2">
      <c r="A2927">
        <v>42</v>
      </c>
      <c r="B2927" t="s">
        <v>142</v>
      </c>
      <c r="C2927" t="s">
        <v>40</v>
      </c>
      <c r="D2927" t="s">
        <v>27</v>
      </c>
      <c r="E2927">
        <v>2018</v>
      </c>
      <c r="F2927" t="s">
        <v>0</v>
      </c>
      <c r="G2927">
        <v>90</v>
      </c>
    </row>
    <row r="2928" spans="1:7" x14ac:dyDescent="0.2">
      <c r="A2928">
        <v>42</v>
      </c>
      <c r="B2928" t="s">
        <v>142</v>
      </c>
      <c r="C2928" t="s">
        <v>40</v>
      </c>
      <c r="D2928" t="s">
        <v>27</v>
      </c>
      <c r="E2928">
        <v>2014</v>
      </c>
      <c r="F2928" t="s">
        <v>135</v>
      </c>
      <c r="G2928">
        <v>89.9</v>
      </c>
    </row>
    <row r="2929" spans="1:7" x14ac:dyDescent="0.2">
      <c r="A2929">
        <v>42</v>
      </c>
      <c r="B2929" t="s">
        <v>142</v>
      </c>
      <c r="C2929" t="s">
        <v>40</v>
      </c>
      <c r="D2929" t="s">
        <v>27</v>
      </c>
      <c r="E2929">
        <v>2016</v>
      </c>
      <c r="F2929" t="s">
        <v>1</v>
      </c>
      <c r="G2929">
        <v>90.5</v>
      </c>
    </row>
    <row r="2930" spans="1:7" x14ac:dyDescent="0.2">
      <c r="A2930">
        <v>42</v>
      </c>
      <c r="B2930" t="s">
        <v>143</v>
      </c>
      <c r="C2930" t="s">
        <v>40</v>
      </c>
      <c r="D2930" t="s">
        <v>27</v>
      </c>
      <c r="E2930">
        <v>2016</v>
      </c>
      <c r="F2930" t="s">
        <v>134</v>
      </c>
      <c r="G2930">
        <v>89.1</v>
      </c>
    </row>
    <row r="2931" spans="1:7" x14ac:dyDescent="0.2">
      <c r="A2931">
        <v>42</v>
      </c>
      <c r="B2931" t="s">
        <v>143</v>
      </c>
      <c r="C2931" t="s">
        <v>40</v>
      </c>
      <c r="D2931" t="s">
        <v>27</v>
      </c>
      <c r="E2931">
        <v>2019</v>
      </c>
      <c r="F2931" t="s">
        <v>1</v>
      </c>
      <c r="G2931">
        <v>92</v>
      </c>
    </row>
    <row r="2932" spans="1:7" x14ac:dyDescent="0.2">
      <c r="A2932">
        <v>42</v>
      </c>
      <c r="B2932" t="s">
        <v>143</v>
      </c>
      <c r="C2932" t="s">
        <v>40</v>
      </c>
      <c r="D2932" t="s">
        <v>27</v>
      </c>
      <c r="E2932">
        <v>2018</v>
      </c>
      <c r="F2932" t="s">
        <v>0</v>
      </c>
      <c r="G2932">
        <v>90.7</v>
      </c>
    </row>
    <row r="2933" spans="1:7" x14ac:dyDescent="0.2">
      <c r="A2933">
        <v>42</v>
      </c>
      <c r="B2933" t="s">
        <v>143</v>
      </c>
      <c r="C2933" t="s">
        <v>40</v>
      </c>
      <c r="D2933" t="s">
        <v>27</v>
      </c>
      <c r="E2933">
        <v>2017</v>
      </c>
      <c r="F2933" t="s">
        <v>0</v>
      </c>
      <c r="G2933">
        <v>90.3</v>
      </c>
    </row>
    <row r="2934" spans="1:7" x14ac:dyDescent="0.2">
      <c r="A2934">
        <v>42</v>
      </c>
      <c r="B2934" t="s">
        <v>143</v>
      </c>
      <c r="C2934" t="s">
        <v>40</v>
      </c>
      <c r="D2934" t="s">
        <v>27</v>
      </c>
      <c r="E2934">
        <v>2018</v>
      </c>
      <c r="F2934" t="s">
        <v>1</v>
      </c>
      <c r="G2934">
        <v>91.5</v>
      </c>
    </row>
    <row r="2935" spans="1:7" x14ac:dyDescent="0.2">
      <c r="A2935">
        <v>42</v>
      </c>
      <c r="B2935" t="s">
        <v>143</v>
      </c>
      <c r="C2935" t="s">
        <v>40</v>
      </c>
      <c r="D2935" t="s">
        <v>27</v>
      </c>
      <c r="E2935">
        <v>2017</v>
      </c>
      <c r="F2935" t="s">
        <v>1</v>
      </c>
      <c r="G2935">
        <v>91</v>
      </c>
    </row>
    <row r="2936" spans="1:7" x14ac:dyDescent="0.2">
      <c r="A2936">
        <v>42</v>
      </c>
      <c r="B2936" t="s">
        <v>143</v>
      </c>
      <c r="C2936" t="s">
        <v>40</v>
      </c>
      <c r="D2936" t="s">
        <v>27</v>
      </c>
      <c r="E2936">
        <v>2019</v>
      </c>
      <c r="F2936" t="s">
        <v>0</v>
      </c>
      <c r="G2936">
        <v>91.1</v>
      </c>
    </row>
    <row r="2937" spans="1:7" x14ac:dyDescent="0.2">
      <c r="A2937">
        <v>42</v>
      </c>
      <c r="B2937" t="s">
        <v>143</v>
      </c>
      <c r="C2937" t="s">
        <v>40</v>
      </c>
      <c r="D2937" t="s">
        <v>27</v>
      </c>
      <c r="E2937">
        <v>2014</v>
      </c>
      <c r="F2937" t="s">
        <v>135</v>
      </c>
      <c r="G2937">
        <v>89.9</v>
      </c>
    </row>
    <row r="2938" spans="1:7" x14ac:dyDescent="0.2">
      <c r="A2938">
        <v>42</v>
      </c>
      <c r="B2938" t="s">
        <v>143</v>
      </c>
      <c r="C2938" t="s">
        <v>40</v>
      </c>
      <c r="D2938" t="s">
        <v>27</v>
      </c>
      <c r="E2938">
        <v>2015</v>
      </c>
      <c r="F2938" t="s">
        <v>135</v>
      </c>
      <c r="G2938">
        <v>88.1</v>
      </c>
    </row>
    <row r="2939" spans="1:7" x14ac:dyDescent="0.2">
      <c r="A2939">
        <v>42</v>
      </c>
      <c r="B2939" t="s">
        <v>144</v>
      </c>
      <c r="C2939" t="s">
        <v>40</v>
      </c>
      <c r="D2939" t="s">
        <v>27</v>
      </c>
      <c r="E2939">
        <v>2016</v>
      </c>
      <c r="F2939" t="s">
        <v>135</v>
      </c>
      <c r="G2939">
        <v>71.099999999999994</v>
      </c>
    </row>
    <row r="2940" spans="1:7" x14ac:dyDescent="0.2">
      <c r="A2940">
        <v>42</v>
      </c>
      <c r="B2940" t="s">
        <v>144</v>
      </c>
      <c r="C2940" t="s">
        <v>40</v>
      </c>
      <c r="D2940" t="s">
        <v>27</v>
      </c>
      <c r="E2940">
        <v>2019</v>
      </c>
      <c r="F2940" t="s">
        <v>133</v>
      </c>
      <c r="G2940">
        <v>77</v>
      </c>
    </row>
    <row r="2941" spans="1:7" x14ac:dyDescent="0.2">
      <c r="A2941">
        <v>42</v>
      </c>
      <c r="B2941" t="s">
        <v>144</v>
      </c>
      <c r="C2941" t="s">
        <v>40</v>
      </c>
      <c r="D2941" t="s">
        <v>27</v>
      </c>
      <c r="E2941">
        <v>2018</v>
      </c>
      <c r="F2941" t="s">
        <v>133</v>
      </c>
      <c r="G2941">
        <v>75</v>
      </c>
    </row>
    <row r="2942" spans="1:7" x14ac:dyDescent="0.2">
      <c r="A2942">
        <v>42</v>
      </c>
      <c r="B2942" t="s">
        <v>144</v>
      </c>
      <c r="C2942" t="s">
        <v>40</v>
      </c>
      <c r="D2942" t="s">
        <v>27</v>
      </c>
      <c r="E2942">
        <v>2020</v>
      </c>
      <c r="F2942" t="s">
        <v>133</v>
      </c>
      <c r="G2942">
        <v>80</v>
      </c>
    </row>
    <row r="2943" spans="1:7" x14ac:dyDescent="0.2">
      <c r="A2943">
        <v>42</v>
      </c>
      <c r="B2943" t="s">
        <v>144</v>
      </c>
      <c r="C2943" t="s">
        <v>40</v>
      </c>
      <c r="D2943" t="s">
        <v>27</v>
      </c>
      <c r="E2943">
        <v>2017</v>
      </c>
      <c r="F2943" t="s">
        <v>134</v>
      </c>
      <c r="G2943">
        <v>73</v>
      </c>
    </row>
    <row r="2944" spans="1:7" x14ac:dyDescent="0.2">
      <c r="A2944">
        <v>42</v>
      </c>
      <c r="B2944" t="s">
        <v>144</v>
      </c>
      <c r="C2944" t="s">
        <v>40</v>
      </c>
      <c r="D2944" t="s">
        <v>27</v>
      </c>
      <c r="E2944">
        <v>2019</v>
      </c>
      <c r="F2944" t="s">
        <v>1</v>
      </c>
      <c r="G2944">
        <v>84</v>
      </c>
    </row>
    <row r="2945" spans="1:7" x14ac:dyDescent="0.2">
      <c r="A2945">
        <v>42</v>
      </c>
      <c r="B2945" t="s">
        <v>144</v>
      </c>
      <c r="C2945" t="s">
        <v>40</v>
      </c>
      <c r="D2945" t="s">
        <v>27</v>
      </c>
      <c r="E2945">
        <v>2018</v>
      </c>
      <c r="F2945" t="s">
        <v>1</v>
      </c>
      <c r="G2945">
        <v>78</v>
      </c>
    </row>
    <row r="2946" spans="1:7" x14ac:dyDescent="0.2">
      <c r="A2946">
        <v>42</v>
      </c>
      <c r="B2946" t="s">
        <v>144</v>
      </c>
      <c r="C2946" t="s">
        <v>40</v>
      </c>
      <c r="D2946" t="s">
        <v>27</v>
      </c>
      <c r="E2946">
        <v>2020</v>
      </c>
      <c r="F2946" t="s">
        <v>1</v>
      </c>
      <c r="G2946">
        <v>89</v>
      </c>
    </row>
    <row r="2947" spans="1:7" x14ac:dyDescent="0.2">
      <c r="A2947">
        <v>42</v>
      </c>
      <c r="B2947" t="s">
        <v>144</v>
      </c>
      <c r="C2947" t="s">
        <v>40</v>
      </c>
      <c r="D2947" t="s">
        <v>27</v>
      </c>
      <c r="E2947">
        <v>2018</v>
      </c>
      <c r="F2947" t="s">
        <v>0</v>
      </c>
      <c r="G2947">
        <v>77</v>
      </c>
    </row>
    <row r="2948" spans="1:7" x14ac:dyDescent="0.2">
      <c r="A2948">
        <v>42</v>
      </c>
      <c r="B2948" t="s">
        <v>144</v>
      </c>
      <c r="C2948" t="s">
        <v>40</v>
      </c>
      <c r="D2948" t="s">
        <v>27</v>
      </c>
      <c r="E2948">
        <v>2020</v>
      </c>
      <c r="F2948" t="s">
        <v>0</v>
      </c>
      <c r="G2948">
        <v>84</v>
      </c>
    </row>
    <row r="2949" spans="1:7" x14ac:dyDescent="0.2">
      <c r="A2949">
        <v>42</v>
      </c>
      <c r="B2949" t="s">
        <v>144</v>
      </c>
      <c r="C2949" t="s">
        <v>40</v>
      </c>
      <c r="D2949" t="s">
        <v>27</v>
      </c>
      <c r="E2949">
        <v>2019</v>
      </c>
      <c r="F2949" t="s">
        <v>0</v>
      </c>
      <c r="G2949">
        <v>80</v>
      </c>
    </row>
    <row r="2950" spans="1:7" x14ac:dyDescent="0.2">
      <c r="A2950">
        <v>42</v>
      </c>
      <c r="B2950" t="s">
        <v>144</v>
      </c>
      <c r="C2950" t="s">
        <v>40</v>
      </c>
      <c r="D2950" t="s">
        <v>27</v>
      </c>
      <c r="E2950">
        <v>2015</v>
      </c>
      <c r="F2950" t="s">
        <v>135</v>
      </c>
      <c r="G2950">
        <v>88.1</v>
      </c>
    </row>
    <row r="2951" spans="1:7" x14ac:dyDescent="0.2">
      <c r="A2951">
        <v>42</v>
      </c>
      <c r="B2951" t="s">
        <v>145</v>
      </c>
      <c r="C2951" t="s">
        <v>40</v>
      </c>
      <c r="D2951" t="s">
        <v>27</v>
      </c>
      <c r="E2951">
        <v>2017</v>
      </c>
      <c r="F2951" t="s">
        <v>135</v>
      </c>
      <c r="G2951">
        <v>67.2</v>
      </c>
    </row>
    <row r="2952" spans="1:7" x14ac:dyDescent="0.2">
      <c r="A2952">
        <v>42</v>
      </c>
      <c r="B2952" t="s">
        <v>145</v>
      </c>
      <c r="C2952" t="s">
        <v>40</v>
      </c>
      <c r="D2952" t="s">
        <v>27</v>
      </c>
      <c r="E2952">
        <v>2020</v>
      </c>
      <c r="F2952" t="s">
        <v>0</v>
      </c>
      <c r="G2952">
        <v>71.2</v>
      </c>
    </row>
    <row r="2953" spans="1:7" x14ac:dyDescent="0.2">
      <c r="A2953">
        <v>42</v>
      </c>
      <c r="B2953" t="s">
        <v>145</v>
      </c>
      <c r="C2953" t="s">
        <v>40</v>
      </c>
      <c r="D2953" t="s">
        <v>27</v>
      </c>
      <c r="E2953">
        <v>2019</v>
      </c>
      <c r="F2953" t="s">
        <v>0</v>
      </c>
      <c r="G2953">
        <v>70</v>
      </c>
    </row>
    <row r="2954" spans="1:7" x14ac:dyDescent="0.2">
      <c r="A2954">
        <v>42</v>
      </c>
      <c r="B2954" t="s">
        <v>145</v>
      </c>
      <c r="C2954" t="s">
        <v>40</v>
      </c>
      <c r="D2954" t="s">
        <v>27</v>
      </c>
      <c r="E2954">
        <v>2021</v>
      </c>
      <c r="F2954" t="s">
        <v>0</v>
      </c>
      <c r="G2954">
        <v>72.5</v>
      </c>
    </row>
    <row r="2955" spans="1:7" x14ac:dyDescent="0.2">
      <c r="A2955">
        <v>42</v>
      </c>
      <c r="B2955" t="s">
        <v>145</v>
      </c>
      <c r="C2955" t="s">
        <v>40</v>
      </c>
      <c r="D2955" t="s">
        <v>27</v>
      </c>
      <c r="E2955">
        <v>2018</v>
      </c>
      <c r="F2955" t="s">
        <v>134</v>
      </c>
      <c r="G2955">
        <v>68</v>
      </c>
    </row>
    <row r="2956" spans="1:7" x14ac:dyDescent="0.2">
      <c r="A2956">
        <v>42</v>
      </c>
      <c r="B2956" t="s">
        <v>145</v>
      </c>
      <c r="C2956" t="s">
        <v>40</v>
      </c>
      <c r="D2956" t="s">
        <v>27</v>
      </c>
      <c r="E2956">
        <v>2020</v>
      </c>
      <c r="F2956" t="s">
        <v>1</v>
      </c>
      <c r="G2956">
        <v>76.7</v>
      </c>
    </row>
    <row r="2957" spans="1:7" x14ac:dyDescent="0.2">
      <c r="A2957">
        <v>42</v>
      </c>
      <c r="B2957" t="s">
        <v>145</v>
      </c>
      <c r="C2957" t="s">
        <v>40</v>
      </c>
      <c r="D2957" t="s">
        <v>27</v>
      </c>
      <c r="E2957">
        <v>2019</v>
      </c>
      <c r="F2957" t="s">
        <v>1</v>
      </c>
      <c r="G2957">
        <v>74.7</v>
      </c>
    </row>
    <row r="2958" spans="1:7" x14ac:dyDescent="0.2">
      <c r="A2958">
        <v>42</v>
      </c>
      <c r="B2958" t="s">
        <v>145</v>
      </c>
      <c r="C2958" t="s">
        <v>40</v>
      </c>
      <c r="D2958" t="s">
        <v>27</v>
      </c>
      <c r="E2958">
        <v>2021</v>
      </c>
      <c r="F2958" t="s">
        <v>1</v>
      </c>
      <c r="G2958">
        <v>78</v>
      </c>
    </row>
    <row r="2959" spans="1:7" x14ac:dyDescent="0.2">
      <c r="A2959">
        <v>42</v>
      </c>
      <c r="B2959" t="s">
        <v>145</v>
      </c>
      <c r="C2959" t="s">
        <v>40</v>
      </c>
      <c r="D2959" t="s">
        <v>27</v>
      </c>
      <c r="E2959">
        <v>2019</v>
      </c>
      <c r="F2959" t="s">
        <v>133</v>
      </c>
      <c r="G2959">
        <v>68</v>
      </c>
    </row>
    <row r="2960" spans="1:7" x14ac:dyDescent="0.2">
      <c r="A2960">
        <v>42</v>
      </c>
      <c r="B2960" t="s">
        <v>145</v>
      </c>
      <c r="C2960" t="s">
        <v>40</v>
      </c>
      <c r="D2960" t="s">
        <v>27</v>
      </c>
      <c r="E2960">
        <v>2021</v>
      </c>
      <c r="F2960" t="s">
        <v>133</v>
      </c>
      <c r="G2960">
        <v>70</v>
      </c>
    </row>
    <row r="2961" spans="1:7" x14ac:dyDescent="0.2">
      <c r="A2961">
        <v>42</v>
      </c>
      <c r="B2961" t="s">
        <v>145</v>
      </c>
      <c r="C2961" t="s">
        <v>40</v>
      </c>
      <c r="D2961" t="s">
        <v>27</v>
      </c>
      <c r="E2961">
        <v>2020</v>
      </c>
      <c r="F2961" t="s">
        <v>133</v>
      </c>
      <c r="G2961">
        <v>69</v>
      </c>
    </row>
    <row r="2962" spans="1:7" x14ac:dyDescent="0.2">
      <c r="A2962">
        <v>42</v>
      </c>
      <c r="B2962" t="s">
        <v>145</v>
      </c>
      <c r="C2962" t="s">
        <v>40</v>
      </c>
      <c r="D2962" t="s">
        <v>27</v>
      </c>
      <c r="E2962">
        <v>2016</v>
      </c>
      <c r="F2962" t="s">
        <v>135</v>
      </c>
      <c r="G2962">
        <v>71.099999999999994</v>
      </c>
    </row>
    <row r="2963" spans="1:7" x14ac:dyDescent="0.2">
      <c r="A2963">
        <v>42</v>
      </c>
      <c r="B2963" t="s">
        <v>146</v>
      </c>
      <c r="C2963" t="s">
        <v>40</v>
      </c>
      <c r="D2963" t="s">
        <v>27</v>
      </c>
      <c r="E2963">
        <v>2017</v>
      </c>
      <c r="F2963" t="s">
        <v>135</v>
      </c>
      <c r="G2963">
        <v>67.2</v>
      </c>
    </row>
    <row r="2964" spans="1:7" x14ac:dyDescent="0.2">
      <c r="A2964">
        <v>42</v>
      </c>
      <c r="B2964" t="s">
        <v>146</v>
      </c>
      <c r="C2964" t="s">
        <v>40</v>
      </c>
      <c r="D2964" t="s">
        <v>27</v>
      </c>
      <c r="E2964">
        <v>2021</v>
      </c>
      <c r="F2964" t="s">
        <v>133</v>
      </c>
      <c r="G2964">
        <v>35.299999999999997</v>
      </c>
    </row>
    <row r="2965" spans="1:7" x14ac:dyDescent="0.2">
      <c r="A2965">
        <v>42</v>
      </c>
      <c r="B2965" t="s">
        <v>146</v>
      </c>
      <c r="C2965" t="s">
        <v>40</v>
      </c>
      <c r="D2965" t="s">
        <v>27</v>
      </c>
      <c r="E2965">
        <v>2020</v>
      </c>
      <c r="F2965" t="s">
        <v>133</v>
      </c>
      <c r="G2965">
        <v>35.299999999999997</v>
      </c>
    </row>
    <row r="2966" spans="1:7" x14ac:dyDescent="0.2">
      <c r="A2966">
        <v>42</v>
      </c>
      <c r="B2966" t="s">
        <v>146</v>
      </c>
      <c r="C2966" t="s">
        <v>40</v>
      </c>
      <c r="D2966" t="s">
        <v>27</v>
      </c>
      <c r="E2966">
        <v>2022</v>
      </c>
      <c r="F2966" t="s">
        <v>133</v>
      </c>
      <c r="G2966">
        <v>35.299999999999997</v>
      </c>
    </row>
    <row r="2967" spans="1:7" x14ac:dyDescent="0.2">
      <c r="A2967">
        <v>42</v>
      </c>
      <c r="B2967" t="s">
        <v>146</v>
      </c>
      <c r="C2967" t="s">
        <v>40</v>
      </c>
      <c r="D2967" t="s">
        <v>27</v>
      </c>
      <c r="E2967">
        <v>2018</v>
      </c>
      <c r="F2967" t="s">
        <v>135</v>
      </c>
      <c r="G2967">
        <v>35.299999999999997</v>
      </c>
    </row>
    <row r="2968" spans="1:7" x14ac:dyDescent="0.2">
      <c r="A2968">
        <v>42</v>
      </c>
      <c r="B2968" t="s">
        <v>146</v>
      </c>
      <c r="C2968" t="s">
        <v>40</v>
      </c>
      <c r="D2968" t="s">
        <v>27</v>
      </c>
      <c r="E2968">
        <v>2021</v>
      </c>
      <c r="F2968" t="s">
        <v>0</v>
      </c>
      <c r="G2968">
        <v>35.6</v>
      </c>
    </row>
    <row r="2969" spans="1:7" x14ac:dyDescent="0.2">
      <c r="A2969">
        <v>42</v>
      </c>
      <c r="B2969" t="s">
        <v>146</v>
      </c>
      <c r="C2969" t="s">
        <v>40</v>
      </c>
      <c r="D2969" t="s">
        <v>27</v>
      </c>
      <c r="E2969">
        <v>2020</v>
      </c>
      <c r="F2969" t="s">
        <v>0</v>
      </c>
      <c r="G2969">
        <v>35.5</v>
      </c>
    </row>
    <row r="2970" spans="1:7" x14ac:dyDescent="0.2">
      <c r="A2970">
        <v>42</v>
      </c>
      <c r="B2970" t="s">
        <v>146</v>
      </c>
      <c r="C2970" t="s">
        <v>40</v>
      </c>
      <c r="D2970" t="s">
        <v>27</v>
      </c>
      <c r="E2970">
        <v>2022</v>
      </c>
      <c r="F2970" t="s">
        <v>0</v>
      </c>
      <c r="G2970">
        <v>35.65</v>
      </c>
    </row>
    <row r="2971" spans="1:7" x14ac:dyDescent="0.2">
      <c r="A2971">
        <v>42</v>
      </c>
      <c r="B2971" t="s">
        <v>146</v>
      </c>
      <c r="C2971" t="s">
        <v>40</v>
      </c>
      <c r="D2971" t="s">
        <v>27</v>
      </c>
      <c r="E2971">
        <v>2019</v>
      </c>
      <c r="F2971" t="s">
        <v>134</v>
      </c>
      <c r="G2971">
        <v>35.5</v>
      </c>
    </row>
    <row r="2972" spans="1:7" x14ac:dyDescent="0.2">
      <c r="A2972">
        <v>42</v>
      </c>
      <c r="B2972" t="s">
        <v>146</v>
      </c>
      <c r="C2972" t="s">
        <v>40</v>
      </c>
      <c r="D2972" t="s">
        <v>27</v>
      </c>
      <c r="E2972">
        <v>2021</v>
      </c>
      <c r="F2972" t="s">
        <v>1</v>
      </c>
      <c r="G2972">
        <v>36</v>
      </c>
    </row>
    <row r="2973" spans="1:7" x14ac:dyDescent="0.2">
      <c r="A2973">
        <v>42</v>
      </c>
      <c r="B2973" t="s">
        <v>146</v>
      </c>
      <c r="C2973" t="s">
        <v>40</v>
      </c>
      <c r="D2973" t="s">
        <v>27</v>
      </c>
      <c r="E2973">
        <v>2020</v>
      </c>
      <c r="F2973" t="s">
        <v>1</v>
      </c>
      <c r="G2973">
        <v>35.700000000000003</v>
      </c>
    </row>
    <row r="2974" spans="1:7" x14ac:dyDescent="0.2">
      <c r="A2974">
        <v>42</v>
      </c>
      <c r="B2974" t="s">
        <v>146</v>
      </c>
      <c r="C2974" t="s">
        <v>40</v>
      </c>
      <c r="D2974" t="s">
        <v>27</v>
      </c>
      <c r="E2974">
        <v>2022</v>
      </c>
      <c r="F2974" t="s">
        <v>1</v>
      </c>
      <c r="G2974">
        <v>36.1</v>
      </c>
    </row>
    <row r="2975" spans="1:7" x14ac:dyDescent="0.2">
      <c r="A2975">
        <v>43</v>
      </c>
      <c r="B2975" t="s">
        <v>136</v>
      </c>
      <c r="C2975" t="s">
        <v>41</v>
      </c>
      <c r="D2975" t="s">
        <v>27</v>
      </c>
      <c r="E2975">
        <v>2007</v>
      </c>
      <c r="F2975" t="s">
        <v>135</v>
      </c>
      <c r="G2975">
        <v>20.399999999999999</v>
      </c>
    </row>
    <row r="2976" spans="1:7" x14ac:dyDescent="0.2">
      <c r="A2976">
        <v>43</v>
      </c>
      <c r="B2976" t="s">
        <v>136</v>
      </c>
      <c r="C2976" t="s">
        <v>41</v>
      </c>
      <c r="D2976" t="s">
        <v>27</v>
      </c>
      <c r="E2976">
        <v>2008</v>
      </c>
      <c r="F2976" t="s">
        <v>135</v>
      </c>
      <c r="G2976">
        <v>23.3</v>
      </c>
    </row>
    <row r="2977" spans="1:7" x14ac:dyDescent="0.2">
      <c r="A2977">
        <v>43</v>
      </c>
      <c r="B2977" t="s">
        <v>136</v>
      </c>
      <c r="C2977" t="s">
        <v>41</v>
      </c>
      <c r="D2977" t="s">
        <v>27</v>
      </c>
      <c r="E2977">
        <v>2009</v>
      </c>
      <c r="F2977" t="s">
        <v>134</v>
      </c>
      <c r="G2977">
        <v>23.3</v>
      </c>
    </row>
    <row r="2978" spans="1:7" x14ac:dyDescent="0.2">
      <c r="A2978">
        <v>43</v>
      </c>
      <c r="B2978" t="s">
        <v>136</v>
      </c>
      <c r="C2978" t="s">
        <v>41</v>
      </c>
      <c r="D2978" t="s">
        <v>27</v>
      </c>
      <c r="E2978">
        <v>2010</v>
      </c>
      <c r="F2978" t="s">
        <v>0</v>
      </c>
      <c r="G2978">
        <v>22.8</v>
      </c>
    </row>
    <row r="2979" spans="1:7" x14ac:dyDescent="0.2">
      <c r="A2979">
        <v>43</v>
      </c>
      <c r="B2979" t="s">
        <v>136</v>
      </c>
      <c r="C2979" t="s">
        <v>41</v>
      </c>
      <c r="D2979" t="s">
        <v>27</v>
      </c>
      <c r="E2979">
        <v>2011</v>
      </c>
      <c r="F2979" t="s">
        <v>0</v>
      </c>
      <c r="G2979">
        <v>23</v>
      </c>
    </row>
    <row r="2980" spans="1:7" x14ac:dyDescent="0.2">
      <c r="A2980">
        <v>43</v>
      </c>
      <c r="B2980" t="s">
        <v>136</v>
      </c>
      <c r="C2980" t="s">
        <v>41</v>
      </c>
      <c r="D2980" t="s">
        <v>27</v>
      </c>
      <c r="E2980">
        <v>2011</v>
      </c>
      <c r="F2980" t="s">
        <v>1</v>
      </c>
      <c r="G2980">
        <v>24</v>
      </c>
    </row>
    <row r="2981" spans="1:7" x14ac:dyDescent="0.2">
      <c r="A2981">
        <v>43</v>
      </c>
      <c r="B2981" t="s">
        <v>136</v>
      </c>
      <c r="C2981" t="s">
        <v>41</v>
      </c>
      <c r="D2981" t="s">
        <v>27</v>
      </c>
      <c r="E2981">
        <v>2012</v>
      </c>
      <c r="F2981" t="s">
        <v>0</v>
      </c>
      <c r="G2981">
        <v>23.1</v>
      </c>
    </row>
    <row r="2982" spans="1:7" x14ac:dyDescent="0.2">
      <c r="A2982">
        <v>43</v>
      </c>
      <c r="B2982" t="s">
        <v>136</v>
      </c>
      <c r="C2982" t="s">
        <v>41</v>
      </c>
      <c r="D2982" t="s">
        <v>27</v>
      </c>
      <c r="E2982">
        <v>2012</v>
      </c>
      <c r="F2982" t="s">
        <v>1</v>
      </c>
      <c r="G2982">
        <v>25</v>
      </c>
    </row>
    <row r="2983" spans="1:7" x14ac:dyDescent="0.2">
      <c r="A2983">
        <v>43</v>
      </c>
      <c r="B2983" t="s">
        <v>136</v>
      </c>
      <c r="C2983" t="s">
        <v>41</v>
      </c>
      <c r="D2983" t="s">
        <v>27</v>
      </c>
      <c r="E2983">
        <v>2010</v>
      </c>
      <c r="F2983" t="s">
        <v>1</v>
      </c>
      <c r="G2983">
        <v>23.5</v>
      </c>
    </row>
    <row r="2984" spans="1:7" x14ac:dyDescent="0.2">
      <c r="A2984">
        <v>43</v>
      </c>
      <c r="B2984" t="s">
        <v>137</v>
      </c>
      <c r="C2984" t="s">
        <v>41</v>
      </c>
      <c r="D2984" t="s">
        <v>27</v>
      </c>
      <c r="E2984">
        <v>2008</v>
      </c>
      <c r="F2984" t="s">
        <v>135</v>
      </c>
      <c r="G2984">
        <v>23.4</v>
      </c>
    </row>
    <row r="2985" spans="1:7" x14ac:dyDescent="0.2">
      <c r="A2985">
        <v>43</v>
      </c>
      <c r="B2985" t="s">
        <v>137</v>
      </c>
      <c r="C2985" t="s">
        <v>41</v>
      </c>
      <c r="D2985" t="s">
        <v>27</v>
      </c>
      <c r="E2985">
        <v>2012</v>
      </c>
      <c r="F2985" t="s">
        <v>1</v>
      </c>
      <c r="G2985">
        <v>24.5</v>
      </c>
    </row>
    <row r="2986" spans="1:7" x14ac:dyDescent="0.2">
      <c r="A2986">
        <v>43</v>
      </c>
      <c r="B2986" t="s">
        <v>137</v>
      </c>
      <c r="C2986" t="s">
        <v>41</v>
      </c>
      <c r="D2986" t="s">
        <v>27</v>
      </c>
      <c r="E2986">
        <v>2011</v>
      </c>
      <c r="F2986" t="s">
        <v>0</v>
      </c>
      <c r="G2986">
        <v>23</v>
      </c>
    </row>
    <row r="2987" spans="1:7" x14ac:dyDescent="0.2">
      <c r="A2987">
        <v>43</v>
      </c>
      <c r="B2987" t="s">
        <v>137</v>
      </c>
      <c r="C2987" t="s">
        <v>41</v>
      </c>
      <c r="D2987" t="s">
        <v>27</v>
      </c>
      <c r="E2987">
        <v>2009</v>
      </c>
      <c r="F2987" t="s">
        <v>135</v>
      </c>
      <c r="G2987">
        <v>23</v>
      </c>
    </row>
    <row r="2988" spans="1:7" x14ac:dyDescent="0.2">
      <c r="A2988">
        <v>43</v>
      </c>
      <c r="B2988" t="s">
        <v>137</v>
      </c>
      <c r="C2988" t="s">
        <v>41</v>
      </c>
      <c r="D2988" t="s">
        <v>27</v>
      </c>
      <c r="E2988">
        <v>2013</v>
      </c>
      <c r="F2988" t="s">
        <v>0</v>
      </c>
      <c r="G2988">
        <v>23.2</v>
      </c>
    </row>
    <row r="2989" spans="1:7" x14ac:dyDescent="0.2">
      <c r="A2989">
        <v>43</v>
      </c>
      <c r="B2989" t="s">
        <v>137</v>
      </c>
      <c r="C2989" t="s">
        <v>41</v>
      </c>
      <c r="D2989" t="s">
        <v>27</v>
      </c>
      <c r="E2989">
        <v>2011</v>
      </c>
      <c r="F2989" t="s">
        <v>1</v>
      </c>
      <c r="G2989">
        <v>24</v>
      </c>
    </row>
    <row r="2990" spans="1:7" x14ac:dyDescent="0.2">
      <c r="A2990">
        <v>43</v>
      </c>
      <c r="B2990" t="s">
        <v>137</v>
      </c>
      <c r="C2990" t="s">
        <v>41</v>
      </c>
      <c r="D2990" t="s">
        <v>27</v>
      </c>
      <c r="E2990">
        <v>2010</v>
      </c>
      <c r="F2990" t="s">
        <v>134</v>
      </c>
      <c r="G2990">
        <v>23</v>
      </c>
    </row>
    <row r="2991" spans="1:7" x14ac:dyDescent="0.2">
      <c r="A2991">
        <v>43</v>
      </c>
      <c r="B2991" t="s">
        <v>137</v>
      </c>
      <c r="C2991" t="s">
        <v>41</v>
      </c>
      <c r="D2991" t="s">
        <v>27</v>
      </c>
      <c r="E2991">
        <v>2013</v>
      </c>
      <c r="F2991" t="s">
        <v>1</v>
      </c>
      <c r="G2991">
        <v>25</v>
      </c>
    </row>
    <row r="2992" spans="1:7" x14ac:dyDescent="0.2">
      <c r="A2992">
        <v>43</v>
      </c>
      <c r="B2992" t="s">
        <v>137</v>
      </c>
      <c r="C2992" t="s">
        <v>41</v>
      </c>
      <c r="D2992" t="s">
        <v>27</v>
      </c>
      <c r="E2992">
        <v>2012</v>
      </c>
      <c r="F2992" t="s">
        <v>0</v>
      </c>
      <c r="G2992">
        <v>23.1</v>
      </c>
    </row>
    <row r="2993" spans="1:7" x14ac:dyDescent="0.2">
      <c r="A2993">
        <v>43</v>
      </c>
      <c r="B2993" t="s">
        <v>138</v>
      </c>
      <c r="C2993" t="s">
        <v>41</v>
      </c>
      <c r="D2993" t="s">
        <v>27</v>
      </c>
      <c r="E2993">
        <v>2011</v>
      </c>
      <c r="F2993" t="s">
        <v>134</v>
      </c>
      <c r="G2993">
        <v>22</v>
      </c>
    </row>
    <row r="2994" spans="1:7" x14ac:dyDescent="0.2">
      <c r="A2994">
        <v>43</v>
      </c>
      <c r="B2994" t="s">
        <v>138</v>
      </c>
      <c r="C2994" t="s">
        <v>41</v>
      </c>
      <c r="D2994" t="s">
        <v>27</v>
      </c>
      <c r="E2994">
        <v>2013</v>
      </c>
      <c r="F2994" t="s">
        <v>0</v>
      </c>
      <c r="G2994">
        <v>20</v>
      </c>
    </row>
    <row r="2995" spans="1:7" x14ac:dyDescent="0.2">
      <c r="A2995">
        <v>43</v>
      </c>
      <c r="B2995" t="s">
        <v>138</v>
      </c>
      <c r="C2995" t="s">
        <v>41</v>
      </c>
      <c r="D2995" t="s">
        <v>27</v>
      </c>
      <c r="E2995">
        <v>2012</v>
      </c>
      <c r="F2995" t="s">
        <v>0</v>
      </c>
      <c r="G2995">
        <v>20</v>
      </c>
    </row>
    <row r="2996" spans="1:7" x14ac:dyDescent="0.2">
      <c r="A2996">
        <v>43</v>
      </c>
      <c r="B2996" t="s">
        <v>138</v>
      </c>
      <c r="C2996" t="s">
        <v>41</v>
      </c>
      <c r="D2996" t="s">
        <v>27</v>
      </c>
      <c r="E2996">
        <v>2013</v>
      </c>
      <c r="F2996" t="s">
        <v>1</v>
      </c>
      <c r="G2996">
        <v>23</v>
      </c>
    </row>
    <row r="2997" spans="1:7" x14ac:dyDescent="0.2">
      <c r="A2997">
        <v>43</v>
      </c>
      <c r="B2997" t="s">
        <v>138</v>
      </c>
      <c r="C2997" t="s">
        <v>41</v>
      </c>
      <c r="D2997" t="s">
        <v>27</v>
      </c>
      <c r="E2997">
        <v>2012</v>
      </c>
      <c r="F2997" t="s">
        <v>1</v>
      </c>
      <c r="G2997">
        <v>22.5</v>
      </c>
    </row>
    <row r="2998" spans="1:7" x14ac:dyDescent="0.2">
      <c r="A2998">
        <v>43</v>
      </c>
      <c r="B2998" t="s">
        <v>138</v>
      </c>
      <c r="C2998" t="s">
        <v>41</v>
      </c>
      <c r="D2998" t="s">
        <v>27</v>
      </c>
      <c r="E2998">
        <v>2010</v>
      </c>
      <c r="F2998" t="s">
        <v>135</v>
      </c>
      <c r="G2998">
        <v>21.6</v>
      </c>
    </row>
    <row r="2999" spans="1:7" x14ac:dyDescent="0.2">
      <c r="A2999">
        <v>43</v>
      </c>
      <c r="B2999" t="s">
        <v>138</v>
      </c>
      <c r="C2999" t="s">
        <v>41</v>
      </c>
      <c r="D2999" t="s">
        <v>27</v>
      </c>
      <c r="E2999">
        <v>2014</v>
      </c>
      <c r="F2999" t="s">
        <v>0</v>
      </c>
      <c r="G2999">
        <v>20</v>
      </c>
    </row>
    <row r="3000" spans="1:7" x14ac:dyDescent="0.2">
      <c r="A3000">
        <v>43</v>
      </c>
      <c r="B3000" t="s">
        <v>138</v>
      </c>
      <c r="C3000" t="s">
        <v>41</v>
      </c>
      <c r="D3000" t="s">
        <v>27</v>
      </c>
      <c r="E3000">
        <v>2014</v>
      </c>
      <c r="F3000" t="s">
        <v>1</v>
      </c>
      <c r="G3000">
        <v>23.3</v>
      </c>
    </row>
    <row r="3001" spans="1:7" x14ac:dyDescent="0.2">
      <c r="A3001">
        <v>43</v>
      </c>
      <c r="B3001" t="s">
        <v>139</v>
      </c>
      <c r="C3001" t="s">
        <v>41</v>
      </c>
      <c r="D3001" t="s">
        <v>27</v>
      </c>
      <c r="E3001">
        <v>2013</v>
      </c>
      <c r="F3001" t="s">
        <v>1</v>
      </c>
      <c r="G3001">
        <v>23</v>
      </c>
    </row>
    <row r="3002" spans="1:7" x14ac:dyDescent="0.2">
      <c r="A3002">
        <v>43</v>
      </c>
      <c r="B3002" t="s">
        <v>139</v>
      </c>
      <c r="C3002" t="s">
        <v>41</v>
      </c>
      <c r="D3002" t="s">
        <v>27</v>
      </c>
      <c r="E3002">
        <v>2015</v>
      </c>
      <c r="F3002" t="s">
        <v>0</v>
      </c>
      <c r="G3002">
        <v>20</v>
      </c>
    </row>
    <row r="3003" spans="1:7" x14ac:dyDescent="0.2">
      <c r="A3003">
        <v>43</v>
      </c>
      <c r="B3003" t="s">
        <v>139</v>
      </c>
      <c r="C3003" t="s">
        <v>41</v>
      </c>
      <c r="D3003" t="s">
        <v>27</v>
      </c>
      <c r="E3003">
        <v>2011</v>
      </c>
      <c r="F3003" t="s">
        <v>135</v>
      </c>
      <c r="G3003">
        <v>22.1</v>
      </c>
    </row>
    <row r="3004" spans="1:7" x14ac:dyDescent="0.2">
      <c r="A3004">
        <v>43</v>
      </c>
      <c r="B3004" t="s">
        <v>139</v>
      </c>
      <c r="C3004" t="s">
        <v>41</v>
      </c>
      <c r="D3004" t="s">
        <v>27</v>
      </c>
      <c r="E3004">
        <v>2014</v>
      </c>
      <c r="F3004" t="s">
        <v>0</v>
      </c>
      <c r="G3004">
        <v>19.5</v>
      </c>
    </row>
    <row r="3005" spans="1:7" x14ac:dyDescent="0.2">
      <c r="A3005">
        <v>43</v>
      </c>
      <c r="B3005" t="s">
        <v>139</v>
      </c>
      <c r="C3005" t="s">
        <v>41</v>
      </c>
      <c r="D3005" t="s">
        <v>27</v>
      </c>
      <c r="E3005">
        <v>2015</v>
      </c>
      <c r="F3005" t="s">
        <v>1</v>
      </c>
      <c r="G3005">
        <v>23.5</v>
      </c>
    </row>
    <row r="3006" spans="1:7" x14ac:dyDescent="0.2">
      <c r="A3006">
        <v>43</v>
      </c>
      <c r="B3006" t="s">
        <v>139</v>
      </c>
      <c r="C3006" t="s">
        <v>41</v>
      </c>
      <c r="D3006" t="s">
        <v>27</v>
      </c>
      <c r="E3006">
        <v>2012</v>
      </c>
      <c r="F3006" t="s">
        <v>134</v>
      </c>
      <c r="G3006">
        <v>19</v>
      </c>
    </row>
    <row r="3007" spans="1:7" x14ac:dyDescent="0.2">
      <c r="A3007">
        <v>43</v>
      </c>
      <c r="B3007" t="s">
        <v>139</v>
      </c>
      <c r="C3007" t="s">
        <v>41</v>
      </c>
      <c r="D3007" t="s">
        <v>27</v>
      </c>
      <c r="E3007">
        <v>2014</v>
      </c>
      <c r="F3007" t="s">
        <v>1</v>
      </c>
      <c r="G3007">
        <v>23.3</v>
      </c>
    </row>
    <row r="3008" spans="1:7" x14ac:dyDescent="0.2">
      <c r="A3008">
        <v>43</v>
      </c>
      <c r="B3008" t="s">
        <v>139</v>
      </c>
      <c r="C3008" t="s">
        <v>41</v>
      </c>
      <c r="D3008" t="s">
        <v>27</v>
      </c>
      <c r="E3008">
        <v>2013</v>
      </c>
      <c r="F3008" t="s">
        <v>0</v>
      </c>
      <c r="G3008">
        <v>19</v>
      </c>
    </row>
    <row r="3009" spans="1:7" x14ac:dyDescent="0.2">
      <c r="A3009">
        <v>43</v>
      </c>
      <c r="B3009" t="s">
        <v>140</v>
      </c>
      <c r="C3009" t="s">
        <v>41</v>
      </c>
      <c r="D3009" t="s">
        <v>27</v>
      </c>
      <c r="E3009">
        <v>2011</v>
      </c>
      <c r="F3009" t="s">
        <v>135</v>
      </c>
      <c r="G3009">
        <v>22.1</v>
      </c>
    </row>
    <row r="3010" spans="1:7" x14ac:dyDescent="0.2">
      <c r="A3010">
        <v>43</v>
      </c>
      <c r="B3010" t="s">
        <v>140</v>
      </c>
      <c r="C3010" t="s">
        <v>41</v>
      </c>
      <c r="D3010" t="s">
        <v>27</v>
      </c>
      <c r="E3010">
        <v>2015</v>
      </c>
      <c r="F3010" t="s">
        <v>1</v>
      </c>
      <c r="G3010">
        <v>19.100000000000001</v>
      </c>
    </row>
    <row r="3011" spans="1:7" x14ac:dyDescent="0.2">
      <c r="A3011">
        <v>43</v>
      </c>
      <c r="B3011" t="s">
        <v>140</v>
      </c>
      <c r="C3011" t="s">
        <v>41</v>
      </c>
      <c r="D3011" t="s">
        <v>27</v>
      </c>
      <c r="E3011">
        <v>2014</v>
      </c>
      <c r="F3011" t="s">
        <v>0</v>
      </c>
      <c r="G3011">
        <v>18.100000000000001</v>
      </c>
    </row>
    <row r="3012" spans="1:7" x14ac:dyDescent="0.2">
      <c r="A3012">
        <v>43</v>
      </c>
      <c r="B3012" t="s">
        <v>140</v>
      </c>
      <c r="C3012" t="s">
        <v>41</v>
      </c>
      <c r="D3012" t="s">
        <v>27</v>
      </c>
      <c r="E3012">
        <v>2012</v>
      </c>
      <c r="F3012" t="s">
        <v>135</v>
      </c>
      <c r="G3012">
        <v>17.399999999999999</v>
      </c>
    </row>
    <row r="3013" spans="1:7" x14ac:dyDescent="0.2">
      <c r="A3013">
        <v>43</v>
      </c>
      <c r="B3013" t="s">
        <v>140</v>
      </c>
      <c r="C3013" t="s">
        <v>41</v>
      </c>
      <c r="D3013" t="s">
        <v>27</v>
      </c>
      <c r="E3013">
        <v>2016</v>
      </c>
      <c r="F3013" t="s">
        <v>0</v>
      </c>
      <c r="G3013">
        <v>18.2</v>
      </c>
    </row>
    <row r="3014" spans="1:7" x14ac:dyDescent="0.2">
      <c r="A3014">
        <v>43</v>
      </c>
      <c r="B3014" t="s">
        <v>140</v>
      </c>
      <c r="C3014" t="s">
        <v>41</v>
      </c>
      <c r="D3014" t="s">
        <v>27</v>
      </c>
      <c r="E3014">
        <v>2014</v>
      </c>
      <c r="F3014" t="s">
        <v>1</v>
      </c>
      <c r="G3014">
        <v>19</v>
      </c>
    </row>
    <row r="3015" spans="1:7" x14ac:dyDescent="0.2">
      <c r="A3015">
        <v>43</v>
      </c>
      <c r="B3015" t="s">
        <v>140</v>
      </c>
      <c r="C3015" t="s">
        <v>41</v>
      </c>
      <c r="D3015" t="s">
        <v>27</v>
      </c>
      <c r="E3015">
        <v>2013</v>
      </c>
      <c r="F3015" t="s">
        <v>134</v>
      </c>
      <c r="G3015">
        <v>18.899999999999999</v>
      </c>
    </row>
    <row r="3016" spans="1:7" x14ac:dyDescent="0.2">
      <c r="A3016">
        <v>43</v>
      </c>
      <c r="B3016" t="s">
        <v>140</v>
      </c>
      <c r="C3016" t="s">
        <v>41</v>
      </c>
      <c r="D3016" t="s">
        <v>27</v>
      </c>
      <c r="E3016">
        <v>2016</v>
      </c>
      <c r="F3016" t="s">
        <v>1</v>
      </c>
      <c r="G3016">
        <v>19.2</v>
      </c>
    </row>
    <row r="3017" spans="1:7" x14ac:dyDescent="0.2">
      <c r="A3017">
        <v>43</v>
      </c>
      <c r="B3017" t="s">
        <v>140</v>
      </c>
      <c r="C3017" t="s">
        <v>41</v>
      </c>
      <c r="D3017" t="s">
        <v>27</v>
      </c>
      <c r="E3017">
        <v>2015</v>
      </c>
      <c r="F3017" t="s">
        <v>0</v>
      </c>
      <c r="G3017">
        <v>18.100000000000001</v>
      </c>
    </row>
    <row r="3018" spans="1:7" x14ac:dyDescent="0.2">
      <c r="A3018">
        <v>43</v>
      </c>
      <c r="B3018" t="s">
        <v>141</v>
      </c>
      <c r="C3018" t="s">
        <v>41</v>
      </c>
      <c r="D3018" t="s">
        <v>27</v>
      </c>
      <c r="E3018">
        <v>2014</v>
      </c>
      <c r="F3018" t="s">
        <v>134</v>
      </c>
      <c r="G3018">
        <v>19</v>
      </c>
    </row>
    <row r="3019" spans="1:7" x14ac:dyDescent="0.2">
      <c r="A3019">
        <v>43</v>
      </c>
      <c r="B3019" t="s">
        <v>141</v>
      </c>
      <c r="C3019" t="s">
        <v>41</v>
      </c>
      <c r="D3019" t="s">
        <v>27</v>
      </c>
      <c r="E3019">
        <v>2016</v>
      </c>
      <c r="F3019" t="s">
        <v>0</v>
      </c>
      <c r="G3019">
        <v>19.5</v>
      </c>
    </row>
    <row r="3020" spans="1:7" x14ac:dyDescent="0.2">
      <c r="A3020">
        <v>43</v>
      </c>
      <c r="B3020" t="s">
        <v>141</v>
      </c>
      <c r="C3020" t="s">
        <v>41</v>
      </c>
      <c r="D3020" t="s">
        <v>27</v>
      </c>
      <c r="E3020">
        <v>2015</v>
      </c>
      <c r="F3020" t="s">
        <v>0</v>
      </c>
      <c r="G3020">
        <v>19.2</v>
      </c>
    </row>
    <row r="3021" spans="1:7" x14ac:dyDescent="0.2">
      <c r="A3021">
        <v>43</v>
      </c>
      <c r="B3021" t="s">
        <v>141</v>
      </c>
      <c r="C3021" t="s">
        <v>41</v>
      </c>
      <c r="D3021" t="s">
        <v>27</v>
      </c>
      <c r="E3021">
        <v>2012</v>
      </c>
      <c r="F3021" t="s">
        <v>135</v>
      </c>
      <c r="G3021">
        <v>17.399999999999999</v>
      </c>
    </row>
    <row r="3022" spans="1:7" x14ac:dyDescent="0.2">
      <c r="A3022">
        <v>43</v>
      </c>
      <c r="B3022" t="s">
        <v>141</v>
      </c>
      <c r="C3022" t="s">
        <v>41</v>
      </c>
      <c r="D3022" t="s">
        <v>27</v>
      </c>
      <c r="E3022">
        <v>2016</v>
      </c>
      <c r="F3022" t="s">
        <v>1</v>
      </c>
      <c r="G3022">
        <v>19.8</v>
      </c>
    </row>
    <row r="3023" spans="1:7" x14ac:dyDescent="0.2">
      <c r="A3023">
        <v>43</v>
      </c>
      <c r="B3023" t="s">
        <v>141</v>
      </c>
      <c r="C3023" t="s">
        <v>41</v>
      </c>
      <c r="D3023" t="s">
        <v>27</v>
      </c>
      <c r="E3023">
        <v>2015</v>
      </c>
      <c r="F3023" t="s">
        <v>1</v>
      </c>
      <c r="G3023">
        <v>19.5</v>
      </c>
    </row>
    <row r="3024" spans="1:7" x14ac:dyDescent="0.2">
      <c r="A3024">
        <v>43</v>
      </c>
      <c r="B3024" t="s">
        <v>141</v>
      </c>
      <c r="C3024" t="s">
        <v>41</v>
      </c>
      <c r="D3024" t="s">
        <v>27</v>
      </c>
      <c r="E3024">
        <v>2013</v>
      </c>
      <c r="F3024" t="s">
        <v>135</v>
      </c>
      <c r="G3024">
        <v>21.5</v>
      </c>
    </row>
    <row r="3025" spans="1:7" x14ac:dyDescent="0.2">
      <c r="A3025">
        <v>43</v>
      </c>
      <c r="B3025" t="s">
        <v>141</v>
      </c>
      <c r="C3025" t="s">
        <v>41</v>
      </c>
      <c r="D3025" t="s">
        <v>27</v>
      </c>
      <c r="E3025">
        <v>2017</v>
      </c>
      <c r="F3025" t="s">
        <v>0</v>
      </c>
      <c r="G3025">
        <v>19.7</v>
      </c>
    </row>
    <row r="3026" spans="1:7" x14ac:dyDescent="0.2">
      <c r="A3026">
        <v>43</v>
      </c>
      <c r="B3026" t="s">
        <v>141</v>
      </c>
      <c r="C3026" t="s">
        <v>41</v>
      </c>
      <c r="D3026" t="s">
        <v>27</v>
      </c>
      <c r="E3026">
        <v>2017</v>
      </c>
      <c r="F3026" t="s">
        <v>1</v>
      </c>
      <c r="G3026">
        <v>20</v>
      </c>
    </row>
    <row r="3027" spans="1:7" x14ac:dyDescent="0.2">
      <c r="A3027">
        <v>43</v>
      </c>
      <c r="B3027" t="s">
        <v>142</v>
      </c>
      <c r="C3027" t="s">
        <v>41</v>
      </c>
      <c r="D3027" t="s">
        <v>27</v>
      </c>
      <c r="E3027">
        <v>2017</v>
      </c>
      <c r="F3027" t="s">
        <v>0</v>
      </c>
      <c r="G3027">
        <v>19</v>
      </c>
    </row>
    <row r="3028" spans="1:7" x14ac:dyDescent="0.2">
      <c r="A3028">
        <v>43</v>
      </c>
      <c r="B3028" t="s">
        <v>142</v>
      </c>
      <c r="C3028" t="s">
        <v>41</v>
      </c>
      <c r="D3028" t="s">
        <v>27</v>
      </c>
      <c r="E3028">
        <v>2018</v>
      </c>
      <c r="F3028" t="s">
        <v>1</v>
      </c>
      <c r="G3028">
        <v>20</v>
      </c>
    </row>
    <row r="3029" spans="1:7" x14ac:dyDescent="0.2">
      <c r="A3029">
        <v>43</v>
      </c>
      <c r="B3029" t="s">
        <v>142</v>
      </c>
      <c r="C3029" t="s">
        <v>41</v>
      </c>
      <c r="D3029" t="s">
        <v>27</v>
      </c>
      <c r="E3029">
        <v>2015</v>
      </c>
      <c r="F3029" t="s">
        <v>134</v>
      </c>
      <c r="G3029">
        <v>19</v>
      </c>
    </row>
    <row r="3030" spans="1:7" x14ac:dyDescent="0.2">
      <c r="A3030">
        <v>43</v>
      </c>
      <c r="B3030" t="s">
        <v>142</v>
      </c>
      <c r="C3030" t="s">
        <v>41</v>
      </c>
      <c r="D3030" t="s">
        <v>27</v>
      </c>
      <c r="E3030">
        <v>2017</v>
      </c>
      <c r="F3030" t="s">
        <v>1</v>
      </c>
      <c r="G3030">
        <v>19.8</v>
      </c>
    </row>
    <row r="3031" spans="1:7" x14ac:dyDescent="0.2">
      <c r="A3031">
        <v>43</v>
      </c>
      <c r="B3031" t="s">
        <v>142</v>
      </c>
      <c r="C3031" t="s">
        <v>41</v>
      </c>
      <c r="D3031" t="s">
        <v>27</v>
      </c>
      <c r="E3031">
        <v>2013</v>
      </c>
      <c r="F3031" t="s">
        <v>135</v>
      </c>
      <c r="G3031">
        <v>21.5</v>
      </c>
    </row>
    <row r="3032" spans="1:7" x14ac:dyDescent="0.2">
      <c r="A3032">
        <v>43</v>
      </c>
      <c r="B3032" t="s">
        <v>142</v>
      </c>
      <c r="C3032" t="s">
        <v>41</v>
      </c>
      <c r="D3032" t="s">
        <v>27</v>
      </c>
      <c r="E3032">
        <v>2016</v>
      </c>
      <c r="F3032" t="s">
        <v>0</v>
      </c>
      <c r="G3032">
        <v>19</v>
      </c>
    </row>
    <row r="3033" spans="1:7" x14ac:dyDescent="0.2">
      <c r="A3033">
        <v>43</v>
      </c>
      <c r="B3033" t="s">
        <v>142</v>
      </c>
      <c r="C3033" t="s">
        <v>41</v>
      </c>
      <c r="D3033" t="s">
        <v>27</v>
      </c>
      <c r="E3033">
        <v>2018</v>
      </c>
      <c r="F3033" t="s">
        <v>0</v>
      </c>
      <c r="G3033">
        <v>19</v>
      </c>
    </row>
    <row r="3034" spans="1:7" x14ac:dyDescent="0.2">
      <c r="A3034">
        <v>43</v>
      </c>
      <c r="B3034" t="s">
        <v>142</v>
      </c>
      <c r="C3034" t="s">
        <v>41</v>
      </c>
      <c r="D3034" t="s">
        <v>27</v>
      </c>
      <c r="E3034">
        <v>2014</v>
      </c>
      <c r="F3034" t="s">
        <v>135</v>
      </c>
      <c r="G3034">
        <v>19</v>
      </c>
    </row>
    <row r="3035" spans="1:7" x14ac:dyDescent="0.2">
      <c r="A3035">
        <v>43</v>
      </c>
      <c r="B3035" t="s">
        <v>142</v>
      </c>
      <c r="C3035" t="s">
        <v>41</v>
      </c>
      <c r="D3035" t="s">
        <v>27</v>
      </c>
      <c r="E3035">
        <v>2016</v>
      </c>
      <c r="F3035" t="s">
        <v>1</v>
      </c>
      <c r="G3035">
        <v>19.5</v>
      </c>
    </row>
    <row r="3036" spans="1:7" x14ac:dyDescent="0.2">
      <c r="A3036">
        <v>43</v>
      </c>
      <c r="B3036" t="s">
        <v>143</v>
      </c>
      <c r="C3036" t="s">
        <v>41</v>
      </c>
      <c r="D3036" t="s">
        <v>27</v>
      </c>
      <c r="E3036">
        <v>2016</v>
      </c>
      <c r="F3036" t="s">
        <v>134</v>
      </c>
      <c r="G3036">
        <v>18</v>
      </c>
    </row>
    <row r="3037" spans="1:7" x14ac:dyDescent="0.2">
      <c r="A3037">
        <v>43</v>
      </c>
      <c r="B3037" t="s">
        <v>143</v>
      </c>
      <c r="C3037" t="s">
        <v>41</v>
      </c>
      <c r="D3037" t="s">
        <v>27</v>
      </c>
      <c r="E3037">
        <v>2019</v>
      </c>
      <c r="F3037" t="s">
        <v>1</v>
      </c>
      <c r="G3037">
        <v>19.5</v>
      </c>
    </row>
    <row r="3038" spans="1:7" x14ac:dyDescent="0.2">
      <c r="A3038">
        <v>43</v>
      </c>
      <c r="B3038" t="s">
        <v>143</v>
      </c>
      <c r="C3038" t="s">
        <v>41</v>
      </c>
      <c r="D3038" t="s">
        <v>27</v>
      </c>
      <c r="E3038">
        <v>2018</v>
      </c>
      <c r="F3038" t="s">
        <v>0</v>
      </c>
      <c r="G3038">
        <v>18.87</v>
      </c>
    </row>
    <row r="3039" spans="1:7" x14ac:dyDescent="0.2">
      <c r="A3039">
        <v>43</v>
      </c>
      <c r="B3039" t="s">
        <v>143</v>
      </c>
      <c r="C3039" t="s">
        <v>41</v>
      </c>
      <c r="D3039" t="s">
        <v>27</v>
      </c>
      <c r="E3039">
        <v>2017</v>
      </c>
      <c r="F3039" t="s">
        <v>0</v>
      </c>
      <c r="G3039">
        <v>18.8</v>
      </c>
    </row>
    <row r="3040" spans="1:7" x14ac:dyDescent="0.2">
      <c r="A3040">
        <v>43</v>
      </c>
      <c r="B3040" t="s">
        <v>143</v>
      </c>
      <c r="C3040" t="s">
        <v>41</v>
      </c>
      <c r="D3040" t="s">
        <v>27</v>
      </c>
      <c r="E3040">
        <v>2018</v>
      </c>
      <c r="F3040" t="s">
        <v>1</v>
      </c>
      <c r="G3040">
        <v>19.3</v>
      </c>
    </row>
    <row r="3041" spans="1:7" x14ac:dyDescent="0.2">
      <c r="A3041">
        <v>43</v>
      </c>
      <c r="B3041" t="s">
        <v>143</v>
      </c>
      <c r="C3041" t="s">
        <v>41</v>
      </c>
      <c r="D3041" t="s">
        <v>27</v>
      </c>
      <c r="E3041">
        <v>2017</v>
      </c>
      <c r="F3041" t="s">
        <v>1</v>
      </c>
      <c r="G3041">
        <v>19.2</v>
      </c>
    </row>
    <row r="3042" spans="1:7" x14ac:dyDescent="0.2">
      <c r="A3042">
        <v>43</v>
      </c>
      <c r="B3042" t="s">
        <v>143</v>
      </c>
      <c r="C3042" t="s">
        <v>41</v>
      </c>
      <c r="D3042" t="s">
        <v>27</v>
      </c>
      <c r="E3042">
        <v>2019</v>
      </c>
      <c r="F3042" t="s">
        <v>0</v>
      </c>
      <c r="G3042">
        <v>19</v>
      </c>
    </row>
    <row r="3043" spans="1:7" x14ac:dyDescent="0.2">
      <c r="A3043">
        <v>43</v>
      </c>
      <c r="B3043" t="s">
        <v>143</v>
      </c>
      <c r="C3043" t="s">
        <v>41</v>
      </c>
      <c r="D3043" t="s">
        <v>27</v>
      </c>
      <c r="E3043">
        <v>2014</v>
      </c>
      <c r="F3043" t="s">
        <v>135</v>
      </c>
      <c r="G3043">
        <v>19</v>
      </c>
    </row>
    <row r="3044" spans="1:7" x14ac:dyDescent="0.2">
      <c r="A3044">
        <v>43</v>
      </c>
      <c r="B3044" t="s">
        <v>143</v>
      </c>
      <c r="C3044" t="s">
        <v>41</v>
      </c>
      <c r="D3044" t="s">
        <v>27</v>
      </c>
      <c r="E3044">
        <v>2015</v>
      </c>
      <c r="F3044" t="s">
        <v>135</v>
      </c>
      <c r="G3044">
        <v>17.399999999999999</v>
      </c>
    </row>
    <row r="3045" spans="1:7" x14ac:dyDescent="0.2">
      <c r="A3045">
        <v>43</v>
      </c>
      <c r="B3045" t="s">
        <v>144</v>
      </c>
      <c r="C3045" t="s">
        <v>41</v>
      </c>
      <c r="D3045" t="s">
        <v>27</v>
      </c>
      <c r="E3045">
        <v>2016</v>
      </c>
      <c r="F3045" t="s">
        <v>135</v>
      </c>
      <c r="G3045">
        <v>16.8</v>
      </c>
    </row>
    <row r="3046" spans="1:7" x14ac:dyDescent="0.2">
      <c r="A3046">
        <v>43</v>
      </c>
      <c r="B3046" t="s">
        <v>144</v>
      </c>
      <c r="C3046" t="s">
        <v>41</v>
      </c>
      <c r="D3046" t="s">
        <v>27</v>
      </c>
      <c r="E3046">
        <v>2019</v>
      </c>
      <c r="F3046" t="s">
        <v>133</v>
      </c>
      <c r="G3046">
        <v>17.5</v>
      </c>
    </row>
    <row r="3047" spans="1:7" x14ac:dyDescent="0.2">
      <c r="A3047">
        <v>43</v>
      </c>
      <c r="B3047" t="s">
        <v>144</v>
      </c>
      <c r="C3047" t="s">
        <v>41</v>
      </c>
      <c r="D3047" t="s">
        <v>27</v>
      </c>
      <c r="E3047">
        <v>2018</v>
      </c>
      <c r="F3047" t="s">
        <v>133</v>
      </c>
      <c r="G3047">
        <v>17.3</v>
      </c>
    </row>
    <row r="3048" spans="1:7" x14ac:dyDescent="0.2">
      <c r="A3048">
        <v>43</v>
      </c>
      <c r="B3048" t="s">
        <v>144</v>
      </c>
      <c r="C3048" t="s">
        <v>41</v>
      </c>
      <c r="D3048" t="s">
        <v>27</v>
      </c>
      <c r="E3048">
        <v>2020</v>
      </c>
      <c r="F3048" t="s">
        <v>133</v>
      </c>
      <c r="G3048">
        <v>18</v>
      </c>
    </row>
    <row r="3049" spans="1:7" x14ac:dyDescent="0.2">
      <c r="A3049">
        <v>43</v>
      </c>
      <c r="B3049" t="s">
        <v>144</v>
      </c>
      <c r="C3049" t="s">
        <v>41</v>
      </c>
      <c r="D3049" t="s">
        <v>27</v>
      </c>
      <c r="E3049">
        <v>2017</v>
      </c>
      <c r="F3049" t="s">
        <v>134</v>
      </c>
      <c r="G3049">
        <v>17</v>
      </c>
    </row>
    <row r="3050" spans="1:7" x14ac:dyDescent="0.2">
      <c r="A3050">
        <v>43</v>
      </c>
      <c r="B3050" t="s">
        <v>144</v>
      </c>
      <c r="C3050" t="s">
        <v>41</v>
      </c>
      <c r="D3050" t="s">
        <v>27</v>
      </c>
      <c r="E3050">
        <v>2019</v>
      </c>
      <c r="F3050" t="s">
        <v>1</v>
      </c>
      <c r="G3050">
        <v>18.5</v>
      </c>
    </row>
    <row r="3051" spans="1:7" x14ac:dyDescent="0.2">
      <c r="A3051">
        <v>43</v>
      </c>
      <c r="B3051" t="s">
        <v>144</v>
      </c>
      <c r="C3051" t="s">
        <v>41</v>
      </c>
      <c r="D3051" t="s">
        <v>27</v>
      </c>
      <c r="E3051">
        <v>2018</v>
      </c>
      <c r="F3051" t="s">
        <v>1</v>
      </c>
      <c r="G3051">
        <v>18</v>
      </c>
    </row>
    <row r="3052" spans="1:7" x14ac:dyDescent="0.2">
      <c r="A3052">
        <v>43</v>
      </c>
      <c r="B3052" t="s">
        <v>144</v>
      </c>
      <c r="C3052" t="s">
        <v>41</v>
      </c>
      <c r="D3052" t="s">
        <v>27</v>
      </c>
      <c r="E3052">
        <v>2020</v>
      </c>
      <c r="F3052" t="s">
        <v>1</v>
      </c>
      <c r="G3052">
        <v>19</v>
      </c>
    </row>
    <row r="3053" spans="1:7" x14ac:dyDescent="0.2">
      <c r="A3053">
        <v>43</v>
      </c>
      <c r="B3053" t="s">
        <v>144</v>
      </c>
      <c r="C3053" t="s">
        <v>41</v>
      </c>
      <c r="D3053" t="s">
        <v>27</v>
      </c>
      <c r="E3053">
        <v>2018</v>
      </c>
      <c r="F3053" t="s">
        <v>0</v>
      </c>
      <c r="G3053">
        <v>17.5</v>
      </c>
    </row>
    <row r="3054" spans="1:7" x14ac:dyDescent="0.2">
      <c r="A3054">
        <v>43</v>
      </c>
      <c r="B3054" t="s">
        <v>144</v>
      </c>
      <c r="C3054" t="s">
        <v>41</v>
      </c>
      <c r="D3054" t="s">
        <v>27</v>
      </c>
      <c r="E3054">
        <v>2020</v>
      </c>
      <c r="F3054" t="s">
        <v>0</v>
      </c>
      <c r="G3054">
        <v>18.5</v>
      </c>
    </row>
    <row r="3055" spans="1:7" x14ac:dyDescent="0.2">
      <c r="A3055">
        <v>43</v>
      </c>
      <c r="B3055" t="s">
        <v>144</v>
      </c>
      <c r="C3055" t="s">
        <v>41</v>
      </c>
      <c r="D3055" t="s">
        <v>27</v>
      </c>
      <c r="E3055">
        <v>2019</v>
      </c>
      <c r="F3055" t="s">
        <v>0</v>
      </c>
      <c r="G3055">
        <v>18</v>
      </c>
    </row>
    <row r="3056" spans="1:7" x14ac:dyDescent="0.2">
      <c r="A3056">
        <v>43</v>
      </c>
      <c r="B3056" t="s">
        <v>144</v>
      </c>
      <c r="C3056" t="s">
        <v>41</v>
      </c>
      <c r="D3056" t="s">
        <v>27</v>
      </c>
      <c r="E3056">
        <v>2015</v>
      </c>
      <c r="F3056" t="s">
        <v>135</v>
      </c>
      <c r="G3056">
        <v>17.399999999999999</v>
      </c>
    </row>
    <row r="3057" spans="1:7" x14ac:dyDescent="0.2">
      <c r="A3057">
        <v>43</v>
      </c>
      <c r="B3057" t="s">
        <v>145</v>
      </c>
      <c r="C3057" t="s">
        <v>41</v>
      </c>
      <c r="D3057" t="s">
        <v>27</v>
      </c>
      <c r="E3057">
        <v>2017</v>
      </c>
      <c r="F3057" t="s">
        <v>135</v>
      </c>
      <c r="G3057">
        <v>17.5</v>
      </c>
    </row>
    <row r="3058" spans="1:7" x14ac:dyDescent="0.2">
      <c r="A3058">
        <v>43</v>
      </c>
      <c r="B3058" t="s">
        <v>145</v>
      </c>
      <c r="C3058" t="s">
        <v>41</v>
      </c>
      <c r="D3058" t="s">
        <v>27</v>
      </c>
      <c r="E3058">
        <v>2020</v>
      </c>
      <c r="F3058" t="s">
        <v>0</v>
      </c>
      <c r="G3058">
        <v>17.8</v>
      </c>
    </row>
    <row r="3059" spans="1:7" x14ac:dyDescent="0.2">
      <c r="A3059">
        <v>43</v>
      </c>
      <c r="B3059" t="s">
        <v>145</v>
      </c>
      <c r="C3059" t="s">
        <v>41</v>
      </c>
      <c r="D3059" t="s">
        <v>27</v>
      </c>
      <c r="E3059">
        <v>2019</v>
      </c>
      <c r="F3059" t="s">
        <v>0</v>
      </c>
      <c r="G3059">
        <v>17.600000000000001</v>
      </c>
    </row>
    <row r="3060" spans="1:7" x14ac:dyDescent="0.2">
      <c r="A3060">
        <v>43</v>
      </c>
      <c r="B3060" t="s">
        <v>145</v>
      </c>
      <c r="C3060" t="s">
        <v>41</v>
      </c>
      <c r="D3060" t="s">
        <v>27</v>
      </c>
      <c r="E3060">
        <v>2021</v>
      </c>
      <c r="F3060" t="s">
        <v>0</v>
      </c>
      <c r="G3060">
        <v>18.100000000000001</v>
      </c>
    </row>
    <row r="3061" spans="1:7" x14ac:dyDescent="0.2">
      <c r="A3061">
        <v>43</v>
      </c>
      <c r="B3061" t="s">
        <v>145</v>
      </c>
      <c r="C3061" t="s">
        <v>41</v>
      </c>
      <c r="D3061" t="s">
        <v>27</v>
      </c>
      <c r="E3061">
        <v>2018</v>
      </c>
      <c r="F3061" t="s">
        <v>134</v>
      </c>
      <c r="G3061">
        <v>17.5</v>
      </c>
    </row>
    <row r="3062" spans="1:7" x14ac:dyDescent="0.2">
      <c r="A3062">
        <v>43</v>
      </c>
      <c r="B3062" t="s">
        <v>145</v>
      </c>
      <c r="C3062" t="s">
        <v>41</v>
      </c>
      <c r="D3062" t="s">
        <v>27</v>
      </c>
      <c r="E3062">
        <v>2020</v>
      </c>
      <c r="F3062" t="s">
        <v>1</v>
      </c>
      <c r="G3062">
        <v>18.2</v>
      </c>
    </row>
    <row r="3063" spans="1:7" x14ac:dyDescent="0.2">
      <c r="A3063">
        <v>43</v>
      </c>
      <c r="B3063" t="s">
        <v>145</v>
      </c>
      <c r="C3063" t="s">
        <v>41</v>
      </c>
      <c r="D3063" t="s">
        <v>27</v>
      </c>
      <c r="E3063">
        <v>2019</v>
      </c>
      <c r="F3063" t="s">
        <v>1</v>
      </c>
      <c r="G3063">
        <v>17.899999999999999</v>
      </c>
    </row>
    <row r="3064" spans="1:7" x14ac:dyDescent="0.2">
      <c r="A3064">
        <v>43</v>
      </c>
      <c r="B3064" t="s">
        <v>145</v>
      </c>
      <c r="C3064" t="s">
        <v>41</v>
      </c>
      <c r="D3064" t="s">
        <v>27</v>
      </c>
      <c r="E3064">
        <v>2021</v>
      </c>
      <c r="F3064" t="s">
        <v>1</v>
      </c>
      <c r="G3064">
        <v>18.600000000000001</v>
      </c>
    </row>
    <row r="3065" spans="1:7" x14ac:dyDescent="0.2">
      <c r="A3065">
        <v>43</v>
      </c>
      <c r="B3065" t="s">
        <v>145</v>
      </c>
      <c r="C3065" t="s">
        <v>41</v>
      </c>
      <c r="D3065" t="s">
        <v>27</v>
      </c>
      <c r="E3065">
        <v>2019</v>
      </c>
      <c r="F3065" t="s">
        <v>133</v>
      </c>
      <c r="G3065">
        <v>17.5</v>
      </c>
    </row>
    <row r="3066" spans="1:7" x14ac:dyDescent="0.2">
      <c r="A3066">
        <v>43</v>
      </c>
      <c r="B3066" t="s">
        <v>145</v>
      </c>
      <c r="C3066" t="s">
        <v>41</v>
      </c>
      <c r="D3066" t="s">
        <v>27</v>
      </c>
      <c r="E3066">
        <v>2021</v>
      </c>
      <c r="F3066" t="s">
        <v>133</v>
      </c>
      <c r="G3066">
        <v>17.7</v>
      </c>
    </row>
    <row r="3067" spans="1:7" x14ac:dyDescent="0.2">
      <c r="A3067">
        <v>43</v>
      </c>
      <c r="B3067" t="s">
        <v>145</v>
      </c>
      <c r="C3067" t="s">
        <v>41</v>
      </c>
      <c r="D3067" t="s">
        <v>27</v>
      </c>
      <c r="E3067">
        <v>2020</v>
      </c>
      <c r="F3067" t="s">
        <v>133</v>
      </c>
      <c r="G3067">
        <v>17.600000000000001</v>
      </c>
    </row>
    <row r="3068" spans="1:7" x14ac:dyDescent="0.2">
      <c r="A3068">
        <v>43</v>
      </c>
      <c r="B3068" t="s">
        <v>145</v>
      </c>
      <c r="C3068" t="s">
        <v>41</v>
      </c>
      <c r="D3068" t="s">
        <v>27</v>
      </c>
      <c r="E3068">
        <v>2016</v>
      </c>
      <c r="F3068" t="s">
        <v>135</v>
      </c>
      <c r="G3068">
        <v>16.8</v>
      </c>
    </row>
    <row r="3069" spans="1:7" x14ac:dyDescent="0.2">
      <c r="A3069">
        <v>43</v>
      </c>
      <c r="B3069" t="s">
        <v>146</v>
      </c>
      <c r="C3069" t="s">
        <v>41</v>
      </c>
      <c r="D3069" t="s">
        <v>27</v>
      </c>
      <c r="E3069">
        <v>2017</v>
      </c>
      <c r="F3069" t="s">
        <v>135</v>
      </c>
      <c r="G3069">
        <v>17.5</v>
      </c>
    </row>
    <row r="3070" spans="1:7" x14ac:dyDescent="0.2">
      <c r="A3070">
        <v>43</v>
      </c>
      <c r="B3070" t="s">
        <v>146</v>
      </c>
      <c r="C3070" t="s">
        <v>41</v>
      </c>
      <c r="D3070" t="s">
        <v>27</v>
      </c>
      <c r="E3070">
        <v>2021</v>
      </c>
      <c r="F3070" t="s">
        <v>133</v>
      </c>
      <c r="G3070">
        <v>11.27</v>
      </c>
    </row>
    <row r="3071" spans="1:7" x14ac:dyDescent="0.2">
      <c r="A3071">
        <v>43</v>
      </c>
      <c r="B3071" t="s">
        <v>146</v>
      </c>
      <c r="C3071" t="s">
        <v>41</v>
      </c>
      <c r="D3071" t="s">
        <v>27</v>
      </c>
      <c r="E3071">
        <v>2020</v>
      </c>
      <c r="F3071" t="s">
        <v>133</v>
      </c>
      <c r="G3071">
        <v>11.29</v>
      </c>
    </row>
    <row r="3072" spans="1:7" x14ac:dyDescent="0.2">
      <c r="A3072">
        <v>43</v>
      </c>
      <c r="B3072" t="s">
        <v>146</v>
      </c>
      <c r="C3072" t="s">
        <v>41</v>
      </c>
      <c r="D3072" t="s">
        <v>27</v>
      </c>
      <c r="E3072">
        <v>2022</v>
      </c>
      <c r="F3072" t="s">
        <v>133</v>
      </c>
      <c r="G3072">
        <v>11.26</v>
      </c>
    </row>
    <row r="3073" spans="1:7" x14ac:dyDescent="0.2">
      <c r="A3073">
        <v>43</v>
      </c>
      <c r="B3073" t="s">
        <v>146</v>
      </c>
      <c r="C3073" t="s">
        <v>41</v>
      </c>
      <c r="D3073" t="s">
        <v>27</v>
      </c>
      <c r="E3073">
        <v>2018</v>
      </c>
      <c r="F3073" t="s">
        <v>135</v>
      </c>
      <c r="G3073">
        <v>11.3</v>
      </c>
    </row>
    <row r="3074" spans="1:7" x14ac:dyDescent="0.2">
      <c r="A3074">
        <v>43</v>
      </c>
      <c r="B3074" t="s">
        <v>146</v>
      </c>
      <c r="C3074" t="s">
        <v>41</v>
      </c>
      <c r="D3074" t="s">
        <v>27</v>
      </c>
      <c r="E3074">
        <v>2021</v>
      </c>
      <c r="F3074" t="s">
        <v>0</v>
      </c>
      <c r="G3074">
        <v>11.31</v>
      </c>
    </row>
    <row r="3075" spans="1:7" x14ac:dyDescent="0.2">
      <c r="A3075">
        <v>43</v>
      </c>
      <c r="B3075" t="s">
        <v>146</v>
      </c>
      <c r="C3075" t="s">
        <v>41</v>
      </c>
      <c r="D3075" t="s">
        <v>27</v>
      </c>
      <c r="E3075">
        <v>2020</v>
      </c>
      <c r="F3075" t="s">
        <v>0</v>
      </c>
      <c r="G3075">
        <v>11.31</v>
      </c>
    </row>
    <row r="3076" spans="1:7" x14ac:dyDescent="0.2">
      <c r="A3076">
        <v>43</v>
      </c>
      <c r="B3076" t="s">
        <v>146</v>
      </c>
      <c r="C3076" t="s">
        <v>41</v>
      </c>
      <c r="D3076" t="s">
        <v>27</v>
      </c>
      <c r="E3076">
        <v>2022</v>
      </c>
      <c r="F3076" t="s">
        <v>0</v>
      </c>
      <c r="G3076">
        <v>11.32</v>
      </c>
    </row>
    <row r="3077" spans="1:7" x14ac:dyDescent="0.2">
      <c r="A3077">
        <v>43</v>
      </c>
      <c r="B3077" t="s">
        <v>146</v>
      </c>
      <c r="C3077" t="s">
        <v>41</v>
      </c>
      <c r="D3077" t="s">
        <v>27</v>
      </c>
      <c r="E3077">
        <v>2019</v>
      </c>
      <c r="F3077" t="s">
        <v>134</v>
      </c>
      <c r="G3077">
        <v>11.31</v>
      </c>
    </row>
    <row r="3078" spans="1:7" x14ac:dyDescent="0.2">
      <c r="A3078">
        <v>43</v>
      </c>
      <c r="B3078" t="s">
        <v>146</v>
      </c>
      <c r="C3078" t="s">
        <v>41</v>
      </c>
      <c r="D3078" t="s">
        <v>27</v>
      </c>
      <c r="E3078">
        <v>2021</v>
      </c>
      <c r="F3078" t="s">
        <v>1</v>
      </c>
      <c r="G3078">
        <v>11.33</v>
      </c>
    </row>
    <row r="3079" spans="1:7" x14ac:dyDescent="0.2">
      <c r="A3079">
        <v>43</v>
      </c>
      <c r="B3079" t="s">
        <v>146</v>
      </c>
      <c r="C3079" t="s">
        <v>41</v>
      </c>
      <c r="D3079" t="s">
        <v>27</v>
      </c>
      <c r="E3079">
        <v>2020</v>
      </c>
      <c r="F3079" t="s">
        <v>1</v>
      </c>
      <c r="G3079">
        <v>11.32</v>
      </c>
    </row>
    <row r="3080" spans="1:7" x14ac:dyDescent="0.2">
      <c r="A3080">
        <v>43</v>
      </c>
      <c r="B3080" t="s">
        <v>146</v>
      </c>
      <c r="C3080" t="s">
        <v>41</v>
      </c>
      <c r="D3080" t="s">
        <v>27</v>
      </c>
      <c r="E3080">
        <v>2022</v>
      </c>
      <c r="F3080" t="s">
        <v>1</v>
      </c>
      <c r="G3080">
        <v>11.35</v>
      </c>
    </row>
    <row r="3081" spans="1:7" x14ac:dyDescent="0.2">
      <c r="A3081">
        <v>44</v>
      </c>
      <c r="B3081" t="s">
        <v>136</v>
      </c>
      <c r="C3081" t="s">
        <v>42</v>
      </c>
      <c r="D3081" t="s">
        <v>27</v>
      </c>
      <c r="E3081">
        <v>2007</v>
      </c>
      <c r="F3081" t="s">
        <v>135</v>
      </c>
      <c r="G3081">
        <v>11.8</v>
      </c>
    </row>
    <row r="3082" spans="1:7" x14ac:dyDescent="0.2">
      <c r="A3082">
        <v>44</v>
      </c>
      <c r="B3082" t="s">
        <v>136</v>
      </c>
      <c r="C3082" t="s">
        <v>42</v>
      </c>
      <c r="D3082" t="s">
        <v>27</v>
      </c>
      <c r="E3082">
        <v>2008</v>
      </c>
      <c r="F3082" t="s">
        <v>135</v>
      </c>
      <c r="G3082">
        <v>12.4</v>
      </c>
    </row>
    <row r="3083" spans="1:7" x14ac:dyDescent="0.2">
      <c r="A3083">
        <v>44</v>
      </c>
      <c r="B3083" t="s">
        <v>136</v>
      </c>
      <c r="C3083" t="s">
        <v>42</v>
      </c>
      <c r="D3083" t="s">
        <v>27</v>
      </c>
      <c r="E3083">
        <v>2009</v>
      </c>
      <c r="F3083" t="s">
        <v>134</v>
      </c>
      <c r="G3083">
        <v>12.5</v>
      </c>
    </row>
    <row r="3084" spans="1:7" x14ac:dyDescent="0.2">
      <c r="A3084">
        <v>44</v>
      </c>
      <c r="B3084" t="s">
        <v>136</v>
      </c>
      <c r="C3084" t="s">
        <v>42</v>
      </c>
      <c r="D3084" t="s">
        <v>27</v>
      </c>
      <c r="E3084">
        <v>2010</v>
      </c>
      <c r="F3084" t="s">
        <v>0</v>
      </c>
      <c r="G3084">
        <v>12.5</v>
      </c>
    </row>
    <row r="3085" spans="1:7" x14ac:dyDescent="0.2">
      <c r="A3085">
        <v>44</v>
      </c>
      <c r="B3085" t="s">
        <v>136</v>
      </c>
      <c r="C3085" t="s">
        <v>42</v>
      </c>
      <c r="D3085" t="s">
        <v>27</v>
      </c>
      <c r="E3085">
        <v>2011</v>
      </c>
      <c r="F3085" t="s">
        <v>0</v>
      </c>
      <c r="G3085">
        <v>12.6</v>
      </c>
    </row>
    <row r="3086" spans="1:7" x14ac:dyDescent="0.2">
      <c r="A3086">
        <v>44</v>
      </c>
      <c r="B3086" t="s">
        <v>136</v>
      </c>
      <c r="C3086" t="s">
        <v>42</v>
      </c>
      <c r="D3086" t="s">
        <v>27</v>
      </c>
      <c r="E3086">
        <v>2011</v>
      </c>
      <c r="F3086" t="s">
        <v>1</v>
      </c>
      <c r="G3086">
        <v>13.5</v>
      </c>
    </row>
    <row r="3087" spans="1:7" x14ac:dyDescent="0.2">
      <c r="A3087">
        <v>44</v>
      </c>
      <c r="B3087" t="s">
        <v>136</v>
      </c>
      <c r="C3087" t="s">
        <v>42</v>
      </c>
      <c r="D3087" t="s">
        <v>27</v>
      </c>
      <c r="E3087">
        <v>2012</v>
      </c>
      <c r="F3087" t="s">
        <v>0</v>
      </c>
      <c r="G3087">
        <v>13</v>
      </c>
    </row>
    <row r="3088" spans="1:7" x14ac:dyDescent="0.2">
      <c r="A3088">
        <v>44</v>
      </c>
      <c r="B3088" t="s">
        <v>136</v>
      </c>
      <c r="C3088" t="s">
        <v>42</v>
      </c>
      <c r="D3088" t="s">
        <v>27</v>
      </c>
      <c r="E3088">
        <v>2012</v>
      </c>
      <c r="F3088" t="s">
        <v>1</v>
      </c>
      <c r="G3088">
        <v>14</v>
      </c>
    </row>
    <row r="3089" spans="1:7" x14ac:dyDescent="0.2">
      <c r="A3089">
        <v>44</v>
      </c>
      <c r="B3089" t="s">
        <v>136</v>
      </c>
      <c r="C3089" t="s">
        <v>42</v>
      </c>
      <c r="D3089" t="s">
        <v>27</v>
      </c>
      <c r="E3089">
        <v>2010</v>
      </c>
      <c r="F3089" t="s">
        <v>1</v>
      </c>
      <c r="G3089">
        <v>13</v>
      </c>
    </row>
    <row r="3090" spans="1:7" x14ac:dyDescent="0.2">
      <c r="A3090">
        <v>44</v>
      </c>
      <c r="B3090" t="s">
        <v>137</v>
      </c>
      <c r="C3090" t="s">
        <v>42</v>
      </c>
      <c r="D3090" t="s">
        <v>27</v>
      </c>
      <c r="E3090">
        <v>2008</v>
      </c>
      <c r="F3090" t="s">
        <v>135</v>
      </c>
      <c r="G3090">
        <v>12.4</v>
      </c>
    </row>
    <row r="3091" spans="1:7" x14ac:dyDescent="0.2">
      <c r="A3091">
        <v>44</v>
      </c>
      <c r="B3091" t="s">
        <v>137</v>
      </c>
      <c r="C3091" t="s">
        <v>42</v>
      </c>
      <c r="D3091" t="s">
        <v>27</v>
      </c>
      <c r="E3091">
        <v>2012</v>
      </c>
      <c r="F3091" t="s">
        <v>1</v>
      </c>
      <c r="G3091">
        <v>14</v>
      </c>
    </row>
    <row r="3092" spans="1:7" x14ac:dyDescent="0.2">
      <c r="A3092">
        <v>44</v>
      </c>
      <c r="B3092" t="s">
        <v>137</v>
      </c>
      <c r="C3092" t="s">
        <v>42</v>
      </c>
      <c r="D3092" t="s">
        <v>27</v>
      </c>
      <c r="E3092">
        <v>2011</v>
      </c>
      <c r="F3092" t="s">
        <v>0</v>
      </c>
      <c r="G3092">
        <v>12.6</v>
      </c>
    </row>
    <row r="3093" spans="1:7" x14ac:dyDescent="0.2">
      <c r="A3093">
        <v>44</v>
      </c>
      <c r="B3093" t="s">
        <v>137</v>
      </c>
      <c r="C3093" t="s">
        <v>42</v>
      </c>
      <c r="D3093" t="s">
        <v>27</v>
      </c>
      <c r="E3093">
        <v>2009</v>
      </c>
      <c r="F3093" t="s">
        <v>135</v>
      </c>
      <c r="G3093">
        <v>12.2</v>
      </c>
    </row>
    <row r="3094" spans="1:7" x14ac:dyDescent="0.2">
      <c r="A3094">
        <v>44</v>
      </c>
      <c r="B3094" t="s">
        <v>137</v>
      </c>
      <c r="C3094" t="s">
        <v>42</v>
      </c>
      <c r="D3094" t="s">
        <v>27</v>
      </c>
      <c r="E3094">
        <v>2013</v>
      </c>
      <c r="F3094" t="s">
        <v>0</v>
      </c>
      <c r="G3094">
        <v>13</v>
      </c>
    </row>
    <row r="3095" spans="1:7" x14ac:dyDescent="0.2">
      <c r="A3095">
        <v>44</v>
      </c>
      <c r="B3095" t="s">
        <v>137</v>
      </c>
      <c r="C3095" t="s">
        <v>42</v>
      </c>
      <c r="D3095" t="s">
        <v>27</v>
      </c>
      <c r="E3095">
        <v>2011</v>
      </c>
      <c r="F3095" t="s">
        <v>1</v>
      </c>
      <c r="G3095">
        <v>13</v>
      </c>
    </row>
    <row r="3096" spans="1:7" x14ac:dyDescent="0.2">
      <c r="A3096">
        <v>44</v>
      </c>
      <c r="B3096" t="s">
        <v>137</v>
      </c>
      <c r="C3096" t="s">
        <v>42</v>
      </c>
      <c r="D3096" t="s">
        <v>27</v>
      </c>
      <c r="E3096">
        <v>2010</v>
      </c>
      <c r="F3096" t="s">
        <v>134</v>
      </c>
      <c r="G3096">
        <v>12.5</v>
      </c>
    </row>
    <row r="3097" spans="1:7" x14ac:dyDescent="0.2">
      <c r="A3097">
        <v>44</v>
      </c>
      <c r="B3097" t="s">
        <v>137</v>
      </c>
      <c r="C3097" t="s">
        <v>42</v>
      </c>
      <c r="D3097" t="s">
        <v>27</v>
      </c>
      <c r="E3097">
        <v>2013</v>
      </c>
      <c r="F3097" t="s">
        <v>1</v>
      </c>
      <c r="G3097">
        <v>14.6</v>
      </c>
    </row>
    <row r="3098" spans="1:7" x14ac:dyDescent="0.2">
      <c r="A3098">
        <v>44</v>
      </c>
      <c r="B3098" t="s">
        <v>137</v>
      </c>
      <c r="C3098" t="s">
        <v>42</v>
      </c>
      <c r="D3098" t="s">
        <v>27</v>
      </c>
      <c r="E3098">
        <v>2012</v>
      </c>
      <c r="F3098" t="s">
        <v>0</v>
      </c>
      <c r="G3098">
        <v>13</v>
      </c>
    </row>
    <row r="3099" spans="1:7" x14ac:dyDescent="0.2">
      <c r="A3099">
        <v>44</v>
      </c>
      <c r="B3099" t="s">
        <v>138</v>
      </c>
      <c r="C3099" t="s">
        <v>42</v>
      </c>
      <c r="D3099" t="s">
        <v>27</v>
      </c>
      <c r="E3099">
        <v>2011</v>
      </c>
      <c r="F3099" t="s">
        <v>134</v>
      </c>
      <c r="G3099">
        <v>11.8</v>
      </c>
    </row>
    <row r="3100" spans="1:7" x14ac:dyDescent="0.2">
      <c r="A3100">
        <v>44</v>
      </c>
      <c r="B3100" t="s">
        <v>138</v>
      </c>
      <c r="C3100" t="s">
        <v>42</v>
      </c>
      <c r="D3100" t="s">
        <v>27</v>
      </c>
      <c r="E3100">
        <v>2013</v>
      </c>
      <c r="F3100" t="s">
        <v>0</v>
      </c>
      <c r="G3100">
        <v>13</v>
      </c>
    </row>
    <row r="3101" spans="1:7" x14ac:dyDescent="0.2">
      <c r="A3101">
        <v>44</v>
      </c>
      <c r="B3101" t="s">
        <v>138</v>
      </c>
      <c r="C3101" t="s">
        <v>42</v>
      </c>
      <c r="D3101" t="s">
        <v>27</v>
      </c>
      <c r="E3101">
        <v>2012</v>
      </c>
      <c r="F3101" t="s">
        <v>0</v>
      </c>
      <c r="G3101">
        <v>12.5</v>
      </c>
    </row>
    <row r="3102" spans="1:7" x14ac:dyDescent="0.2">
      <c r="A3102">
        <v>44</v>
      </c>
      <c r="B3102" t="s">
        <v>138</v>
      </c>
      <c r="C3102" t="s">
        <v>42</v>
      </c>
      <c r="D3102" t="s">
        <v>27</v>
      </c>
      <c r="E3102">
        <v>2013</v>
      </c>
      <c r="F3102" t="s">
        <v>1</v>
      </c>
      <c r="G3102">
        <v>13.4</v>
      </c>
    </row>
    <row r="3103" spans="1:7" x14ac:dyDescent="0.2">
      <c r="A3103">
        <v>44</v>
      </c>
      <c r="B3103" t="s">
        <v>138</v>
      </c>
      <c r="C3103" t="s">
        <v>42</v>
      </c>
      <c r="D3103" t="s">
        <v>27</v>
      </c>
      <c r="E3103">
        <v>2012</v>
      </c>
      <c r="F3103" t="s">
        <v>1</v>
      </c>
      <c r="G3103">
        <v>13</v>
      </c>
    </row>
    <row r="3104" spans="1:7" x14ac:dyDescent="0.2">
      <c r="A3104">
        <v>44</v>
      </c>
      <c r="B3104" t="s">
        <v>138</v>
      </c>
      <c r="C3104" t="s">
        <v>42</v>
      </c>
      <c r="D3104" t="s">
        <v>27</v>
      </c>
      <c r="E3104">
        <v>2010</v>
      </c>
      <c r="F3104" t="s">
        <v>135</v>
      </c>
      <c r="G3104">
        <v>11.8</v>
      </c>
    </row>
    <row r="3105" spans="1:7" x14ac:dyDescent="0.2">
      <c r="A3105">
        <v>44</v>
      </c>
      <c r="B3105" t="s">
        <v>138</v>
      </c>
      <c r="C3105" t="s">
        <v>42</v>
      </c>
      <c r="D3105" t="s">
        <v>27</v>
      </c>
      <c r="E3105">
        <v>2014</v>
      </c>
      <c r="F3105" t="s">
        <v>0</v>
      </c>
      <c r="G3105">
        <v>13</v>
      </c>
    </row>
    <row r="3106" spans="1:7" x14ac:dyDescent="0.2">
      <c r="A3106">
        <v>44</v>
      </c>
      <c r="B3106" t="s">
        <v>138</v>
      </c>
      <c r="C3106" t="s">
        <v>42</v>
      </c>
      <c r="D3106" t="s">
        <v>27</v>
      </c>
      <c r="E3106">
        <v>2014</v>
      </c>
      <c r="F3106" t="s">
        <v>1</v>
      </c>
      <c r="G3106">
        <v>13.5</v>
      </c>
    </row>
    <row r="3107" spans="1:7" x14ac:dyDescent="0.2">
      <c r="A3107">
        <v>44</v>
      </c>
      <c r="B3107" t="s">
        <v>139</v>
      </c>
      <c r="C3107" t="s">
        <v>42</v>
      </c>
      <c r="D3107" t="s">
        <v>27</v>
      </c>
      <c r="E3107">
        <v>2013</v>
      </c>
      <c r="F3107" t="s">
        <v>1</v>
      </c>
      <c r="G3107">
        <v>13.4</v>
      </c>
    </row>
    <row r="3108" spans="1:7" x14ac:dyDescent="0.2">
      <c r="A3108">
        <v>44</v>
      </c>
      <c r="B3108" t="s">
        <v>139</v>
      </c>
      <c r="C3108" t="s">
        <v>42</v>
      </c>
      <c r="D3108" t="s">
        <v>27</v>
      </c>
      <c r="E3108">
        <v>2015</v>
      </c>
      <c r="F3108" t="s">
        <v>0</v>
      </c>
      <c r="G3108">
        <v>13.4</v>
      </c>
    </row>
    <row r="3109" spans="1:7" x14ac:dyDescent="0.2">
      <c r="A3109">
        <v>44</v>
      </c>
      <c r="B3109" t="s">
        <v>139</v>
      </c>
      <c r="C3109" t="s">
        <v>42</v>
      </c>
      <c r="D3109" t="s">
        <v>27</v>
      </c>
      <c r="E3109">
        <v>2011</v>
      </c>
      <c r="F3109" t="s">
        <v>135</v>
      </c>
      <c r="G3109">
        <v>11.7</v>
      </c>
    </row>
    <row r="3110" spans="1:7" x14ac:dyDescent="0.2">
      <c r="A3110">
        <v>44</v>
      </c>
      <c r="B3110" t="s">
        <v>139</v>
      </c>
      <c r="C3110" t="s">
        <v>42</v>
      </c>
      <c r="D3110" t="s">
        <v>27</v>
      </c>
      <c r="E3110">
        <v>2014</v>
      </c>
      <c r="F3110" t="s">
        <v>0</v>
      </c>
      <c r="G3110">
        <v>13.2</v>
      </c>
    </row>
    <row r="3111" spans="1:7" x14ac:dyDescent="0.2">
      <c r="A3111">
        <v>44</v>
      </c>
      <c r="B3111" t="s">
        <v>139</v>
      </c>
      <c r="C3111" t="s">
        <v>42</v>
      </c>
      <c r="D3111" t="s">
        <v>27</v>
      </c>
      <c r="E3111">
        <v>2015</v>
      </c>
      <c r="F3111" t="s">
        <v>1</v>
      </c>
      <c r="G3111">
        <v>13.7</v>
      </c>
    </row>
    <row r="3112" spans="1:7" x14ac:dyDescent="0.2">
      <c r="A3112">
        <v>44</v>
      </c>
      <c r="B3112" t="s">
        <v>139</v>
      </c>
      <c r="C3112" t="s">
        <v>42</v>
      </c>
      <c r="D3112" t="s">
        <v>27</v>
      </c>
      <c r="E3112">
        <v>2012</v>
      </c>
      <c r="F3112" t="s">
        <v>134</v>
      </c>
      <c r="G3112">
        <v>12.6</v>
      </c>
    </row>
    <row r="3113" spans="1:7" x14ac:dyDescent="0.2">
      <c r="A3113">
        <v>44</v>
      </c>
      <c r="B3113" t="s">
        <v>139</v>
      </c>
      <c r="C3113" t="s">
        <v>42</v>
      </c>
      <c r="D3113" t="s">
        <v>27</v>
      </c>
      <c r="E3113">
        <v>2014</v>
      </c>
      <c r="F3113" t="s">
        <v>1</v>
      </c>
      <c r="G3113">
        <v>13.5</v>
      </c>
    </row>
    <row r="3114" spans="1:7" x14ac:dyDescent="0.2">
      <c r="A3114">
        <v>44</v>
      </c>
      <c r="B3114" t="s">
        <v>139</v>
      </c>
      <c r="C3114" t="s">
        <v>42</v>
      </c>
      <c r="D3114" t="s">
        <v>27</v>
      </c>
      <c r="E3114">
        <v>2013</v>
      </c>
      <c r="F3114" t="s">
        <v>0</v>
      </c>
      <c r="G3114">
        <v>13</v>
      </c>
    </row>
    <row r="3115" spans="1:7" x14ac:dyDescent="0.2">
      <c r="A3115">
        <v>44</v>
      </c>
      <c r="B3115" t="s">
        <v>140</v>
      </c>
      <c r="C3115" t="s">
        <v>42</v>
      </c>
      <c r="D3115" t="s">
        <v>27</v>
      </c>
      <c r="E3115">
        <v>2011</v>
      </c>
      <c r="F3115" t="s">
        <v>135</v>
      </c>
      <c r="G3115">
        <v>11.7</v>
      </c>
    </row>
    <row r="3116" spans="1:7" x14ac:dyDescent="0.2">
      <c r="A3116">
        <v>44</v>
      </c>
      <c r="B3116" t="s">
        <v>140</v>
      </c>
      <c r="C3116" t="s">
        <v>42</v>
      </c>
      <c r="D3116" t="s">
        <v>27</v>
      </c>
      <c r="E3116">
        <v>2015</v>
      </c>
      <c r="F3116" t="s">
        <v>1</v>
      </c>
      <c r="G3116">
        <v>15</v>
      </c>
    </row>
    <row r="3117" spans="1:7" x14ac:dyDescent="0.2">
      <c r="A3117">
        <v>44</v>
      </c>
      <c r="B3117" t="s">
        <v>140</v>
      </c>
      <c r="C3117" t="s">
        <v>42</v>
      </c>
      <c r="D3117" t="s">
        <v>27</v>
      </c>
      <c r="E3117">
        <v>2014</v>
      </c>
      <c r="F3117" t="s">
        <v>0</v>
      </c>
      <c r="G3117">
        <v>12.6</v>
      </c>
    </row>
    <row r="3118" spans="1:7" x14ac:dyDescent="0.2">
      <c r="A3118">
        <v>44</v>
      </c>
      <c r="B3118" t="s">
        <v>140</v>
      </c>
      <c r="C3118" t="s">
        <v>42</v>
      </c>
      <c r="D3118" t="s">
        <v>27</v>
      </c>
      <c r="E3118">
        <v>2012</v>
      </c>
      <c r="F3118" t="s">
        <v>135</v>
      </c>
      <c r="G3118">
        <v>12.6</v>
      </c>
    </row>
    <row r="3119" spans="1:7" x14ac:dyDescent="0.2">
      <c r="A3119">
        <v>44</v>
      </c>
      <c r="B3119" t="s">
        <v>140</v>
      </c>
      <c r="C3119" t="s">
        <v>42</v>
      </c>
      <c r="D3119" t="s">
        <v>27</v>
      </c>
      <c r="E3119">
        <v>2016</v>
      </c>
      <c r="F3119" t="s">
        <v>0</v>
      </c>
      <c r="G3119">
        <v>15.9</v>
      </c>
    </row>
    <row r="3120" spans="1:7" x14ac:dyDescent="0.2">
      <c r="A3120">
        <v>44</v>
      </c>
      <c r="B3120" t="s">
        <v>140</v>
      </c>
      <c r="C3120" t="s">
        <v>42</v>
      </c>
      <c r="D3120" t="s">
        <v>27</v>
      </c>
      <c r="E3120">
        <v>2014</v>
      </c>
      <c r="F3120" t="s">
        <v>1</v>
      </c>
      <c r="G3120">
        <v>13.5</v>
      </c>
    </row>
    <row r="3121" spans="1:7" x14ac:dyDescent="0.2">
      <c r="A3121">
        <v>44</v>
      </c>
      <c r="B3121" t="s">
        <v>140</v>
      </c>
      <c r="C3121" t="s">
        <v>42</v>
      </c>
      <c r="D3121" t="s">
        <v>27</v>
      </c>
      <c r="E3121">
        <v>2013</v>
      </c>
      <c r="F3121" t="s">
        <v>134</v>
      </c>
      <c r="G3121">
        <v>12.4</v>
      </c>
    </row>
    <row r="3122" spans="1:7" x14ac:dyDescent="0.2">
      <c r="A3122">
        <v>44</v>
      </c>
      <c r="B3122" t="s">
        <v>140</v>
      </c>
      <c r="C3122" t="s">
        <v>42</v>
      </c>
      <c r="D3122" t="s">
        <v>27</v>
      </c>
      <c r="E3122">
        <v>2016</v>
      </c>
      <c r="F3122" t="s">
        <v>1</v>
      </c>
      <c r="G3122">
        <v>17</v>
      </c>
    </row>
    <row r="3123" spans="1:7" x14ac:dyDescent="0.2">
      <c r="A3123">
        <v>44</v>
      </c>
      <c r="B3123" t="s">
        <v>140</v>
      </c>
      <c r="C3123" t="s">
        <v>42</v>
      </c>
      <c r="D3123" t="s">
        <v>27</v>
      </c>
      <c r="E3123">
        <v>2015</v>
      </c>
      <c r="F3123" t="s">
        <v>0</v>
      </c>
      <c r="G3123">
        <v>14</v>
      </c>
    </row>
    <row r="3124" spans="1:7" x14ac:dyDescent="0.2">
      <c r="A3124">
        <v>44</v>
      </c>
      <c r="B3124" t="s">
        <v>141</v>
      </c>
      <c r="C3124" t="s">
        <v>42</v>
      </c>
      <c r="D3124" t="s">
        <v>27</v>
      </c>
      <c r="E3124">
        <v>2014</v>
      </c>
      <c r="F3124" t="s">
        <v>134</v>
      </c>
      <c r="G3124">
        <v>12</v>
      </c>
    </row>
    <row r="3125" spans="1:7" x14ac:dyDescent="0.2">
      <c r="A3125">
        <v>44</v>
      </c>
      <c r="B3125" t="s">
        <v>141</v>
      </c>
      <c r="C3125" t="s">
        <v>42</v>
      </c>
      <c r="D3125" t="s">
        <v>27</v>
      </c>
      <c r="E3125">
        <v>2016</v>
      </c>
      <c r="F3125" t="s">
        <v>0</v>
      </c>
      <c r="G3125">
        <v>12.5</v>
      </c>
    </row>
    <row r="3126" spans="1:7" x14ac:dyDescent="0.2">
      <c r="A3126">
        <v>44</v>
      </c>
      <c r="B3126" t="s">
        <v>141</v>
      </c>
      <c r="C3126" t="s">
        <v>42</v>
      </c>
      <c r="D3126" t="s">
        <v>27</v>
      </c>
      <c r="E3126">
        <v>2015</v>
      </c>
      <c r="F3126" t="s">
        <v>0</v>
      </c>
      <c r="G3126">
        <v>12.1</v>
      </c>
    </row>
    <row r="3127" spans="1:7" x14ac:dyDescent="0.2">
      <c r="A3127">
        <v>44</v>
      </c>
      <c r="B3127" t="s">
        <v>141</v>
      </c>
      <c r="C3127" t="s">
        <v>42</v>
      </c>
      <c r="D3127" t="s">
        <v>27</v>
      </c>
      <c r="E3127">
        <v>2012</v>
      </c>
      <c r="F3127" t="s">
        <v>135</v>
      </c>
      <c r="G3127">
        <v>12.7</v>
      </c>
    </row>
    <row r="3128" spans="1:7" x14ac:dyDescent="0.2">
      <c r="A3128">
        <v>44</v>
      </c>
      <c r="B3128" t="s">
        <v>141</v>
      </c>
      <c r="C3128" t="s">
        <v>42</v>
      </c>
      <c r="D3128" t="s">
        <v>27</v>
      </c>
      <c r="E3128">
        <v>2016</v>
      </c>
      <c r="F3128" t="s">
        <v>1</v>
      </c>
      <c r="G3128">
        <v>15</v>
      </c>
    </row>
    <row r="3129" spans="1:7" x14ac:dyDescent="0.2">
      <c r="A3129">
        <v>44</v>
      </c>
      <c r="B3129" t="s">
        <v>141</v>
      </c>
      <c r="C3129" t="s">
        <v>42</v>
      </c>
      <c r="D3129" t="s">
        <v>27</v>
      </c>
      <c r="E3129">
        <v>2015</v>
      </c>
      <c r="F3129" t="s">
        <v>1</v>
      </c>
      <c r="G3129">
        <v>13.5</v>
      </c>
    </row>
    <row r="3130" spans="1:7" x14ac:dyDescent="0.2">
      <c r="A3130">
        <v>44</v>
      </c>
      <c r="B3130" t="s">
        <v>141</v>
      </c>
      <c r="C3130" t="s">
        <v>42</v>
      </c>
      <c r="D3130" t="s">
        <v>27</v>
      </c>
      <c r="E3130">
        <v>2013</v>
      </c>
      <c r="F3130" t="s">
        <v>135</v>
      </c>
      <c r="G3130">
        <v>12.1</v>
      </c>
    </row>
    <row r="3131" spans="1:7" x14ac:dyDescent="0.2">
      <c r="A3131">
        <v>44</v>
      </c>
      <c r="B3131" t="s">
        <v>141</v>
      </c>
      <c r="C3131" t="s">
        <v>42</v>
      </c>
      <c r="D3131" t="s">
        <v>27</v>
      </c>
      <c r="E3131">
        <v>2017</v>
      </c>
      <c r="F3131" t="s">
        <v>0</v>
      </c>
      <c r="G3131">
        <v>13</v>
      </c>
    </row>
    <row r="3132" spans="1:7" x14ac:dyDescent="0.2">
      <c r="A3132">
        <v>44</v>
      </c>
      <c r="B3132" t="s">
        <v>141</v>
      </c>
      <c r="C3132" t="s">
        <v>42</v>
      </c>
      <c r="D3132" t="s">
        <v>27</v>
      </c>
      <c r="E3132">
        <v>2017</v>
      </c>
      <c r="F3132" t="s">
        <v>1</v>
      </c>
      <c r="G3132">
        <v>17</v>
      </c>
    </row>
    <row r="3133" spans="1:7" x14ac:dyDescent="0.2">
      <c r="A3133">
        <v>44</v>
      </c>
      <c r="B3133" t="s">
        <v>142</v>
      </c>
      <c r="C3133" t="s">
        <v>42</v>
      </c>
      <c r="D3133" t="s">
        <v>27</v>
      </c>
      <c r="E3133">
        <v>2017</v>
      </c>
      <c r="F3133" t="s">
        <v>0</v>
      </c>
      <c r="G3133">
        <v>12.1</v>
      </c>
    </row>
    <row r="3134" spans="1:7" x14ac:dyDescent="0.2">
      <c r="A3134">
        <v>44</v>
      </c>
      <c r="B3134" t="s">
        <v>142</v>
      </c>
      <c r="C3134" t="s">
        <v>42</v>
      </c>
      <c r="D3134" t="s">
        <v>27</v>
      </c>
      <c r="E3134">
        <v>2018</v>
      </c>
      <c r="F3134" t="s">
        <v>1</v>
      </c>
      <c r="G3134">
        <v>13</v>
      </c>
    </row>
    <row r="3135" spans="1:7" x14ac:dyDescent="0.2">
      <c r="A3135">
        <v>44</v>
      </c>
      <c r="B3135" t="s">
        <v>142</v>
      </c>
      <c r="C3135" t="s">
        <v>42</v>
      </c>
      <c r="D3135" t="s">
        <v>27</v>
      </c>
      <c r="E3135">
        <v>2015</v>
      </c>
      <c r="F3135" t="s">
        <v>134</v>
      </c>
      <c r="G3135">
        <v>11.2</v>
      </c>
    </row>
    <row r="3136" spans="1:7" x14ac:dyDescent="0.2">
      <c r="A3136">
        <v>44</v>
      </c>
      <c r="B3136" t="s">
        <v>142</v>
      </c>
      <c r="C3136" t="s">
        <v>42</v>
      </c>
      <c r="D3136" t="s">
        <v>27</v>
      </c>
      <c r="E3136">
        <v>2017</v>
      </c>
      <c r="F3136" t="s">
        <v>1</v>
      </c>
      <c r="G3136">
        <v>12.8</v>
      </c>
    </row>
    <row r="3137" spans="1:7" x14ac:dyDescent="0.2">
      <c r="A3137">
        <v>44</v>
      </c>
      <c r="B3137" t="s">
        <v>142</v>
      </c>
      <c r="C3137" t="s">
        <v>42</v>
      </c>
      <c r="D3137" t="s">
        <v>27</v>
      </c>
      <c r="E3137">
        <v>2013</v>
      </c>
      <c r="F3137" t="s">
        <v>135</v>
      </c>
      <c r="G3137">
        <v>12.1</v>
      </c>
    </row>
    <row r="3138" spans="1:7" x14ac:dyDescent="0.2">
      <c r="A3138">
        <v>44</v>
      </c>
      <c r="B3138" t="s">
        <v>142</v>
      </c>
      <c r="C3138" t="s">
        <v>42</v>
      </c>
      <c r="D3138" t="s">
        <v>27</v>
      </c>
      <c r="E3138">
        <v>2016</v>
      </c>
      <c r="F3138" t="s">
        <v>0</v>
      </c>
      <c r="G3138">
        <v>12</v>
      </c>
    </row>
    <row r="3139" spans="1:7" x14ac:dyDescent="0.2">
      <c r="A3139">
        <v>44</v>
      </c>
      <c r="B3139" t="s">
        <v>142</v>
      </c>
      <c r="C3139" t="s">
        <v>42</v>
      </c>
      <c r="D3139" t="s">
        <v>27</v>
      </c>
      <c r="E3139">
        <v>2018</v>
      </c>
      <c r="F3139" t="s">
        <v>0</v>
      </c>
      <c r="G3139">
        <v>12.2</v>
      </c>
    </row>
    <row r="3140" spans="1:7" x14ac:dyDescent="0.2">
      <c r="A3140">
        <v>44</v>
      </c>
      <c r="B3140" t="s">
        <v>142</v>
      </c>
      <c r="C3140" t="s">
        <v>42</v>
      </c>
      <c r="D3140" t="s">
        <v>27</v>
      </c>
      <c r="E3140">
        <v>2014</v>
      </c>
      <c r="F3140" t="s">
        <v>135</v>
      </c>
      <c r="G3140">
        <v>12.1</v>
      </c>
    </row>
    <row r="3141" spans="1:7" x14ac:dyDescent="0.2">
      <c r="A3141">
        <v>44</v>
      </c>
      <c r="B3141" t="s">
        <v>142</v>
      </c>
      <c r="C3141" t="s">
        <v>42</v>
      </c>
      <c r="D3141" t="s">
        <v>27</v>
      </c>
      <c r="E3141">
        <v>2016</v>
      </c>
      <c r="F3141" t="s">
        <v>1</v>
      </c>
      <c r="G3141">
        <v>12.5</v>
      </c>
    </row>
    <row r="3142" spans="1:7" x14ac:dyDescent="0.2">
      <c r="A3142">
        <v>44</v>
      </c>
      <c r="B3142" t="s">
        <v>143</v>
      </c>
      <c r="C3142" t="s">
        <v>91</v>
      </c>
      <c r="D3142" t="s">
        <v>27</v>
      </c>
      <c r="E3142">
        <v>2016</v>
      </c>
      <c r="F3142" t="s">
        <v>134</v>
      </c>
      <c r="G3142">
        <v>11.4</v>
      </c>
    </row>
    <row r="3143" spans="1:7" x14ac:dyDescent="0.2">
      <c r="A3143">
        <v>44</v>
      </c>
      <c r="B3143" t="s">
        <v>143</v>
      </c>
      <c r="C3143" t="s">
        <v>91</v>
      </c>
      <c r="D3143" t="s">
        <v>27</v>
      </c>
      <c r="E3143">
        <v>2019</v>
      </c>
      <c r="F3143" t="s">
        <v>1</v>
      </c>
      <c r="G3143">
        <v>19</v>
      </c>
    </row>
    <row r="3144" spans="1:7" x14ac:dyDescent="0.2">
      <c r="A3144">
        <v>44</v>
      </c>
      <c r="B3144" t="s">
        <v>143</v>
      </c>
      <c r="C3144" t="s">
        <v>91</v>
      </c>
      <c r="D3144" t="s">
        <v>27</v>
      </c>
      <c r="E3144">
        <v>2018</v>
      </c>
      <c r="F3144" t="s">
        <v>0</v>
      </c>
      <c r="G3144">
        <v>5.9</v>
      </c>
    </row>
    <row r="3145" spans="1:7" x14ac:dyDescent="0.2">
      <c r="A3145">
        <v>44</v>
      </c>
      <c r="B3145" t="s">
        <v>143</v>
      </c>
      <c r="C3145" t="s">
        <v>91</v>
      </c>
      <c r="D3145" t="s">
        <v>27</v>
      </c>
      <c r="E3145">
        <v>2017</v>
      </c>
      <c r="F3145" t="s">
        <v>0</v>
      </c>
      <c r="G3145">
        <v>5.9</v>
      </c>
    </row>
    <row r="3146" spans="1:7" x14ac:dyDescent="0.2">
      <c r="A3146">
        <v>44</v>
      </c>
      <c r="B3146" t="s">
        <v>143</v>
      </c>
      <c r="C3146" t="s">
        <v>91</v>
      </c>
      <c r="D3146" t="s">
        <v>27</v>
      </c>
      <c r="E3146">
        <v>2018</v>
      </c>
      <c r="F3146" t="s">
        <v>1</v>
      </c>
      <c r="G3146">
        <v>18</v>
      </c>
    </row>
    <row r="3147" spans="1:7" x14ac:dyDescent="0.2">
      <c r="A3147">
        <v>44</v>
      </c>
      <c r="B3147" t="s">
        <v>143</v>
      </c>
      <c r="C3147" t="s">
        <v>91</v>
      </c>
      <c r="D3147" t="s">
        <v>27</v>
      </c>
      <c r="E3147">
        <v>2017</v>
      </c>
      <c r="F3147" t="s">
        <v>1</v>
      </c>
      <c r="G3147">
        <v>18</v>
      </c>
    </row>
    <row r="3148" spans="1:7" x14ac:dyDescent="0.2">
      <c r="A3148">
        <v>44</v>
      </c>
      <c r="B3148" t="s">
        <v>143</v>
      </c>
      <c r="C3148" t="s">
        <v>91</v>
      </c>
      <c r="D3148" t="s">
        <v>27</v>
      </c>
      <c r="E3148">
        <v>2019</v>
      </c>
      <c r="F3148" t="s">
        <v>0</v>
      </c>
      <c r="G3148">
        <v>6</v>
      </c>
    </row>
    <row r="3149" spans="1:7" x14ac:dyDescent="0.2">
      <c r="A3149">
        <v>44</v>
      </c>
      <c r="B3149" t="s">
        <v>143</v>
      </c>
      <c r="C3149" t="s">
        <v>91</v>
      </c>
      <c r="D3149" t="s">
        <v>27</v>
      </c>
      <c r="E3149">
        <v>2014</v>
      </c>
      <c r="F3149" t="s">
        <v>135</v>
      </c>
      <c r="G3149">
        <v>12.1</v>
      </c>
    </row>
    <row r="3150" spans="1:7" x14ac:dyDescent="0.2">
      <c r="A3150">
        <v>44</v>
      </c>
      <c r="B3150" t="s">
        <v>143</v>
      </c>
      <c r="C3150" t="s">
        <v>91</v>
      </c>
      <c r="D3150" t="s">
        <v>27</v>
      </c>
      <c r="E3150">
        <v>2015</v>
      </c>
      <c r="F3150" t="s">
        <v>135</v>
      </c>
      <c r="G3150">
        <v>11.5</v>
      </c>
    </row>
    <row r="3151" spans="1:7" x14ac:dyDescent="0.2">
      <c r="A3151">
        <v>44</v>
      </c>
      <c r="B3151" t="s">
        <v>144</v>
      </c>
      <c r="C3151" t="s">
        <v>42</v>
      </c>
      <c r="D3151" t="s">
        <v>27</v>
      </c>
      <c r="E3151">
        <v>2016</v>
      </c>
      <c r="F3151" t="s">
        <v>135</v>
      </c>
      <c r="G3151">
        <v>8.1</v>
      </c>
    </row>
    <row r="3152" spans="1:7" x14ac:dyDescent="0.2">
      <c r="A3152">
        <v>44</v>
      </c>
      <c r="B3152" t="s">
        <v>144</v>
      </c>
      <c r="C3152" t="s">
        <v>42</v>
      </c>
      <c r="D3152" t="s">
        <v>27</v>
      </c>
      <c r="E3152">
        <v>2019</v>
      </c>
      <c r="F3152" t="s">
        <v>133</v>
      </c>
      <c r="G3152">
        <v>5.5</v>
      </c>
    </row>
    <row r="3153" spans="1:7" x14ac:dyDescent="0.2">
      <c r="A3153">
        <v>44</v>
      </c>
      <c r="B3153" t="s">
        <v>144</v>
      </c>
      <c r="C3153" t="s">
        <v>42</v>
      </c>
      <c r="D3153" t="s">
        <v>27</v>
      </c>
      <c r="E3153">
        <v>2018</v>
      </c>
      <c r="F3153" t="s">
        <v>133</v>
      </c>
      <c r="G3153">
        <v>4.8</v>
      </c>
    </row>
    <row r="3154" spans="1:7" x14ac:dyDescent="0.2">
      <c r="A3154">
        <v>44</v>
      </c>
      <c r="B3154" t="s">
        <v>144</v>
      </c>
      <c r="C3154" t="s">
        <v>42</v>
      </c>
      <c r="D3154" t="s">
        <v>27</v>
      </c>
      <c r="E3154">
        <v>2020</v>
      </c>
      <c r="F3154" t="s">
        <v>133</v>
      </c>
      <c r="G3154">
        <v>6.5</v>
      </c>
    </row>
    <row r="3155" spans="1:7" x14ac:dyDescent="0.2">
      <c r="A3155">
        <v>44</v>
      </c>
      <c r="B3155" t="s">
        <v>144</v>
      </c>
      <c r="C3155" t="s">
        <v>42</v>
      </c>
      <c r="D3155" t="s">
        <v>27</v>
      </c>
      <c r="E3155">
        <v>2017</v>
      </c>
      <c r="F3155" t="s">
        <v>134</v>
      </c>
      <c r="G3155">
        <v>4.3</v>
      </c>
    </row>
    <row r="3156" spans="1:7" x14ac:dyDescent="0.2">
      <c r="A3156">
        <v>44</v>
      </c>
      <c r="B3156" t="s">
        <v>144</v>
      </c>
      <c r="C3156" t="s">
        <v>42</v>
      </c>
      <c r="D3156" t="s">
        <v>27</v>
      </c>
      <c r="E3156">
        <v>2019</v>
      </c>
      <c r="F3156" t="s">
        <v>1</v>
      </c>
      <c r="G3156">
        <v>9.5</v>
      </c>
    </row>
    <row r="3157" spans="1:7" x14ac:dyDescent="0.2">
      <c r="A3157">
        <v>44</v>
      </c>
      <c r="B3157" t="s">
        <v>144</v>
      </c>
      <c r="C3157" t="s">
        <v>42</v>
      </c>
      <c r="D3157" t="s">
        <v>27</v>
      </c>
      <c r="E3157">
        <v>2018</v>
      </c>
      <c r="F3157" t="s">
        <v>1</v>
      </c>
      <c r="G3157">
        <v>8.1</v>
      </c>
    </row>
    <row r="3158" spans="1:7" x14ac:dyDescent="0.2">
      <c r="A3158">
        <v>44</v>
      </c>
      <c r="B3158" t="s">
        <v>144</v>
      </c>
      <c r="C3158" t="s">
        <v>42</v>
      </c>
      <c r="D3158" t="s">
        <v>27</v>
      </c>
      <c r="E3158">
        <v>2020</v>
      </c>
      <c r="F3158" t="s">
        <v>1</v>
      </c>
      <c r="G3158">
        <v>12</v>
      </c>
    </row>
    <row r="3159" spans="1:7" x14ac:dyDescent="0.2">
      <c r="A3159">
        <v>44</v>
      </c>
      <c r="B3159" t="s">
        <v>144</v>
      </c>
      <c r="C3159" t="s">
        <v>42</v>
      </c>
      <c r="D3159" t="s">
        <v>27</v>
      </c>
      <c r="E3159">
        <v>2018</v>
      </c>
      <c r="F3159" t="s">
        <v>0</v>
      </c>
      <c r="G3159">
        <v>6</v>
      </c>
    </row>
    <row r="3160" spans="1:7" x14ac:dyDescent="0.2">
      <c r="A3160">
        <v>44</v>
      </c>
      <c r="B3160" t="s">
        <v>144</v>
      </c>
      <c r="C3160" t="s">
        <v>42</v>
      </c>
      <c r="D3160" t="s">
        <v>27</v>
      </c>
      <c r="E3160">
        <v>2020</v>
      </c>
      <c r="F3160" t="s">
        <v>0</v>
      </c>
      <c r="G3160">
        <v>8.5</v>
      </c>
    </row>
    <row r="3161" spans="1:7" x14ac:dyDescent="0.2">
      <c r="A3161">
        <v>44</v>
      </c>
      <c r="B3161" t="s">
        <v>144</v>
      </c>
      <c r="C3161" t="s">
        <v>42</v>
      </c>
      <c r="D3161" t="s">
        <v>27</v>
      </c>
      <c r="E3161">
        <v>2019</v>
      </c>
      <c r="F3161" t="s">
        <v>0</v>
      </c>
      <c r="G3161">
        <v>7</v>
      </c>
    </row>
    <row r="3162" spans="1:7" x14ac:dyDescent="0.2">
      <c r="A3162">
        <v>44</v>
      </c>
      <c r="B3162" t="s">
        <v>144</v>
      </c>
      <c r="C3162" t="s">
        <v>42</v>
      </c>
      <c r="D3162" t="s">
        <v>27</v>
      </c>
      <c r="E3162">
        <v>2015</v>
      </c>
      <c r="F3162" t="s">
        <v>135</v>
      </c>
      <c r="G3162">
        <v>11.5</v>
      </c>
    </row>
    <row r="3163" spans="1:7" x14ac:dyDescent="0.2">
      <c r="A3163">
        <v>44</v>
      </c>
      <c r="B3163" t="s">
        <v>145</v>
      </c>
      <c r="C3163" t="s">
        <v>42</v>
      </c>
      <c r="D3163" t="s">
        <v>27</v>
      </c>
      <c r="E3163">
        <v>2017</v>
      </c>
      <c r="F3163" t="s">
        <v>135</v>
      </c>
      <c r="G3163">
        <v>5.5</v>
      </c>
    </row>
    <row r="3164" spans="1:7" x14ac:dyDescent="0.2">
      <c r="A3164">
        <v>44</v>
      </c>
      <c r="B3164" t="s">
        <v>145</v>
      </c>
      <c r="C3164" t="s">
        <v>42</v>
      </c>
      <c r="D3164" t="s">
        <v>27</v>
      </c>
      <c r="E3164">
        <v>2020</v>
      </c>
      <c r="F3164" t="s">
        <v>0</v>
      </c>
      <c r="G3164">
        <v>5.5</v>
      </c>
    </row>
    <row r="3165" spans="1:7" x14ac:dyDescent="0.2">
      <c r="A3165">
        <v>44</v>
      </c>
      <c r="B3165" t="s">
        <v>145</v>
      </c>
      <c r="C3165" t="s">
        <v>42</v>
      </c>
      <c r="D3165" t="s">
        <v>27</v>
      </c>
      <c r="E3165">
        <v>2019</v>
      </c>
      <c r="F3165" t="s">
        <v>0</v>
      </c>
      <c r="G3165">
        <v>4.9000000000000004</v>
      </c>
    </row>
    <row r="3166" spans="1:7" x14ac:dyDescent="0.2">
      <c r="A3166">
        <v>44</v>
      </c>
      <c r="B3166" t="s">
        <v>145</v>
      </c>
      <c r="C3166" t="s">
        <v>42</v>
      </c>
      <c r="D3166" t="s">
        <v>27</v>
      </c>
      <c r="E3166">
        <v>2021</v>
      </c>
      <c r="F3166" t="s">
        <v>0</v>
      </c>
      <c r="G3166">
        <v>5.7</v>
      </c>
    </row>
    <row r="3167" spans="1:7" x14ac:dyDescent="0.2">
      <c r="A3167">
        <v>44</v>
      </c>
      <c r="B3167" t="s">
        <v>145</v>
      </c>
      <c r="C3167" t="s">
        <v>42</v>
      </c>
      <c r="D3167" t="s">
        <v>27</v>
      </c>
      <c r="E3167">
        <v>2018</v>
      </c>
      <c r="F3167" t="s">
        <v>134</v>
      </c>
      <c r="G3167">
        <v>4.8</v>
      </c>
    </row>
    <row r="3168" spans="1:7" x14ac:dyDescent="0.2">
      <c r="A3168">
        <v>44</v>
      </c>
      <c r="B3168" t="s">
        <v>145</v>
      </c>
      <c r="C3168" t="s">
        <v>42</v>
      </c>
      <c r="D3168" t="s">
        <v>27</v>
      </c>
      <c r="E3168">
        <v>2020</v>
      </c>
      <c r="F3168" t="s">
        <v>1</v>
      </c>
      <c r="G3168">
        <v>6</v>
      </c>
    </row>
    <row r="3169" spans="1:7" x14ac:dyDescent="0.2">
      <c r="A3169">
        <v>44</v>
      </c>
      <c r="B3169" t="s">
        <v>145</v>
      </c>
      <c r="C3169" t="s">
        <v>42</v>
      </c>
      <c r="D3169" t="s">
        <v>27</v>
      </c>
      <c r="E3169">
        <v>2019</v>
      </c>
      <c r="F3169" t="s">
        <v>1</v>
      </c>
      <c r="G3169">
        <v>5</v>
      </c>
    </row>
    <row r="3170" spans="1:7" x14ac:dyDescent="0.2">
      <c r="A3170">
        <v>44</v>
      </c>
      <c r="B3170" t="s">
        <v>145</v>
      </c>
      <c r="C3170" t="s">
        <v>42</v>
      </c>
      <c r="D3170" t="s">
        <v>27</v>
      </c>
      <c r="E3170">
        <v>2021</v>
      </c>
      <c r="F3170" t="s">
        <v>1</v>
      </c>
      <c r="G3170">
        <v>7.5</v>
      </c>
    </row>
    <row r="3171" spans="1:7" x14ac:dyDescent="0.2">
      <c r="A3171">
        <v>44</v>
      </c>
      <c r="B3171" t="s">
        <v>145</v>
      </c>
      <c r="C3171" t="s">
        <v>42</v>
      </c>
      <c r="D3171" t="s">
        <v>27</v>
      </c>
      <c r="E3171">
        <v>2019</v>
      </c>
      <c r="F3171" t="s">
        <v>133</v>
      </c>
      <c r="G3171">
        <v>4.8</v>
      </c>
    </row>
    <row r="3172" spans="1:7" x14ac:dyDescent="0.2">
      <c r="A3172">
        <v>44</v>
      </c>
      <c r="B3172" t="s">
        <v>145</v>
      </c>
      <c r="C3172" t="s">
        <v>42</v>
      </c>
      <c r="D3172" t="s">
        <v>27</v>
      </c>
      <c r="E3172">
        <v>2021</v>
      </c>
      <c r="F3172" t="s">
        <v>133</v>
      </c>
      <c r="G3172">
        <v>5.2</v>
      </c>
    </row>
    <row r="3173" spans="1:7" x14ac:dyDescent="0.2">
      <c r="A3173">
        <v>44</v>
      </c>
      <c r="B3173" t="s">
        <v>145</v>
      </c>
      <c r="C3173" t="s">
        <v>42</v>
      </c>
      <c r="D3173" t="s">
        <v>27</v>
      </c>
      <c r="E3173">
        <v>2020</v>
      </c>
      <c r="F3173" t="s">
        <v>133</v>
      </c>
      <c r="G3173">
        <v>5</v>
      </c>
    </row>
    <row r="3174" spans="1:7" x14ac:dyDescent="0.2">
      <c r="A3174">
        <v>44</v>
      </c>
      <c r="B3174" t="s">
        <v>145</v>
      </c>
      <c r="C3174" t="s">
        <v>42</v>
      </c>
      <c r="D3174" t="s">
        <v>27</v>
      </c>
      <c r="E3174">
        <v>2016</v>
      </c>
      <c r="F3174" t="s">
        <v>135</v>
      </c>
      <c r="G3174">
        <v>8.1</v>
      </c>
    </row>
    <row r="3175" spans="1:7" x14ac:dyDescent="0.2">
      <c r="A3175">
        <v>44</v>
      </c>
      <c r="B3175" t="s">
        <v>146</v>
      </c>
      <c r="C3175" t="s">
        <v>42</v>
      </c>
      <c r="D3175" t="s">
        <v>27</v>
      </c>
      <c r="E3175">
        <v>2017</v>
      </c>
      <c r="F3175" t="s">
        <v>135</v>
      </c>
      <c r="G3175">
        <v>5.5</v>
      </c>
    </row>
    <row r="3176" spans="1:7" x14ac:dyDescent="0.2">
      <c r="A3176">
        <v>44</v>
      </c>
      <c r="B3176" t="s">
        <v>146</v>
      </c>
      <c r="C3176" t="s">
        <v>42</v>
      </c>
      <c r="D3176" t="s">
        <v>27</v>
      </c>
      <c r="E3176">
        <v>2021</v>
      </c>
      <c r="F3176" t="s">
        <v>133</v>
      </c>
      <c r="G3176">
        <v>4.3</v>
      </c>
    </row>
    <row r="3177" spans="1:7" x14ac:dyDescent="0.2">
      <c r="A3177">
        <v>44</v>
      </c>
      <c r="B3177" t="s">
        <v>146</v>
      </c>
      <c r="C3177" t="s">
        <v>42</v>
      </c>
      <c r="D3177" t="s">
        <v>27</v>
      </c>
      <c r="E3177">
        <v>2020</v>
      </c>
      <c r="F3177" t="s">
        <v>133</v>
      </c>
      <c r="G3177">
        <v>4.3</v>
      </c>
    </row>
    <row r="3178" spans="1:7" x14ac:dyDescent="0.2">
      <c r="A3178">
        <v>44</v>
      </c>
      <c r="B3178" t="s">
        <v>146</v>
      </c>
      <c r="C3178" t="s">
        <v>42</v>
      </c>
      <c r="D3178" t="s">
        <v>27</v>
      </c>
      <c r="E3178">
        <v>2022</v>
      </c>
      <c r="F3178" t="s">
        <v>133</v>
      </c>
      <c r="G3178">
        <v>4.32</v>
      </c>
    </row>
    <row r="3179" spans="1:7" x14ac:dyDescent="0.2">
      <c r="A3179">
        <v>44</v>
      </c>
      <c r="B3179" t="s">
        <v>146</v>
      </c>
      <c r="C3179" t="s">
        <v>42</v>
      </c>
      <c r="D3179" t="s">
        <v>27</v>
      </c>
      <c r="E3179">
        <v>2018</v>
      </c>
      <c r="F3179" t="s">
        <v>135</v>
      </c>
      <c r="G3179">
        <v>5.0999999999999996</v>
      </c>
    </row>
    <row r="3180" spans="1:7" x14ac:dyDescent="0.2">
      <c r="A3180">
        <v>44</v>
      </c>
      <c r="B3180" t="s">
        <v>146</v>
      </c>
      <c r="C3180" t="s">
        <v>42</v>
      </c>
      <c r="D3180" t="s">
        <v>27</v>
      </c>
      <c r="E3180">
        <v>2021</v>
      </c>
      <c r="F3180" t="s">
        <v>0</v>
      </c>
      <c r="G3180">
        <v>4.72</v>
      </c>
    </row>
    <row r="3181" spans="1:7" x14ac:dyDescent="0.2">
      <c r="A3181">
        <v>44</v>
      </c>
      <c r="B3181" t="s">
        <v>146</v>
      </c>
      <c r="C3181" t="s">
        <v>42</v>
      </c>
      <c r="D3181" t="s">
        <v>27</v>
      </c>
      <c r="E3181">
        <v>2020</v>
      </c>
      <c r="F3181" t="s">
        <v>0</v>
      </c>
      <c r="G3181">
        <v>4.7</v>
      </c>
    </row>
    <row r="3182" spans="1:7" x14ac:dyDescent="0.2">
      <c r="A3182">
        <v>44</v>
      </c>
      <c r="B3182" t="s">
        <v>146</v>
      </c>
      <c r="C3182" t="s">
        <v>42</v>
      </c>
      <c r="D3182" t="s">
        <v>27</v>
      </c>
      <c r="E3182">
        <v>2022</v>
      </c>
      <c r="F3182" t="s">
        <v>0</v>
      </c>
      <c r="G3182">
        <v>4.75</v>
      </c>
    </row>
    <row r="3183" spans="1:7" x14ac:dyDescent="0.2">
      <c r="A3183">
        <v>44</v>
      </c>
      <c r="B3183" t="s">
        <v>146</v>
      </c>
      <c r="C3183" t="s">
        <v>42</v>
      </c>
      <c r="D3183" t="s">
        <v>27</v>
      </c>
      <c r="E3183">
        <v>2019</v>
      </c>
      <c r="F3183" t="s">
        <v>134</v>
      </c>
      <c r="G3183">
        <v>4</v>
      </c>
    </row>
    <row r="3184" spans="1:7" x14ac:dyDescent="0.2">
      <c r="A3184">
        <v>44</v>
      </c>
      <c r="B3184" t="s">
        <v>146</v>
      </c>
      <c r="C3184" t="s">
        <v>42</v>
      </c>
      <c r="D3184" t="s">
        <v>27</v>
      </c>
      <c r="E3184">
        <v>2021</v>
      </c>
      <c r="F3184" t="s">
        <v>1</v>
      </c>
      <c r="G3184">
        <v>5.14</v>
      </c>
    </row>
    <row r="3185" spans="1:7" x14ac:dyDescent="0.2">
      <c r="A3185">
        <v>44</v>
      </c>
      <c r="B3185" t="s">
        <v>146</v>
      </c>
      <c r="C3185" t="s">
        <v>42</v>
      </c>
      <c r="D3185" t="s">
        <v>27</v>
      </c>
      <c r="E3185">
        <v>2020</v>
      </c>
      <c r="F3185" t="s">
        <v>1</v>
      </c>
      <c r="G3185">
        <v>5.0999999999999996</v>
      </c>
    </row>
    <row r="3186" spans="1:7" x14ac:dyDescent="0.2">
      <c r="A3186">
        <v>44</v>
      </c>
      <c r="B3186" t="s">
        <v>146</v>
      </c>
      <c r="C3186" t="s">
        <v>42</v>
      </c>
      <c r="D3186" t="s">
        <v>27</v>
      </c>
      <c r="E3186">
        <v>2022</v>
      </c>
      <c r="F3186" t="s">
        <v>1</v>
      </c>
      <c r="G3186">
        <v>5.2</v>
      </c>
    </row>
    <row r="3187" spans="1:7" x14ac:dyDescent="0.2">
      <c r="A3187">
        <v>45</v>
      </c>
      <c r="B3187" t="s">
        <v>136</v>
      </c>
      <c r="C3187" t="s">
        <v>43</v>
      </c>
      <c r="D3187" t="s">
        <v>27</v>
      </c>
      <c r="E3187">
        <v>2007</v>
      </c>
      <c r="F3187" t="s">
        <v>135</v>
      </c>
      <c r="G3187">
        <v>74.7</v>
      </c>
    </row>
    <row r="3188" spans="1:7" x14ac:dyDescent="0.2">
      <c r="A3188">
        <v>45</v>
      </c>
      <c r="B3188" t="s">
        <v>136</v>
      </c>
      <c r="C3188" t="s">
        <v>43</v>
      </c>
      <c r="D3188" t="s">
        <v>27</v>
      </c>
      <c r="E3188">
        <v>2008</v>
      </c>
      <c r="F3188" t="s">
        <v>135</v>
      </c>
      <c r="G3188">
        <v>71.2</v>
      </c>
    </row>
    <row r="3189" spans="1:7" x14ac:dyDescent="0.2">
      <c r="A3189">
        <v>45</v>
      </c>
      <c r="B3189" t="s">
        <v>136</v>
      </c>
      <c r="C3189" t="s">
        <v>43</v>
      </c>
      <c r="D3189" t="s">
        <v>27</v>
      </c>
      <c r="E3189">
        <v>2009</v>
      </c>
      <c r="F3189" t="s">
        <v>134</v>
      </c>
      <c r="G3189">
        <v>71.2</v>
      </c>
    </row>
    <row r="3190" spans="1:7" x14ac:dyDescent="0.2">
      <c r="A3190">
        <v>45</v>
      </c>
      <c r="B3190" t="s">
        <v>136</v>
      </c>
      <c r="C3190" t="s">
        <v>43</v>
      </c>
      <c r="D3190" t="s">
        <v>27</v>
      </c>
      <c r="E3190">
        <v>2010</v>
      </c>
      <c r="F3190" t="s">
        <v>0</v>
      </c>
      <c r="G3190">
        <v>71.2</v>
      </c>
    </row>
    <row r="3191" spans="1:7" x14ac:dyDescent="0.2">
      <c r="A3191">
        <v>45</v>
      </c>
      <c r="B3191" t="s">
        <v>136</v>
      </c>
      <c r="C3191" t="s">
        <v>43</v>
      </c>
      <c r="D3191" t="s">
        <v>27</v>
      </c>
      <c r="E3191">
        <v>2011</v>
      </c>
      <c r="F3191" t="s">
        <v>0</v>
      </c>
      <c r="G3191">
        <v>72</v>
      </c>
    </row>
    <row r="3192" spans="1:7" x14ac:dyDescent="0.2">
      <c r="A3192">
        <v>45</v>
      </c>
      <c r="B3192" t="s">
        <v>136</v>
      </c>
      <c r="C3192" t="s">
        <v>43</v>
      </c>
      <c r="D3192" t="s">
        <v>27</v>
      </c>
      <c r="E3192">
        <v>2011</v>
      </c>
      <c r="F3192" t="s">
        <v>1</v>
      </c>
      <c r="G3192">
        <v>75</v>
      </c>
    </row>
    <row r="3193" spans="1:7" x14ac:dyDescent="0.2">
      <c r="A3193">
        <v>45</v>
      </c>
      <c r="B3193" t="s">
        <v>136</v>
      </c>
      <c r="C3193" t="s">
        <v>43</v>
      </c>
      <c r="D3193" t="s">
        <v>27</v>
      </c>
      <c r="E3193">
        <v>2012</v>
      </c>
      <c r="F3193" t="s">
        <v>0</v>
      </c>
      <c r="G3193">
        <v>73</v>
      </c>
    </row>
    <row r="3194" spans="1:7" x14ac:dyDescent="0.2">
      <c r="A3194">
        <v>45</v>
      </c>
      <c r="B3194" t="s">
        <v>136</v>
      </c>
      <c r="C3194" t="s">
        <v>43</v>
      </c>
      <c r="D3194" t="s">
        <v>27</v>
      </c>
      <c r="E3194">
        <v>2012</v>
      </c>
      <c r="F3194" t="s">
        <v>1</v>
      </c>
      <c r="G3194">
        <v>77</v>
      </c>
    </row>
    <row r="3195" spans="1:7" x14ac:dyDescent="0.2">
      <c r="A3195">
        <v>45</v>
      </c>
      <c r="B3195" t="s">
        <v>136</v>
      </c>
      <c r="C3195" t="s">
        <v>43</v>
      </c>
      <c r="D3195" t="s">
        <v>27</v>
      </c>
      <c r="E3195">
        <v>2010</v>
      </c>
      <c r="F3195" t="s">
        <v>1</v>
      </c>
      <c r="G3195">
        <v>72.599999999999994</v>
      </c>
    </row>
    <row r="3196" spans="1:7" x14ac:dyDescent="0.2">
      <c r="A3196">
        <v>45</v>
      </c>
      <c r="B3196" t="s">
        <v>137</v>
      </c>
      <c r="C3196" t="s">
        <v>43</v>
      </c>
      <c r="D3196" t="s">
        <v>27</v>
      </c>
      <c r="E3196">
        <v>2008</v>
      </c>
      <c r="F3196" t="s">
        <v>135</v>
      </c>
      <c r="G3196">
        <v>71.2</v>
      </c>
    </row>
    <row r="3197" spans="1:7" x14ac:dyDescent="0.2">
      <c r="A3197">
        <v>45</v>
      </c>
      <c r="B3197" t="s">
        <v>137</v>
      </c>
      <c r="C3197" t="s">
        <v>43</v>
      </c>
      <c r="D3197" t="s">
        <v>27</v>
      </c>
      <c r="E3197">
        <v>2012</v>
      </c>
      <c r="F3197" t="s">
        <v>1</v>
      </c>
      <c r="G3197">
        <v>74.2</v>
      </c>
    </row>
    <row r="3198" spans="1:7" x14ac:dyDescent="0.2">
      <c r="A3198">
        <v>45</v>
      </c>
      <c r="B3198" t="s">
        <v>137</v>
      </c>
      <c r="C3198" t="s">
        <v>43</v>
      </c>
      <c r="D3198" t="s">
        <v>27</v>
      </c>
      <c r="E3198">
        <v>2011</v>
      </c>
      <c r="F3198" t="s">
        <v>0</v>
      </c>
      <c r="G3198">
        <v>72</v>
      </c>
    </row>
    <row r="3199" spans="1:7" x14ac:dyDescent="0.2">
      <c r="A3199">
        <v>45</v>
      </c>
      <c r="B3199" t="s">
        <v>137</v>
      </c>
      <c r="C3199" t="s">
        <v>43</v>
      </c>
      <c r="D3199" t="s">
        <v>27</v>
      </c>
      <c r="E3199">
        <v>2009</v>
      </c>
      <c r="F3199" t="s">
        <v>135</v>
      </c>
      <c r="G3199">
        <v>71.400000000000006</v>
      </c>
    </row>
    <row r="3200" spans="1:7" x14ac:dyDescent="0.2">
      <c r="A3200">
        <v>45</v>
      </c>
      <c r="B3200" t="s">
        <v>137</v>
      </c>
      <c r="C3200" t="s">
        <v>43</v>
      </c>
      <c r="D3200" t="s">
        <v>27</v>
      </c>
      <c r="E3200">
        <v>2013</v>
      </c>
      <c r="F3200" t="s">
        <v>0</v>
      </c>
      <c r="G3200">
        <v>72.2</v>
      </c>
    </row>
    <row r="3201" spans="1:7" x14ac:dyDescent="0.2">
      <c r="A3201">
        <v>45</v>
      </c>
      <c r="B3201" t="s">
        <v>137</v>
      </c>
      <c r="C3201" t="s">
        <v>43</v>
      </c>
      <c r="D3201" t="s">
        <v>27</v>
      </c>
      <c r="E3201">
        <v>2011</v>
      </c>
      <c r="F3201" t="s">
        <v>1</v>
      </c>
      <c r="G3201">
        <v>73</v>
      </c>
    </row>
    <row r="3202" spans="1:7" x14ac:dyDescent="0.2">
      <c r="A3202">
        <v>45</v>
      </c>
      <c r="B3202" t="s">
        <v>137</v>
      </c>
      <c r="C3202" t="s">
        <v>43</v>
      </c>
      <c r="D3202" t="s">
        <v>27</v>
      </c>
      <c r="E3202">
        <v>2010</v>
      </c>
      <c r="F3202" t="s">
        <v>134</v>
      </c>
      <c r="G3202">
        <v>72</v>
      </c>
    </row>
    <row r="3203" spans="1:7" x14ac:dyDescent="0.2">
      <c r="A3203">
        <v>45</v>
      </c>
      <c r="B3203" t="s">
        <v>137</v>
      </c>
      <c r="C3203" t="s">
        <v>43</v>
      </c>
      <c r="D3203" t="s">
        <v>27</v>
      </c>
      <c r="E3203">
        <v>2013</v>
      </c>
      <c r="F3203" t="s">
        <v>1</v>
      </c>
      <c r="G3203">
        <v>75</v>
      </c>
    </row>
    <row r="3204" spans="1:7" x14ac:dyDescent="0.2">
      <c r="A3204">
        <v>45</v>
      </c>
      <c r="B3204" t="s">
        <v>137</v>
      </c>
      <c r="C3204" t="s">
        <v>43</v>
      </c>
      <c r="D3204" t="s">
        <v>27</v>
      </c>
      <c r="E3204">
        <v>2012</v>
      </c>
      <c r="F3204" t="s">
        <v>0</v>
      </c>
      <c r="G3204">
        <v>72.099999999999994</v>
      </c>
    </row>
    <row r="3205" spans="1:7" x14ac:dyDescent="0.2">
      <c r="A3205">
        <v>45</v>
      </c>
      <c r="B3205" t="s">
        <v>138</v>
      </c>
      <c r="C3205" t="s">
        <v>43</v>
      </c>
      <c r="D3205" t="s">
        <v>27</v>
      </c>
      <c r="E3205">
        <v>2011</v>
      </c>
      <c r="F3205" t="s">
        <v>134</v>
      </c>
      <c r="G3205">
        <v>65.599999999999994</v>
      </c>
    </row>
    <row r="3206" spans="1:7" x14ac:dyDescent="0.2">
      <c r="A3206">
        <v>45</v>
      </c>
      <c r="B3206" t="s">
        <v>138</v>
      </c>
      <c r="C3206" t="s">
        <v>43</v>
      </c>
      <c r="D3206" t="s">
        <v>27</v>
      </c>
      <c r="E3206">
        <v>2013</v>
      </c>
      <c r="F3206" t="s">
        <v>0</v>
      </c>
      <c r="G3206">
        <v>60.9</v>
      </c>
    </row>
    <row r="3207" spans="1:7" x14ac:dyDescent="0.2">
      <c r="A3207">
        <v>45</v>
      </c>
      <c r="B3207" t="s">
        <v>138</v>
      </c>
      <c r="C3207" t="s">
        <v>43</v>
      </c>
      <c r="D3207" t="s">
        <v>27</v>
      </c>
      <c r="E3207">
        <v>2012</v>
      </c>
      <c r="F3207" t="s">
        <v>0</v>
      </c>
      <c r="G3207">
        <v>59</v>
      </c>
    </row>
    <row r="3208" spans="1:7" x14ac:dyDescent="0.2">
      <c r="A3208">
        <v>45</v>
      </c>
      <c r="B3208" t="s">
        <v>138</v>
      </c>
      <c r="C3208" t="s">
        <v>43</v>
      </c>
      <c r="D3208" t="s">
        <v>27</v>
      </c>
      <c r="E3208">
        <v>2013</v>
      </c>
      <c r="F3208" t="s">
        <v>1</v>
      </c>
      <c r="G3208">
        <v>66</v>
      </c>
    </row>
    <row r="3209" spans="1:7" x14ac:dyDescent="0.2">
      <c r="A3209">
        <v>45</v>
      </c>
      <c r="B3209" t="s">
        <v>138</v>
      </c>
      <c r="C3209" t="s">
        <v>43</v>
      </c>
      <c r="D3209" t="s">
        <v>27</v>
      </c>
      <c r="E3209">
        <v>2012</v>
      </c>
      <c r="F3209" t="s">
        <v>1</v>
      </c>
      <c r="G3209">
        <v>65.599999999999994</v>
      </c>
    </row>
    <row r="3210" spans="1:7" x14ac:dyDescent="0.2">
      <c r="A3210">
        <v>45</v>
      </c>
      <c r="B3210" t="s">
        <v>138</v>
      </c>
      <c r="C3210" t="s">
        <v>43</v>
      </c>
      <c r="D3210" t="s">
        <v>27</v>
      </c>
      <c r="E3210">
        <v>2010</v>
      </c>
      <c r="F3210" t="s">
        <v>135</v>
      </c>
      <c r="G3210">
        <v>68.400000000000006</v>
      </c>
    </row>
    <row r="3211" spans="1:7" x14ac:dyDescent="0.2">
      <c r="A3211">
        <v>45</v>
      </c>
      <c r="B3211" t="s">
        <v>138</v>
      </c>
      <c r="C3211" t="s">
        <v>43</v>
      </c>
      <c r="D3211" t="s">
        <v>27</v>
      </c>
      <c r="E3211">
        <v>2014</v>
      </c>
      <c r="F3211" t="s">
        <v>0</v>
      </c>
      <c r="G3211">
        <v>61</v>
      </c>
    </row>
    <row r="3212" spans="1:7" x14ac:dyDescent="0.2">
      <c r="A3212">
        <v>45</v>
      </c>
      <c r="B3212" t="s">
        <v>138</v>
      </c>
      <c r="C3212" t="s">
        <v>43</v>
      </c>
      <c r="D3212" t="s">
        <v>27</v>
      </c>
      <c r="E3212">
        <v>2014</v>
      </c>
      <c r="F3212" t="s">
        <v>1</v>
      </c>
      <c r="G3212">
        <v>66.5</v>
      </c>
    </row>
    <row r="3213" spans="1:7" x14ac:dyDescent="0.2">
      <c r="A3213">
        <v>45</v>
      </c>
      <c r="B3213" t="s">
        <v>139</v>
      </c>
      <c r="C3213" t="s">
        <v>43</v>
      </c>
      <c r="D3213" t="s">
        <v>27</v>
      </c>
      <c r="E3213">
        <v>2013</v>
      </c>
      <c r="F3213" t="s">
        <v>1</v>
      </c>
      <c r="G3213">
        <v>69.5</v>
      </c>
    </row>
    <row r="3214" spans="1:7" x14ac:dyDescent="0.2">
      <c r="A3214">
        <v>45</v>
      </c>
      <c r="B3214" t="s">
        <v>139</v>
      </c>
      <c r="C3214" t="s">
        <v>43</v>
      </c>
      <c r="D3214" t="s">
        <v>27</v>
      </c>
      <c r="E3214">
        <v>2015</v>
      </c>
      <c r="F3214" t="s">
        <v>0</v>
      </c>
      <c r="G3214">
        <v>65.900000000000006</v>
      </c>
    </row>
    <row r="3215" spans="1:7" x14ac:dyDescent="0.2">
      <c r="A3215">
        <v>45</v>
      </c>
      <c r="B3215" t="s">
        <v>139</v>
      </c>
      <c r="C3215" t="s">
        <v>43</v>
      </c>
      <c r="D3215" t="s">
        <v>27</v>
      </c>
      <c r="E3215">
        <v>2011</v>
      </c>
      <c r="F3215" t="s">
        <v>135</v>
      </c>
      <c r="G3215">
        <v>65.400000000000006</v>
      </c>
    </row>
    <row r="3216" spans="1:7" x14ac:dyDescent="0.2">
      <c r="A3216">
        <v>45</v>
      </c>
      <c r="B3216" t="s">
        <v>139</v>
      </c>
      <c r="C3216" t="s">
        <v>43</v>
      </c>
      <c r="D3216" t="s">
        <v>27</v>
      </c>
      <c r="E3216">
        <v>2014</v>
      </c>
      <c r="F3216" t="s">
        <v>0</v>
      </c>
      <c r="G3216">
        <v>65.8</v>
      </c>
    </row>
    <row r="3217" spans="1:7" x14ac:dyDescent="0.2">
      <c r="A3217">
        <v>45</v>
      </c>
      <c r="B3217" t="s">
        <v>139</v>
      </c>
      <c r="C3217" t="s">
        <v>43</v>
      </c>
      <c r="D3217" t="s">
        <v>27</v>
      </c>
      <c r="E3217">
        <v>2015</v>
      </c>
      <c r="F3217" t="s">
        <v>1</v>
      </c>
      <c r="G3217">
        <v>71.2</v>
      </c>
    </row>
    <row r="3218" spans="1:7" x14ac:dyDescent="0.2">
      <c r="A3218">
        <v>45</v>
      </c>
      <c r="B3218" t="s">
        <v>139</v>
      </c>
      <c r="C3218" t="s">
        <v>43</v>
      </c>
      <c r="D3218" t="s">
        <v>27</v>
      </c>
      <c r="E3218">
        <v>2012</v>
      </c>
      <c r="F3218" t="s">
        <v>134</v>
      </c>
      <c r="G3218">
        <v>65.400000000000006</v>
      </c>
    </row>
    <row r="3219" spans="1:7" x14ac:dyDescent="0.2">
      <c r="A3219">
        <v>45</v>
      </c>
      <c r="B3219" t="s">
        <v>139</v>
      </c>
      <c r="C3219" t="s">
        <v>43</v>
      </c>
      <c r="D3219" t="s">
        <v>27</v>
      </c>
      <c r="E3219">
        <v>2014</v>
      </c>
      <c r="F3219" t="s">
        <v>1</v>
      </c>
      <c r="G3219">
        <v>69.900000000000006</v>
      </c>
    </row>
    <row r="3220" spans="1:7" x14ac:dyDescent="0.2">
      <c r="A3220">
        <v>45</v>
      </c>
      <c r="B3220" t="s">
        <v>139</v>
      </c>
      <c r="C3220" t="s">
        <v>43</v>
      </c>
      <c r="D3220" t="s">
        <v>27</v>
      </c>
      <c r="E3220">
        <v>2013</v>
      </c>
      <c r="F3220" t="s">
        <v>0</v>
      </c>
      <c r="G3220">
        <v>65.599999999999994</v>
      </c>
    </row>
    <row r="3221" spans="1:7" x14ac:dyDescent="0.2">
      <c r="A3221">
        <v>45</v>
      </c>
      <c r="B3221" t="s">
        <v>140</v>
      </c>
      <c r="C3221" t="s">
        <v>43</v>
      </c>
      <c r="D3221" t="s">
        <v>27</v>
      </c>
      <c r="E3221">
        <v>2011</v>
      </c>
      <c r="F3221" t="s">
        <v>135</v>
      </c>
      <c r="G3221">
        <v>65.400000000000006</v>
      </c>
    </row>
    <row r="3222" spans="1:7" x14ac:dyDescent="0.2">
      <c r="A3222">
        <v>45</v>
      </c>
      <c r="B3222" t="s">
        <v>140</v>
      </c>
      <c r="C3222" t="s">
        <v>43</v>
      </c>
      <c r="D3222" t="s">
        <v>27</v>
      </c>
      <c r="E3222">
        <v>2015</v>
      </c>
      <c r="F3222" t="s">
        <v>1</v>
      </c>
      <c r="G3222">
        <v>65.8</v>
      </c>
    </row>
    <row r="3223" spans="1:7" x14ac:dyDescent="0.2">
      <c r="A3223">
        <v>45</v>
      </c>
      <c r="B3223" t="s">
        <v>140</v>
      </c>
      <c r="C3223" t="s">
        <v>43</v>
      </c>
      <c r="D3223" t="s">
        <v>27</v>
      </c>
      <c r="E3223">
        <v>2014</v>
      </c>
      <c r="F3223" t="s">
        <v>0</v>
      </c>
      <c r="G3223">
        <v>61</v>
      </c>
    </row>
    <row r="3224" spans="1:7" x14ac:dyDescent="0.2">
      <c r="A3224">
        <v>45</v>
      </c>
      <c r="B3224" t="s">
        <v>140</v>
      </c>
      <c r="C3224" t="s">
        <v>43</v>
      </c>
      <c r="D3224" t="s">
        <v>27</v>
      </c>
      <c r="E3224">
        <v>2012</v>
      </c>
      <c r="F3224" t="s">
        <v>135</v>
      </c>
      <c r="G3224">
        <v>65.599999999999994</v>
      </c>
    </row>
    <row r="3225" spans="1:7" x14ac:dyDescent="0.2">
      <c r="A3225">
        <v>45</v>
      </c>
      <c r="B3225" t="s">
        <v>140</v>
      </c>
      <c r="C3225" t="s">
        <v>43</v>
      </c>
      <c r="D3225" t="s">
        <v>27</v>
      </c>
      <c r="E3225">
        <v>2016</v>
      </c>
      <c r="F3225" t="s">
        <v>0</v>
      </c>
      <c r="G3225">
        <v>66.3</v>
      </c>
    </row>
    <row r="3226" spans="1:7" x14ac:dyDescent="0.2">
      <c r="A3226">
        <v>45</v>
      </c>
      <c r="B3226" t="s">
        <v>140</v>
      </c>
      <c r="C3226" t="s">
        <v>43</v>
      </c>
      <c r="D3226" t="s">
        <v>27</v>
      </c>
      <c r="E3226">
        <v>2014</v>
      </c>
      <c r="F3226" t="s">
        <v>1</v>
      </c>
      <c r="G3226">
        <v>65.599999999999994</v>
      </c>
    </row>
    <row r="3227" spans="1:7" x14ac:dyDescent="0.2">
      <c r="A3227">
        <v>45</v>
      </c>
      <c r="B3227" t="s">
        <v>140</v>
      </c>
      <c r="C3227" t="s">
        <v>43</v>
      </c>
      <c r="D3227" t="s">
        <v>27</v>
      </c>
      <c r="E3227">
        <v>2013</v>
      </c>
      <c r="F3227" t="s">
        <v>134</v>
      </c>
      <c r="G3227">
        <v>65.599999999999994</v>
      </c>
    </row>
    <row r="3228" spans="1:7" x14ac:dyDescent="0.2">
      <c r="A3228">
        <v>45</v>
      </c>
      <c r="B3228" t="s">
        <v>140</v>
      </c>
      <c r="C3228" t="s">
        <v>43</v>
      </c>
      <c r="D3228" t="s">
        <v>27</v>
      </c>
      <c r="E3228">
        <v>2016</v>
      </c>
      <c r="F3228" t="s">
        <v>1</v>
      </c>
      <c r="G3228">
        <v>71.3</v>
      </c>
    </row>
    <row r="3229" spans="1:7" x14ac:dyDescent="0.2">
      <c r="A3229">
        <v>45</v>
      </c>
      <c r="B3229" t="s">
        <v>140</v>
      </c>
      <c r="C3229" t="s">
        <v>43</v>
      </c>
      <c r="D3229" t="s">
        <v>27</v>
      </c>
      <c r="E3229">
        <v>2015</v>
      </c>
      <c r="F3229" t="s">
        <v>0</v>
      </c>
      <c r="G3229">
        <v>61.2</v>
      </c>
    </row>
    <row r="3230" spans="1:7" x14ac:dyDescent="0.2">
      <c r="A3230">
        <v>45</v>
      </c>
      <c r="B3230" t="s">
        <v>141</v>
      </c>
      <c r="C3230" t="s">
        <v>43</v>
      </c>
      <c r="D3230" t="s">
        <v>27</v>
      </c>
      <c r="E3230">
        <v>2014</v>
      </c>
      <c r="F3230" t="s">
        <v>134</v>
      </c>
      <c r="G3230">
        <v>65.599999999999994</v>
      </c>
    </row>
    <row r="3231" spans="1:7" x14ac:dyDescent="0.2">
      <c r="A3231">
        <v>45</v>
      </c>
      <c r="B3231" t="s">
        <v>141</v>
      </c>
      <c r="C3231" t="s">
        <v>43</v>
      </c>
      <c r="D3231" t="s">
        <v>27</v>
      </c>
      <c r="E3231">
        <v>2016</v>
      </c>
      <c r="F3231" t="s">
        <v>0</v>
      </c>
      <c r="G3231">
        <v>65.599999999999994</v>
      </c>
    </row>
    <row r="3232" spans="1:7" x14ac:dyDescent="0.2">
      <c r="A3232">
        <v>45</v>
      </c>
      <c r="B3232" t="s">
        <v>141</v>
      </c>
      <c r="C3232" t="s">
        <v>43</v>
      </c>
      <c r="D3232" t="s">
        <v>27</v>
      </c>
      <c r="E3232">
        <v>2015</v>
      </c>
      <c r="F3232" t="s">
        <v>0</v>
      </c>
      <c r="G3232">
        <v>65.599999999999994</v>
      </c>
    </row>
    <row r="3233" spans="1:7" x14ac:dyDescent="0.2">
      <c r="A3233">
        <v>45</v>
      </c>
      <c r="B3233" t="s">
        <v>141</v>
      </c>
      <c r="C3233" t="s">
        <v>43</v>
      </c>
      <c r="D3233" t="s">
        <v>27</v>
      </c>
      <c r="E3233">
        <v>2012</v>
      </c>
      <c r="F3233" t="s">
        <v>135</v>
      </c>
      <c r="G3233">
        <v>65.599999999999994</v>
      </c>
    </row>
    <row r="3234" spans="1:7" x14ac:dyDescent="0.2">
      <c r="A3234">
        <v>45</v>
      </c>
      <c r="B3234" t="s">
        <v>141</v>
      </c>
      <c r="C3234" t="s">
        <v>43</v>
      </c>
      <c r="D3234" t="s">
        <v>27</v>
      </c>
      <c r="E3234">
        <v>2016</v>
      </c>
      <c r="F3234" t="s">
        <v>1</v>
      </c>
      <c r="G3234">
        <v>65.8</v>
      </c>
    </row>
    <row r="3235" spans="1:7" x14ac:dyDescent="0.2">
      <c r="A3235">
        <v>45</v>
      </c>
      <c r="B3235" t="s">
        <v>141</v>
      </c>
      <c r="C3235" t="s">
        <v>43</v>
      </c>
      <c r="D3235" t="s">
        <v>27</v>
      </c>
      <c r="E3235">
        <v>2015</v>
      </c>
      <c r="F3235" t="s">
        <v>1</v>
      </c>
      <c r="G3235">
        <v>65.8</v>
      </c>
    </row>
    <row r="3236" spans="1:7" x14ac:dyDescent="0.2">
      <c r="A3236">
        <v>45</v>
      </c>
      <c r="B3236" t="s">
        <v>141</v>
      </c>
      <c r="C3236" t="s">
        <v>43</v>
      </c>
      <c r="D3236" t="s">
        <v>27</v>
      </c>
      <c r="E3236">
        <v>2013</v>
      </c>
      <c r="F3236" t="s">
        <v>135</v>
      </c>
      <c r="G3236">
        <v>62.9</v>
      </c>
    </row>
    <row r="3237" spans="1:7" x14ac:dyDescent="0.2">
      <c r="A3237">
        <v>45</v>
      </c>
      <c r="B3237" t="s">
        <v>141</v>
      </c>
      <c r="C3237" t="s">
        <v>43</v>
      </c>
      <c r="D3237" t="s">
        <v>27</v>
      </c>
      <c r="E3237">
        <v>2017</v>
      </c>
      <c r="F3237" t="s">
        <v>0</v>
      </c>
      <c r="G3237">
        <v>65.599999999999994</v>
      </c>
    </row>
    <row r="3238" spans="1:7" x14ac:dyDescent="0.2">
      <c r="A3238">
        <v>45</v>
      </c>
      <c r="B3238" t="s">
        <v>141</v>
      </c>
      <c r="C3238" t="s">
        <v>43</v>
      </c>
      <c r="D3238" t="s">
        <v>27</v>
      </c>
      <c r="E3238">
        <v>2017</v>
      </c>
      <c r="F3238" t="s">
        <v>1</v>
      </c>
      <c r="G3238">
        <v>71.3</v>
      </c>
    </row>
    <row r="3239" spans="1:7" x14ac:dyDescent="0.2">
      <c r="A3239">
        <v>45</v>
      </c>
      <c r="B3239" t="s">
        <v>142</v>
      </c>
      <c r="C3239" t="s">
        <v>43</v>
      </c>
      <c r="D3239" t="s">
        <v>27</v>
      </c>
      <c r="E3239">
        <v>2017</v>
      </c>
      <c r="F3239" t="s">
        <v>0</v>
      </c>
      <c r="G3239">
        <v>67</v>
      </c>
    </row>
    <row r="3240" spans="1:7" x14ac:dyDescent="0.2">
      <c r="A3240">
        <v>45</v>
      </c>
      <c r="B3240" t="s">
        <v>142</v>
      </c>
      <c r="C3240" t="s">
        <v>43</v>
      </c>
      <c r="D3240" t="s">
        <v>27</v>
      </c>
      <c r="E3240">
        <v>2018</v>
      </c>
      <c r="F3240" t="s">
        <v>1</v>
      </c>
      <c r="G3240">
        <v>68.5</v>
      </c>
    </row>
    <row r="3241" spans="1:7" x14ac:dyDescent="0.2">
      <c r="A3241">
        <v>45</v>
      </c>
      <c r="B3241" t="s">
        <v>142</v>
      </c>
      <c r="C3241" t="s">
        <v>43</v>
      </c>
      <c r="D3241" t="s">
        <v>27</v>
      </c>
      <c r="E3241">
        <v>2015</v>
      </c>
      <c r="F3241" t="s">
        <v>134</v>
      </c>
      <c r="G3241">
        <v>67</v>
      </c>
    </row>
    <row r="3242" spans="1:7" x14ac:dyDescent="0.2">
      <c r="A3242">
        <v>45</v>
      </c>
      <c r="B3242" t="s">
        <v>142</v>
      </c>
      <c r="C3242" t="s">
        <v>43</v>
      </c>
      <c r="D3242" t="s">
        <v>27</v>
      </c>
      <c r="E3242">
        <v>2017</v>
      </c>
      <c r="F3242" t="s">
        <v>1</v>
      </c>
      <c r="G3242">
        <v>68</v>
      </c>
    </row>
    <row r="3243" spans="1:7" x14ac:dyDescent="0.2">
      <c r="A3243">
        <v>45</v>
      </c>
      <c r="B3243" t="s">
        <v>142</v>
      </c>
      <c r="C3243" t="s">
        <v>43</v>
      </c>
      <c r="D3243" t="s">
        <v>27</v>
      </c>
      <c r="E3243">
        <v>2013</v>
      </c>
      <c r="F3243" t="s">
        <v>135</v>
      </c>
      <c r="G3243">
        <v>62.9</v>
      </c>
    </row>
    <row r="3244" spans="1:7" x14ac:dyDescent="0.2">
      <c r="A3244">
        <v>45</v>
      </c>
      <c r="B3244" t="s">
        <v>142</v>
      </c>
      <c r="C3244" t="s">
        <v>43</v>
      </c>
      <c r="D3244" t="s">
        <v>27</v>
      </c>
      <c r="E3244">
        <v>2016</v>
      </c>
      <c r="F3244" t="s">
        <v>0</v>
      </c>
      <c r="G3244">
        <v>66.400000000000006</v>
      </c>
    </row>
    <row r="3245" spans="1:7" x14ac:dyDescent="0.2">
      <c r="A3245">
        <v>45</v>
      </c>
      <c r="B3245" t="s">
        <v>142</v>
      </c>
      <c r="C3245" t="s">
        <v>43</v>
      </c>
      <c r="D3245" t="s">
        <v>27</v>
      </c>
      <c r="E3245">
        <v>2018</v>
      </c>
      <c r="F3245" t="s">
        <v>0</v>
      </c>
      <c r="G3245">
        <v>67.400000000000006</v>
      </c>
    </row>
    <row r="3246" spans="1:7" x14ac:dyDescent="0.2">
      <c r="A3246">
        <v>45</v>
      </c>
      <c r="B3246" t="s">
        <v>142</v>
      </c>
      <c r="C3246" t="s">
        <v>43</v>
      </c>
      <c r="D3246" t="s">
        <v>27</v>
      </c>
      <c r="E3246">
        <v>2014</v>
      </c>
      <c r="F3246" t="s">
        <v>135</v>
      </c>
      <c r="G3246">
        <v>66.099999999999994</v>
      </c>
    </row>
    <row r="3247" spans="1:7" x14ac:dyDescent="0.2">
      <c r="A3247">
        <v>45</v>
      </c>
      <c r="B3247" t="s">
        <v>142</v>
      </c>
      <c r="C3247" t="s">
        <v>43</v>
      </c>
      <c r="D3247" t="s">
        <v>27</v>
      </c>
      <c r="E3247">
        <v>2016</v>
      </c>
      <c r="F3247" t="s">
        <v>1</v>
      </c>
      <c r="G3247">
        <v>67</v>
      </c>
    </row>
    <row r="3248" spans="1:7" x14ac:dyDescent="0.2">
      <c r="A3248">
        <v>45</v>
      </c>
      <c r="B3248" t="s">
        <v>143</v>
      </c>
      <c r="C3248" t="s">
        <v>43</v>
      </c>
      <c r="D3248" t="s">
        <v>27</v>
      </c>
      <c r="E3248">
        <v>2016</v>
      </c>
      <c r="F3248" t="s">
        <v>134</v>
      </c>
      <c r="G3248">
        <v>69</v>
      </c>
    </row>
    <row r="3249" spans="1:7" x14ac:dyDescent="0.2">
      <c r="A3249">
        <v>45</v>
      </c>
      <c r="B3249" t="s">
        <v>143</v>
      </c>
      <c r="C3249" t="s">
        <v>43</v>
      </c>
      <c r="D3249" t="s">
        <v>27</v>
      </c>
      <c r="E3249">
        <v>2019</v>
      </c>
      <c r="F3249" t="s">
        <v>1</v>
      </c>
      <c r="G3249">
        <v>78.2</v>
      </c>
    </row>
    <row r="3250" spans="1:7" x14ac:dyDescent="0.2">
      <c r="A3250">
        <v>45</v>
      </c>
      <c r="B3250" t="s">
        <v>143</v>
      </c>
      <c r="C3250" t="s">
        <v>43</v>
      </c>
      <c r="D3250" t="s">
        <v>27</v>
      </c>
      <c r="E3250">
        <v>2018</v>
      </c>
      <c r="F3250" t="s">
        <v>0</v>
      </c>
      <c r="G3250">
        <v>73.5</v>
      </c>
    </row>
    <row r="3251" spans="1:7" x14ac:dyDescent="0.2">
      <c r="A3251">
        <v>45</v>
      </c>
      <c r="B3251" t="s">
        <v>143</v>
      </c>
      <c r="C3251" t="s">
        <v>43</v>
      </c>
      <c r="D3251" t="s">
        <v>27</v>
      </c>
      <c r="E3251">
        <v>2017</v>
      </c>
      <c r="F3251" t="s">
        <v>0</v>
      </c>
      <c r="G3251">
        <v>72.5</v>
      </c>
    </row>
    <row r="3252" spans="1:7" x14ac:dyDescent="0.2">
      <c r="A3252">
        <v>45</v>
      </c>
      <c r="B3252" t="s">
        <v>143</v>
      </c>
      <c r="C3252" t="s">
        <v>43</v>
      </c>
      <c r="D3252" t="s">
        <v>27</v>
      </c>
      <c r="E3252">
        <v>2018</v>
      </c>
      <c r="F3252" t="s">
        <v>1</v>
      </c>
      <c r="G3252">
        <v>74.7</v>
      </c>
    </row>
    <row r="3253" spans="1:7" x14ac:dyDescent="0.2">
      <c r="A3253">
        <v>45</v>
      </c>
      <c r="B3253" t="s">
        <v>143</v>
      </c>
      <c r="C3253" t="s">
        <v>43</v>
      </c>
      <c r="D3253" t="s">
        <v>27</v>
      </c>
      <c r="E3253">
        <v>2017</v>
      </c>
      <c r="F3253" t="s">
        <v>1</v>
      </c>
      <c r="G3253">
        <v>73</v>
      </c>
    </row>
    <row r="3254" spans="1:7" x14ac:dyDescent="0.2">
      <c r="A3254">
        <v>45</v>
      </c>
      <c r="B3254" t="s">
        <v>143</v>
      </c>
      <c r="C3254" t="s">
        <v>43</v>
      </c>
      <c r="D3254" t="s">
        <v>27</v>
      </c>
      <c r="E3254">
        <v>2019</v>
      </c>
      <c r="F3254" t="s">
        <v>0</v>
      </c>
      <c r="G3254">
        <v>75</v>
      </c>
    </row>
    <row r="3255" spans="1:7" x14ac:dyDescent="0.2">
      <c r="A3255">
        <v>45</v>
      </c>
      <c r="B3255" t="s">
        <v>143</v>
      </c>
      <c r="C3255" t="s">
        <v>43</v>
      </c>
      <c r="D3255" t="s">
        <v>27</v>
      </c>
      <c r="E3255">
        <v>2014</v>
      </c>
      <c r="F3255" t="s">
        <v>135</v>
      </c>
      <c r="G3255">
        <v>66.099999999999994</v>
      </c>
    </row>
    <row r="3256" spans="1:7" x14ac:dyDescent="0.2">
      <c r="A3256">
        <v>45</v>
      </c>
      <c r="B3256" t="s">
        <v>143</v>
      </c>
      <c r="C3256" t="s">
        <v>43</v>
      </c>
      <c r="D3256" t="s">
        <v>27</v>
      </c>
      <c r="E3256">
        <v>2015</v>
      </c>
      <c r="F3256" t="s">
        <v>135</v>
      </c>
      <c r="G3256">
        <v>68.3</v>
      </c>
    </row>
    <row r="3257" spans="1:7" x14ac:dyDescent="0.2">
      <c r="A3257">
        <v>45</v>
      </c>
      <c r="B3257" t="s">
        <v>144</v>
      </c>
      <c r="C3257" t="s">
        <v>43</v>
      </c>
      <c r="D3257" t="s">
        <v>27</v>
      </c>
      <c r="E3257">
        <v>2016</v>
      </c>
      <c r="F3257" t="s">
        <v>135</v>
      </c>
      <c r="G3257">
        <v>68.599999999999994</v>
      </c>
    </row>
    <row r="3258" spans="1:7" x14ac:dyDescent="0.2">
      <c r="A3258">
        <v>45</v>
      </c>
      <c r="B3258" t="s">
        <v>144</v>
      </c>
      <c r="C3258" t="s">
        <v>43</v>
      </c>
      <c r="D3258" t="s">
        <v>27</v>
      </c>
      <c r="E3258">
        <v>2019</v>
      </c>
      <c r="F3258" t="s">
        <v>133</v>
      </c>
      <c r="G3258">
        <v>65.5</v>
      </c>
    </row>
    <row r="3259" spans="1:7" x14ac:dyDescent="0.2">
      <c r="A3259">
        <v>45</v>
      </c>
      <c r="B3259" t="s">
        <v>144</v>
      </c>
      <c r="C3259" t="s">
        <v>43</v>
      </c>
      <c r="D3259" t="s">
        <v>27</v>
      </c>
      <c r="E3259">
        <v>2018</v>
      </c>
      <c r="F3259" t="s">
        <v>133</v>
      </c>
      <c r="G3259">
        <v>65</v>
      </c>
    </row>
    <row r="3260" spans="1:7" x14ac:dyDescent="0.2">
      <c r="A3260">
        <v>45</v>
      </c>
      <c r="B3260" t="s">
        <v>144</v>
      </c>
      <c r="C3260" t="s">
        <v>43</v>
      </c>
      <c r="D3260" t="s">
        <v>27</v>
      </c>
      <c r="E3260">
        <v>2020</v>
      </c>
      <c r="F3260" t="s">
        <v>133</v>
      </c>
      <c r="G3260">
        <v>67</v>
      </c>
    </row>
    <row r="3261" spans="1:7" x14ac:dyDescent="0.2">
      <c r="A3261">
        <v>45</v>
      </c>
      <c r="B3261" t="s">
        <v>144</v>
      </c>
      <c r="C3261" t="s">
        <v>43</v>
      </c>
      <c r="D3261" t="s">
        <v>27</v>
      </c>
      <c r="E3261">
        <v>2017</v>
      </c>
      <c r="F3261" t="s">
        <v>134</v>
      </c>
      <c r="G3261">
        <v>65</v>
      </c>
    </row>
    <row r="3262" spans="1:7" x14ac:dyDescent="0.2">
      <c r="A3262">
        <v>45</v>
      </c>
      <c r="B3262" t="s">
        <v>144</v>
      </c>
      <c r="C3262" t="s">
        <v>43</v>
      </c>
      <c r="D3262" t="s">
        <v>27</v>
      </c>
      <c r="E3262">
        <v>2019</v>
      </c>
      <c r="F3262" t="s">
        <v>1</v>
      </c>
      <c r="G3262">
        <v>73.3</v>
      </c>
    </row>
    <row r="3263" spans="1:7" x14ac:dyDescent="0.2">
      <c r="A3263">
        <v>45</v>
      </c>
      <c r="B3263" t="s">
        <v>144</v>
      </c>
      <c r="C3263" t="s">
        <v>43</v>
      </c>
      <c r="D3263" t="s">
        <v>27</v>
      </c>
      <c r="E3263">
        <v>2018</v>
      </c>
      <c r="F3263" t="s">
        <v>1</v>
      </c>
      <c r="G3263">
        <v>70.099999999999994</v>
      </c>
    </row>
    <row r="3264" spans="1:7" x14ac:dyDescent="0.2">
      <c r="A3264">
        <v>45</v>
      </c>
      <c r="B3264" t="s">
        <v>144</v>
      </c>
      <c r="C3264" t="s">
        <v>43</v>
      </c>
      <c r="D3264" t="s">
        <v>27</v>
      </c>
      <c r="E3264">
        <v>2020</v>
      </c>
      <c r="F3264" t="s">
        <v>1</v>
      </c>
      <c r="G3264">
        <v>75</v>
      </c>
    </row>
    <row r="3265" spans="1:7" x14ac:dyDescent="0.2">
      <c r="A3265">
        <v>45</v>
      </c>
      <c r="B3265" t="s">
        <v>144</v>
      </c>
      <c r="C3265" t="s">
        <v>43</v>
      </c>
      <c r="D3265" t="s">
        <v>27</v>
      </c>
      <c r="E3265">
        <v>2018</v>
      </c>
      <c r="F3265" t="s">
        <v>0</v>
      </c>
      <c r="G3265">
        <v>65.5</v>
      </c>
    </row>
    <row r="3266" spans="1:7" x14ac:dyDescent="0.2">
      <c r="A3266">
        <v>45</v>
      </c>
      <c r="B3266" t="s">
        <v>144</v>
      </c>
      <c r="C3266" t="s">
        <v>43</v>
      </c>
      <c r="D3266" t="s">
        <v>27</v>
      </c>
      <c r="E3266">
        <v>2020</v>
      </c>
      <c r="F3266" t="s">
        <v>0</v>
      </c>
      <c r="G3266">
        <v>70</v>
      </c>
    </row>
    <row r="3267" spans="1:7" x14ac:dyDescent="0.2">
      <c r="A3267">
        <v>45</v>
      </c>
      <c r="B3267" t="s">
        <v>144</v>
      </c>
      <c r="C3267" t="s">
        <v>43</v>
      </c>
      <c r="D3267" t="s">
        <v>27</v>
      </c>
      <c r="E3267">
        <v>2019</v>
      </c>
      <c r="F3267" t="s">
        <v>0</v>
      </c>
      <c r="G3267">
        <v>67</v>
      </c>
    </row>
    <row r="3268" spans="1:7" x14ac:dyDescent="0.2">
      <c r="A3268">
        <v>45</v>
      </c>
      <c r="B3268" t="s">
        <v>144</v>
      </c>
      <c r="C3268" t="s">
        <v>43</v>
      </c>
      <c r="D3268" t="s">
        <v>27</v>
      </c>
      <c r="E3268">
        <v>2015</v>
      </c>
      <c r="F3268" t="s">
        <v>135</v>
      </c>
      <c r="G3268">
        <v>68.3</v>
      </c>
    </row>
    <row r="3269" spans="1:7" x14ac:dyDescent="0.2">
      <c r="A3269">
        <v>45</v>
      </c>
      <c r="B3269" t="s">
        <v>145</v>
      </c>
      <c r="C3269" t="s">
        <v>43</v>
      </c>
      <c r="D3269" t="s">
        <v>27</v>
      </c>
      <c r="E3269">
        <v>2017</v>
      </c>
      <c r="F3269" t="s">
        <v>135</v>
      </c>
      <c r="G3269">
        <v>62.8</v>
      </c>
    </row>
    <row r="3270" spans="1:7" x14ac:dyDescent="0.2">
      <c r="A3270">
        <v>45</v>
      </c>
      <c r="B3270" t="s">
        <v>145</v>
      </c>
      <c r="C3270" t="s">
        <v>43</v>
      </c>
      <c r="D3270" t="s">
        <v>27</v>
      </c>
      <c r="E3270">
        <v>2020</v>
      </c>
      <c r="F3270" t="s">
        <v>0</v>
      </c>
      <c r="G3270">
        <v>64.5</v>
      </c>
    </row>
    <row r="3271" spans="1:7" x14ac:dyDescent="0.2">
      <c r="A3271">
        <v>45</v>
      </c>
      <c r="B3271" t="s">
        <v>145</v>
      </c>
      <c r="C3271" t="s">
        <v>43</v>
      </c>
      <c r="D3271" t="s">
        <v>27</v>
      </c>
      <c r="E3271">
        <v>2019</v>
      </c>
      <c r="F3271" t="s">
        <v>0</v>
      </c>
      <c r="G3271">
        <v>64</v>
      </c>
    </row>
    <row r="3272" spans="1:7" x14ac:dyDescent="0.2">
      <c r="A3272">
        <v>45</v>
      </c>
      <c r="B3272" t="s">
        <v>145</v>
      </c>
      <c r="C3272" t="s">
        <v>43</v>
      </c>
      <c r="D3272" t="s">
        <v>27</v>
      </c>
      <c r="E3272">
        <v>2021</v>
      </c>
      <c r="F3272" t="s">
        <v>0</v>
      </c>
      <c r="G3272">
        <v>65</v>
      </c>
    </row>
    <row r="3273" spans="1:7" x14ac:dyDescent="0.2">
      <c r="A3273">
        <v>45</v>
      </c>
      <c r="B3273" t="s">
        <v>145</v>
      </c>
      <c r="C3273" t="s">
        <v>43</v>
      </c>
      <c r="D3273" t="s">
        <v>27</v>
      </c>
      <c r="E3273">
        <v>2018</v>
      </c>
      <c r="F3273" t="s">
        <v>134</v>
      </c>
      <c r="G3273">
        <v>63</v>
      </c>
    </row>
    <row r="3274" spans="1:7" x14ac:dyDescent="0.2">
      <c r="A3274">
        <v>45</v>
      </c>
      <c r="B3274" t="s">
        <v>145</v>
      </c>
      <c r="C3274" t="s">
        <v>43</v>
      </c>
      <c r="D3274" t="s">
        <v>27</v>
      </c>
      <c r="E3274">
        <v>2020</v>
      </c>
      <c r="F3274" t="s">
        <v>1</v>
      </c>
      <c r="G3274">
        <v>75</v>
      </c>
    </row>
    <row r="3275" spans="1:7" x14ac:dyDescent="0.2">
      <c r="A3275">
        <v>45</v>
      </c>
      <c r="B3275" t="s">
        <v>145</v>
      </c>
      <c r="C3275" t="s">
        <v>43</v>
      </c>
      <c r="D3275" t="s">
        <v>27</v>
      </c>
      <c r="E3275">
        <v>2019</v>
      </c>
      <c r="F3275" t="s">
        <v>1</v>
      </c>
      <c r="G3275">
        <v>73.3</v>
      </c>
    </row>
    <row r="3276" spans="1:7" x14ac:dyDescent="0.2">
      <c r="A3276">
        <v>45</v>
      </c>
      <c r="B3276" t="s">
        <v>145</v>
      </c>
      <c r="C3276" t="s">
        <v>43</v>
      </c>
      <c r="D3276" t="s">
        <v>27</v>
      </c>
      <c r="E3276">
        <v>2021</v>
      </c>
      <c r="F3276" t="s">
        <v>1</v>
      </c>
      <c r="G3276">
        <v>75.7</v>
      </c>
    </row>
    <row r="3277" spans="1:7" x14ac:dyDescent="0.2">
      <c r="A3277">
        <v>45</v>
      </c>
      <c r="B3277" t="s">
        <v>145</v>
      </c>
      <c r="C3277" t="s">
        <v>43</v>
      </c>
      <c r="D3277" t="s">
        <v>27</v>
      </c>
      <c r="E3277">
        <v>2019</v>
      </c>
      <c r="F3277" t="s">
        <v>133</v>
      </c>
      <c r="G3277">
        <v>63</v>
      </c>
    </row>
    <row r="3278" spans="1:7" x14ac:dyDescent="0.2">
      <c r="A3278">
        <v>45</v>
      </c>
      <c r="B3278" t="s">
        <v>145</v>
      </c>
      <c r="C3278" t="s">
        <v>43</v>
      </c>
      <c r="D3278" t="s">
        <v>27</v>
      </c>
      <c r="E3278">
        <v>2021</v>
      </c>
      <c r="F3278" t="s">
        <v>133</v>
      </c>
      <c r="G3278">
        <v>63.8</v>
      </c>
    </row>
    <row r="3279" spans="1:7" x14ac:dyDescent="0.2">
      <c r="A3279">
        <v>45</v>
      </c>
      <c r="B3279" t="s">
        <v>145</v>
      </c>
      <c r="C3279" t="s">
        <v>43</v>
      </c>
      <c r="D3279" t="s">
        <v>27</v>
      </c>
      <c r="E3279">
        <v>2020</v>
      </c>
      <c r="F3279" t="s">
        <v>133</v>
      </c>
      <c r="G3279">
        <v>63.4</v>
      </c>
    </row>
    <row r="3280" spans="1:7" x14ac:dyDescent="0.2">
      <c r="A3280">
        <v>45</v>
      </c>
      <c r="B3280" t="s">
        <v>145</v>
      </c>
      <c r="C3280" t="s">
        <v>43</v>
      </c>
      <c r="D3280" t="s">
        <v>27</v>
      </c>
      <c r="E3280">
        <v>2016</v>
      </c>
      <c r="F3280" t="s">
        <v>135</v>
      </c>
      <c r="G3280">
        <v>68.599999999999994</v>
      </c>
    </row>
    <row r="3281" spans="1:7" x14ac:dyDescent="0.2">
      <c r="A3281">
        <v>45</v>
      </c>
      <c r="B3281" t="s">
        <v>146</v>
      </c>
      <c r="C3281" t="s">
        <v>43</v>
      </c>
      <c r="D3281" t="s">
        <v>27</v>
      </c>
      <c r="E3281">
        <v>2017</v>
      </c>
      <c r="F3281" t="s">
        <v>135</v>
      </c>
      <c r="G3281">
        <v>62.8</v>
      </c>
    </row>
    <row r="3282" spans="1:7" x14ac:dyDescent="0.2">
      <c r="A3282">
        <v>45</v>
      </c>
      <c r="B3282" t="s">
        <v>146</v>
      </c>
      <c r="C3282" t="s">
        <v>43</v>
      </c>
      <c r="D3282" t="s">
        <v>27</v>
      </c>
      <c r="E3282">
        <v>2021</v>
      </c>
      <c r="F3282" t="s">
        <v>133</v>
      </c>
      <c r="G3282">
        <v>63.3</v>
      </c>
    </row>
    <row r="3283" spans="1:7" x14ac:dyDescent="0.2">
      <c r="A3283">
        <v>45</v>
      </c>
      <c r="B3283" t="s">
        <v>146</v>
      </c>
      <c r="C3283" t="s">
        <v>43</v>
      </c>
      <c r="D3283" t="s">
        <v>27</v>
      </c>
      <c r="E3283">
        <v>2020</v>
      </c>
      <c r="F3283" t="s">
        <v>133</v>
      </c>
      <c r="G3283">
        <v>63.3</v>
      </c>
    </row>
    <row r="3284" spans="1:7" x14ac:dyDescent="0.2">
      <c r="A3284">
        <v>45</v>
      </c>
      <c r="B3284" t="s">
        <v>146</v>
      </c>
      <c r="C3284" t="s">
        <v>43</v>
      </c>
      <c r="D3284" t="s">
        <v>27</v>
      </c>
      <c r="E3284">
        <v>2022</v>
      </c>
      <c r="F3284" t="s">
        <v>133</v>
      </c>
      <c r="G3284">
        <v>63.5</v>
      </c>
    </row>
    <row r="3285" spans="1:7" x14ac:dyDescent="0.2">
      <c r="A3285">
        <v>45</v>
      </c>
      <c r="B3285" t="s">
        <v>146</v>
      </c>
      <c r="C3285" t="s">
        <v>43</v>
      </c>
      <c r="D3285" t="s">
        <v>27</v>
      </c>
      <c r="E3285">
        <v>2018</v>
      </c>
      <c r="F3285" t="s">
        <v>135</v>
      </c>
      <c r="G3285">
        <v>62.3</v>
      </c>
    </row>
    <row r="3286" spans="1:7" x14ac:dyDescent="0.2">
      <c r="A3286">
        <v>45</v>
      </c>
      <c r="B3286" t="s">
        <v>146</v>
      </c>
      <c r="C3286" t="s">
        <v>43</v>
      </c>
      <c r="D3286" t="s">
        <v>27</v>
      </c>
      <c r="E3286">
        <v>2021</v>
      </c>
      <c r="F3286" t="s">
        <v>0</v>
      </c>
      <c r="G3286">
        <v>63.6</v>
      </c>
    </row>
    <row r="3287" spans="1:7" x14ac:dyDescent="0.2">
      <c r="A3287">
        <v>45</v>
      </c>
      <c r="B3287" t="s">
        <v>146</v>
      </c>
      <c r="C3287" t="s">
        <v>43</v>
      </c>
      <c r="D3287" t="s">
        <v>27</v>
      </c>
      <c r="E3287">
        <v>2020</v>
      </c>
      <c r="F3287" t="s">
        <v>0</v>
      </c>
      <c r="G3287">
        <v>63.5</v>
      </c>
    </row>
    <row r="3288" spans="1:7" x14ac:dyDescent="0.2">
      <c r="A3288">
        <v>45</v>
      </c>
      <c r="B3288" t="s">
        <v>146</v>
      </c>
      <c r="C3288" t="s">
        <v>43</v>
      </c>
      <c r="D3288" t="s">
        <v>27</v>
      </c>
      <c r="E3288">
        <v>2022</v>
      </c>
      <c r="F3288" t="s">
        <v>0</v>
      </c>
      <c r="G3288">
        <v>64</v>
      </c>
    </row>
    <row r="3289" spans="1:7" x14ac:dyDescent="0.2">
      <c r="A3289">
        <v>45</v>
      </c>
      <c r="B3289" t="s">
        <v>146</v>
      </c>
      <c r="C3289" t="s">
        <v>43</v>
      </c>
      <c r="D3289" t="s">
        <v>27</v>
      </c>
      <c r="E3289">
        <v>2019</v>
      </c>
      <c r="F3289" t="s">
        <v>134</v>
      </c>
      <c r="G3289">
        <v>63.3</v>
      </c>
    </row>
    <row r="3290" spans="1:7" x14ac:dyDescent="0.2">
      <c r="A3290">
        <v>45</v>
      </c>
      <c r="B3290" t="s">
        <v>146</v>
      </c>
      <c r="C3290" t="s">
        <v>43</v>
      </c>
      <c r="D3290" t="s">
        <v>27</v>
      </c>
      <c r="E3290">
        <v>2021</v>
      </c>
      <c r="F3290" t="s">
        <v>1</v>
      </c>
      <c r="G3290">
        <v>64</v>
      </c>
    </row>
    <row r="3291" spans="1:7" x14ac:dyDescent="0.2">
      <c r="A3291">
        <v>45</v>
      </c>
      <c r="B3291" t="s">
        <v>146</v>
      </c>
      <c r="C3291" t="s">
        <v>43</v>
      </c>
      <c r="D3291" t="s">
        <v>27</v>
      </c>
      <c r="E3291">
        <v>2020</v>
      </c>
      <c r="F3291" t="s">
        <v>1</v>
      </c>
      <c r="G3291">
        <v>63.8</v>
      </c>
    </row>
    <row r="3292" spans="1:7" x14ac:dyDescent="0.2">
      <c r="A3292">
        <v>45</v>
      </c>
      <c r="B3292" t="s">
        <v>146</v>
      </c>
      <c r="C3292" t="s">
        <v>43</v>
      </c>
      <c r="D3292" t="s">
        <v>27</v>
      </c>
      <c r="E3292">
        <v>2022</v>
      </c>
      <c r="F3292" t="s">
        <v>1</v>
      </c>
      <c r="G3292">
        <v>67</v>
      </c>
    </row>
    <row r="3293" spans="1:7" x14ac:dyDescent="0.2">
      <c r="A3293">
        <v>46</v>
      </c>
      <c r="B3293" t="s">
        <v>136</v>
      </c>
      <c r="C3293" t="s">
        <v>44</v>
      </c>
      <c r="D3293" t="s">
        <v>45</v>
      </c>
      <c r="E3293">
        <v>2007</v>
      </c>
      <c r="F3293" t="s">
        <v>135</v>
      </c>
      <c r="G3293">
        <v>46.9</v>
      </c>
    </row>
    <row r="3294" spans="1:7" x14ac:dyDescent="0.2">
      <c r="A3294">
        <v>46</v>
      </c>
      <c r="B3294" t="s">
        <v>136</v>
      </c>
      <c r="C3294" t="s">
        <v>44</v>
      </c>
      <c r="D3294" t="s">
        <v>45</v>
      </c>
      <c r="E3294">
        <v>2008</v>
      </c>
      <c r="F3294" t="s">
        <v>135</v>
      </c>
      <c r="G3294">
        <v>56.7</v>
      </c>
    </row>
    <row r="3295" spans="1:7" x14ac:dyDescent="0.2">
      <c r="A3295">
        <v>46</v>
      </c>
      <c r="B3295" t="s">
        <v>136</v>
      </c>
      <c r="C3295" t="s">
        <v>44</v>
      </c>
      <c r="D3295" t="s">
        <v>45</v>
      </c>
      <c r="E3295">
        <v>2009</v>
      </c>
      <c r="F3295" t="s">
        <v>134</v>
      </c>
      <c r="G3295">
        <v>56</v>
      </c>
    </row>
    <row r="3296" spans="1:7" x14ac:dyDescent="0.2">
      <c r="A3296">
        <v>46</v>
      </c>
      <c r="B3296" t="s">
        <v>136</v>
      </c>
      <c r="C3296" t="s">
        <v>44</v>
      </c>
      <c r="D3296" t="s">
        <v>45</v>
      </c>
      <c r="E3296">
        <v>2010</v>
      </c>
      <c r="F3296" t="s">
        <v>0</v>
      </c>
      <c r="G3296">
        <v>54.9</v>
      </c>
    </row>
    <row r="3297" spans="1:7" x14ac:dyDescent="0.2">
      <c r="A3297">
        <v>46</v>
      </c>
      <c r="B3297" t="s">
        <v>136</v>
      </c>
      <c r="C3297" t="s">
        <v>44</v>
      </c>
      <c r="D3297" t="s">
        <v>45</v>
      </c>
      <c r="E3297">
        <v>2011</v>
      </c>
      <c r="F3297" t="s">
        <v>0</v>
      </c>
      <c r="G3297">
        <v>56.9</v>
      </c>
    </row>
    <row r="3298" spans="1:7" x14ac:dyDescent="0.2">
      <c r="A3298">
        <v>46</v>
      </c>
      <c r="B3298" t="s">
        <v>136</v>
      </c>
      <c r="C3298" t="s">
        <v>44</v>
      </c>
      <c r="D3298" t="s">
        <v>45</v>
      </c>
      <c r="E3298">
        <v>2011</v>
      </c>
      <c r="F3298" t="s">
        <v>1</v>
      </c>
      <c r="G3298">
        <v>57.5</v>
      </c>
    </row>
    <row r="3299" spans="1:7" x14ac:dyDescent="0.2">
      <c r="A3299">
        <v>46</v>
      </c>
      <c r="B3299" t="s">
        <v>136</v>
      </c>
      <c r="C3299" t="s">
        <v>44</v>
      </c>
      <c r="D3299" t="s">
        <v>45</v>
      </c>
      <c r="E3299">
        <v>2012</v>
      </c>
      <c r="F3299" t="s">
        <v>0</v>
      </c>
      <c r="G3299">
        <v>57.4</v>
      </c>
    </row>
    <row r="3300" spans="1:7" x14ac:dyDescent="0.2">
      <c r="A3300">
        <v>46</v>
      </c>
      <c r="B3300" t="s">
        <v>136</v>
      </c>
      <c r="C3300" t="s">
        <v>44</v>
      </c>
      <c r="D3300" t="s">
        <v>45</v>
      </c>
      <c r="E3300">
        <v>2012</v>
      </c>
      <c r="F3300" t="s">
        <v>1</v>
      </c>
      <c r="G3300">
        <v>58</v>
      </c>
    </row>
    <row r="3301" spans="1:7" x14ac:dyDescent="0.2">
      <c r="A3301">
        <v>46</v>
      </c>
      <c r="B3301" t="s">
        <v>136</v>
      </c>
      <c r="C3301" t="s">
        <v>44</v>
      </c>
      <c r="D3301" t="s">
        <v>45</v>
      </c>
      <c r="E3301">
        <v>2010</v>
      </c>
      <c r="F3301" t="s">
        <v>1</v>
      </c>
      <c r="G3301">
        <v>56</v>
      </c>
    </row>
    <row r="3302" spans="1:7" x14ac:dyDescent="0.2">
      <c r="A3302">
        <v>46</v>
      </c>
      <c r="B3302" t="s">
        <v>137</v>
      </c>
      <c r="C3302" t="s">
        <v>44</v>
      </c>
      <c r="D3302" t="s">
        <v>45</v>
      </c>
      <c r="E3302">
        <v>2008</v>
      </c>
      <c r="F3302" t="s">
        <v>135</v>
      </c>
      <c r="G3302">
        <v>56.7</v>
      </c>
    </row>
    <row r="3303" spans="1:7" x14ac:dyDescent="0.2">
      <c r="A3303">
        <v>46</v>
      </c>
      <c r="B3303" t="s">
        <v>137</v>
      </c>
      <c r="C3303" t="s">
        <v>44</v>
      </c>
      <c r="D3303" t="s">
        <v>45</v>
      </c>
      <c r="E3303">
        <v>2012</v>
      </c>
      <c r="F3303" t="s">
        <v>1</v>
      </c>
      <c r="G3303">
        <v>75</v>
      </c>
    </row>
    <row r="3304" spans="1:7" x14ac:dyDescent="0.2">
      <c r="A3304">
        <v>46</v>
      </c>
      <c r="B3304" t="s">
        <v>137</v>
      </c>
      <c r="C3304" t="s">
        <v>44</v>
      </c>
      <c r="D3304" t="s">
        <v>45</v>
      </c>
      <c r="E3304">
        <v>2011</v>
      </c>
      <c r="F3304" t="s">
        <v>0</v>
      </c>
      <c r="G3304">
        <v>64</v>
      </c>
    </row>
    <row r="3305" spans="1:7" x14ac:dyDescent="0.2">
      <c r="A3305">
        <v>46</v>
      </c>
      <c r="B3305" t="s">
        <v>137</v>
      </c>
      <c r="C3305" t="s">
        <v>44</v>
      </c>
      <c r="D3305" t="s">
        <v>45</v>
      </c>
      <c r="E3305">
        <v>2009</v>
      </c>
      <c r="F3305" t="s">
        <v>135</v>
      </c>
      <c r="G3305">
        <v>63.3</v>
      </c>
    </row>
    <row r="3306" spans="1:7" x14ac:dyDescent="0.2">
      <c r="A3306">
        <v>46</v>
      </c>
      <c r="B3306" t="s">
        <v>137</v>
      </c>
      <c r="C3306" t="s">
        <v>44</v>
      </c>
      <c r="D3306" t="s">
        <v>45</v>
      </c>
      <c r="E3306">
        <v>2013</v>
      </c>
      <c r="F3306" t="s">
        <v>0</v>
      </c>
      <c r="G3306">
        <v>66</v>
      </c>
    </row>
    <row r="3307" spans="1:7" x14ac:dyDescent="0.2">
      <c r="A3307">
        <v>46</v>
      </c>
      <c r="B3307" t="s">
        <v>137</v>
      </c>
      <c r="C3307" t="s">
        <v>44</v>
      </c>
      <c r="D3307" t="s">
        <v>45</v>
      </c>
      <c r="E3307">
        <v>2011</v>
      </c>
      <c r="F3307" t="s">
        <v>1</v>
      </c>
      <c r="G3307">
        <v>70</v>
      </c>
    </row>
    <row r="3308" spans="1:7" x14ac:dyDescent="0.2">
      <c r="A3308">
        <v>46</v>
      </c>
      <c r="B3308" t="s">
        <v>137</v>
      </c>
      <c r="C3308" t="s">
        <v>44</v>
      </c>
      <c r="D3308" t="s">
        <v>45</v>
      </c>
      <c r="E3308">
        <v>2010</v>
      </c>
      <c r="F3308" t="s">
        <v>134</v>
      </c>
      <c r="G3308">
        <v>63.3</v>
      </c>
    </row>
    <row r="3309" spans="1:7" x14ac:dyDescent="0.2">
      <c r="A3309">
        <v>46</v>
      </c>
      <c r="B3309" t="s">
        <v>137</v>
      </c>
      <c r="C3309" t="s">
        <v>44</v>
      </c>
      <c r="D3309" t="s">
        <v>45</v>
      </c>
      <c r="E3309">
        <v>2013</v>
      </c>
      <c r="F3309" t="s">
        <v>1</v>
      </c>
      <c r="G3309">
        <v>80</v>
      </c>
    </row>
    <row r="3310" spans="1:7" x14ac:dyDescent="0.2">
      <c r="A3310">
        <v>46</v>
      </c>
      <c r="B3310" t="s">
        <v>137</v>
      </c>
      <c r="C3310" t="s">
        <v>44</v>
      </c>
      <c r="D3310" t="s">
        <v>45</v>
      </c>
      <c r="E3310">
        <v>2012</v>
      </c>
      <c r="F3310" t="s">
        <v>0</v>
      </c>
      <c r="G3310">
        <v>65</v>
      </c>
    </row>
    <row r="3311" spans="1:7" x14ac:dyDescent="0.2">
      <c r="A3311">
        <v>46</v>
      </c>
      <c r="B3311" t="s">
        <v>138</v>
      </c>
      <c r="C3311" t="s">
        <v>44</v>
      </c>
      <c r="D3311" t="s">
        <v>45</v>
      </c>
      <c r="E3311">
        <v>2011</v>
      </c>
      <c r="F3311" t="s">
        <v>134</v>
      </c>
      <c r="G3311">
        <v>18.100000000000001</v>
      </c>
    </row>
    <row r="3312" spans="1:7" x14ac:dyDescent="0.2">
      <c r="A3312">
        <v>46</v>
      </c>
      <c r="B3312" t="s">
        <v>138</v>
      </c>
      <c r="C3312" t="s">
        <v>44</v>
      </c>
      <c r="D3312" t="s">
        <v>45</v>
      </c>
      <c r="E3312">
        <v>2013</v>
      </c>
      <c r="F3312" t="s">
        <v>0</v>
      </c>
      <c r="G3312">
        <v>10</v>
      </c>
    </row>
    <row r="3313" spans="1:7" x14ac:dyDescent="0.2">
      <c r="A3313">
        <v>46</v>
      </c>
      <c r="B3313" t="s">
        <v>138</v>
      </c>
      <c r="C3313" t="s">
        <v>44</v>
      </c>
      <c r="D3313" t="s">
        <v>45</v>
      </c>
      <c r="E3313">
        <v>2012</v>
      </c>
      <c r="F3313" t="s">
        <v>0</v>
      </c>
      <c r="G3313">
        <v>10</v>
      </c>
    </row>
    <row r="3314" spans="1:7" x14ac:dyDescent="0.2">
      <c r="A3314">
        <v>46</v>
      </c>
      <c r="B3314" t="s">
        <v>138</v>
      </c>
      <c r="C3314" t="s">
        <v>44</v>
      </c>
      <c r="D3314" t="s">
        <v>45</v>
      </c>
      <c r="E3314">
        <v>2013</v>
      </c>
      <c r="F3314" t="s">
        <v>1</v>
      </c>
      <c r="G3314">
        <v>10</v>
      </c>
    </row>
    <row r="3315" spans="1:7" x14ac:dyDescent="0.2">
      <c r="A3315">
        <v>46</v>
      </c>
      <c r="B3315" t="s">
        <v>138</v>
      </c>
      <c r="C3315" t="s">
        <v>44</v>
      </c>
      <c r="D3315" t="s">
        <v>45</v>
      </c>
      <c r="E3315">
        <v>2012</v>
      </c>
      <c r="F3315" t="s">
        <v>1</v>
      </c>
      <c r="G3315">
        <v>10</v>
      </c>
    </row>
    <row r="3316" spans="1:7" x14ac:dyDescent="0.2">
      <c r="A3316">
        <v>46</v>
      </c>
      <c r="B3316" t="s">
        <v>138</v>
      </c>
      <c r="C3316" t="s">
        <v>44</v>
      </c>
      <c r="D3316" t="s">
        <v>45</v>
      </c>
      <c r="E3316">
        <v>2010</v>
      </c>
      <c r="F3316" t="s">
        <v>135</v>
      </c>
      <c r="G3316">
        <v>59</v>
      </c>
    </row>
    <row r="3317" spans="1:7" x14ac:dyDescent="0.2">
      <c r="A3317">
        <v>46</v>
      </c>
      <c r="B3317" t="s">
        <v>138</v>
      </c>
      <c r="C3317" t="s">
        <v>44</v>
      </c>
      <c r="D3317" t="s">
        <v>45</v>
      </c>
      <c r="E3317">
        <v>2014</v>
      </c>
      <c r="F3317" t="s">
        <v>0</v>
      </c>
      <c r="G3317">
        <v>10</v>
      </c>
    </row>
    <row r="3318" spans="1:7" x14ac:dyDescent="0.2">
      <c r="A3318">
        <v>46</v>
      </c>
      <c r="B3318" t="s">
        <v>138</v>
      </c>
      <c r="C3318" t="s">
        <v>44</v>
      </c>
      <c r="D3318" t="s">
        <v>45</v>
      </c>
      <c r="E3318">
        <v>2014</v>
      </c>
      <c r="F3318" t="s">
        <v>1</v>
      </c>
      <c r="G3318">
        <v>10</v>
      </c>
    </row>
    <row r="3319" spans="1:7" x14ac:dyDescent="0.2">
      <c r="A3319">
        <v>46</v>
      </c>
      <c r="B3319" t="s">
        <v>139</v>
      </c>
      <c r="C3319" t="s">
        <v>44</v>
      </c>
      <c r="D3319" t="s">
        <v>45</v>
      </c>
      <c r="E3319">
        <v>2013</v>
      </c>
      <c r="F3319" t="s">
        <v>1</v>
      </c>
      <c r="G3319">
        <v>10</v>
      </c>
    </row>
    <row r="3320" spans="1:7" x14ac:dyDescent="0.2">
      <c r="A3320">
        <v>46</v>
      </c>
      <c r="B3320" t="s">
        <v>139</v>
      </c>
      <c r="C3320" t="s">
        <v>44</v>
      </c>
      <c r="D3320" t="s">
        <v>45</v>
      </c>
      <c r="E3320">
        <v>2015</v>
      </c>
      <c r="F3320" t="s">
        <v>0</v>
      </c>
      <c r="G3320">
        <v>8.4</v>
      </c>
    </row>
    <row r="3321" spans="1:7" x14ac:dyDescent="0.2">
      <c r="A3321">
        <v>46</v>
      </c>
      <c r="B3321" t="s">
        <v>139</v>
      </c>
      <c r="C3321" t="s">
        <v>44</v>
      </c>
      <c r="D3321" t="s">
        <v>45</v>
      </c>
      <c r="E3321">
        <v>2011</v>
      </c>
      <c r="F3321" t="s">
        <v>135</v>
      </c>
      <c r="G3321">
        <v>21.1</v>
      </c>
    </row>
    <row r="3322" spans="1:7" x14ac:dyDescent="0.2">
      <c r="A3322">
        <v>46</v>
      </c>
      <c r="B3322" t="s">
        <v>139</v>
      </c>
      <c r="C3322" t="s">
        <v>44</v>
      </c>
      <c r="D3322" t="s">
        <v>45</v>
      </c>
      <c r="E3322">
        <v>2014</v>
      </c>
      <c r="F3322" t="s">
        <v>0</v>
      </c>
      <c r="G3322">
        <v>8.4</v>
      </c>
    </row>
    <row r="3323" spans="1:7" x14ac:dyDescent="0.2">
      <c r="A3323">
        <v>46</v>
      </c>
      <c r="B3323" t="s">
        <v>139</v>
      </c>
      <c r="C3323" t="s">
        <v>44</v>
      </c>
      <c r="D3323" t="s">
        <v>45</v>
      </c>
      <c r="E3323">
        <v>2015</v>
      </c>
      <c r="F3323" t="s">
        <v>1</v>
      </c>
      <c r="G3323">
        <v>10</v>
      </c>
    </row>
    <row r="3324" spans="1:7" x14ac:dyDescent="0.2">
      <c r="A3324">
        <v>46</v>
      </c>
      <c r="B3324" t="s">
        <v>139</v>
      </c>
      <c r="C3324" t="s">
        <v>44</v>
      </c>
      <c r="D3324" t="s">
        <v>45</v>
      </c>
      <c r="E3324">
        <v>2012</v>
      </c>
      <c r="F3324" t="s">
        <v>134</v>
      </c>
      <c r="G3324">
        <v>8.4</v>
      </c>
    </row>
    <row r="3325" spans="1:7" x14ac:dyDescent="0.2">
      <c r="A3325">
        <v>46</v>
      </c>
      <c r="B3325" t="s">
        <v>139</v>
      </c>
      <c r="C3325" t="s">
        <v>44</v>
      </c>
      <c r="D3325" t="s">
        <v>45</v>
      </c>
      <c r="E3325">
        <v>2014</v>
      </c>
      <c r="F3325" t="s">
        <v>1</v>
      </c>
      <c r="G3325">
        <v>10</v>
      </c>
    </row>
    <row r="3326" spans="1:7" x14ac:dyDescent="0.2">
      <c r="A3326">
        <v>46</v>
      </c>
      <c r="B3326" t="s">
        <v>139</v>
      </c>
      <c r="C3326" t="s">
        <v>44</v>
      </c>
      <c r="D3326" t="s">
        <v>45</v>
      </c>
      <c r="E3326">
        <v>2013</v>
      </c>
      <c r="F3326" t="s">
        <v>0</v>
      </c>
      <c r="G3326">
        <v>8.4</v>
      </c>
    </row>
    <row r="3327" spans="1:7" x14ac:dyDescent="0.2">
      <c r="A3327">
        <v>46</v>
      </c>
      <c r="B3327" t="s">
        <v>140</v>
      </c>
      <c r="C3327" t="s">
        <v>44</v>
      </c>
      <c r="D3327" t="s">
        <v>45</v>
      </c>
      <c r="E3327">
        <v>2011</v>
      </c>
      <c r="F3327" t="s">
        <v>135</v>
      </c>
      <c r="G3327">
        <v>21.1</v>
      </c>
    </row>
    <row r="3328" spans="1:7" x14ac:dyDescent="0.2">
      <c r="A3328">
        <v>46</v>
      </c>
      <c r="B3328" t="s">
        <v>140</v>
      </c>
      <c r="C3328" t="s">
        <v>44</v>
      </c>
      <c r="D3328" t="s">
        <v>45</v>
      </c>
      <c r="E3328">
        <v>2015</v>
      </c>
      <c r="F3328" t="s">
        <v>1</v>
      </c>
      <c r="G3328">
        <v>4.8</v>
      </c>
    </row>
    <row r="3329" spans="1:7" x14ac:dyDescent="0.2">
      <c r="A3329">
        <v>46</v>
      </c>
      <c r="B3329" t="s">
        <v>140</v>
      </c>
      <c r="C3329" t="s">
        <v>44</v>
      </c>
      <c r="D3329" t="s">
        <v>45</v>
      </c>
      <c r="E3329">
        <v>2014</v>
      </c>
      <c r="F3329" t="s">
        <v>0</v>
      </c>
      <c r="G3329">
        <v>3</v>
      </c>
    </row>
    <row r="3330" spans="1:7" x14ac:dyDescent="0.2">
      <c r="A3330">
        <v>46</v>
      </c>
      <c r="B3330" t="s">
        <v>140</v>
      </c>
      <c r="C3330" t="s">
        <v>44</v>
      </c>
      <c r="D3330" t="s">
        <v>45</v>
      </c>
      <c r="E3330">
        <v>2012</v>
      </c>
      <c r="F3330" t="s">
        <v>135</v>
      </c>
      <c r="G3330">
        <v>10.199999999999999</v>
      </c>
    </row>
    <row r="3331" spans="1:7" x14ac:dyDescent="0.2">
      <c r="A3331">
        <v>46</v>
      </c>
      <c r="B3331" t="s">
        <v>140</v>
      </c>
      <c r="C3331" t="s">
        <v>44</v>
      </c>
      <c r="D3331" t="s">
        <v>45</v>
      </c>
      <c r="E3331">
        <v>2016</v>
      </c>
      <c r="F3331" t="s">
        <v>0</v>
      </c>
      <c r="G3331">
        <v>3</v>
      </c>
    </row>
    <row r="3332" spans="1:7" x14ac:dyDescent="0.2">
      <c r="A3332">
        <v>46</v>
      </c>
      <c r="B3332" t="s">
        <v>140</v>
      </c>
      <c r="C3332" t="s">
        <v>44</v>
      </c>
      <c r="D3332" t="s">
        <v>45</v>
      </c>
      <c r="E3332">
        <v>2014</v>
      </c>
      <c r="F3332" t="s">
        <v>1</v>
      </c>
      <c r="G3332">
        <v>4.8</v>
      </c>
    </row>
    <row r="3333" spans="1:7" x14ac:dyDescent="0.2">
      <c r="A3333">
        <v>46</v>
      </c>
      <c r="B3333" t="s">
        <v>140</v>
      </c>
      <c r="C3333" t="s">
        <v>44</v>
      </c>
      <c r="D3333" t="s">
        <v>45</v>
      </c>
      <c r="E3333">
        <v>2013</v>
      </c>
      <c r="F3333" t="s">
        <v>134</v>
      </c>
      <c r="G3333">
        <v>8</v>
      </c>
    </row>
    <row r="3334" spans="1:7" x14ac:dyDescent="0.2">
      <c r="A3334">
        <v>46</v>
      </c>
      <c r="B3334" t="s">
        <v>140</v>
      </c>
      <c r="C3334" t="s">
        <v>44</v>
      </c>
      <c r="D3334" t="s">
        <v>45</v>
      </c>
      <c r="E3334">
        <v>2016</v>
      </c>
      <c r="F3334" t="s">
        <v>1</v>
      </c>
      <c r="G3334">
        <v>4.8</v>
      </c>
    </row>
    <row r="3335" spans="1:7" x14ac:dyDescent="0.2">
      <c r="A3335">
        <v>46</v>
      </c>
      <c r="B3335" t="s">
        <v>140</v>
      </c>
      <c r="C3335" t="s">
        <v>44</v>
      </c>
      <c r="D3335" t="s">
        <v>45</v>
      </c>
      <c r="E3335">
        <v>2015</v>
      </c>
      <c r="F3335" t="s">
        <v>0</v>
      </c>
      <c r="G3335">
        <v>3</v>
      </c>
    </row>
    <row r="3336" spans="1:7" x14ac:dyDescent="0.2">
      <c r="A3336">
        <v>46</v>
      </c>
      <c r="B3336" t="s">
        <v>141</v>
      </c>
      <c r="C3336" t="s">
        <v>44</v>
      </c>
      <c r="D3336" t="s">
        <v>45</v>
      </c>
      <c r="E3336">
        <v>2014</v>
      </c>
      <c r="F3336" t="s">
        <v>134</v>
      </c>
      <c r="G3336">
        <v>4.8</v>
      </c>
    </row>
    <row r="3337" spans="1:7" x14ac:dyDescent="0.2">
      <c r="A3337">
        <v>46</v>
      </c>
      <c r="B3337" t="s">
        <v>141</v>
      </c>
      <c r="C3337" t="s">
        <v>44</v>
      </c>
      <c r="D3337" t="s">
        <v>45</v>
      </c>
      <c r="E3337">
        <v>2016</v>
      </c>
      <c r="F3337" t="s">
        <v>0</v>
      </c>
      <c r="G3337">
        <v>4</v>
      </c>
    </row>
    <row r="3338" spans="1:7" x14ac:dyDescent="0.2">
      <c r="A3338">
        <v>46</v>
      </c>
      <c r="B3338" t="s">
        <v>141</v>
      </c>
      <c r="C3338" t="s">
        <v>44</v>
      </c>
      <c r="D3338" t="s">
        <v>45</v>
      </c>
      <c r="E3338">
        <v>2015</v>
      </c>
      <c r="F3338" t="s">
        <v>0</v>
      </c>
      <c r="G3338">
        <v>4</v>
      </c>
    </row>
    <row r="3339" spans="1:7" x14ac:dyDescent="0.2">
      <c r="A3339">
        <v>46</v>
      </c>
      <c r="B3339" t="s">
        <v>141</v>
      </c>
      <c r="C3339" t="s">
        <v>44</v>
      </c>
      <c r="D3339" t="s">
        <v>45</v>
      </c>
      <c r="E3339">
        <v>2012</v>
      </c>
      <c r="F3339" t="s">
        <v>135</v>
      </c>
      <c r="G3339">
        <v>10.199999999999999</v>
      </c>
    </row>
    <row r="3340" spans="1:7" x14ac:dyDescent="0.2">
      <c r="A3340">
        <v>46</v>
      </c>
      <c r="B3340" t="s">
        <v>141</v>
      </c>
      <c r="C3340" t="s">
        <v>44</v>
      </c>
      <c r="D3340" t="s">
        <v>45</v>
      </c>
      <c r="E3340">
        <v>2016</v>
      </c>
      <c r="F3340" t="s">
        <v>1</v>
      </c>
      <c r="G3340">
        <v>5</v>
      </c>
    </row>
    <row r="3341" spans="1:7" x14ac:dyDescent="0.2">
      <c r="A3341">
        <v>46</v>
      </c>
      <c r="B3341" t="s">
        <v>141</v>
      </c>
      <c r="C3341" t="s">
        <v>44</v>
      </c>
      <c r="D3341" t="s">
        <v>45</v>
      </c>
      <c r="E3341">
        <v>2015</v>
      </c>
      <c r="F3341" t="s">
        <v>1</v>
      </c>
      <c r="G3341">
        <v>5</v>
      </c>
    </row>
    <row r="3342" spans="1:7" x14ac:dyDescent="0.2">
      <c r="A3342">
        <v>46</v>
      </c>
      <c r="B3342" t="s">
        <v>141</v>
      </c>
      <c r="C3342" t="s">
        <v>44</v>
      </c>
      <c r="D3342" t="s">
        <v>45</v>
      </c>
      <c r="E3342">
        <v>2013</v>
      </c>
      <c r="F3342" t="s">
        <v>135</v>
      </c>
      <c r="G3342">
        <v>8.4</v>
      </c>
    </row>
    <row r="3343" spans="1:7" x14ac:dyDescent="0.2">
      <c r="A3343">
        <v>46</v>
      </c>
      <c r="B3343" t="s">
        <v>141</v>
      </c>
      <c r="C3343" t="s">
        <v>44</v>
      </c>
      <c r="D3343" t="s">
        <v>45</v>
      </c>
      <c r="E3343">
        <v>2017</v>
      </c>
      <c r="F3343" t="s">
        <v>0</v>
      </c>
      <c r="G3343">
        <v>4</v>
      </c>
    </row>
    <row r="3344" spans="1:7" x14ac:dyDescent="0.2">
      <c r="A3344">
        <v>46</v>
      </c>
      <c r="B3344" t="s">
        <v>141</v>
      </c>
      <c r="C3344" t="s">
        <v>44</v>
      </c>
      <c r="D3344" t="s">
        <v>45</v>
      </c>
      <c r="E3344">
        <v>2017</v>
      </c>
      <c r="F3344" t="s">
        <v>1</v>
      </c>
      <c r="G3344">
        <v>5</v>
      </c>
    </row>
    <row r="3345" spans="1:7" x14ac:dyDescent="0.2">
      <c r="A3345">
        <v>46</v>
      </c>
      <c r="B3345" t="s">
        <v>142</v>
      </c>
      <c r="C3345" t="s">
        <v>44</v>
      </c>
      <c r="D3345" t="s">
        <v>45</v>
      </c>
      <c r="E3345">
        <v>2017</v>
      </c>
      <c r="F3345" t="s">
        <v>0</v>
      </c>
      <c r="G3345">
        <v>5</v>
      </c>
    </row>
    <row r="3346" spans="1:7" x14ac:dyDescent="0.2">
      <c r="A3346">
        <v>46</v>
      </c>
      <c r="B3346" t="s">
        <v>142</v>
      </c>
      <c r="C3346" t="s">
        <v>44</v>
      </c>
      <c r="D3346" t="s">
        <v>45</v>
      </c>
      <c r="E3346">
        <v>2018</v>
      </c>
      <c r="F3346" t="s">
        <v>1</v>
      </c>
      <c r="G3346">
        <v>5.7</v>
      </c>
    </row>
    <row r="3347" spans="1:7" x14ac:dyDescent="0.2">
      <c r="A3347">
        <v>46</v>
      </c>
      <c r="B3347" t="s">
        <v>142</v>
      </c>
      <c r="C3347" t="s">
        <v>44</v>
      </c>
      <c r="D3347" t="s">
        <v>45</v>
      </c>
      <c r="E3347">
        <v>2015</v>
      </c>
      <c r="F3347" t="s">
        <v>134</v>
      </c>
      <c r="G3347">
        <v>5</v>
      </c>
    </row>
    <row r="3348" spans="1:7" x14ac:dyDescent="0.2">
      <c r="A3348">
        <v>46</v>
      </c>
      <c r="B3348" t="s">
        <v>142</v>
      </c>
      <c r="C3348" t="s">
        <v>44</v>
      </c>
      <c r="D3348" t="s">
        <v>45</v>
      </c>
      <c r="E3348">
        <v>2017</v>
      </c>
      <c r="F3348" t="s">
        <v>1</v>
      </c>
      <c r="G3348">
        <v>5.7</v>
      </c>
    </row>
    <row r="3349" spans="1:7" x14ac:dyDescent="0.2">
      <c r="A3349">
        <v>46</v>
      </c>
      <c r="B3349" t="s">
        <v>142</v>
      </c>
      <c r="C3349" t="s">
        <v>44</v>
      </c>
      <c r="D3349" t="s">
        <v>45</v>
      </c>
      <c r="E3349">
        <v>2013</v>
      </c>
      <c r="F3349" t="s">
        <v>135</v>
      </c>
      <c r="G3349">
        <v>8.4</v>
      </c>
    </row>
    <row r="3350" spans="1:7" x14ac:dyDescent="0.2">
      <c r="A3350">
        <v>46</v>
      </c>
      <c r="B3350" t="s">
        <v>142</v>
      </c>
      <c r="C3350" t="s">
        <v>44</v>
      </c>
      <c r="D3350" t="s">
        <v>45</v>
      </c>
      <c r="E3350">
        <v>2016</v>
      </c>
      <c r="F3350" t="s">
        <v>0</v>
      </c>
      <c r="G3350">
        <v>5</v>
      </c>
    </row>
    <row r="3351" spans="1:7" x14ac:dyDescent="0.2">
      <c r="A3351">
        <v>46</v>
      </c>
      <c r="B3351" t="s">
        <v>142</v>
      </c>
      <c r="C3351" t="s">
        <v>44</v>
      </c>
      <c r="D3351" t="s">
        <v>45</v>
      </c>
      <c r="E3351">
        <v>2018</v>
      </c>
      <c r="F3351" t="s">
        <v>0</v>
      </c>
      <c r="G3351">
        <v>5</v>
      </c>
    </row>
    <row r="3352" spans="1:7" x14ac:dyDescent="0.2">
      <c r="A3352">
        <v>46</v>
      </c>
      <c r="B3352" t="s">
        <v>142</v>
      </c>
      <c r="C3352" t="s">
        <v>44</v>
      </c>
      <c r="D3352" t="s">
        <v>45</v>
      </c>
      <c r="E3352">
        <v>2014</v>
      </c>
      <c r="F3352" t="s">
        <v>135</v>
      </c>
      <c r="G3352">
        <v>5.7</v>
      </c>
    </row>
    <row r="3353" spans="1:7" x14ac:dyDescent="0.2">
      <c r="A3353">
        <v>46</v>
      </c>
      <c r="B3353" t="s">
        <v>142</v>
      </c>
      <c r="C3353" t="s">
        <v>44</v>
      </c>
      <c r="D3353" t="s">
        <v>45</v>
      </c>
      <c r="E3353">
        <v>2016</v>
      </c>
      <c r="F3353" t="s">
        <v>1</v>
      </c>
      <c r="G3353">
        <v>5.7</v>
      </c>
    </row>
    <row r="3354" spans="1:7" x14ac:dyDescent="0.2">
      <c r="A3354">
        <v>46</v>
      </c>
      <c r="B3354" t="s">
        <v>143</v>
      </c>
      <c r="C3354" t="s">
        <v>44</v>
      </c>
      <c r="D3354" t="s">
        <v>45</v>
      </c>
      <c r="E3354">
        <v>2016</v>
      </c>
      <c r="F3354" t="s">
        <v>134</v>
      </c>
      <c r="G3354">
        <v>5.8</v>
      </c>
    </row>
    <row r="3355" spans="1:7" x14ac:dyDescent="0.2">
      <c r="A3355">
        <v>46</v>
      </c>
      <c r="B3355" t="s">
        <v>143</v>
      </c>
      <c r="C3355" t="s">
        <v>44</v>
      </c>
      <c r="D3355" t="s">
        <v>45</v>
      </c>
      <c r="E3355">
        <v>2019</v>
      </c>
      <c r="F3355" t="s">
        <v>1</v>
      </c>
      <c r="G3355">
        <v>6</v>
      </c>
    </row>
    <row r="3356" spans="1:7" x14ac:dyDescent="0.2">
      <c r="A3356">
        <v>46</v>
      </c>
      <c r="B3356" t="s">
        <v>143</v>
      </c>
      <c r="C3356" t="s">
        <v>44</v>
      </c>
      <c r="D3356" t="s">
        <v>45</v>
      </c>
      <c r="E3356">
        <v>2018</v>
      </c>
      <c r="F3356" t="s">
        <v>0</v>
      </c>
      <c r="G3356">
        <v>5.65</v>
      </c>
    </row>
    <row r="3357" spans="1:7" x14ac:dyDescent="0.2">
      <c r="A3357">
        <v>46</v>
      </c>
      <c r="B3357" t="s">
        <v>143</v>
      </c>
      <c r="C3357" t="s">
        <v>44</v>
      </c>
      <c r="D3357" t="s">
        <v>45</v>
      </c>
      <c r="E3357">
        <v>2017</v>
      </c>
      <c r="F3357" t="s">
        <v>0</v>
      </c>
      <c r="G3357">
        <v>5.6</v>
      </c>
    </row>
    <row r="3358" spans="1:7" x14ac:dyDescent="0.2">
      <c r="A3358">
        <v>46</v>
      </c>
      <c r="B3358" t="s">
        <v>143</v>
      </c>
      <c r="C3358" t="s">
        <v>44</v>
      </c>
      <c r="D3358" t="s">
        <v>45</v>
      </c>
      <c r="E3358">
        <v>2018</v>
      </c>
      <c r="F3358" t="s">
        <v>1</v>
      </c>
      <c r="G3358">
        <v>5.9</v>
      </c>
    </row>
    <row r="3359" spans="1:7" x14ac:dyDescent="0.2">
      <c r="A3359">
        <v>46</v>
      </c>
      <c r="B3359" t="s">
        <v>143</v>
      </c>
      <c r="C3359" t="s">
        <v>44</v>
      </c>
      <c r="D3359" t="s">
        <v>45</v>
      </c>
      <c r="E3359">
        <v>2017</v>
      </c>
      <c r="F3359" t="s">
        <v>1</v>
      </c>
      <c r="G3359">
        <v>5.8</v>
      </c>
    </row>
    <row r="3360" spans="1:7" x14ac:dyDescent="0.2">
      <c r="A3360">
        <v>46</v>
      </c>
      <c r="B3360" t="s">
        <v>143</v>
      </c>
      <c r="C3360" t="s">
        <v>44</v>
      </c>
      <c r="D3360" t="s">
        <v>45</v>
      </c>
      <c r="E3360">
        <v>2019</v>
      </c>
      <c r="F3360" t="s">
        <v>0</v>
      </c>
      <c r="G3360">
        <v>5.7</v>
      </c>
    </row>
    <row r="3361" spans="1:7" x14ac:dyDescent="0.2">
      <c r="A3361">
        <v>46</v>
      </c>
      <c r="B3361" t="s">
        <v>143</v>
      </c>
      <c r="C3361" t="s">
        <v>44</v>
      </c>
      <c r="D3361" t="s">
        <v>45</v>
      </c>
      <c r="E3361">
        <v>2014</v>
      </c>
      <c r="F3361" t="s">
        <v>135</v>
      </c>
      <c r="G3361">
        <v>5.7</v>
      </c>
    </row>
    <row r="3362" spans="1:7" x14ac:dyDescent="0.2">
      <c r="A3362">
        <v>46</v>
      </c>
      <c r="B3362" t="s">
        <v>143</v>
      </c>
      <c r="C3362" t="s">
        <v>44</v>
      </c>
      <c r="D3362" t="s">
        <v>45</v>
      </c>
      <c r="E3362">
        <v>2015</v>
      </c>
      <c r="F3362" t="s">
        <v>135</v>
      </c>
      <c r="G3362">
        <v>5.7</v>
      </c>
    </row>
    <row r="3363" spans="1:7" x14ac:dyDescent="0.2">
      <c r="A3363">
        <v>46</v>
      </c>
      <c r="B3363" t="s">
        <v>144</v>
      </c>
      <c r="C3363" t="s">
        <v>44</v>
      </c>
      <c r="D3363" t="s">
        <v>45</v>
      </c>
      <c r="E3363">
        <v>2016</v>
      </c>
      <c r="F3363" t="s">
        <v>135</v>
      </c>
      <c r="G3363">
        <v>5.6</v>
      </c>
    </row>
    <row r="3364" spans="1:7" x14ac:dyDescent="0.2">
      <c r="A3364">
        <v>46</v>
      </c>
      <c r="B3364" t="s">
        <v>144</v>
      </c>
      <c r="C3364" t="s">
        <v>44</v>
      </c>
      <c r="D3364" t="s">
        <v>45</v>
      </c>
      <c r="E3364">
        <v>2019</v>
      </c>
      <c r="F3364" t="s">
        <v>133</v>
      </c>
      <c r="G3364">
        <v>5.5</v>
      </c>
    </row>
    <row r="3365" spans="1:7" x14ac:dyDescent="0.2">
      <c r="A3365">
        <v>46</v>
      </c>
      <c r="B3365" t="s">
        <v>144</v>
      </c>
      <c r="C3365" t="s">
        <v>44</v>
      </c>
      <c r="D3365" t="s">
        <v>45</v>
      </c>
      <c r="E3365">
        <v>2018</v>
      </c>
      <c r="F3365" t="s">
        <v>133</v>
      </c>
      <c r="G3365">
        <v>5.4</v>
      </c>
    </row>
    <row r="3366" spans="1:7" x14ac:dyDescent="0.2">
      <c r="A3366">
        <v>46</v>
      </c>
      <c r="B3366" t="s">
        <v>144</v>
      </c>
      <c r="C3366" t="s">
        <v>44</v>
      </c>
      <c r="D3366" t="s">
        <v>45</v>
      </c>
      <c r="E3366">
        <v>2020</v>
      </c>
      <c r="F3366" t="s">
        <v>133</v>
      </c>
      <c r="G3366">
        <v>5.6</v>
      </c>
    </row>
    <row r="3367" spans="1:7" x14ac:dyDescent="0.2">
      <c r="A3367">
        <v>46</v>
      </c>
      <c r="B3367" t="s">
        <v>144</v>
      </c>
      <c r="C3367" t="s">
        <v>44</v>
      </c>
      <c r="D3367" t="s">
        <v>45</v>
      </c>
      <c r="E3367">
        <v>2017</v>
      </c>
      <c r="F3367" t="s">
        <v>134</v>
      </c>
      <c r="G3367">
        <v>5.3</v>
      </c>
    </row>
    <row r="3368" spans="1:7" x14ac:dyDescent="0.2">
      <c r="A3368">
        <v>46</v>
      </c>
      <c r="B3368" t="s">
        <v>144</v>
      </c>
      <c r="C3368" t="s">
        <v>44</v>
      </c>
      <c r="D3368" t="s">
        <v>45</v>
      </c>
      <c r="E3368">
        <v>2019</v>
      </c>
      <c r="F3368" t="s">
        <v>1</v>
      </c>
      <c r="G3368">
        <v>5.9</v>
      </c>
    </row>
    <row r="3369" spans="1:7" x14ac:dyDescent="0.2">
      <c r="A3369">
        <v>46</v>
      </c>
      <c r="B3369" t="s">
        <v>144</v>
      </c>
      <c r="C3369" t="s">
        <v>44</v>
      </c>
      <c r="D3369" t="s">
        <v>45</v>
      </c>
      <c r="E3369">
        <v>2018</v>
      </c>
      <c r="F3369" t="s">
        <v>1</v>
      </c>
      <c r="G3369">
        <v>5.6</v>
      </c>
    </row>
    <row r="3370" spans="1:7" x14ac:dyDescent="0.2">
      <c r="A3370">
        <v>46</v>
      </c>
      <c r="B3370" t="s">
        <v>144</v>
      </c>
      <c r="C3370" t="s">
        <v>44</v>
      </c>
      <c r="D3370" t="s">
        <v>45</v>
      </c>
      <c r="E3370">
        <v>2020</v>
      </c>
      <c r="F3370" t="s">
        <v>1</v>
      </c>
      <c r="G3370">
        <v>6.1</v>
      </c>
    </row>
    <row r="3371" spans="1:7" x14ac:dyDescent="0.2">
      <c r="A3371">
        <v>46</v>
      </c>
      <c r="B3371" t="s">
        <v>144</v>
      </c>
      <c r="C3371" t="s">
        <v>44</v>
      </c>
      <c r="D3371" t="s">
        <v>45</v>
      </c>
      <c r="E3371">
        <v>2018</v>
      </c>
      <c r="F3371" t="s">
        <v>0</v>
      </c>
      <c r="G3371">
        <v>5.5</v>
      </c>
    </row>
    <row r="3372" spans="1:7" x14ac:dyDescent="0.2">
      <c r="A3372">
        <v>46</v>
      </c>
      <c r="B3372" t="s">
        <v>144</v>
      </c>
      <c r="C3372" t="s">
        <v>44</v>
      </c>
      <c r="D3372" t="s">
        <v>45</v>
      </c>
      <c r="E3372">
        <v>2020</v>
      </c>
      <c r="F3372" t="s">
        <v>0</v>
      </c>
      <c r="G3372">
        <v>5.8</v>
      </c>
    </row>
    <row r="3373" spans="1:7" x14ac:dyDescent="0.2">
      <c r="A3373">
        <v>46</v>
      </c>
      <c r="B3373" t="s">
        <v>144</v>
      </c>
      <c r="C3373" t="s">
        <v>44</v>
      </c>
      <c r="D3373" t="s">
        <v>45</v>
      </c>
      <c r="E3373">
        <v>2019</v>
      </c>
      <c r="F3373" t="s">
        <v>0</v>
      </c>
      <c r="G3373">
        <v>5.7</v>
      </c>
    </row>
    <row r="3374" spans="1:7" x14ac:dyDescent="0.2">
      <c r="A3374">
        <v>46</v>
      </c>
      <c r="B3374" t="s">
        <v>144</v>
      </c>
      <c r="C3374" t="s">
        <v>44</v>
      </c>
      <c r="D3374" t="s">
        <v>45</v>
      </c>
      <c r="E3374">
        <v>2015</v>
      </c>
      <c r="F3374" t="s">
        <v>135</v>
      </c>
      <c r="G3374">
        <v>5.7</v>
      </c>
    </row>
    <row r="3375" spans="1:7" x14ac:dyDescent="0.2">
      <c r="A3375">
        <v>46</v>
      </c>
      <c r="B3375" t="s">
        <v>145</v>
      </c>
      <c r="C3375" t="s">
        <v>44</v>
      </c>
      <c r="D3375" t="s">
        <v>45</v>
      </c>
      <c r="E3375">
        <v>2017</v>
      </c>
      <c r="F3375" t="s">
        <v>135</v>
      </c>
      <c r="G3375">
        <v>5.6</v>
      </c>
    </row>
    <row r="3376" spans="1:7" x14ac:dyDescent="0.2">
      <c r="A3376">
        <v>46</v>
      </c>
      <c r="B3376" t="s">
        <v>145</v>
      </c>
      <c r="C3376" t="s">
        <v>44</v>
      </c>
      <c r="D3376" t="s">
        <v>45</v>
      </c>
      <c r="E3376">
        <v>2020</v>
      </c>
      <c r="F3376" t="s">
        <v>0</v>
      </c>
      <c r="G3376">
        <v>5.7</v>
      </c>
    </row>
    <row r="3377" spans="1:7" x14ac:dyDescent="0.2">
      <c r="A3377">
        <v>46</v>
      </c>
      <c r="B3377" t="s">
        <v>145</v>
      </c>
      <c r="C3377" t="s">
        <v>44</v>
      </c>
      <c r="D3377" t="s">
        <v>45</v>
      </c>
      <c r="E3377">
        <v>2019</v>
      </c>
      <c r="F3377" t="s">
        <v>0</v>
      </c>
      <c r="G3377">
        <v>5.65</v>
      </c>
    </row>
    <row r="3378" spans="1:7" x14ac:dyDescent="0.2">
      <c r="A3378">
        <v>46</v>
      </c>
      <c r="B3378" t="s">
        <v>145</v>
      </c>
      <c r="C3378" t="s">
        <v>44</v>
      </c>
      <c r="D3378" t="s">
        <v>45</v>
      </c>
      <c r="E3378">
        <v>2021</v>
      </c>
      <c r="F3378" t="s">
        <v>0</v>
      </c>
      <c r="G3378">
        <v>5.75</v>
      </c>
    </row>
    <row r="3379" spans="1:7" x14ac:dyDescent="0.2">
      <c r="A3379">
        <v>46</v>
      </c>
      <c r="B3379" t="s">
        <v>145</v>
      </c>
      <c r="C3379" t="s">
        <v>44</v>
      </c>
      <c r="D3379" t="s">
        <v>45</v>
      </c>
      <c r="E3379">
        <v>2018</v>
      </c>
      <c r="F3379" t="s">
        <v>134</v>
      </c>
      <c r="G3379">
        <v>5.6</v>
      </c>
    </row>
    <row r="3380" spans="1:7" x14ac:dyDescent="0.2">
      <c r="A3380">
        <v>46</v>
      </c>
      <c r="B3380" t="s">
        <v>145</v>
      </c>
      <c r="C3380" t="s">
        <v>44</v>
      </c>
      <c r="D3380" t="s">
        <v>45</v>
      </c>
      <c r="E3380">
        <v>2020</v>
      </c>
      <c r="F3380" t="s">
        <v>1</v>
      </c>
      <c r="G3380">
        <v>5.8</v>
      </c>
    </row>
    <row r="3381" spans="1:7" x14ac:dyDescent="0.2">
      <c r="A3381">
        <v>46</v>
      </c>
      <c r="B3381" t="s">
        <v>145</v>
      </c>
      <c r="C3381" t="s">
        <v>44</v>
      </c>
      <c r="D3381" t="s">
        <v>45</v>
      </c>
      <c r="E3381">
        <v>2019</v>
      </c>
      <c r="F3381" t="s">
        <v>1</v>
      </c>
      <c r="G3381">
        <v>5.7</v>
      </c>
    </row>
    <row r="3382" spans="1:7" x14ac:dyDescent="0.2">
      <c r="A3382">
        <v>46</v>
      </c>
      <c r="B3382" t="s">
        <v>145</v>
      </c>
      <c r="C3382" t="s">
        <v>44</v>
      </c>
      <c r="D3382" t="s">
        <v>45</v>
      </c>
      <c r="E3382">
        <v>2021</v>
      </c>
      <c r="F3382" t="s">
        <v>1</v>
      </c>
      <c r="G3382">
        <v>5.9</v>
      </c>
    </row>
    <row r="3383" spans="1:7" x14ac:dyDescent="0.2">
      <c r="A3383">
        <v>46</v>
      </c>
      <c r="B3383" t="s">
        <v>145</v>
      </c>
      <c r="C3383" t="s">
        <v>44</v>
      </c>
      <c r="D3383" t="s">
        <v>45</v>
      </c>
      <c r="E3383">
        <v>2019</v>
      </c>
      <c r="F3383" t="s">
        <v>133</v>
      </c>
      <c r="G3383">
        <v>5.6</v>
      </c>
    </row>
    <row r="3384" spans="1:7" x14ac:dyDescent="0.2">
      <c r="A3384">
        <v>46</v>
      </c>
      <c r="B3384" t="s">
        <v>145</v>
      </c>
      <c r="C3384" t="s">
        <v>44</v>
      </c>
      <c r="D3384" t="s">
        <v>45</v>
      </c>
      <c r="E3384">
        <v>2021</v>
      </c>
      <c r="F3384" t="s">
        <v>133</v>
      </c>
      <c r="G3384">
        <v>5.7</v>
      </c>
    </row>
    <row r="3385" spans="1:7" x14ac:dyDescent="0.2">
      <c r="A3385">
        <v>46</v>
      </c>
      <c r="B3385" t="s">
        <v>145</v>
      </c>
      <c r="C3385" t="s">
        <v>44</v>
      </c>
      <c r="D3385" t="s">
        <v>45</v>
      </c>
      <c r="E3385">
        <v>2020</v>
      </c>
      <c r="F3385" t="s">
        <v>133</v>
      </c>
      <c r="G3385">
        <v>5.65</v>
      </c>
    </row>
    <row r="3386" spans="1:7" x14ac:dyDescent="0.2">
      <c r="A3386">
        <v>46</v>
      </c>
      <c r="B3386" t="s">
        <v>145</v>
      </c>
      <c r="C3386" t="s">
        <v>44</v>
      </c>
      <c r="D3386" t="s">
        <v>45</v>
      </c>
      <c r="E3386">
        <v>2016</v>
      </c>
      <c r="F3386" t="s">
        <v>135</v>
      </c>
      <c r="G3386">
        <v>5.6</v>
      </c>
    </row>
    <row r="3387" spans="1:7" x14ac:dyDescent="0.2">
      <c r="A3387">
        <v>46</v>
      </c>
      <c r="B3387" t="s">
        <v>146</v>
      </c>
      <c r="C3387" t="s">
        <v>44</v>
      </c>
      <c r="D3387" t="s">
        <v>45</v>
      </c>
      <c r="E3387">
        <v>2017</v>
      </c>
      <c r="F3387" t="s">
        <v>135</v>
      </c>
      <c r="G3387">
        <v>5.6</v>
      </c>
    </row>
    <row r="3388" spans="1:7" x14ac:dyDescent="0.2">
      <c r="A3388">
        <v>46</v>
      </c>
      <c r="B3388" t="s">
        <v>146</v>
      </c>
      <c r="C3388" t="s">
        <v>44</v>
      </c>
      <c r="D3388" t="s">
        <v>45</v>
      </c>
      <c r="E3388">
        <v>2021</v>
      </c>
      <c r="F3388" t="s">
        <v>133</v>
      </c>
      <c r="G3388">
        <v>7.7</v>
      </c>
    </row>
    <row r="3389" spans="1:7" x14ac:dyDescent="0.2">
      <c r="A3389">
        <v>46</v>
      </c>
      <c r="B3389" t="s">
        <v>146</v>
      </c>
      <c r="C3389" t="s">
        <v>44</v>
      </c>
      <c r="D3389" t="s">
        <v>45</v>
      </c>
      <c r="E3389">
        <v>2020</v>
      </c>
      <c r="F3389" t="s">
        <v>133</v>
      </c>
      <c r="G3389">
        <v>7.7</v>
      </c>
    </row>
    <row r="3390" spans="1:7" x14ac:dyDescent="0.2">
      <c r="A3390">
        <v>46</v>
      </c>
      <c r="B3390" t="s">
        <v>146</v>
      </c>
      <c r="C3390" t="s">
        <v>44</v>
      </c>
      <c r="D3390" t="s">
        <v>45</v>
      </c>
      <c r="E3390">
        <v>2022</v>
      </c>
      <c r="F3390" t="s">
        <v>133</v>
      </c>
      <c r="G3390">
        <v>7.7</v>
      </c>
    </row>
    <row r="3391" spans="1:7" x14ac:dyDescent="0.2">
      <c r="A3391">
        <v>46</v>
      </c>
      <c r="B3391" t="s">
        <v>146</v>
      </c>
      <c r="C3391" t="s">
        <v>44</v>
      </c>
      <c r="D3391" t="s">
        <v>45</v>
      </c>
      <c r="E3391">
        <v>2018</v>
      </c>
      <c r="F3391" t="s">
        <v>135</v>
      </c>
      <c r="G3391">
        <v>7.9</v>
      </c>
    </row>
    <row r="3392" spans="1:7" x14ac:dyDescent="0.2">
      <c r="A3392">
        <v>46</v>
      </c>
      <c r="B3392" t="s">
        <v>146</v>
      </c>
      <c r="C3392" t="s">
        <v>44</v>
      </c>
      <c r="D3392" t="s">
        <v>45</v>
      </c>
      <c r="E3392">
        <v>2021</v>
      </c>
      <c r="F3392" t="s">
        <v>0</v>
      </c>
      <c r="G3392">
        <v>7.81</v>
      </c>
    </row>
    <row r="3393" spans="1:7" x14ac:dyDescent="0.2">
      <c r="A3393">
        <v>46</v>
      </c>
      <c r="B3393" t="s">
        <v>146</v>
      </c>
      <c r="C3393" t="s">
        <v>44</v>
      </c>
      <c r="D3393" t="s">
        <v>45</v>
      </c>
      <c r="E3393">
        <v>2020</v>
      </c>
      <c r="F3393" t="s">
        <v>0</v>
      </c>
      <c r="G3393">
        <v>7.8</v>
      </c>
    </row>
    <row r="3394" spans="1:7" x14ac:dyDescent="0.2">
      <c r="A3394">
        <v>46</v>
      </c>
      <c r="B3394" t="s">
        <v>146</v>
      </c>
      <c r="C3394" t="s">
        <v>44</v>
      </c>
      <c r="D3394" t="s">
        <v>45</v>
      </c>
      <c r="E3394">
        <v>2022</v>
      </c>
      <c r="F3394" t="s">
        <v>0</v>
      </c>
      <c r="G3394">
        <v>7.82</v>
      </c>
    </row>
    <row r="3395" spans="1:7" x14ac:dyDescent="0.2">
      <c r="A3395">
        <v>46</v>
      </c>
      <c r="B3395" t="s">
        <v>146</v>
      </c>
      <c r="C3395" t="s">
        <v>44</v>
      </c>
      <c r="D3395" t="s">
        <v>45</v>
      </c>
      <c r="E3395">
        <v>2019</v>
      </c>
      <c r="F3395" t="s">
        <v>134</v>
      </c>
      <c r="G3395">
        <v>7.9</v>
      </c>
    </row>
    <row r="3396" spans="1:7" x14ac:dyDescent="0.2">
      <c r="A3396">
        <v>46</v>
      </c>
      <c r="B3396" t="s">
        <v>146</v>
      </c>
      <c r="C3396" t="s">
        <v>44</v>
      </c>
      <c r="D3396" t="s">
        <v>45</v>
      </c>
      <c r="E3396">
        <v>2021</v>
      </c>
      <c r="F3396" t="s">
        <v>1</v>
      </c>
      <c r="G3396">
        <v>7.92</v>
      </c>
    </row>
    <row r="3397" spans="1:7" x14ac:dyDescent="0.2">
      <c r="A3397">
        <v>46</v>
      </c>
      <c r="B3397" t="s">
        <v>146</v>
      </c>
      <c r="C3397" t="s">
        <v>44</v>
      </c>
      <c r="D3397" t="s">
        <v>45</v>
      </c>
      <c r="E3397">
        <v>2020</v>
      </c>
      <c r="F3397" t="s">
        <v>1</v>
      </c>
      <c r="G3397">
        <v>7.9</v>
      </c>
    </row>
    <row r="3398" spans="1:7" x14ac:dyDescent="0.2">
      <c r="A3398">
        <v>46</v>
      </c>
      <c r="B3398" t="s">
        <v>146</v>
      </c>
      <c r="C3398" t="s">
        <v>44</v>
      </c>
      <c r="D3398" t="s">
        <v>45</v>
      </c>
      <c r="E3398">
        <v>2022</v>
      </c>
      <c r="F3398" t="s">
        <v>1</v>
      </c>
      <c r="G3398">
        <v>7.94</v>
      </c>
    </row>
    <row r="3399" spans="1:7" x14ac:dyDescent="0.2">
      <c r="A3399">
        <v>47</v>
      </c>
      <c r="B3399" t="s">
        <v>136</v>
      </c>
      <c r="C3399" t="s">
        <v>46</v>
      </c>
      <c r="D3399" t="s">
        <v>47</v>
      </c>
      <c r="E3399">
        <v>2007</v>
      </c>
      <c r="F3399" t="s">
        <v>135</v>
      </c>
      <c r="G3399">
        <v>19153.7</v>
      </c>
    </row>
    <row r="3400" spans="1:7" x14ac:dyDescent="0.2">
      <c r="A3400">
        <v>47</v>
      </c>
      <c r="B3400" t="s">
        <v>136</v>
      </c>
      <c r="C3400" t="s">
        <v>46</v>
      </c>
      <c r="D3400" t="s">
        <v>47</v>
      </c>
      <c r="E3400">
        <v>2008</v>
      </c>
      <c r="F3400" t="s">
        <v>135</v>
      </c>
      <c r="G3400">
        <v>22753</v>
      </c>
    </row>
    <row r="3401" spans="1:7" x14ac:dyDescent="0.2">
      <c r="A3401">
        <v>47</v>
      </c>
      <c r="B3401" t="s">
        <v>136</v>
      </c>
      <c r="C3401" t="s">
        <v>46</v>
      </c>
      <c r="D3401" t="s">
        <v>47</v>
      </c>
      <c r="E3401">
        <v>2009</v>
      </c>
      <c r="F3401" t="s">
        <v>134</v>
      </c>
      <c r="G3401">
        <v>16268.4</v>
      </c>
    </row>
    <row r="3402" spans="1:7" x14ac:dyDescent="0.2">
      <c r="A3402">
        <v>47</v>
      </c>
      <c r="B3402" t="s">
        <v>136</v>
      </c>
      <c r="C3402" t="s">
        <v>46</v>
      </c>
      <c r="D3402" t="s">
        <v>47</v>
      </c>
      <c r="E3402">
        <v>2010</v>
      </c>
      <c r="F3402" t="s">
        <v>0</v>
      </c>
      <c r="G3402">
        <v>17000</v>
      </c>
    </row>
    <row r="3403" spans="1:7" x14ac:dyDescent="0.2">
      <c r="A3403">
        <v>47</v>
      </c>
      <c r="B3403" t="s">
        <v>136</v>
      </c>
      <c r="C3403" t="s">
        <v>46</v>
      </c>
      <c r="D3403" t="s">
        <v>47</v>
      </c>
      <c r="E3403">
        <v>2011</v>
      </c>
      <c r="F3403" t="s">
        <v>0</v>
      </c>
      <c r="G3403">
        <v>18160</v>
      </c>
    </row>
    <row r="3404" spans="1:7" x14ac:dyDescent="0.2">
      <c r="A3404">
        <v>47</v>
      </c>
      <c r="B3404" t="s">
        <v>136</v>
      </c>
      <c r="C3404" t="s">
        <v>46</v>
      </c>
      <c r="D3404" t="s">
        <v>47</v>
      </c>
      <c r="E3404">
        <v>2011</v>
      </c>
      <c r="F3404" t="s">
        <v>1</v>
      </c>
      <c r="G3404">
        <v>20320</v>
      </c>
    </row>
    <row r="3405" spans="1:7" x14ac:dyDescent="0.2">
      <c r="A3405">
        <v>47</v>
      </c>
      <c r="B3405" t="s">
        <v>136</v>
      </c>
      <c r="C3405" t="s">
        <v>46</v>
      </c>
      <c r="D3405" t="s">
        <v>47</v>
      </c>
      <c r="E3405">
        <v>2012</v>
      </c>
      <c r="F3405" t="s">
        <v>0</v>
      </c>
      <c r="G3405">
        <v>19600</v>
      </c>
    </row>
    <row r="3406" spans="1:7" x14ac:dyDescent="0.2">
      <c r="A3406">
        <v>47</v>
      </c>
      <c r="B3406" t="s">
        <v>136</v>
      </c>
      <c r="C3406" t="s">
        <v>46</v>
      </c>
      <c r="D3406" t="s">
        <v>47</v>
      </c>
      <c r="E3406">
        <v>2012</v>
      </c>
      <c r="F3406" t="s">
        <v>1</v>
      </c>
      <c r="G3406">
        <v>22600</v>
      </c>
    </row>
    <row r="3407" spans="1:7" x14ac:dyDescent="0.2">
      <c r="A3407">
        <v>47</v>
      </c>
      <c r="B3407" t="s">
        <v>136</v>
      </c>
      <c r="C3407" t="s">
        <v>46</v>
      </c>
      <c r="D3407" t="s">
        <v>47</v>
      </c>
      <c r="E3407">
        <v>2010</v>
      </c>
      <c r="F3407" t="s">
        <v>1</v>
      </c>
      <c r="G3407">
        <v>18175</v>
      </c>
    </row>
    <row r="3408" spans="1:7" x14ac:dyDescent="0.2">
      <c r="A3408">
        <v>47</v>
      </c>
      <c r="B3408" t="s">
        <v>137</v>
      </c>
      <c r="C3408" t="s">
        <v>46</v>
      </c>
      <c r="D3408" t="s">
        <v>47</v>
      </c>
      <c r="E3408">
        <v>2008</v>
      </c>
      <c r="F3408" t="s">
        <v>135</v>
      </c>
      <c r="G3408">
        <v>26133.4</v>
      </c>
    </row>
    <row r="3409" spans="1:7" x14ac:dyDescent="0.2">
      <c r="A3409">
        <v>47</v>
      </c>
      <c r="B3409" t="s">
        <v>137</v>
      </c>
      <c r="C3409" t="s">
        <v>46</v>
      </c>
      <c r="D3409" t="s">
        <v>47</v>
      </c>
      <c r="E3409">
        <v>2012</v>
      </c>
      <c r="F3409" t="s">
        <v>1</v>
      </c>
      <c r="G3409">
        <v>25750</v>
      </c>
    </row>
    <row r="3410" spans="1:7" x14ac:dyDescent="0.2">
      <c r="A3410">
        <v>47</v>
      </c>
      <c r="B3410" t="s">
        <v>137</v>
      </c>
      <c r="C3410" t="s">
        <v>46</v>
      </c>
      <c r="D3410" t="s">
        <v>47</v>
      </c>
      <c r="E3410">
        <v>2011</v>
      </c>
      <c r="F3410" t="s">
        <v>0</v>
      </c>
      <c r="G3410">
        <v>22920</v>
      </c>
    </row>
    <row r="3411" spans="1:7" x14ac:dyDescent="0.2">
      <c r="A3411">
        <v>47</v>
      </c>
      <c r="B3411" t="s">
        <v>137</v>
      </c>
      <c r="C3411" t="s">
        <v>46</v>
      </c>
      <c r="D3411" t="s">
        <v>47</v>
      </c>
      <c r="E3411">
        <v>2009</v>
      </c>
      <c r="F3411" t="s">
        <v>135</v>
      </c>
      <c r="G3411">
        <v>18681.7</v>
      </c>
    </row>
    <row r="3412" spans="1:7" x14ac:dyDescent="0.2">
      <c r="A3412">
        <v>47</v>
      </c>
      <c r="B3412" t="s">
        <v>137</v>
      </c>
      <c r="C3412" t="s">
        <v>46</v>
      </c>
      <c r="D3412" t="s">
        <v>47</v>
      </c>
      <c r="E3412">
        <v>2013</v>
      </c>
      <c r="F3412" t="s">
        <v>0</v>
      </c>
      <c r="G3412">
        <v>27450</v>
      </c>
    </row>
    <row r="3413" spans="1:7" x14ac:dyDescent="0.2">
      <c r="A3413">
        <v>47</v>
      </c>
      <c r="B3413" t="s">
        <v>137</v>
      </c>
      <c r="C3413" t="s">
        <v>46</v>
      </c>
      <c r="D3413" t="s">
        <v>47</v>
      </c>
      <c r="E3413">
        <v>2011</v>
      </c>
      <c r="F3413" t="s">
        <v>1</v>
      </c>
      <c r="G3413">
        <v>23250</v>
      </c>
    </row>
    <row r="3414" spans="1:7" x14ac:dyDescent="0.2">
      <c r="A3414">
        <v>47</v>
      </c>
      <c r="B3414" t="s">
        <v>137</v>
      </c>
      <c r="C3414" t="s">
        <v>46</v>
      </c>
      <c r="D3414" t="s">
        <v>47</v>
      </c>
      <c r="E3414">
        <v>2010</v>
      </c>
      <c r="F3414" t="s">
        <v>134</v>
      </c>
      <c r="G3414">
        <v>20600</v>
      </c>
    </row>
    <row r="3415" spans="1:7" x14ac:dyDescent="0.2">
      <c r="A3415">
        <v>47</v>
      </c>
      <c r="B3415" t="s">
        <v>137</v>
      </c>
      <c r="C3415" t="s">
        <v>46</v>
      </c>
      <c r="D3415" t="s">
        <v>47</v>
      </c>
      <c r="E3415">
        <v>2013</v>
      </c>
      <c r="F3415" t="s">
        <v>1</v>
      </c>
      <c r="G3415">
        <v>28650</v>
      </c>
    </row>
    <row r="3416" spans="1:7" x14ac:dyDescent="0.2">
      <c r="A3416">
        <v>47</v>
      </c>
      <c r="B3416" t="s">
        <v>137</v>
      </c>
      <c r="C3416" t="s">
        <v>46</v>
      </c>
      <c r="D3416" t="s">
        <v>47</v>
      </c>
      <c r="E3416">
        <v>2012</v>
      </c>
      <c r="F3416" t="s">
        <v>0</v>
      </c>
      <c r="G3416">
        <v>25020</v>
      </c>
    </row>
    <row r="3417" spans="1:7" x14ac:dyDescent="0.2">
      <c r="A3417">
        <v>47</v>
      </c>
      <c r="B3417" t="s">
        <v>138</v>
      </c>
      <c r="C3417" t="s">
        <v>46</v>
      </c>
      <c r="D3417" t="s">
        <v>47</v>
      </c>
      <c r="E3417">
        <v>2011</v>
      </c>
      <c r="F3417" t="s">
        <v>134</v>
      </c>
      <c r="G3417">
        <v>25610</v>
      </c>
    </row>
    <row r="3418" spans="1:7" x14ac:dyDescent="0.2">
      <c r="A3418">
        <v>47</v>
      </c>
      <c r="B3418" t="s">
        <v>138</v>
      </c>
      <c r="C3418" t="s">
        <v>46</v>
      </c>
      <c r="D3418" t="s">
        <v>47</v>
      </c>
      <c r="E3418">
        <v>2013</v>
      </c>
      <c r="F3418" t="s">
        <v>0</v>
      </c>
      <c r="G3418">
        <v>33730</v>
      </c>
    </row>
    <row r="3419" spans="1:7" x14ac:dyDescent="0.2">
      <c r="A3419">
        <v>47</v>
      </c>
      <c r="B3419" t="s">
        <v>138</v>
      </c>
      <c r="C3419" t="s">
        <v>46</v>
      </c>
      <c r="D3419" t="s">
        <v>47</v>
      </c>
      <c r="E3419">
        <v>2012</v>
      </c>
      <c r="F3419" t="s">
        <v>0</v>
      </c>
      <c r="G3419">
        <v>29320</v>
      </c>
    </row>
    <row r="3420" spans="1:7" x14ac:dyDescent="0.2">
      <c r="A3420">
        <v>47</v>
      </c>
      <c r="B3420" t="s">
        <v>138</v>
      </c>
      <c r="C3420" t="s">
        <v>46</v>
      </c>
      <c r="D3420" t="s">
        <v>47</v>
      </c>
      <c r="E3420">
        <v>2013</v>
      </c>
      <c r="F3420" t="s">
        <v>1</v>
      </c>
      <c r="G3420">
        <v>34030</v>
      </c>
    </row>
    <row r="3421" spans="1:7" x14ac:dyDescent="0.2">
      <c r="A3421">
        <v>47</v>
      </c>
      <c r="B3421" t="s">
        <v>138</v>
      </c>
      <c r="C3421" t="s">
        <v>46</v>
      </c>
      <c r="D3421" t="s">
        <v>47</v>
      </c>
      <c r="E3421">
        <v>2012</v>
      </c>
      <c r="F3421" t="s">
        <v>1</v>
      </c>
      <c r="G3421">
        <v>29460</v>
      </c>
    </row>
    <row r="3422" spans="1:7" x14ac:dyDescent="0.2">
      <c r="A3422">
        <v>47</v>
      </c>
      <c r="B3422" t="s">
        <v>138</v>
      </c>
      <c r="C3422" t="s">
        <v>46</v>
      </c>
      <c r="D3422" t="s">
        <v>47</v>
      </c>
      <c r="E3422">
        <v>2010</v>
      </c>
      <c r="F3422" t="s">
        <v>135</v>
      </c>
      <c r="G3422">
        <v>22266.1</v>
      </c>
    </row>
    <row r="3423" spans="1:7" x14ac:dyDescent="0.2">
      <c r="A3423">
        <v>47</v>
      </c>
      <c r="B3423" t="s">
        <v>138</v>
      </c>
      <c r="C3423" t="s">
        <v>46</v>
      </c>
      <c r="D3423" t="s">
        <v>47</v>
      </c>
      <c r="E3423">
        <v>2014</v>
      </c>
      <c r="F3423" t="s">
        <v>0</v>
      </c>
      <c r="G3423">
        <v>38610</v>
      </c>
    </row>
    <row r="3424" spans="1:7" x14ac:dyDescent="0.2">
      <c r="A3424">
        <v>47</v>
      </c>
      <c r="B3424" t="s">
        <v>138</v>
      </c>
      <c r="C3424" t="s">
        <v>46</v>
      </c>
      <c r="D3424" t="s">
        <v>47</v>
      </c>
      <c r="E3424">
        <v>2014</v>
      </c>
      <c r="F3424" t="s">
        <v>1</v>
      </c>
      <c r="G3424">
        <v>39140</v>
      </c>
    </row>
    <row r="3425" spans="1:7" x14ac:dyDescent="0.2">
      <c r="A3425">
        <v>47</v>
      </c>
      <c r="B3425" t="s">
        <v>139</v>
      </c>
      <c r="C3425" t="s">
        <v>46</v>
      </c>
      <c r="D3425" t="s">
        <v>47</v>
      </c>
      <c r="E3425">
        <v>2013</v>
      </c>
      <c r="F3425" t="s">
        <v>1</v>
      </c>
      <c r="G3425">
        <v>34550</v>
      </c>
    </row>
    <row r="3426" spans="1:7" x14ac:dyDescent="0.2">
      <c r="A3426">
        <v>47</v>
      </c>
      <c r="B3426" t="s">
        <v>139</v>
      </c>
      <c r="C3426" t="s">
        <v>46</v>
      </c>
      <c r="D3426" t="s">
        <v>47</v>
      </c>
      <c r="E3426">
        <v>2015</v>
      </c>
      <c r="F3426" t="s">
        <v>0</v>
      </c>
      <c r="G3426">
        <v>44420</v>
      </c>
    </row>
    <row r="3427" spans="1:7" x14ac:dyDescent="0.2">
      <c r="A3427">
        <v>47</v>
      </c>
      <c r="B3427" t="s">
        <v>139</v>
      </c>
      <c r="C3427" t="s">
        <v>46</v>
      </c>
      <c r="D3427" t="s">
        <v>47</v>
      </c>
      <c r="E3427">
        <v>2011</v>
      </c>
      <c r="F3427" t="s">
        <v>135</v>
      </c>
      <c r="G3427">
        <v>29698.1</v>
      </c>
    </row>
    <row r="3428" spans="1:7" x14ac:dyDescent="0.2">
      <c r="A3428">
        <v>47</v>
      </c>
      <c r="B3428" t="s">
        <v>139</v>
      </c>
      <c r="C3428" t="s">
        <v>46</v>
      </c>
      <c r="D3428" t="s">
        <v>47</v>
      </c>
      <c r="E3428">
        <v>2014</v>
      </c>
      <c r="F3428" t="s">
        <v>0</v>
      </c>
      <c r="G3428">
        <v>38630</v>
      </c>
    </row>
    <row r="3429" spans="1:7" x14ac:dyDescent="0.2">
      <c r="A3429">
        <v>47</v>
      </c>
      <c r="B3429" t="s">
        <v>139</v>
      </c>
      <c r="C3429" t="s">
        <v>46</v>
      </c>
      <c r="D3429" t="s">
        <v>47</v>
      </c>
      <c r="E3429">
        <v>2015</v>
      </c>
      <c r="F3429" t="s">
        <v>1</v>
      </c>
      <c r="G3429">
        <v>45460</v>
      </c>
    </row>
    <row r="3430" spans="1:7" x14ac:dyDescent="0.2">
      <c r="A3430">
        <v>47</v>
      </c>
      <c r="B3430" t="s">
        <v>139</v>
      </c>
      <c r="C3430" t="s">
        <v>46</v>
      </c>
      <c r="D3430" t="s">
        <v>47</v>
      </c>
      <c r="E3430">
        <v>2012</v>
      </c>
      <c r="F3430" t="s">
        <v>134</v>
      </c>
      <c r="G3430">
        <v>30750</v>
      </c>
    </row>
    <row r="3431" spans="1:7" x14ac:dyDescent="0.2">
      <c r="A3431">
        <v>47</v>
      </c>
      <c r="B3431" t="s">
        <v>139</v>
      </c>
      <c r="C3431" t="s">
        <v>46</v>
      </c>
      <c r="D3431" t="s">
        <v>47</v>
      </c>
      <c r="E3431">
        <v>2014</v>
      </c>
      <c r="F3431" t="s">
        <v>1</v>
      </c>
      <c r="G3431">
        <v>39360</v>
      </c>
    </row>
    <row r="3432" spans="1:7" x14ac:dyDescent="0.2">
      <c r="A3432">
        <v>47</v>
      </c>
      <c r="B3432" t="s">
        <v>139</v>
      </c>
      <c r="C3432" t="s">
        <v>46</v>
      </c>
      <c r="D3432" t="s">
        <v>47</v>
      </c>
      <c r="E3432">
        <v>2013</v>
      </c>
      <c r="F3432" t="s">
        <v>0</v>
      </c>
      <c r="G3432">
        <v>34220</v>
      </c>
    </row>
    <row r="3433" spans="1:7" x14ac:dyDescent="0.2">
      <c r="A3433">
        <v>47</v>
      </c>
      <c r="B3433" t="s">
        <v>140</v>
      </c>
      <c r="C3433" t="s">
        <v>46</v>
      </c>
      <c r="D3433" t="s">
        <v>47</v>
      </c>
      <c r="E3433">
        <v>2011</v>
      </c>
      <c r="F3433" t="s">
        <v>135</v>
      </c>
      <c r="G3433">
        <v>29641</v>
      </c>
    </row>
    <row r="3434" spans="1:7" x14ac:dyDescent="0.2">
      <c r="A3434">
        <v>47</v>
      </c>
      <c r="B3434" t="s">
        <v>140</v>
      </c>
      <c r="C3434" t="s">
        <v>46</v>
      </c>
      <c r="D3434" t="s">
        <v>47</v>
      </c>
      <c r="E3434">
        <v>2015</v>
      </c>
      <c r="F3434" t="s">
        <v>1</v>
      </c>
      <c r="G3434">
        <v>44060</v>
      </c>
    </row>
    <row r="3435" spans="1:7" x14ac:dyDescent="0.2">
      <c r="A3435">
        <v>47</v>
      </c>
      <c r="B3435" t="s">
        <v>140</v>
      </c>
      <c r="C3435" t="s">
        <v>46</v>
      </c>
      <c r="D3435" t="s">
        <v>47</v>
      </c>
      <c r="E3435">
        <v>2014</v>
      </c>
      <c r="F3435" t="s">
        <v>0</v>
      </c>
      <c r="G3435">
        <v>38270</v>
      </c>
    </row>
    <row r="3436" spans="1:7" x14ac:dyDescent="0.2">
      <c r="A3436">
        <v>47</v>
      </c>
      <c r="B3436" t="s">
        <v>140</v>
      </c>
      <c r="C3436" t="s">
        <v>46</v>
      </c>
      <c r="D3436" t="s">
        <v>47</v>
      </c>
      <c r="E3436">
        <v>2012</v>
      </c>
      <c r="F3436" t="s">
        <v>135</v>
      </c>
      <c r="G3436">
        <v>32097.4</v>
      </c>
    </row>
    <row r="3437" spans="1:7" x14ac:dyDescent="0.2">
      <c r="A3437">
        <v>47</v>
      </c>
      <c r="B3437" t="s">
        <v>140</v>
      </c>
      <c r="C3437" t="s">
        <v>46</v>
      </c>
      <c r="D3437" t="s">
        <v>47</v>
      </c>
      <c r="E3437">
        <v>2016</v>
      </c>
      <c r="F3437" t="s">
        <v>0</v>
      </c>
      <c r="G3437">
        <v>47400</v>
      </c>
    </row>
    <row r="3438" spans="1:7" x14ac:dyDescent="0.2">
      <c r="A3438">
        <v>47</v>
      </c>
      <c r="B3438" t="s">
        <v>140</v>
      </c>
      <c r="C3438" t="s">
        <v>46</v>
      </c>
      <c r="D3438" t="s">
        <v>47</v>
      </c>
      <c r="E3438">
        <v>2014</v>
      </c>
      <c r="F3438" t="s">
        <v>1</v>
      </c>
      <c r="G3438">
        <v>39060</v>
      </c>
    </row>
    <row r="3439" spans="1:7" x14ac:dyDescent="0.2">
      <c r="A3439">
        <v>47</v>
      </c>
      <c r="B3439" t="s">
        <v>140</v>
      </c>
      <c r="C3439" t="s">
        <v>46</v>
      </c>
      <c r="D3439" t="s">
        <v>47</v>
      </c>
      <c r="E3439">
        <v>2013</v>
      </c>
      <c r="F3439" t="s">
        <v>134</v>
      </c>
      <c r="G3439">
        <v>35060</v>
      </c>
    </row>
    <row r="3440" spans="1:7" x14ac:dyDescent="0.2">
      <c r="A3440">
        <v>47</v>
      </c>
      <c r="B3440" t="s">
        <v>140</v>
      </c>
      <c r="C3440" t="s">
        <v>46</v>
      </c>
      <c r="D3440" t="s">
        <v>47</v>
      </c>
      <c r="E3440">
        <v>2016</v>
      </c>
      <c r="F3440" t="s">
        <v>1</v>
      </c>
      <c r="G3440">
        <v>50430</v>
      </c>
    </row>
    <row r="3441" spans="1:7" x14ac:dyDescent="0.2">
      <c r="A3441">
        <v>47</v>
      </c>
      <c r="B3441" t="s">
        <v>140</v>
      </c>
      <c r="C3441" t="s">
        <v>46</v>
      </c>
      <c r="D3441" t="s">
        <v>47</v>
      </c>
      <c r="E3441">
        <v>2015</v>
      </c>
      <c r="F3441" t="s">
        <v>0</v>
      </c>
      <c r="G3441">
        <v>42270</v>
      </c>
    </row>
    <row r="3442" spans="1:7" x14ac:dyDescent="0.2">
      <c r="A3442">
        <v>47</v>
      </c>
      <c r="B3442" t="s">
        <v>141</v>
      </c>
      <c r="C3442" t="s">
        <v>46</v>
      </c>
      <c r="D3442" t="s">
        <v>47</v>
      </c>
      <c r="E3442">
        <v>2014</v>
      </c>
      <c r="F3442" t="s">
        <v>134</v>
      </c>
      <c r="G3442">
        <v>32200</v>
      </c>
    </row>
    <row r="3443" spans="1:7" x14ac:dyDescent="0.2">
      <c r="A3443">
        <v>47</v>
      </c>
      <c r="B3443" t="s">
        <v>141</v>
      </c>
      <c r="C3443" t="s">
        <v>46</v>
      </c>
      <c r="D3443" t="s">
        <v>47</v>
      </c>
      <c r="E3443">
        <v>2016</v>
      </c>
      <c r="F3443" t="s">
        <v>0</v>
      </c>
      <c r="G3443">
        <v>39250</v>
      </c>
    </row>
    <row r="3444" spans="1:7" x14ac:dyDescent="0.2">
      <c r="A3444">
        <v>47</v>
      </c>
      <c r="B3444" t="s">
        <v>141</v>
      </c>
      <c r="C3444" t="s">
        <v>46</v>
      </c>
      <c r="D3444" t="s">
        <v>47</v>
      </c>
      <c r="E3444">
        <v>2015</v>
      </c>
      <c r="F3444" t="s">
        <v>0</v>
      </c>
      <c r="G3444">
        <v>35270</v>
      </c>
    </row>
    <row r="3445" spans="1:7" x14ac:dyDescent="0.2">
      <c r="A3445">
        <v>47</v>
      </c>
      <c r="B3445" t="s">
        <v>141</v>
      </c>
      <c r="C3445" t="s">
        <v>46</v>
      </c>
      <c r="D3445" t="s">
        <v>47</v>
      </c>
      <c r="E3445">
        <v>2012</v>
      </c>
      <c r="F3445" t="s">
        <v>135</v>
      </c>
      <c r="G3445">
        <v>33947.199999999997</v>
      </c>
    </row>
    <row r="3446" spans="1:7" x14ac:dyDescent="0.2">
      <c r="A3446">
        <v>47</v>
      </c>
      <c r="B3446" t="s">
        <v>141</v>
      </c>
      <c r="C3446" t="s">
        <v>46</v>
      </c>
      <c r="D3446" t="s">
        <v>47</v>
      </c>
      <c r="E3446">
        <v>2016</v>
      </c>
      <c r="F3446" t="s">
        <v>1</v>
      </c>
      <c r="G3446">
        <v>40450</v>
      </c>
    </row>
    <row r="3447" spans="1:7" x14ac:dyDescent="0.2">
      <c r="A3447">
        <v>47</v>
      </c>
      <c r="B3447" t="s">
        <v>141</v>
      </c>
      <c r="C3447" t="s">
        <v>46</v>
      </c>
      <c r="D3447" t="s">
        <v>47</v>
      </c>
      <c r="E3447">
        <v>2015</v>
      </c>
      <c r="F3447" t="s">
        <v>1</v>
      </c>
      <c r="G3447">
        <v>35830</v>
      </c>
    </row>
    <row r="3448" spans="1:7" x14ac:dyDescent="0.2">
      <c r="A3448">
        <v>47</v>
      </c>
      <c r="B3448" t="s">
        <v>141</v>
      </c>
      <c r="C3448" t="s">
        <v>46</v>
      </c>
      <c r="D3448" t="s">
        <v>47</v>
      </c>
      <c r="E3448">
        <v>2013</v>
      </c>
      <c r="F3448" t="s">
        <v>135</v>
      </c>
      <c r="G3448">
        <v>29979.8</v>
      </c>
    </row>
    <row r="3449" spans="1:7" x14ac:dyDescent="0.2">
      <c r="A3449">
        <v>47</v>
      </c>
      <c r="B3449" t="s">
        <v>141</v>
      </c>
      <c r="C3449" t="s">
        <v>46</v>
      </c>
      <c r="D3449" t="s">
        <v>47</v>
      </c>
      <c r="E3449">
        <v>2017</v>
      </c>
      <c r="F3449" t="s">
        <v>0</v>
      </c>
      <c r="G3449">
        <v>43890</v>
      </c>
    </row>
    <row r="3450" spans="1:7" x14ac:dyDescent="0.2">
      <c r="A3450">
        <v>47</v>
      </c>
      <c r="B3450" t="s">
        <v>141</v>
      </c>
      <c r="C3450" t="s">
        <v>46</v>
      </c>
      <c r="D3450" t="s">
        <v>47</v>
      </c>
      <c r="E3450">
        <v>2017</v>
      </c>
      <c r="F3450" t="s">
        <v>1</v>
      </c>
      <c r="G3450">
        <v>45880</v>
      </c>
    </row>
    <row r="3451" spans="1:7" x14ac:dyDescent="0.2">
      <c r="A3451">
        <v>47</v>
      </c>
      <c r="B3451" t="s">
        <v>142</v>
      </c>
      <c r="C3451" t="s">
        <v>46</v>
      </c>
      <c r="D3451" t="s">
        <v>47</v>
      </c>
      <c r="E3451">
        <v>2017</v>
      </c>
      <c r="F3451" t="s">
        <v>0</v>
      </c>
      <c r="G3451">
        <v>39690</v>
      </c>
    </row>
    <row r="3452" spans="1:7" x14ac:dyDescent="0.2">
      <c r="A3452">
        <v>47</v>
      </c>
      <c r="B3452" t="s">
        <v>142</v>
      </c>
      <c r="C3452" t="s">
        <v>46</v>
      </c>
      <c r="D3452" t="s">
        <v>47</v>
      </c>
      <c r="E3452">
        <v>2018</v>
      </c>
      <c r="F3452" t="s">
        <v>1</v>
      </c>
      <c r="G3452">
        <v>45680</v>
      </c>
    </row>
    <row r="3453" spans="1:7" x14ac:dyDescent="0.2">
      <c r="A3453">
        <v>47</v>
      </c>
      <c r="B3453" t="s">
        <v>142</v>
      </c>
      <c r="C3453" t="s">
        <v>46</v>
      </c>
      <c r="D3453" t="s">
        <v>47</v>
      </c>
      <c r="E3453">
        <v>2015</v>
      </c>
      <c r="F3453" t="s">
        <v>134</v>
      </c>
      <c r="G3453">
        <v>32510</v>
      </c>
    </row>
    <row r="3454" spans="1:7" x14ac:dyDescent="0.2">
      <c r="A3454">
        <v>47</v>
      </c>
      <c r="B3454" t="s">
        <v>142</v>
      </c>
      <c r="C3454" t="s">
        <v>46</v>
      </c>
      <c r="D3454" t="s">
        <v>47</v>
      </c>
      <c r="E3454">
        <v>2017</v>
      </c>
      <c r="F3454" t="s">
        <v>1</v>
      </c>
      <c r="G3454">
        <v>40850</v>
      </c>
    </row>
    <row r="3455" spans="1:7" x14ac:dyDescent="0.2">
      <c r="A3455">
        <v>47</v>
      </c>
      <c r="B3455" t="s">
        <v>142</v>
      </c>
      <c r="C3455" t="s">
        <v>46</v>
      </c>
      <c r="D3455" t="s">
        <v>47</v>
      </c>
      <c r="E3455">
        <v>2013</v>
      </c>
      <c r="F3455" t="s">
        <v>135</v>
      </c>
      <c r="G3455">
        <v>34204.199999999997</v>
      </c>
    </row>
    <row r="3456" spans="1:7" x14ac:dyDescent="0.2">
      <c r="A3456">
        <v>47</v>
      </c>
      <c r="B3456" t="s">
        <v>142</v>
      </c>
      <c r="C3456" t="s">
        <v>46</v>
      </c>
      <c r="D3456" t="s">
        <v>47</v>
      </c>
      <c r="E3456">
        <v>2016</v>
      </c>
      <c r="F3456" t="s">
        <v>0</v>
      </c>
      <c r="G3456">
        <v>35660</v>
      </c>
    </row>
    <row r="3457" spans="1:7" x14ac:dyDescent="0.2">
      <c r="A3457">
        <v>47</v>
      </c>
      <c r="B3457" t="s">
        <v>142</v>
      </c>
      <c r="C3457" t="s">
        <v>46</v>
      </c>
      <c r="D3457" t="s">
        <v>47</v>
      </c>
      <c r="E3457">
        <v>2018</v>
      </c>
      <c r="F3457" t="s">
        <v>0</v>
      </c>
      <c r="G3457">
        <v>43750</v>
      </c>
    </row>
    <row r="3458" spans="1:7" x14ac:dyDescent="0.2">
      <c r="A3458">
        <v>47</v>
      </c>
      <c r="B3458" t="s">
        <v>142</v>
      </c>
      <c r="C3458" t="s">
        <v>46</v>
      </c>
      <c r="D3458" t="s">
        <v>47</v>
      </c>
      <c r="E3458">
        <v>2014</v>
      </c>
      <c r="F3458" t="s">
        <v>135</v>
      </c>
      <c r="G3458">
        <v>30834.6</v>
      </c>
    </row>
    <row r="3459" spans="1:7" x14ac:dyDescent="0.2">
      <c r="A3459">
        <v>47</v>
      </c>
      <c r="B3459" t="s">
        <v>142</v>
      </c>
      <c r="C3459" t="s">
        <v>46</v>
      </c>
      <c r="D3459" t="s">
        <v>47</v>
      </c>
      <c r="E3459">
        <v>2016</v>
      </c>
      <c r="F3459" t="s">
        <v>1</v>
      </c>
      <c r="G3459">
        <v>36190</v>
      </c>
    </row>
    <row r="3460" spans="1:7" x14ac:dyDescent="0.2">
      <c r="A3460">
        <v>47</v>
      </c>
      <c r="B3460" t="s">
        <v>143</v>
      </c>
      <c r="C3460" t="s">
        <v>46</v>
      </c>
      <c r="D3460" t="s">
        <v>47</v>
      </c>
      <c r="E3460">
        <v>2016</v>
      </c>
      <c r="F3460" t="s">
        <v>134</v>
      </c>
      <c r="G3460">
        <v>33930</v>
      </c>
    </row>
    <row r="3461" spans="1:7" x14ac:dyDescent="0.2">
      <c r="A3461">
        <v>47</v>
      </c>
      <c r="B3461" t="s">
        <v>143</v>
      </c>
      <c r="C3461" t="s">
        <v>46</v>
      </c>
      <c r="D3461" t="s">
        <v>47</v>
      </c>
      <c r="E3461">
        <v>2019</v>
      </c>
      <c r="F3461" t="s">
        <v>1</v>
      </c>
      <c r="G3461">
        <v>47420</v>
      </c>
    </row>
    <row r="3462" spans="1:7" x14ac:dyDescent="0.2">
      <c r="A3462">
        <v>47</v>
      </c>
      <c r="B3462" t="s">
        <v>143</v>
      </c>
      <c r="C3462" t="s">
        <v>46</v>
      </c>
      <c r="D3462" t="s">
        <v>47</v>
      </c>
      <c r="E3462">
        <v>2018</v>
      </c>
      <c r="F3462" t="s">
        <v>0</v>
      </c>
      <c r="G3462">
        <v>39850</v>
      </c>
    </row>
    <row r="3463" spans="1:7" x14ac:dyDescent="0.2">
      <c r="A3463">
        <v>47</v>
      </c>
      <c r="B3463" t="s">
        <v>143</v>
      </c>
      <c r="C3463" t="s">
        <v>46</v>
      </c>
      <c r="D3463" t="s">
        <v>47</v>
      </c>
      <c r="E3463">
        <v>2017</v>
      </c>
      <c r="F3463" t="s">
        <v>0</v>
      </c>
      <c r="G3463">
        <v>36500</v>
      </c>
    </row>
    <row r="3464" spans="1:7" x14ac:dyDescent="0.2">
      <c r="A3464">
        <v>47</v>
      </c>
      <c r="B3464" t="s">
        <v>143</v>
      </c>
      <c r="C3464" t="s">
        <v>46</v>
      </c>
      <c r="D3464" t="s">
        <v>47</v>
      </c>
      <c r="E3464">
        <v>2018</v>
      </c>
      <c r="F3464" t="s">
        <v>1</v>
      </c>
      <c r="G3464">
        <v>41430</v>
      </c>
    </row>
    <row r="3465" spans="1:7" x14ac:dyDescent="0.2">
      <c r="A3465">
        <v>47</v>
      </c>
      <c r="B3465" t="s">
        <v>143</v>
      </c>
      <c r="C3465" t="s">
        <v>46</v>
      </c>
      <c r="D3465" t="s">
        <v>47</v>
      </c>
      <c r="E3465">
        <v>2017</v>
      </c>
      <c r="F3465" t="s">
        <v>1</v>
      </c>
      <c r="G3465">
        <v>37050</v>
      </c>
    </row>
    <row r="3466" spans="1:7" x14ac:dyDescent="0.2">
      <c r="A3466">
        <v>47</v>
      </c>
      <c r="B3466" t="s">
        <v>143</v>
      </c>
      <c r="C3466" t="s">
        <v>46</v>
      </c>
      <c r="D3466" t="s">
        <v>47</v>
      </c>
      <c r="E3466">
        <v>2019</v>
      </c>
      <c r="F3466" t="s">
        <v>0</v>
      </c>
      <c r="G3466">
        <v>44560</v>
      </c>
    </row>
    <row r="3467" spans="1:7" x14ac:dyDescent="0.2">
      <c r="A3467">
        <v>47</v>
      </c>
      <c r="B3467" t="s">
        <v>143</v>
      </c>
      <c r="C3467" t="s">
        <v>46</v>
      </c>
      <c r="D3467" t="s">
        <v>47</v>
      </c>
      <c r="E3467">
        <v>2014</v>
      </c>
      <c r="F3467" t="s">
        <v>135</v>
      </c>
      <c r="G3467">
        <v>33399.5</v>
      </c>
    </row>
    <row r="3468" spans="1:7" x14ac:dyDescent="0.2">
      <c r="A3468">
        <v>47</v>
      </c>
      <c r="B3468" t="s">
        <v>143</v>
      </c>
      <c r="C3468" t="s">
        <v>46</v>
      </c>
      <c r="D3468" t="s">
        <v>47</v>
      </c>
      <c r="E3468">
        <v>2015</v>
      </c>
      <c r="F3468" t="s">
        <v>135</v>
      </c>
      <c r="G3468">
        <v>32373.1</v>
      </c>
    </row>
    <row r="3469" spans="1:7" x14ac:dyDescent="0.2">
      <c r="A3469">
        <v>47</v>
      </c>
      <c r="B3469" t="s">
        <v>144</v>
      </c>
      <c r="C3469" t="s">
        <v>46</v>
      </c>
      <c r="D3469" t="s">
        <v>47</v>
      </c>
      <c r="E3469">
        <v>2016</v>
      </c>
      <c r="F3469" t="s">
        <v>135</v>
      </c>
      <c r="G3469">
        <v>35340.339999999997</v>
      </c>
    </row>
    <row r="3470" spans="1:7" x14ac:dyDescent="0.2">
      <c r="A3470">
        <v>47</v>
      </c>
      <c r="B3470" t="s">
        <v>144</v>
      </c>
      <c r="C3470" t="s">
        <v>46</v>
      </c>
      <c r="D3470" t="s">
        <v>47</v>
      </c>
      <c r="E3470">
        <v>2019</v>
      </c>
      <c r="F3470" t="s">
        <v>133</v>
      </c>
      <c r="G3470">
        <v>43350</v>
      </c>
    </row>
    <row r="3471" spans="1:7" x14ac:dyDescent="0.2">
      <c r="A3471">
        <v>47</v>
      </c>
      <c r="B3471" t="s">
        <v>144</v>
      </c>
      <c r="C3471" t="s">
        <v>46</v>
      </c>
      <c r="D3471" t="s">
        <v>47</v>
      </c>
      <c r="E3471">
        <v>2018</v>
      </c>
      <c r="F3471" t="s">
        <v>133</v>
      </c>
      <c r="G3471">
        <v>40500</v>
      </c>
    </row>
    <row r="3472" spans="1:7" x14ac:dyDescent="0.2">
      <c r="A3472">
        <v>47</v>
      </c>
      <c r="B3472" t="s">
        <v>144</v>
      </c>
      <c r="C3472" t="s">
        <v>46</v>
      </c>
      <c r="D3472" t="s">
        <v>47</v>
      </c>
      <c r="E3472">
        <v>2020</v>
      </c>
      <c r="F3472" t="s">
        <v>133</v>
      </c>
      <c r="G3472">
        <v>47300</v>
      </c>
    </row>
    <row r="3473" spans="1:7" x14ac:dyDescent="0.2">
      <c r="A3473">
        <v>47</v>
      </c>
      <c r="B3473" t="s">
        <v>144</v>
      </c>
      <c r="C3473" t="s">
        <v>46</v>
      </c>
      <c r="D3473" t="s">
        <v>47</v>
      </c>
      <c r="E3473">
        <v>2017</v>
      </c>
      <c r="F3473" t="s">
        <v>134</v>
      </c>
      <c r="G3473">
        <v>38549.242871999995</v>
      </c>
    </row>
    <row r="3474" spans="1:7" x14ac:dyDescent="0.2">
      <c r="A3474">
        <v>47</v>
      </c>
      <c r="B3474" t="s">
        <v>144</v>
      </c>
      <c r="C3474" t="s">
        <v>46</v>
      </c>
      <c r="D3474" t="s">
        <v>47</v>
      </c>
      <c r="E3474">
        <v>2019</v>
      </c>
      <c r="F3474" t="s">
        <v>1</v>
      </c>
      <c r="G3474">
        <v>48150</v>
      </c>
    </row>
    <row r="3475" spans="1:7" x14ac:dyDescent="0.2">
      <c r="A3475">
        <v>47</v>
      </c>
      <c r="B3475" t="s">
        <v>144</v>
      </c>
      <c r="C3475" t="s">
        <v>46</v>
      </c>
      <c r="D3475" t="s">
        <v>47</v>
      </c>
      <c r="E3475">
        <v>2018</v>
      </c>
      <c r="F3475" t="s">
        <v>1</v>
      </c>
      <c r="G3475">
        <v>43500</v>
      </c>
    </row>
    <row r="3476" spans="1:7" x14ac:dyDescent="0.2">
      <c r="A3476">
        <v>47</v>
      </c>
      <c r="B3476" t="s">
        <v>144</v>
      </c>
      <c r="C3476" t="s">
        <v>46</v>
      </c>
      <c r="D3476" t="s">
        <v>47</v>
      </c>
      <c r="E3476">
        <v>2020</v>
      </c>
      <c r="F3476" t="s">
        <v>1</v>
      </c>
      <c r="G3476">
        <v>54300</v>
      </c>
    </row>
    <row r="3477" spans="1:7" x14ac:dyDescent="0.2">
      <c r="A3477">
        <v>47</v>
      </c>
      <c r="B3477" t="s">
        <v>144</v>
      </c>
      <c r="C3477" t="s">
        <v>46</v>
      </c>
      <c r="D3477" t="s">
        <v>47</v>
      </c>
      <c r="E3477">
        <v>2018</v>
      </c>
      <c r="F3477" t="s">
        <v>0</v>
      </c>
      <c r="G3477">
        <v>41470</v>
      </c>
    </row>
    <row r="3478" spans="1:7" x14ac:dyDescent="0.2">
      <c r="A3478">
        <v>47</v>
      </c>
      <c r="B3478" t="s">
        <v>144</v>
      </c>
      <c r="C3478" t="s">
        <v>46</v>
      </c>
      <c r="D3478" t="s">
        <v>47</v>
      </c>
      <c r="E3478">
        <v>2020</v>
      </c>
      <c r="F3478" t="s">
        <v>0</v>
      </c>
      <c r="G3478">
        <v>50000</v>
      </c>
    </row>
    <row r="3479" spans="1:7" x14ac:dyDescent="0.2">
      <c r="A3479">
        <v>47</v>
      </c>
      <c r="B3479" t="s">
        <v>144</v>
      </c>
      <c r="C3479" t="s">
        <v>46</v>
      </c>
      <c r="D3479" t="s">
        <v>47</v>
      </c>
      <c r="E3479">
        <v>2019</v>
      </c>
      <c r="F3479" t="s">
        <v>0</v>
      </c>
      <c r="G3479">
        <v>45270</v>
      </c>
    </row>
    <row r="3480" spans="1:7" x14ac:dyDescent="0.2">
      <c r="A3480">
        <v>47</v>
      </c>
      <c r="B3480" t="s">
        <v>144</v>
      </c>
      <c r="C3480" t="s">
        <v>46</v>
      </c>
      <c r="D3480" t="s">
        <v>47</v>
      </c>
      <c r="E3480">
        <v>2015</v>
      </c>
      <c r="F3480" t="s">
        <v>135</v>
      </c>
      <c r="G3480">
        <v>32373.1</v>
      </c>
    </row>
    <row r="3481" spans="1:7" x14ac:dyDescent="0.2">
      <c r="A3481">
        <v>47</v>
      </c>
      <c r="B3481" t="s">
        <v>145</v>
      </c>
      <c r="C3481" t="s">
        <v>46</v>
      </c>
      <c r="D3481" t="s">
        <v>47</v>
      </c>
      <c r="E3481">
        <v>2017</v>
      </c>
      <c r="F3481" t="s">
        <v>135</v>
      </c>
      <c r="G3481">
        <v>41707.300000000003</v>
      </c>
    </row>
    <row r="3482" spans="1:7" x14ac:dyDescent="0.2">
      <c r="A3482">
        <v>47</v>
      </c>
      <c r="B3482" t="s">
        <v>145</v>
      </c>
      <c r="C3482" t="s">
        <v>46</v>
      </c>
      <c r="D3482" t="s">
        <v>47</v>
      </c>
      <c r="E3482">
        <v>2020</v>
      </c>
      <c r="F3482" t="s">
        <v>0</v>
      </c>
      <c r="G3482">
        <v>50000</v>
      </c>
    </row>
    <row r="3483" spans="1:7" x14ac:dyDescent="0.2">
      <c r="A3483">
        <v>47</v>
      </c>
      <c r="B3483" t="s">
        <v>145</v>
      </c>
      <c r="C3483" t="s">
        <v>46</v>
      </c>
      <c r="D3483" t="s">
        <v>47</v>
      </c>
      <c r="E3483">
        <v>2019</v>
      </c>
      <c r="F3483" t="s">
        <v>0</v>
      </c>
      <c r="G3483">
        <v>46700</v>
      </c>
    </row>
    <row r="3484" spans="1:7" x14ac:dyDescent="0.2">
      <c r="A3484">
        <v>47</v>
      </c>
      <c r="B3484" t="s">
        <v>145</v>
      </c>
      <c r="C3484" t="s">
        <v>46</v>
      </c>
      <c r="D3484" t="s">
        <v>47</v>
      </c>
      <c r="E3484">
        <v>2021</v>
      </c>
      <c r="F3484" t="s">
        <v>0</v>
      </c>
      <c r="G3484">
        <v>53500</v>
      </c>
    </row>
    <row r="3485" spans="1:7" x14ac:dyDescent="0.2">
      <c r="A3485">
        <v>47</v>
      </c>
      <c r="B3485" t="s">
        <v>145</v>
      </c>
      <c r="C3485" t="s">
        <v>46</v>
      </c>
      <c r="D3485" t="s">
        <v>47</v>
      </c>
      <c r="E3485">
        <v>2018</v>
      </c>
      <c r="F3485" t="s">
        <v>134</v>
      </c>
      <c r="G3485">
        <v>44000</v>
      </c>
    </row>
    <row r="3486" spans="1:7" x14ac:dyDescent="0.2">
      <c r="A3486">
        <v>47</v>
      </c>
      <c r="B3486" t="s">
        <v>145</v>
      </c>
      <c r="C3486" t="s">
        <v>46</v>
      </c>
      <c r="D3486" t="s">
        <v>47</v>
      </c>
      <c r="E3486">
        <v>2020</v>
      </c>
      <c r="F3486" t="s">
        <v>1</v>
      </c>
      <c r="G3486">
        <v>53000</v>
      </c>
    </row>
    <row r="3487" spans="1:7" x14ac:dyDescent="0.2">
      <c r="A3487">
        <v>47</v>
      </c>
      <c r="B3487" t="s">
        <v>145</v>
      </c>
      <c r="C3487" t="s">
        <v>46</v>
      </c>
      <c r="D3487" t="s">
        <v>47</v>
      </c>
      <c r="E3487">
        <v>2019</v>
      </c>
      <c r="F3487" t="s">
        <v>1</v>
      </c>
      <c r="G3487">
        <v>48000</v>
      </c>
    </row>
    <row r="3488" spans="1:7" x14ac:dyDescent="0.2">
      <c r="A3488">
        <v>47</v>
      </c>
      <c r="B3488" t="s">
        <v>145</v>
      </c>
      <c r="C3488" t="s">
        <v>46</v>
      </c>
      <c r="D3488" t="s">
        <v>47</v>
      </c>
      <c r="E3488">
        <v>2021</v>
      </c>
      <c r="F3488" t="s">
        <v>1</v>
      </c>
      <c r="G3488">
        <v>57000</v>
      </c>
    </row>
    <row r="3489" spans="1:7" x14ac:dyDescent="0.2">
      <c r="A3489">
        <v>47</v>
      </c>
      <c r="B3489" t="s">
        <v>145</v>
      </c>
      <c r="C3489" t="s">
        <v>46</v>
      </c>
      <c r="D3489" t="s">
        <v>47</v>
      </c>
      <c r="E3489">
        <v>2019</v>
      </c>
      <c r="F3489" t="s">
        <v>133</v>
      </c>
      <c r="G3489">
        <v>42000</v>
      </c>
    </row>
    <row r="3490" spans="1:7" x14ac:dyDescent="0.2">
      <c r="A3490">
        <v>47</v>
      </c>
      <c r="B3490" t="s">
        <v>145</v>
      </c>
      <c r="C3490" t="s">
        <v>46</v>
      </c>
      <c r="D3490" t="s">
        <v>47</v>
      </c>
      <c r="E3490">
        <v>2021</v>
      </c>
      <c r="F3490" t="s">
        <v>133</v>
      </c>
      <c r="G3490">
        <v>45000</v>
      </c>
    </row>
    <row r="3491" spans="1:7" x14ac:dyDescent="0.2">
      <c r="A3491">
        <v>47</v>
      </c>
      <c r="B3491" t="s">
        <v>145</v>
      </c>
      <c r="C3491" t="s">
        <v>46</v>
      </c>
      <c r="D3491" t="s">
        <v>47</v>
      </c>
      <c r="E3491">
        <v>2020</v>
      </c>
      <c r="F3491" t="s">
        <v>133</v>
      </c>
      <c r="G3491">
        <v>43000</v>
      </c>
    </row>
    <row r="3492" spans="1:7" x14ac:dyDescent="0.2">
      <c r="A3492">
        <v>47</v>
      </c>
      <c r="B3492" t="s">
        <v>145</v>
      </c>
      <c r="C3492" t="s">
        <v>46</v>
      </c>
      <c r="D3492" t="s">
        <v>47</v>
      </c>
      <c r="E3492">
        <v>2016</v>
      </c>
      <c r="F3492" t="s">
        <v>135</v>
      </c>
      <c r="G3492">
        <v>34700</v>
      </c>
    </row>
    <row r="3493" spans="1:7" x14ac:dyDescent="0.2">
      <c r="A3493">
        <v>47</v>
      </c>
      <c r="B3493" t="s">
        <v>146</v>
      </c>
      <c r="C3493" t="s">
        <v>46</v>
      </c>
      <c r="D3493" t="s">
        <v>47</v>
      </c>
      <c r="E3493">
        <v>2017</v>
      </c>
      <c r="F3493" t="s">
        <v>135</v>
      </c>
      <c r="G3493">
        <v>41567.800000000003</v>
      </c>
    </row>
    <row r="3494" spans="1:7" x14ac:dyDescent="0.2">
      <c r="A3494">
        <v>47</v>
      </c>
      <c r="B3494" t="s">
        <v>146</v>
      </c>
      <c r="C3494" t="s">
        <v>46</v>
      </c>
      <c r="D3494" t="s">
        <v>47</v>
      </c>
      <c r="E3494">
        <v>2021</v>
      </c>
      <c r="F3494" t="s">
        <v>133</v>
      </c>
      <c r="G3494">
        <v>44000</v>
      </c>
    </row>
    <row r="3495" spans="1:7" x14ac:dyDescent="0.2">
      <c r="A3495">
        <v>47</v>
      </c>
      <c r="B3495" t="s">
        <v>146</v>
      </c>
      <c r="C3495" t="s">
        <v>46</v>
      </c>
      <c r="D3495" t="s">
        <v>47</v>
      </c>
      <c r="E3495">
        <v>2020</v>
      </c>
      <c r="F3495" t="s">
        <v>133</v>
      </c>
      <c r="G3495">
        <v>42800</v>
      </c>
    </row>
    <row r="3496" spans="1:7" x14ac:dyDescent="0.2">
      <c r="A3496">
        <v>47</v>
      </c>
      <c r="B3496" t="s">
        <v>146</v>
      </c>
      <c r="C3496" t="s">
        <v>46</v>
      </c>
      <c r="D3496" t="s">
        <v>47</v>
      </c>
      <c r="E3496">
        <v>2022</v>
      </c>
      <c r="F3496" t="s">
        <v>133</v>
      </c>
      <c r="G3496">
        <v>45800</v>
      </c>
    </row>
    <row r="3497" spans="1:7" x14ac:dyDescent="0.2">
      <c r="A3497">
        <v>47</v>
      </c>
      <c r="B3497" t="s">
        <v>146</v>
      </c>
      <c r="C3497" t="s">
        <v>46</v>
      </c>
      <c r="D3497" t="s">
        <v>47</v>
      </c>
      <c r="E3497">
        <v>2018</v>
      </c>
      <c r="F3497" t="s">
        <v>135</v>
      </c>
      <c r="G3497">
        <v>41237</v>
      </c>
    </row>
    <row r="3498" spans="1:7" x14ac:dyDescent="0.2">
      <c r="A3498">
        <v>47</v>
      </c>
      <c r="B3498" t="s">
        <v>146</v>
      </c>
      <c r="C3498" t="s">
        <v>46</v>
      </c>
      <c r="D3498" t="s">
        <v>47</v>
      </c>
      <c r="E3498">
        <v>2021</v>
      </c>
      <c r="F3498" t="s">
        <v>0</v>
      </c>
      <c r="G3498">
        <v>48200</v>
      </c>
    </row>
    <row r="3499" spans="1:7" x14ac:dyDescent="0.2">
      <c r="A3499">
        <v>47</v>
      </c>
      <c r="B3499" t="s">
        <v>146</v>
      </c>
      <c r="C3499" t="s">
        <v>46</v>
      </c>
      <c r="D3499" t="s">
        <v>47</v>
      </c>
      <c r="E3499">
        <v>2020</v>
      </c>
      <c r="F3499" t="s">
        <v>0</v>
      </c>
      <c r="G3499">
        <v>45800</v>
      </c>
    </row>
    <row r="3500" spans="1:7" x14ac:dyDescent="0.2">
      <c r="A3500">
        <v>47</v>
      </c>
      <c r="B3500" t="s">
        <v>146</v>
      </c>
      <c r="C3500" t="s">
        <v>46</v>
      </c>
      <c r="D3500" t="s">
        <v>47</v>
      </c>
      <c r="E3500">
        <v>2022</v>
      </c>
      <c r="F3500" t="s">
        <v>0</v>
      </c>
      <c r="G3500">
        <v>51100</v>
      </c>
    </row>
    <row r="3501" spans="1:7" x14ac:dyDescent="0.2">
      <c r="A3501">
        <v>47</v>
      </c>
      <c r="B3501" t="s">
        <v>146</v>
      </c>
      <c r="C3501" t="s">
        <v>46</v>
      </c>
      <c r="D3501" t="s">
        <v>47</v>
      </c>
      <c r="E3501">
        <v>2019</v>
      </c>
      <c r="F3501" t="s">
        <v>134</v>
      </c>
      <c r="G3501">
        <v>42500</v>
      </c>
    </row>
    <row r="3502" spans="1:7" x14ac:dyDescent="0.2">
      <c r="A3502">
        <v>47</v>
      </c>
      <c r="B3502" t="s">
        <v>146</v>
      </c>
      <c r="C3502" t="s">
        <v>46</v>
      </c>
      <c r="D3502" t="s">
        <v>47</v>
      </c>
      <c r="E3502">
        <v>2021</v>
      </c>
      <c r="F3502" t="s">
        <v>1</v>
      </c>
      <c r="G3502">
        <v>50400</v>
      </c>
    </row>
    <row r="3503" spans="1:7" x14ac:dyDescent="0.2">
      <c r="A3503">
        <v>47</v>
      </c>
      <c r="B3503" t="s">
        <v>146</v>
      </c>
      <c r="C3503" t="s">
        <v>46</v>
      </c>
      <c r="D3503" t="s">
        <v>47</v>
      </c>
      <c r="E3503">
        <v>2020</v>
      </c>
      <c r="F3503" t="s">
        <v>1</v>
      </c>
      <c r="G3503">
        <v>46400</v>
      </c>
    </row>
    <row r="3504" spans="1:7" x14ac:dyDescent="0.2">
      <c r="A3504">
        <v>47</v>
      </c>
      <c r="B3504" t="s">
        <v>146</v>
      </c>
      <c r="C3504" t="s">
        <v>46</v>
      </c>
      <c r="D3504" t="s">
        <v>47</v>
      </c>
      <c r="E3504">
        <v>2022</v>
      </c>
      <c r="F3504" t="s">
        <v>1</v>
      </c>
      <c r="G3504">
        <v>54700</v>
      </c>
    </row>
    <row r="3505" spans="1:7" x14ac:dyDescent="0.2">
      <c r="A3505">
        <v>48</v>
      </c>
      <c r="B3505" t="s">
        <v>136</v>
      </c>
      <c r="C3505" t="s">
        <v>10</v>
      </c>
      <c r="D3505" t="s">
        <v>7</v>
      </c>
      <c r="E3505">
        <v>2007</v>
      </c>
      <c r="F3505" t="s">
        <v>135</v>
      </c>
      <c r="G3505">
        <v>93</v>
      </c>
    </row>
    <row r="3506" spans="1:7" x14ac:dyDescent="0.2">
      <c r="A3506">
        <v>48</v>
      </c>
      <c r="B3506" t="s">
        <v>136</v>
      </c>
      <c r="C3506" t="s">
        <v>10</v>
      </c>
      <c r="D3506" t="s">
        <v>7</v>
      </c>
      <c r="E3506">
        <v>2008</v>
      </c>
      <c r="F3506" t="s">
        <v>135</v>
      </c>
      <c r="G3506">
        <v>106.7</v>
      </c>
    </row>
    <row r="3507" spans="1:7" x14ac:dyDescent="0.2">
      <c r="A3507">
        <v>48</v>
      </c>
      <c r="B3507" t="s">
        <v>136</v>
      </c>
      <c r="C3507" t="s">
        <v>10</v>
      </c>
      <c r="D3507" t="s">
        <v>7</v>
      </c>
      <c r="E3507">
        <v>2009</v>
      </c>
      <c r="F3507" t="s">
        <v>134</v>
      </c>
      <c r="G3507">
        <v>65</v>
      </c>
    </row>
    <row r="3508" spans="1:7" x14ac:dyDescent="0.2">
      <c r="A3508">
        <v>48</v>
      </c>
      <c r="B3508" t="s">
        <v>136</v>
      </c>
      <c r="C3508" t="s">
        <v>10</v>
      </c>
      <c r="D3508" t="s">
        <v>7</v>
      </c>
      <c r="E3508">
        <v>2010</v>
      </c>
      <c r="F3508" t="s">
        <v>0</v>
      </c>
      <c r="G3508">
        <v>95</v>
      </c>
    </row>
    <row r="3509" spans="1:7" x14ac:dyDescent="0.2">
      <c r="A3509">
        <v>48</v>
      </c>
      <c r="B3509" t="s">
        <v>136</v>
      </c>
      <c r="C3509" t="s">
        <v>10</v>
      </c>
      <c r="D3509" t="s">
        <v>7</v>
      </c>
      <c r="E3509">
        <v>2011</v>
      </c>
      <c r="F3509" t="s">
        <v>0</v>
      </c>
      <c r="G3509">
        <v>98</v>
      </c>
    </row>
    <row r="3510" spans="1:7" x14ac:dyDescent="0.2">
      <c r="A3510">
        <v>48</v>
      </c>
      <c r="B3510" t="s">
        <v>136</v>
      </c>
      <c r="C3510" t="s">
        <v>10</v>
      </c>
      <c r="D3510" t="s">
        <v>7</v>
      </c>
      <c r="E3510">
        <v>2011</v>
      </c>
      <c r="F3510" t="s">
        <v>1</v>
      </c>
      <c r="G3510">
        <v>103.5</v>
      </c>
    </row>
    <row r="3511" spans="1:7" x14ac:dyDescent="0.2">
      <c r="A3511">
        <v>48</v>
      </c>
      <c r="B3511" t="s">
        <v>136</v>
      </c>
      <c r="C3511" t="s">
        <v>10</v>
      </c>
      <c r="D3511" t="s">
        <v>7</v>
      </c>
      <c r="E3511">
        <v>2012</v>
      </c>
      <c r="F3511" t="s">
        <v>0</v>
      </c>
      <c r="G3511">
        <v>100</v>
      </c>
    </row>
    <row r="3512" spans="1:7" x14ac:dyDescent="0.2">
      <c r="A3512">
        <v>48</v>
      </c>
      <c r="B3512" t="s">
        <v>136</v>
      </c>
      <c r="C3512" t="s">
        <v>10</v>
      </c>
      <c r="D3512" t="s">
        <v>7</v>
      </c>
      <c r="E3512">
        <v>2012</v>
      </c>
      <c r="F3512" t="s">
        <v>1</v>
      </c>
      <c r="G3512">
        <v>104</v>
      </c>
    </row>
    <row r="3513" spans="1:7" x14ac:dyDescent="0.2">
      <c r="A3513">
        <v>48</v>
      </c>
      <c r="B3513" t="s">
        <v>136</v>
      </c>
      <c r="C3513" t="s">
        <v>10</v>
      </c>
      <c r="D3513" t="s">
        <v>7</v>
      </c>
      <c r="E3513">
        <v>2010</v>
      </c>
      <c r="F3513" t="s">
        <v>1</v>
      </c>
      <c r="G3513">
        <v>102.5</v>
      </c>
    </row>
    <row r="3514" spans="1:7" x14ac:dyDescent="0.2">
      <c r="A3514">
        <v>48</v>
      </c>
      <c r="B3514" t="s">
        <v>137</v>
      </c>
      <c r="C3514" t="s">
        <v>10</v>
      </c>
      <c r="D3514" t="s">
        <v>7</v>
      </c>
      <c r="E3514">
        <v>2008</v>
      </c>
      <c r="F3514" t="s">
        <v>135</v>
      </c>
      <c r="G3514">
        <v>122.6</v>
      </c>
    </row>
    <row r="3515" spans="1:7" x14ac:dyDescent="0.2">
      <c r="A3515">
        <v>48</v>
      </c>
      <c r="B3515" t="s">
        <v>137</v>
      </c>
      <c r="C3515" t="s">
        <v>10</v>
      </c>
      <c r="D3515" t="s">
        <v>7</v>
      </c>
      <c r="E3515">
        <v>2012</v>
      </c>
      <c r="F3515" t="s">
        <v>1</v>
      </c>
      <c r="G3515">
        <v>104.5</v>
      </c>
    </row>
    <row r="3516" spans="1:7" x14ac:dyDescent="0.2">
      <c r="A3516">
        <v>48</v>
      </c>
      <c r="B3516" t="s">
        <v>137</v>
      </c>
      <c r="C3516" t="s">
        <v>10</v>
      </c>
      <c r="D3516" t="s">
        <v>7</v>
      </c>
      <c r="E3516">
        <v>2011</v>
      </c>
      <c r="F3516" t="s">
        <v>0</v>
      </c>
      <c r="G3516">
        <v>103.5</v>
      </c>
    </row>
    <row r="3517" spans="1:7" x14ac:dyDescent="0.2">
      <c r="A3517">
        <v>48</v>
      </c>
      <c r="B3517" t="s">
        <v>137</v>
      </c>
      <c r="C3517" t="s">
        <v>10</v>
      </c>
      <c r="D3517" t="s">
        <v>7</v>
      </c>
      <c r="E3517">
        <v>2009</v>
      </c>
      <c r="F3517" t="s">
        <v>135</v>
      </c>
      <c r="G3517">
        <v>68.099999999999994</v>
      </c>
    </row>
    <row r="3518" spans="1:7" x14ac:dyDescent="0.2">
      <c r="A3518">
        <v>48</v>
      </c>
      <c r="B3518" t="s">
        <v>137</v>
      </c>
      <c r="C3518" t="s">
        <v>10</v>
      </c>
      <c r="D3518" t="s">
        <v>7</v>
      </c>
      <c r="E3518">
        <v>2013</v>
      </c>
      <c r="F3518" t="s">
        <v>0</v>
      </c>
      <c r="G3518">
        <v>104</v>
      </c>
    </row>
    <row r="3519" spans="1:7" x14ac:dyDescent="0.2">
      <c r="A3519">
        <v>48</v>
      </c>
      <c r="B3519" t="s">
        <v>137</v>
      </c>
      <c r="C3519" t="s">
        <v>10</v>
      </c>
      <c r="D3519" t="s">
        <v>7</v>
      </c>
      <c r="E3519">
        <v>2011</v>
      </c>
      <c r="F3519" t="s">
        <v>1</v>
      </c>
      <c r="G3519">
        <v>105.5</v>
      </c>
    </row>
    <row r="3520" spans="1:7" x14ac:dyDescent="0.2">
      <c r="A3520">
        <v>48</v>
      </c>
      <c r="B3520" t="s">
        <v>137</v>
      </c>
      <c r="C3520" t="s">
        <v>10</v>
      </c>
      <c r="D3520" t="s">
        <v>7</v>
      </c>
      <c r="E3520">
        <v>2010</v>
      </c>
      <c r="F3520" t="s">
        <v>134</v>
      </c>
      <c r="G3520">
        <v>105</v>
      </c>
    </row>
    <row r="3521" spans="1:7" x14ac:dyDescent="0.2">
      <c r="A3521">
        <v>48</v>
      </c>
      <c r="B3521" t="s">
        <v>137</v>
      </c>
      <c r="C3521" t="s">
        <v>10</v>
      </c>
      <c r="D3521" t="s">
        <v>7</v>
      </c>
      <c r="E3521">
        <v>2013</v>
      </c>
      <c r="F3521" t="s">
        <v>1</v>
      </c>
      <c r="G3521">
        <v>106</v>
      </c>
    </row>
    <row r="3522" spans="1:7" x14ac:dyDescent="0.2">
      <c r="A3522">
        <v>48</v>
      </c>
      <c r="B3522" t="s">
        <v>137</v>
      </c>
      <c r="C3522" t="s">
        <v>10</v>
      </c>
      <c r="D3522" t="s">
        <v>7</v>
      </c>
      <c r="E3522">
        <v>2012</v>
      </c>
      <c r="F3522" t="s">
        <v>0</v>
      </c>
      <c r="G3522">
        <v>102.5</v>
      </c>
    </row>
    <row r="3523" spans="1:7" x14ac:dyDescent="0.2">
      <c r="A3523">
        <v>48</v>
      </c>
      <c r="B3523" t="s">
        <v>138</v>
      </c>
      <c r="C3523" t="s">
        <v>10</v>
      </c>
      <c r="D3523" t="s">
        <v>7</v>
      </c>
      <c r="E3523">
        <v>2011</v>
      </c>
      <c r="F3523" t="s">
        <v>134</v>
      </c>
      <c r="G3523">
        <v>108</v>
      </c>
    </row>
    <row r="3524" spans="1:7" x14ac:dyDescent="0.2">
      <c r="A3524">
        <v>48</v>
      </c>
      <c r="B3524" t="s">
        <v>138</v>
      </c>
      <c r="C3524" t="s">
        <v>10</v>
      </c>
      <c r="D3524" t="s">
        <v>7</v>
      </c>
      <c r="E3524">
        <v>2013</v>
      </c>
      <c r="F3524" t="s">
        <v>0</v>
      </c>
      <c r="G3524">
        <v>108</v>
      </c>
    </row>
    <row r="3525" spans="1:7" x14ac:dyDescent="0.2">
      <c r="A3525">
        <v>48</v>
      </c>
      <c r="B3525" t="s">
        <v>138</v>
      </c>
      <c r="C3525" t="s">
        <v>10</v>
      </c>
      <c r="D3525" t="s">
        <v>7</v>
      </c>
      <c r="E3525">
        <v>2012</v>
      </c>
      <c r="F3525" t="s">
        <v>0</v>
      </c>
      <c r="G3525">
        <v>107</v>
      </c>
    </row>
    <row r="3526" spans="1:7" x14ac:dyDescent="0.2">
      <c r="A3526">
        <v>48</v>
      </c>
      <c r="B3526" t="s">
        <v>138</v>
      </c>
      <c r="C3526" t="s">
        <v>10</v>
      </c>
      <c r="D3526" t="s">
        <v>7</v>
      </c>
      <c r="E3526">
        <v>2013</v>
      </c>
      <c r="F3526" t="s">
        <v>1</v>
      </c>
      <c r="G3526">
        <v>109</v>
      </c>
    </row>
    <row r="3527" spans="1:7" x14ac:dyDescent="0.2">
      <c r="A3527">
        <v>48</v>
      </c>
      <c r="B3527" t="s">
        <v>138</v>
      </c>
      <c r="C3527" t="s">
        <v>10</v>
      </c>
      <c r="D3527" t="s">
        <v>7</v>
      </c>
      <c r="E3527">
        <v>2012</v>
      </c>
      <c r="F3527" t="s">
        <v>1</v>
      </c>
      <c r="G3527">
        <v>108</v>
      </c>
    </row>
    <row r="3528" spans="1:7" x14ac:dyDescent="0.2">
      <c r="A3528">
        <v>48</v>
      </c>
      <c r="B3528" t="s">
        <v>138</v>
      </c>
      <c r="C3528" t="s">
        <v>10</v>
      </c>
      <c r="D3528" t="s">
        <v>7</v>
      </c>
      <c r="E3528">
        <v>2010</v>
      </c>
      <c r="F3528" t="s">
        <v>135</v>
      </c>
      <c r="G3528">
        <v>114.8</v>
      </c>
    </row>
    <row r="3529" spans="1:7" x14ac:dyDescent="0.2">
      <c r="A3529">
        <v>48</v>
      </c>
      <c r="B3529" t="s">
        <v>138</v>
      </c>
      <c r="C3529" t="s">
        <v>10</v>
      </c>
      <c r="D3529" t="s">
        <v>7</v>
      </c>
      <c r="E3529">
        <v>2014</v>
      </c>
      <c r="F3529" t="s">
        <v>0</v>
      </c>
      <c r="G3529">
        <v>108</v>
      </c>
    </row>
    <row r="3530" spans="1:7" x14ac:dyDescent="0.2">
      <c r="A3530">
        <v>48</v>
      </c>
      <c r="B3530" t="s">
        <v>138</v>
      </c>
      <c r="C3530" t="s">
        <v>10</v>
      </c>
      <c r="D3530" t="s">
        <v>7</v>
      </c>
      <c r="E3530">
        <v>2014</v>
      </c>
      <c r="F3530" t="s">
        <v>1</v>
      </c>
      <c r="G3530">
        <v>109</v>
      </c>
    </row>
    <row r="3531" spans="1:7" x14ac:dyDescent="0.2">
      <c r="A3531">
        <v>48</v>
      </c>
      <c r="B3531" t="s">
        <v>139</v>
      </c>
      <c r="C3531" t="s">
        <v>10</v>
      </c>
      <c r="D3531" t="s">
        <v>7</v>
      </c>
      <c r="E3531">
        <v>2013</v>
      </c>
      <c r="F3531" t="s">
        <v>1</v>
      </c>
      <c r="G3531">
        <v>106</v>
      </c>
    </row>
    <row r="3532" spans="1:7" x14ac:dyDescent="0.2">
      <c r="A3532">
        <v>48</v>
      </c>
      <c r="B3532" t="s">
        <v>139</v>
      </c>
      <c r="C3532" t="s">
        <v>10</v>
      </c>
      <c r="D3532" t="s">
        <v>7</v>
      </c>
      <c r="E3532">
        <v>2015</v>
      </c>
      <c r="F3532" t="s">
        <v>0</v>
      </c>
      <c r="G3532">
        <v>109</v>
      </c>
    </row>
    <row r="3533" spans="1:7" x14ac:dyDescent="0.2">
      <c r="A3533">
        <v>48</v>
      </c>
      <c r="B3533" t="s">
        <v>139</v>
      </c>
      <c r="C3533" t="s">
        <v>10</v>
      </c>
      <c r="D3533" t="s">
        <v>7</v>
      </c>
      <c r="E3533">
        <v>2011</v>
      </c>
      <c r="F3533" t="s">
        <v>135</v>
      </c>
      <c r="G3533">
        <v>125.5</v>
      </c>
    </row>
    <row r="3534" spans="1:7" x14ac:dyDescent="0.2">
      <c r="A3534">
        <v>48</v>
      </c>
      <c r="B3534" t="s">
        <v>139</v>
      </c>
      <c r="C3534" t="s">
        <v>10</v>
      </c>
      <c r="D3534" t="s">
        <v>7</v>
      </c>
      <c r="E3534">
        <v>2014</v>
      </c>
      <c r="F3534" t="s">
        <v>0</v>
      </c>
      <c r="G3534">
        <v>106.5</v>
      </c>
    </row>
    <row r="3535" spans="1:7" x14ac:dyDescent="0.2">
      <c r="A3535">
        <v>48</v>
      </c>
      <c r="B3535" t="s">
        <v>139</v>
      </c>
      <c r="C3535" t="s">
        <v>10</v>
      </c>
      <c r="D3535" t="s">
        <v>7</v>
      </c>
      <c r="E3535">
        <v>2015</v>
      </c>
      <c r="F3535" t="s">
        <v>1</v>
      </c>
      <c r="G3535">
        <v>110</v>
      </c>
    </row>
    <row r="3536" spans="1:7" x14ac:dyDescent="0.2">
      <c r="A3536">
        <v>48</v>
      </c>
      <c r="B3536" t="s">
        <v>139</v>
      </c>
      <c r="C3536" t="s">
        <v>10</v>
      </c>
      <c r="D3536" t="s">
        <v>7</v>
      </c>
      <c r="E3536">
        <v>2012</v>
      </c>
      <c r="F3536" t="s">
        <v>134</v>
      </c>
      <c r="G3536">
        <v>103</v>
      </c>
    </row>
    <row r="3537" spans="1:7" x14ac:dyDescent="0.2">
      <c r="A3537">
        <v>48</v>
      </c>
      <c r="B3537" t="s">
        <v>139</v>
      </c>
      <c r="C3537" t="s">
        <v>10</v>
      </c>
      <c r="D3537" t="s">
        <v>7</v>
      </c>
      <c r="E3537">
        <v>2014</v>
      </c>
      <c r="F3537" t="s">
        <v>1</v>
      </c>
      <c r="G3537">
        <v>108</v>
      </c>
    </row>
    <row r="3538" spans="1:7" x14ac:dyDescent="0.2">
      <c r="A3538">
        <v>48</v>
      </c>
      <c r="B3538" t="s">
        <v>139</v>
      </c>
      <c r="C3538" t="s">
        <v>10</v>
      </c>
      <c r="D3538" t="s">
        <v>7</v>
      </c>
      <c r="E3538">
        <v>2013</v>
      </c>
      <c r="F3538" t="s">
        <v>0</v>
      </c>
      <c r="G3538">
        <v>104.5</v>
      </c>
    </row>
    <row r="3539" spans="1:7" x14ac:dyDescent="0.2">
      <c r="A3539">
        <v>48</v>
      </c>
      <c r="B3539" t="s">
        <v>140</v>
      </c>
      <c r="C3539" t="s">
        <v>10</v>
      </c>
      <c r="D3539" t="s">
        <v>7</v>
      </c>
      <c r="E3539">
        <v>2011</v>
      </c>
      <c r="F3539" t="s">
        <v>135</v>
      </c>
      <c r="G3539">
        <v>125.3</v>
      </c>
    </row>
    <row r="3540" spans="1:7" x14ac:dyDescent="0.2">
      <c r="A3540">
        <v>48</v>
      </c>
      <c r="B3540" t="s">
        <v>140</v>
      </c>
      <c r="C3540" t="s">
        <v>10</v>
      </c>
      <c r="D3540" t="s">
        <v>7</v>
      </c>
      <c r="E3540">
        <v>2015</v>
      </c>
      <c r="F3540" t="s">
        <v>1</v>
      </c>
      <c r="G3540">
        <v>106.4</v>
      </c>
    </row>
    <row r="3541" spans="1:7" x14ac:dyDescent="0.2">
      <c r="A3541">
        <v>48</v>
      </c>
      <c r="B3541" t="s">
        <v>140</v>
      </c>
      <c r="C3541" t="s">
        <v>10</v>
      </c>
      <c r="D3541" t="s">
        <v>7</v>
      </c>
      <c r="E3541">
        <v>2014</v>
      </c>
      <c r="F3541" t="s">
        <v>0</v>
      </c>
      <c r="G3541">
        <v>102</v>
      </c>
    </row>
    <row r="3542" spans="1:7" x14ac:dyDescent="0.2">
      <c r="A3542">
        <v>48</v>
      </c>
      <c r="B3542" t="s">
        <v>140</v>
      </c>
      <c r="C3542" t="s">
        <v>10</v>
      </c>
      <c r="D3542" t="s">
        <v>7</v>
      </c>
      <c r="E3542">
        <v>2012</v>
      </c>
      <c r="F3542" t="s">
        <v>135</v>
      </c>
      <c r="G3542">
        <v>100.7</v>
      </c>
    </row>
    <row r="3543" spans="1:7" x14ac:dyDescent="0.2">
      <c r="A3543">
        <v>48</v>
      </c>
      <c r="B3543" t="s">
        <v>140</v>
      </c>
      <c r="C3543" t="s">
        <v>10</v>
      </c>
      <c r="D3543" t="s">
        <v>7</v>
      </c>
      <c r="E3543">
        <v>2016</v>
      </c>
      <c r="F3543" t="s">
        <v>0</v>
      </c>
      <c r="G3543">
        <v>105.8</v>
      </c>
    </row>
    <row r="3544" spans="1:7" x14ac:dyDescent="0.2">
      <c r="A3544">
        <v>48</v>
      </c>
      <c r="B3544" t="s">
        <v>140</v>
      </c>
      <c r="C3544" t="s">
        <v>10</v>
      </c>
      <c r="D3544" t="s">
        <v>7</v>
      </c>
      <c r="E3544">
        <v>2014</v>
      </c>
      <c r="F3544" t="s">
        <v>1</v>
      </c>
      <c r="G3544">
        <v>104.6</v>
      </c>
    </row>
    <row r="3545" spans="1:7" x14ac:dyDescent="0.2">
      <c r="A3545">
        <v>48</v>
      </c>
      <c r="B3545" t="s">
        <v>140</v>
      </c>
      <c r="C3545" t="s">
        <v>10</v>
      </c>
      <c r="D3545" t="s">
        <v>7</v>
      </c>
      <c r="E3545">
        <v>2013</v>
      </c>
      <c r="F3545" t="s">
        <v>134</v>
      </c>
      <c r="G3545">
        <v>102.1</v>
      </c>
    </row>
    <row r="3546" spans="1:7" x14ac:dyDescent="0.2">
      <c r="A3546">
        <v>48</v>
      </c>
      <c r="B3546" t="s">
        <v>140</v>
      </c>
      <c r="C3546" t="s">
        <v>10</v>
      </c>
      <c r="D3546" t="s">
        <v>7</v>
      </c>
      <c r="E3546">
        <v>2016</v>
      </c>
      <c r="F3546" t="s">
        <v>1</v>
      </c>
      <c r="G3546">
        <v>108.5</v>
      </c>
    </row>
    <row r="3547" spans="1:7" x14ac:dyDescent="0.2">
      <c r="A3547">
        <v>48</v>
      </c>
      <c r="B3547" t="s">
        <v>140</v>
      </c>
      <c r="C3547" t="s">
        <v>10</v>
      </c>
      <c r="D3547" t="s">
        <v>7</v>
      </c>
      <c r="E3547">
        <v>2015</v>
      </c>
      <c r="F3547" t="s">
        <v>0</v>
      </c>
      <c r="G3547">
        <v>103.7</v>
      </c>
    </row>
    <row r="3548" spans="1:7" x14ac:dyDescent="0.2">
      <c r="A3548">
        <v>48</v>
      </c>
      <c r="B3548" t="s">
        <v>141</v>
      </c>
      <c r="C3548" t="s">
        <v>10</v>
      </c>
      <c r="D3548" t="s">
        <v>7</v>
      </c>
      <c r="E3548">
        <v>2014</v>
      </c>
      <c r="F3548" t="s">
        <v>134</v>
      </c>
      <c r="G3548">
        <v>100</v>
      </c>
    </row>
    <row r="3549" spans="1:7" x14ac:dyDescent="0.2">
      <c r="A3549">
        <v>48</v>
      </c>
      <c r="B3549" t="s">
        <v>141</v>
      </c>
      <c r="C3549" t="s">
        <v>10</v>
      </c>
      <c r="D3549" t="s">
        <v>7</v>
      </c>
      <c r="E3549">
        <v>2016</v>
      </c>
      <c r="F3549" t="s">
        <v>0</v>
      </c>
      <c r="G3549">
        <v>104</v>
      </c>
    </row>
    <row r="3550" spans="1:7" x14ac:dyDescent="0.2">
      <c r="A3550">
        <v>48</v>
      </c>
      <c r="B3550" t="s">
        <v>141</v>
      </c>
      <c r="C3550" t="s">
        <v>10</v>
      </c>
      <c r="D3550" t="s">
        <v>7</v>
      </c>
      <c r="E3550">
        <v>2015</v>
      </c>
      <c r="F3550" t="s">
        <v>0</v>
      </c>
      <c r="G3550">
        <v>102</v>
      </c>
    </row>
    <row r="3551" spans="1:7" x14ac:dyDescent="0.2">
      <c r="A3551">
        <v>48</v>
      </c>
      <c r="B3551" t="s">
        <v>141</v>
      </c>
      <c r="C3551" t="s">
        <v>10</v>
      </c>
      <c r="D3551" t="s">
        <v>7</v>
      </c>
      <c r="E3551">
        <v>2012</v>
      </c>
      <c r="F3551" t="s">
        <v>135</v>
      </c>
      <c r="G3551">
        <v>106.5</v>
      </c>
    </row>
    <row r="3552" spans="1:7" x14ac:dyDescent="0.2">
      <c r="A3552">
        <v>48</v>
      </c>
      <c r="B3552" t="s">
        <v>141</v>
      </c>
      <c r="C3552" t="s">
        <v>10</v>
      </c>
      <c r="D3552" t="s">
        <v>7</v>
      </c>
      <c r="E3552">
        <v>2016</v>
      </c>
      <c r="F3552" t="s">
        <v>1</v>
      </c>
      <c r="G3552">
        <v>106</v>
      </c>
    </row>
    <row r="3553" spans="1:7" x14ac:dyDescent="0.2">
      <c r="A3553">
        <v>48</v>
      </c>
      <c r="B3553" t="s">
        <v>141</v>
      </c>
      <c r="C3553" t="s">
        <v>10</v>
      </c>
      <c r="D3553" t="s">
        <v>7</v>
      </c>
      <c r="E3553">
        <v>2015</v>
      </c>
      <c r="F3553" t="s">
        <v>1</v>
      </c>
      <c r="G3553">
        <v>104</v>
      </c>
    </row>
    <row r="3554" spans="1:7" x14ac:dyDescent="0.2">
      <c r="A3554">
        <v>48</v>
      </c>
      <c r="B3554" t="s">
        <v>141</v>
      </c>
      <c r="C3554" t="s">
        <v>10</v>
      </c>
      <c r="D3554" t="s">
        <v>7</v>
      </c>
      <c r="E3554">
        <v>2013</v>
      </c>
      <c r="F3554" t="s">
        <v>135</v>
      </c>
      <c r="G3554">
        <v>82.2</v>
      </c>
    </row>
    <row r="3555" spans="1:7" x14ac:dyDescent="0.2">
      <c r="A3555">
        <v>48</v>
      </c>
      <c r="B3555" t="s">
        <v>141</v>
      </c>
      <c r="C3555" t="s">
        <v>10</v>
      </c>
      <c r="D3555" t="s">
        <v>7</v>
      </c>
      <c r="E3555">
        <v>2017</v>
      </c>
      <c r="F3555" t="s">
        <v>0</v>
      </c>
      <c r="G3555">
        <v>105</v>
      </c>
    </row>
    <row r="3556" spans="1:7" x14ac:dyDescent="0.2">
      <c r="A3556">
        <v>48</v>
      </c>
      <c r="B3556" t="s">
        <v>141</v>
      </c>
      <c r="C3556" t="s">
        <v>10</v>
      </c>
      <c r="D3556" t="s">
        <v>7</v>
      </c>
      <c r="E3556">
        <v>2017</v>
      </c>
      <c r="F3556" t="s">
        <v>1</v>
      </c>
      <c r="G3556">
        <v>107</v>
      </c>
    </row>
    <row r="3557" spans="1:7" x14ac:dyDescent="0.2">
      <c r="A3557">
        <v>48</v>
      </c>
      <c r="B3557" t="s">
        <v>142</v>
      </c>
      <c r="C3557" t="s">
        <v>10</v>
      </c>
      <c r="D3557" t="s">
        <v>7</v>
      </c>
      <c r="E3557">
        <v>2017</v>
      </c>
      <c r="F3557" t="s">
        <v>0</v>
      </c>
      <c r="G3557">
        <v>104.5</v>
      </c>
    </row>
    <row r="3558" spans="1:7" x14ac:dyDescent="0.2">
      <c r="A3558">
        <v>48</v>
      </c>
      <c r="B3558" t="s">
        <v>142</v>
      </c>
      <c r="C3558" t="s">
        <v>10</v>
      </c>
      <c r="D3558" t="s">
        <v>7</v>
      </c>
      <c r="E3558">
        <v>2018</v>
      </c>
      <c r="F3558" t="s">
        <v>1</v>
      </c>
      <c r="G3558">
        <v>106</v>
      </c>
    </row>
    <row r="3559" spans="1:7" x14ac:dyDescent="0.2">
      <c r="A3559">
        <v>48</v>
      </c>
      <c r="B3559" t="s">
        <v>142</v>
      </c>
      <c r="C3559" t="s">
        <v>10</v>
      </c>
      <c r="D3559" t="s">
        <v>7</v>
      </c>
      <c r="E3559">
        <v>2015</v>
      </c>
      <c r="F3559" t="s">
        <v>134</v>
      </c>
      <c r="G3559">
        <v>98</v>
      </c>
    </row>
    <row r="3560" spans="1:7" x14ac:dyDescent="0.2">
      <c r="A3560">
        <v>48</v>
      </c>
      <c r="B3560" t="s">
        <v>142</v>
      </c>
      <c r="C3560" t="s">
        <v>10</v>
      </c>
      <c r="D3560" t="s">
        <v>7</v>
      </c>
      <c r="E3560">
        <v>2017</v>
      </c>
      <c r="F3560" t="s">
        <v>1</v>
      </c>
      <c r="G3560">
        <v>106.5</v>
      </c>
    </row>
    <row r="3561" spans="1:7" x14ac:dyDescent="0.2">
      <c r="A3561">
        <v>48</v>
      </c>
      <c r="B3561" t="s">
        <v>142</v>
      </c>
      <c r="C3561" t="s">
        <v>10</v>
      </c>
      <c r="D3561" t="s">
        <v>7</v>
      </c>
      <c r="E3561">
        <v>2013</v>
      </c>
      <c r="F3561" t="s">
        <v>135</v>
      </c>
      <c r="G3561">
        <v>93.5</v>
      </c>
    </row>
    <row r="3562" spans="1:7" x14ac:dyDescent="0.2">
      <c r="A3562">
        <v>48</v>
      </c>
      <c r="B3562" t="s">
        <v>142</v>
      </c>
      <c r="C3562" t="s">
        <v>10</v>
      </c>
      <c r="D3562" t="s">
        <v>7</v>
      </c>
      <c r="E3562">
        <v>2016</v>
      </c>
      <c r="F3562" t="s">
        <v>0</v>
      </c>
      <c r="G3562">
        <v>102.5</v>
      </c>
    </row>
    <row r="3563" spans="1:7" x14ac:dyDescent="0.2">
      <c r="A3563">
        <v>48</v>
      </c>
      <c r="B3563" t="s">
        <v>142</v>
      </c>
      <c r="C3563" t="s">
        <v>10</v>
      </c>
      <c r="D3563" t="s">
        <v>7</v>
      </c>
      <c r="E3563">
        <v>2018</v>
      </c>
      <c r="F3563" t="s">
        <v>0</v>
      </c>
      <c r="G3563">
        <v>104</v>
      </c>
    </row>
    <row r="3564" spans="1:7" x14ac:dyDescent="0.2">
      <c r="A3564">
        <v>48</v>
      </c>
      <c r="B3564" t="s">
        <v>142</v>
      </c>
      <c r="C3564" t="s">
        <v>10</v>
      </c>
      <c r="D3564" t="s">
        <v>7</v>
      </c>
      <c r="E3564">
        <v>2014</v>
      </c>
      <c r="F3564" t="s">
        <v>135</v>
      </c>
      <c r="G3564">
        <v>85.8</v>
      </c>
    </row>
    <row r="3565" spans="1:7" x14ac:dyDescent="0.2">
      <c r="A3565">
        <v>48</v>
      </c>
      <c r="B3565" t="s">
        <v>142</v>
      </c>
      <c r="C3565" t="s">
        <v>10</v>
      </c>
      <c r="D3565" t="s">
        <v>7</v>
      </c>
      <c r="E3565">
        <v>2016</v>
      </c>
      <c r="F3565" t="s">
        <v>1</v>
      </c>
      <c r="G3565">
        <v>104.5</v>
      </c>
    </row>
    <row r="3566" spans="1:7" x14ac:dyDescent="0.2">
      <c r="A3566">
        <v>48</v>
      </c>
      <c r="B3566" t="s">
        <v>143</v>
      </c>
      <c r="C3566" t="s">
        <v>10</v>
      </c>
      <c r="D3566" t="s">
        <v>7</v>
      </c>
      <c r="E3566">
        <v>2016</v>
      </c>
      <c r="F3566" t="s">
        <v>134</v>
      </c>
      <c r="G3566">
        <v>97.5</v>
      </c>
    </row>
    <row r="3567" spans="1:7" x14ac:dyDescent="0.2">
      <c r="A3567">
        <v>48</v>
      </c>
      <c r="B3567" t="s">
        <v>143</v>
      </c>
      <c r="C3567" t="s">
        <v>10</v>
      </c>
      <c r="D3567" t="s">
        <v>7</v>
      </c>
      <c r="E3567">
        <v>2019</v>
      </c>
      <c r="F3567" t="s">
        <v>1</v>
      </c>
      <c r="G3567">
        <v>109</v>
      </c>
    </row>
    <row r="3568" spans="1:7" x14ac:dyDescent="0.2">
      <c r="A3568">
        <v>48</v>
      </c>
      <c r="B3568" t="s">
        <v>143</v>
      </c>
      <c r="C3568" t="s">
        <v>10</v>
      </c>
      <c r="D3568" t="s">
        <v>7</v>
      </c>
      <c r="E3568">
        <v>2018</v>
      </c>
      <c r="F3568" t="s">
        <v>0</v>
      </c>
      <c r="G3568">
        <v>103</v>
      </c>
    </row>
    <row r="3569" spans="1:7" x14ac:dyDescent="0.2">
      <c r="A3569">
        <v>48</v>
      </c>
      <c r="B3569" t="s">
        <v>143</v>
      </c>
      <c r="C3569" t="s">
        <v>10</v>
      </c>
      <c r="D3569" t="s">
        <v>7</v>
      </c>
      <c r="E3569">
        <v>2017</v>
      </c>
      <c r="F3569" t="s">
        <v>0</v>
      </c>
      <c r="G3569">
        <v>101</v>
      </c>
    </row>
    <row r="3570" spans="1:7" x14ac:dyDescent="0.2">
      <c r="A3570">
        <v>48</v>
      </c>
      <c r="B3570" t="s">
        <v>143</v>
      </c>
      <c r="C3570" t="s">
        <v>10</v>
      </c>
      <c r="D3570" t="s">
        <v>7</v>
      </c>
      <c r="E3570">
        <v>2018</v>
      </c>
      <c r="F3570" t="s">
        <v>1</v>
      </c>
      <c r="G3570">
        <v>106</v>
      </c>
    </row>
    <row r="3571" spans="1:7" x14ac:dyDescent="0.2">
      <c r="A3571">
        <v>48</v>
      </c>
      <c r="B3571" t="s">
        <v>143</v>
      </c>
      <c r="C3571" t="s">
        <v>10</v>
      </c>
      <c r="D3571" t="s">
        <v>7</v>
      </c>
      <c r="E3571">
        <v>2017</v>
      </c>
      <c r="F3571" t="s">
        <v>1</v>
      </c>
      <c r="G3571">
        <v>103</v>
      </c>
    </row>
    <row r="3572" spans="1:7" x14ac:dyDescent="0.2">
      <c r="A3572">
        <v>48</v>
      </c>
      <c r="B3572" t="s">
        <v>143</v>
      </c>
      <c r="C3572" t="s">
        <v>10</v>
      </c>
      <c r="D3572" t="s">
        <v>7</v>
      </c>
      <c r="E3572">
        <v>2019</v>
      </c>
      <c r="F3572" t="s">
        <v>0</v>
      </c>
      <c r="G3572">
        <v>106</v>
      </c>
    </row>
    <row r="3573" spans="1:7" x14ac:dyDescent="0.2">
      <c r="A3573">
        <v>48</v>
      </c>
      <c r="B3573" t="s">
        <v>143</v>
      </c>
      <c r="C3573" t="s">
        <v>10</v>
      </c>
      <c r="D3573" t="s">
        <v>7</v>
      </c>
      <c r="E3573">
        <v>2014</v>
      </c>
      <c r="F3573" t="s">
        <v>135</v>
      </c>
      <c r="G3573">
        <v>92.9</v>
      </c>
    </row>
    <row r="3574" spans="1:7" x14ac:dyDescent="0.2">
      <c r="A3574">
        <v>48</v>
      </c>
      <c r="B3574" t="s">
        <v>143</v>
      </c>
      <c r="C3574" t="s">
        <v>10</v>
      </c>
      <c r="D3574" t="s">
        <v>7</v>
      </c>
      <c r="E3574">
        <v>2015</v>
      </c>
      <c r="F3574" t="s">
        <v>135</v>
      </c>
      <c r="G3574">
        <v>90.6</v>
      </c>
    </row>
    <row r="3575" spans="1:7" x14ac:dyDescent="0.2">
      <c r="A3575">
        <v>48</v>
      </c>
      <c r="B3575" t="s">
        <v>144</v>
      </c>
      <c r="C3575" t="s">
        <v>10</v>
      </c>
      <c r="D3575" t="s">
        <v>7</v>
      </c>
      <c r="E3575">
        <v>2016</v>
      </c>
      <c r="F3575" t="s">
        <v>135</v>
      </c>
      <c r="G3575">
        <v>109.5</v>
      </c>
    </row>
    <row r="3576" spans="1:7" x14ac:dyDescent="0.2">
      <c r="A3576">
        <v>48</v>
      </c>
      <c r="B3576" t="s">
        <v>144</v>
      </c>
      <c r="C3576" t="s">
        <v>10</v>
      </c>
      <c r="D3576" t="s">
        <v>7</v>
      </c>
      <c r="E3576">
        <v>2019</v>
      </c>
      <c r="F3576" t="s">
        <v>133</v>
      </c>
      <c r="G3576">
        <v>100.5</v>
      </c>
    </row>
    <row r="3577" spans="1:7" x14ac:dyDescent="0.2">
      <c r="A3577">
        <v>48</v>
      </c>
      <c r="B3577" t="s">
        <v>144</v>
      </c>
      <c r="C3577" t="s">
        <v>10</v>
      </c>
      <c r="D3577" t="s">
        <v>7</v>
      </c>
      <c r="E3577">
        <v>2018</v>
      </c>
      <c r="F3577" t="s">
        <v>133</v>
      </c>
      <c r="G3577">
        <v>98.5</v>
      </c>
    </row>
    <row r="3578" spans="1:7" x14ac:dyDescent="0.2">
      <c r="A3578">
        <v>48</v>
      </c>
      <c r="B3578" t="s">
        <v>144</v>
      </c>
      <c r="C3578" t="s">
        <v>10</v>
      </c>
      <c r="D3578" t="s">
        <v>7</v>
      </c>
      <c r="E3578">
        <v>2020</v>
      </c>
      <c r="F3578" t="s">
        <v>133</v>
      </c>
      <c r="G3578">
        <v>103</v>
      </c>
    </row>
    <row r="3579" spans="1:7" x14ac:dyDescent="0.2">
      <c r="A3579">
        <v>48</v>
      </c>
      <c r="B3579" t="s">
        <v>144</v>
      </c>
      <c r="C3579" t="s">
        <v>10</v>
      </c>
      <c r="D3579" t="s">
        <v>7</v>
      </c>
      <c r="E3579">
        <v>2017</v>
      </c>
      <c r="F3579" t="s">
        <v>134</v>
      </c>
      <c r="G3579">
        <v>101</v>
      </c>
    </row>
    <row r="3580" spans="1:7" x14ac:dyDescent="0.2">
      <c r="A3580">
        <v>48</v>
      </c>
      <c r="B3580" t="s">
        <v>144</v>
      </c>
      <c r="C3580" t="s">
        <v>10</v>
      </c>
      <c r="D3580" t="s">
        <v>7</v>
      </c>
      <c r="E3580">
        <v>2019</v>
      </c>
      <c r="F3580" t="s">
        <v>1</v>
      </c>
      <c r="G3580">
        <v>106</v>
      </c>
    </row>
    <row r="3581" spans="1:7" x14ac:dyDescent="0.2">
      <c r="A3581">
        <v>48</v>
      </c>
      <c r="B3581" t="s">
        <v>144</v>
      </c>
      <c r="C3581" t="s">
        <v>10</v>
      </c>
      <c r="D3581" t="s">
        <v>7</v>
      </c>
      <c r="E3581">
        <v>2018</v>
      </c>
      <c r="F3581" t="s">
        <v>1</v>
      </c>
      <c r="G3581">
        <v>106.5</v>
      </c>
    </row>
    <row r="3582" spans="1:7" x14ac:dyDescent="0.2">
      <c r="A3582">
        <v>48</v>
      </c>
      <c r="B3582" t="s">
        <v>144</v>
      </c>
      <c r="C3582" t="s">
        <v>10</v>
      </c>
      <c r="D3582" t="s">
        <v>7</v>
      </c>
      <c r="E3582">
        <v>2020</v>
      </c>
      <c r="F3582" t="s">
        <v>1</v>
      </c>
      <c r="G3582">
        <v>108.5</v>
      </c>
    </row>
    <row r="3583" spans="1:7" x14ac:dyDescent="0.2">
      <c r="A3583">
        <v>48</v>
      </c>
      <c r="B3583" t="s">
        <v>144</v>
      </c>
      <c r="C3583" t="s">
        <v>10</v>
      </c>
      <c r="D3583" t="s">
        <v>7</v>
      </c>
      <c r="E3583">
        <v>2018</v>
      </c>
      <c r="F3583" t="s">
        <v>0</v>
      </c>
      <c r="G3583">
        <v>101</v>
      </c>
    </row>
    <row r="3584" spans="1:7" x14ac:dyDescent="0.2">
      <c r="A3584">
        <v>48</v>
      </c>
      <c r="B3584" t="s">
        <v>144</v>
      </c>
      <c r="C3584" t="s">
        <v>10</v>
      </c>
      <c r="D3584" t="s">
        <v>7</v>
      </c>
      <c r="E3584">
        <v>2020</v>
      </c>
      <c r="F3584" t="s">
        <v>0</v>
      </c>
      <c r="G3584">
        <v>105</v>
      </c>
    </row>
    <row r="3585" spans="1:7" x14ac:dyDescent="0.2">
      <c r="A3585">
        <v>48</v>
      </c>
      <c r="B3585" t="s">
        <v>144</v>
      </c>
      <c r="C3585" t="s">
        <v>10</v>
      </c>
      <c r="D3585" t="s">
        <v>7</v>
      </c>
      <c r="E3585">
        <v>2019</v>
      </c>
      <c r="F3585" t="s">
        <v>0</v>
      </c>
      <c r="G3585">
        <v>103</v>
      </c>
    </row>
    <row r="3586" spans="1:7" x14ac:dyDescent="0.2">
      <c r="A3586">
        <v>48</v>
      </c>
      <c r="B3586" t="s">
        <v>144</v>
      </c>
      <c r="C3586" t="s">
        <v>10</v>
      </c>
      <c r="D3586" t="s">
        <v>7</v>
      </c>
      <c r="E3586">
        <v>2015</v>
      </c>
      <c r="F3586" t="s">
        <v>135</v>
      </c>
      <c r="G3586">
        <v>90.6</v>
      </c>
    </row>
    <row r="3587" spans="1:7" x14ac:dyDescent="0.2">
      <c r="A3587">
        <v>48</v>
      </c>
      <c r="B3587" t="s">
        <v>145</v>
      </c>
      <c r="C3587" t="s">
        <v>10</v>
      </c>
      <c r="D3587" t="s">
        <v>7</v>
      </c>
      <c r="E3587">
        <v>2017</v>
      </c>
      <c r="F3587" t="s">
        <v>135</v>
      </c>
      <c r="G3587">
        <v>111.2</v>
      </c>
    </row>
    <row r="3588" spans="1:7" x14ac:dyDescent="0.2">
      <c r="A3588">
        <v>48</v>
      </c>
      <c r="B3588" t="s">
        <v>145</v>
      </c>
      <c r="C3588" t="s">
        <v>10</v>
      </c>
      <c r="D3588" t="s">
        <v>7</v>
      </c>
      <c r="E3588">
        <v>2020</v>
      </c>
      <c r="F3588" t="s">
        <v>0</v>
      </c>
      <c r="G3588">
        <v>105</v>
      </c>
    </row>
    <row r="3589" spans="1:7" x14ac:dyDescent="0.2">
      <c r="A3589">
        <v>48</v>
      </c>
      <c r="B3589" t="s">
        <v>145</v>
      </c>
      <c r="C3589" t="s">
        <v>10</v>
      </c>
      <c r="D3589" t="s">
        <v>7</v>
      </c>
      <c r="E3589">
        <v>2019</v>
      </c>
      <c r="F3589" t="s">
        <v>0</v>
      </c>
      <c r="G3589">
        <v>105.0855085508551</v>
      </c>
    </row>
    <row r="3590" spans="1:7" x14ac:dyDescent="0.2">
      <c r="A3590">
        <v>48</v>
      </c>
      <c r="B3590" t="s">
        <v>145</v>
      </c>
      <c r="C3590" t="s">
        <v>10</v>
      </c>
      <c r="D3590" t="s">
        <v>7</v>
      </c>
      <c r="E3590">
        <v>2021</v>
      </c>
      <c r="F3590" t="s">
        <v>0</v>
      </c>
      <c r="G3590">
        <v>104</v>
      </c>
    </row>
    <row r="3591" spans="1:7" x14ac:dyDescent="0.2">
      <c r="A3591">
        <v>48</v>
      </c>
      <c r="B3591" t="s">
        <v>145</v>
      </c>
      <c r="C3591" t="s">
        <v>10</v>
      </c>
      <c r="D3591" t="s">
        <v>7</v>
      </c>
      <c r="E3591">
        <v>2018</v>
      </c>
      <c r="F3591" t="s">
        <v>134</v>
      </c>
      <c r="G3591">
        <v>104.4708787425505</v>
      </c>
    </row>
    <row r="3592" spans="1:7" x14ac:dyDescent="0.2">
      <c r="A3592">
        <v>48</v>
      </c>
      <c r="B3592" t="s">
        <v>145</v>
      </c>
      <c r="C3592" t="s">
        <v>10</v>
      </c>
      <c r="D3592" t="s">
        <v>7</v>
      </c>
      <c r="E3592">
        <v>2020</v>
      </c>
      <c r="F3592" t="s">
        <v>1</v>
      </c>
      <c r="G3592">
        <v>108.2516339869281</v>
      </c>
    </row>
    <row r="3593" spans="1:7" x14ac:dyDescent="0.2">
      <c r="A3593">
        <v>48</v>
      </c>
      <c r="B3593" t="s">
        <v>145</v>
      </c>
      <c r="C3593" t="s">
        <v>10</v>
      </c>
      <c r="D3593" t="s">
        <v>7</v>
      </c>
      <c r="E3593">
        <v>2019</v>
      </c>
      <c r="F3593" t="s">
        <v>1</v>
      </c>
      <c r="G3593">
        <v>108.01080108010801</v>
      </c>
    </row>
    <row r="3594" spans="1:7" x14ac:dyDescent="0.2">
      <c r="A3594">
        <v>48</v>
      </c>
      <c r="B3594" t="s">
        <v>145</v>
      </c>
      <c r="C3594" t="s">
        <v>10</v>
      </c>
      <c r="D3594" t="s">
        <v>7</v>
      </c>
      <c r="E3594">
        <v>2021</v>
      </c>
      <c r="F3594" t="s">
        <v>1</v>
      </c>
      <c r="G3594">
        <v>107.28819829818718</v>
      </c>
    </row>
    <row r="3595" spans="1:7" x14ac:dyDescent="0.2">
      <c r="A3595">
        <v>48</v>
      </c>
      <c r="B3595" t="s">
        <v>145</v>
      </c>
      <c r="C3595" t="s">
        <v>10</v>
      </c>
      <c r="D3595" t="s">
        <v>7</v>
      </c>
      <c r="E3595">
        <v>2019</v>
      </c>
      <c r="F3595" t="s">
        <v>133</v>
      </c>
      <c r="G3595">
        <v>93.5</v>
      </c>
    </row>
    <row r="3596" spans="1:7" x14ac:dyDescent="0.2">
      <c r="A3596">
        <v>48</v>
      </c>
      <c r="B3596" t="s">
        <v>145</v>
      </c>
      <c r="C3596" t="s">
        <v>10</v>
      </c>
      <c r="D3596" t="s">
        <v>7</v>
      </c>
      <c r="E3596">
        <v>2021</v>
      </c>
      <c r="F3596" t="s">
        <v>133</v>
      </c>
      <c r="G3596">
        <v>102</v>
      </c>
    </row>
    <row r="3597" spans="1:7" x14ac:dyDescent="0.2">
      <c r="A3597">
        <v>48</v>
      </c>
      <c r="B3597" t="s">
        <v>145</v>
      </c>
      <c r="C3597" t="s">
        <v>10</v>
      </c>
      <c r="D3597" t="s">
        <v>7</v>
      </c>
      <c r="E3597">
        <v>2020</v>
      </c>
      <c r="F3597" t="s">
        <v>133</v>
      </c>
      <c r="G3597">
        <v>100.5</v>
      </c>
    </row>
    <row r="3598" spans="1:7" x14ac:dyDescent="0.2">
      <c r="A3598">
        <v>48</v>
      </c>
      <c r="B3598" t="s">
        <v>145</v>
      </c>
      <c r="C3598" t="s">
        <v>10</v>
      </c>
      <c r="D3598" t="s">
        <v>7</v>
      </c>
      <c r="E3598">
        <v>2016</v>
      </c>
      <c r="F3598" t="s">
        <v>135</v>
      </c>
      <c r="G3598">
        <v>97.3</v>
      </c>
    </row>
    <row r="3599" spans="1:7" x14ac:dyDescent="0.2">
      <c r="A3599">
        <v>48</v>
      </c>
      <c r="B3599" t="s">
        <v>146</v>
      </c>
      <c r="C3599" t="s">
        <v>10</v>
      </c>
      <c r="D3599" t="s">
        <v>7</v>
      </c>
      <c r="E3599">
        <v>2017</v>
      </c>
      <c r="F3599" t="s">
        <v>135</v>
      </c>
      <c r="G3599">
        <v>110.8</v>
      </c>
    </row>
    <row r="3600" spans="1:7" x14ac:dyDescent="0.2">
      <c r="A3600">
        <v>48</v>
      </c>
      <c r="B3600" t="s">
        <v>146</v>
      </c>
      <c r="C3600" t="s">
        <v>10</v>
      </c>
      <c r="D3600" t="s">
        <v>7</v>
      </c>
      <c r="E3600">
        <v>2021</v>
      </c>
      <c r="F3600" t="s">
        <v>133</v>
      </c>
      <c r="G3600">
        <v>100</v>
      </c>
    </row>
    <row r="3601" spans="1:7" x14ac:dyDescent="0.2">
      <c r="A3601">
        <v>48</v>
      </c>
      <c r="B3601" t="s">
        <v>146</v>
      </c>
      <c r="C3601" t="s">
        <v>10</v>
      </c>
      <c r="D3601" t="s">
        <v>7</v>
      </c>
      <c r="E3601">
        <v>2020</v>
      </c>
      <c r="F3601" t="s">
        <v>133</v>
      </c>
      <c r="G3601">
        <v>98</v>
      </c>
    </row>
    <row r="3602" spans="1:7" x14ac:dyDescent="0.2">
      <c r="A3602">
        <v>48</v>
      </c>
      <c r="B3602" t="s">
        <v>146</v>
      </c>
      <c r="C3602" t="s">
        <v>10</v>
      </c>
      <c r="D3602" t="s">
        <v>7</v>
      </c>
      <c r="E3602">
        <v>2022</v>
      </c>
      <c r="F3602" t="s">
        <v>133</v>
      </c>
      <c r="G3602">
        <v>100</v>
      </c>
    </row>
    <row r="3603" spans="1:7" x14ac:dyDescent="0.2">
      <c r="A3603">
        <v>48</v>
      </c>
      <c r="B3603" t="s">
        <v>146</v>
      </c>
      <c r="C3603" t="s">
        <v>10</v>
      </c>
      <c r="D3603" t="s">
        <v>7</v>
      </c>
      <c r="E3603">
        <v>2018</v>
      </c>
      <c r="F3603" t="s">
        <v>135</v>
      </c>
      <c r="G3603">
        <v>95.8</v>
      </c>
    </row>
    <row r="3604" spans="1:7" x14ac:dyDescent="0.2">
      <c r="A3604">
        <v>48</v>
      </c>
      <c r="B3604" t="s">
        <v>146</v>
      </c>
      <c r="C3604" t="s">
        <v>10</v>
      </c>
      <c r="D3604" t="s">
        <v>7</v>
      </c>
      <c r="E3604">
        <v>2021</v>
      </c>
      <c r="F3604" t="s">
        <v>0</v>
      </c>
      <c r="G3604">
        <v>102.5</v>
      </c>
    </row>
    <row r="3605" spans="1:7" x14ac:dyDescent="0.2">
      <c r="A3605">
        <v>48</v>
      </c>
      <c r="B3605" t="s">
        <v>146</v>
      </c>
      <c r="C3605" t="s">
        <v>10</v>
      </c>
      <c r="D3605" t="s">
        <v>7</v>
      </c>
      <c r="E3605">
        <v>2020</v>
      </c>
      <c r="F3605" t="s">
        <v>0</v>
      </c>
      <c r="G3605">
        <v>104.8</v>
      </c>
    </row>
    <row r="3606" spans="1:7" x14ac:dyDescent="0.2">
      <c r="A3606">
        <v>48</v>
      </c>
      <c r="B3606" t="s">
        <v>146</v>
      </c>
      <c r="C3606" t="s">
        <v>10</v>
      </c>
      <c r="D3606" t="s">
        <v>7</v>
      </c>
      <c r="E3606">
        <v>2022</v>
      </c>
      <c r="F3606" t="s">
        <v>0</v>
      </c>
      <c r="G3606">
        <v>102</v>
      </c>
    </row>
    <row r="3607" spans="1:7" x14ac:dyDescent="0.2">
      <c r="A3607">
        <v>48</v>
      </c>
      <c r="B3607" t="s">
        <v>146</v>
      </c>
      <c r="C3607" t="s">
        <v>10</v>
      </c>
      <c r="D3607" t="s">
        <v>7</v>
      </c>
      <c r="E3607">
        <v>2019</v>
      </c>
      <c r="F3607" t="s">
        <v>134</v>
      </c>
      <c r="G3607">
        <v>100</v>
      </c>
    </row>
    <row r="3608" spans="1:7" x14ac:dyDescent="0.2">
      <c r="A3608">
        <v>48</v>
      </c>
      <c r="B3608" t="s">
        <v>146</v>
      </c>
      <c r="C3608" t="s">
        <v>10</v>
      </c>
      <c r="D3608" t="s">
        <v>7</v>
      </c>
      <c r="E3608">
        <v>2021</v>
      </c>
      <c r="F3608" t="s">
        <v>1</v>
      </c>
      <c r="G3608">
        <v>105</v>
      </c>
    </row>
    <row r="3609" spans="1:7" x14ac:dyDescent="0.2">
      <c r="A3609">
        <v>48</v>
      </c>
      <c r="B3609" t="s">
        <v>146</v>
      </c>
      <c r="C3609" t="s">
        <v>10</v>
      </c>
      <c r="D3609" t="s">
        <v>7</v>
      </c>
      <c r="E3609">
        <v>2020</v>
      </c>
      <c r="F3609" t="s">
        <v>1</v>
      </c>
      <c r="G3609">
        <v>106</v>
      </c>
    </row>
    <row r="3610" spans="1:7" x14ac:dyDescent="0.2">
      <c r="A3610">
        <v>48</v>
      </c>
      <c r="B3610" t="s">
        <v>146</v>
      </c>
      <c r="C3610" t="s">
        <v>10</v>
      </c>
      <c r="D3610" t="s">
        <v>7</v>
      </c>
      <c r="E3610">
        <v>2022</v>
      </c>
      <c r="F3610" t="s">
        <v>1</v>
      </c>
      <c r="G3610">
        <v>104.5</v>
      </c>
    </row>
    <row r="3611" spans="1:7" x14ac:dyDescent="0.2">
      <c r="A3611">
        <v>49</v>
      </c>
      <c r="B3611" t="s">
        <v>136</v>
      </c>
      <c r="C3611" t="s">
        <v>48</v>
      </c>
      <c r="D3611" t="s">
        <v>49</v>
      </c>
      <c r="E3611">
        <v>2007</v>
      </c>
      <c r="F3611" t="s">
        <v>135</v>
      </c>
      <c r="G3611">
        <v>131.4</v>
      </c>
    </row>
    <row r="3612" spans="1:7" x14ac:dyDescent="0.2">
      <c r="A3612">
        <v>49</v>
      </c>
      <c r="B3612" t="s">
        <v>136</v>
      </c>
      <c r="C3612" t="s">
        <v>48</v>
      </c>
      <c r="D3612" t="s">
        <v>49</v>
      </c>
      <c r="E3612">
        <v>2008</v>
      </c>
      <c r="F3612" t="s">
        <v>135</v>
      </c>
      <c r="G3612">
        <v>147</v>
      </c>
    </row>
    <row r="3613" spans="1:7" x14ac:dyDescent="0.2">
      <c r="A3613">
        <v>49</v>
      </c>
      <c r="B3613" t="s">
        <v>136</v>
      </c>
      <c r="C3613" t="s">
        <v>48</v>
      </c>
      <c r="D3613" t="s">
        <v>49</v>
      </c>
      <c r="E3613">
        <v>2009</v>
      </c>
      <c r="F3613" t="s">
        <v>134</v>
      </c>
      <c r="G3613">
        <v>148</v>
      </c>
    </row>
    <row r="3614" spans="1:7" x14ac:dyDescent="0.2">
      <c r="A3614">
        <v>49</v>
      </c>
      <c r="B3614" t="s">
        <v>136</v>
      </c>
      <c r="C3614" t="s">
        <v>48</v>
      </c>
      <c r="D3614" t="s">
        <v>49</v>
      </c>
      <c r="E3614">
        <v>2010</v>
      </c>
      <c r="F3614" t="s">
        <v>0</v>
      </c>
      <c r="G3614">
        <v>140</v>
      </c>
    </row>
    <row r="3615" spans="1:7" x14ac:dyDescent="0.2">
      <c r="A3615">
        <v>49</v>
      </c>
      <c r="B3615" t="s">
        <v>136</v>
      </c>
      <c r="C3615" t="s">
        <v>48</v>
      </c>
      <c r="D3615" t="s">
        <v>49</v>
      </c>
      <c r="E3615">
        <v>2011</v>
      </c>
      <c r="F3615" t="s">
        <v>0</v>
      </c>
      <c r="G3615">
        <v>130</v>
      </c>
    </row>
    <row r="3616" spans="1:7" x14ac:dyDescent="0.2">
      <c r="A3616">
        <v>49</v>
      </c>
      <c r="B3616" t="s">
        <v>136</v>
      </c>
      <c r="C3616" t="s">
        <v>48</v>
      </c>
      <c r="D3616" t="s">
        <v>49</v>
      </c>
      <c r="E3616">
        <v>2011</v>
      </c>
      <c r="F3616" t="s">
        <v>1</v>
      </c>
      <c r="G3616">
        <v>162.80000000000001</v>
      </c>
    </row>
    <row r="3617" spans="1:7" x14ac:dyDescent="0.2">
      <c r="A3617">
        <v>49</v>
      </c>
      <c r="B3617" t="s">
        <v>136</v>
      </c>
      <c r="C3617" t="s">
        <v>48</v>
      </c>
      <c r="D3617" t="s">
        <v>49</v>
      </c>
      <c r="E3617">
        <v>2012</v>
      </c>
      <c r="F3617" t="s">
        <v>0</v>
      </c>
      <c r="G3617">
        <v>150</v>
      </c>
    </row>
    <row r="3618" spans="1:7" x14ac:dyDescent="0.2">
      <c r="A3618">
        <v>49</v>
      </c>
      <c r="B3618" t="s">
        <v>136</v>
      </c>
      <c r="C3618" t="s">
        <v>48</v>
      </c>
      <c r="D3618" t="s">
        <v>49</v>
      </c>
      <c r="E3618">
        <v>2012</v>
      </c>
      <c r="F3618" t="s">
        <v>1</v>
      </c>
      <c r="G3618">
        <v>179</v>
      </c>
    </row>
    <row r="3619" spans="1:7" x14ac:dyDescent="0.2">
      <c r="A3619">
        <v>49</v>
      </c>
      <c r="B3619" t="s">
        <v>136</v>
      </c>
      <c r="C3619" t="s">
        <v>48</v>
      </c>
      <c r="D3619" t="s">
        <v>49</v>
      </c>
      <c r="E3619">
        <v>2010</v>
      </c>
      <c r="F3619" t="s">
        <v>1</v>
      </c>
      <c r="G3619">
        <v>148</v>
      </c>
    </row>
    <row r="3620" spans="1:7" x14ac:dyDescent="0.2">
      <c r="A3620">
        <v>49</v>
      </c>
      <c r="B3620" t="s">
        <v>137</v>
      </c>
      <c r="C3620" t="s">
        <v>48</v>
      </c>
      <c r="D3620" t="s">
        <v>49</v>
      </c>
      <c r="E3620">
        <v>2008</v>
      </c>
      <c r="F3620" t="s">
        <v>135</v>
      </c>
      <c r="G3620">
        <v>147</v>
      </c>
    </row>
    <row r="3621" spans="1:7" x14ac:dyDescent="0.2">
      <c r="A3621">
        <v>49</v>
      </c>
      <c r="B3621" t="s">
        <v>137</v>
      </c>
      <c r="C3621" t="s">
        <v>48</v>
      </c>
      <c r="D3621" t="s">
        <v>49</v>
      </c>
      <c r="E3621">
        <v>2012</v>
      </c>
      <c r="F3621" t="s">
        <v>1</v>
      </c>
      <c r="G3621">
        <v>147</v>
      </c>
    </row>
    <row r="3622" spans="1:7" x14ac:dyDescent="0.2">
      <c r="A3622">
        <v>49</v>
      </c>
      <c r="B3622" t="s">
        <v>137</v>
      </c>
      <c r="C3622" t="s">
        <v>48</v>
      </c>
      <c r="D3622" t="s">
        <v>49</v>
      </c>
      <c r="E3622">
        <v>2011</v>
      </c>
      <c r="F3622" t="s">
        <v>0</v>
      </c>
      <c r="G3622">
        <v>135</v>
      </c>
    </row>
    <row r="3623" spans="1:7" x14ac:dyDescent="0.2">
      <c r="A3623">
        <v>49</v>
      </c>
      <c r="B3623" t="s">
        <v>137</v>
      </c>
      <c r="C3623" t="s">
        <v>48</v>
      </c>
      <c r="D3623" t="s">
        <v>49</v>
      </c>
      <c r="E3623">
        <v>2009</v>
      </c>
      <c r="F3623" t="s">
        <v>135</v>
      </c>
      <c r="G3623">
        <v>164.7</v>
      </c>
    </row>
    <row r="3624" spans="1:7" x14ac:dyDescent="0.2">
      <c r="A3624">
        <v>49</v>
      </c>
      <c r="B3624" t="s">
        <v>137</v>
      </c>
      <c r="C3624" t="s">
        <v>48</v>
      </c>
      <c r="D3624" t="s">
        <v>49</v>
      </c>
      <c r="E3624">
        <v>2013</v>
      </c>
      <c r="F3624" t="s">
        <v>0</v>
      </c>
      <c r="G3624">
        <v>145</v>
      </c>
    </row>
    <row r="3625" spans="1:7" x14ac:dyDescent="0.2">
      <c r="A3625">
        <v>49</v>
      </c>
      <c r="B3625" t="s">
        <v>137</v>
      </c>
      <c r="C3625" t="s">
        <v>48</v>
      </c>
      <c r="D3625" t="s">
        <v>49</v>
      </c>
      <c r="E3625">
        <v>2011</v>
      </c>
      <c r="F3625" t="s">
        <v>1</v>
      </c>
      <c r="G3625">
        <v>140</v>
      </c>
    </row>
    <row r="3626" spans="1:7" x14ac:dyDescent="0.2">
      <c r="A3626">
        <v>49</v>
      </c>
      <c r="B3626" t="s">
        <v>137</v>
      </c>
      <c r="C3626" t="s">
        <v>48</v>
      </c>
      <c r="D3626" t="s">
        <v>49</v>
      </c>
      <c r="E3626">
        <v>2010</v>
      </c>
      <c r="F3626" t="s">
        <v>134</v>
      </c>
      <c r="G3626">
        <v>130</v>
      </c>
    </row>
    <row r="3627" spans="1:7" x14ac:dyDescent="0.2">
      <c r="A3627">
        <v>49</v>
      </c>
      <c r="B3627" t="s">
        <v>137</v>
      </c>
      <c r="C3627" t="s">
        <v>48</v>
      </c>
      <c r="D3627" t="s">
        <v>49</v>
      </c>
      <c r="E3627">
        <v>2013</v>
      </c>
      <c r="F3627" t="s">
        <v>1</v>
      </c>
      <c r="G3627">
        <v>155</v>
      </c>
    </row>
    <row r="3628" spans="1:7" x14ac:dyDescent="0.2">
      <c r="A3628">
        <v>49</v>
      </c>
      <c r="B3628" t="s">
        <v>137</v>
      </c>
      <c r="C3628" t="s">
        <v>48</v>
      </c>
      <c r="D3628" t="s">
        <v>49</v>
      </c>
      <c r="E3628">
        <v>2012</v>
      </c>
      <c r="F3628" t="s">
        <v>0</v>
      </c>
      <c r="G3628">
        <v>140</v>
      </c>
    </row>
    <row r="3629" spans="1:7" x14ac:dyDescent="0.2">
      <c r="A3629">
        <v>49</v>
      </c>
      <c r="B3629" t="s">
        <v>138</v>
      </c>
      <c r="C3629" t="s">
        <v>48</v>
      </c>
      <c r="D3629" t="s">
        <v>49</v>
      </c>
      <c r="E3629">
        <v>2011</v>
      </c>
      <c r="F3629" t="s">
        <v>134</v>
      </c>
      <c r="G3629">
        <v>182</v>
      </c>
    </row>
    <row r="3630" spans="1:7" x14ac:dyDescent="0.2">
      <c r="A3630">
        <v>49</v>
      </c>
      <c r="B3630" t="s">
        <v>138</v>
      </c>
      <c r="C3630" t="s">
        <v>48</v>
      </c>
      <c r="D3630" t="s">
        <v>49</v>
      </c>
      <c r="E3630">
        <v>2013</v>
      </c>
      <c r="F3630" t="s">
        <v>0</v>
      </c>
      <c r="G3630">
        <v>200</v>
      </c>
    </row>
    <row r="3631" spans="1:7" x14ac:dyDescent="0.2">
      <c r="A3631">
        <v>49</v>
      </c>
      <c r="B3631" t="s">
        <v>138</v>
      </c>
      <c r="C3631" t="s">
        <v>48</v>
      </c>
      <c r="D3631" t="s">
        <v>49</v>
      </c>
      <c r="E3631">
        <v>2012</v>
      </c>
      <c r="F3631" t="s">
        <v>0</v>
      </c>
      <c r="G3631">
        <v>179</v>
      </c>
    </row>
    <row r="3632" spans="1:7" x14ac:dyDescent="0.2">
      <c r="A3632">
        <v>49</v>
      </c>
      <c r="B3632" t="s">
        <v>138</v>
      </c>
      <c r="C3632" t="s">
        <v>48</v>
      </c>
      <c r="D3632" t="s">
        <v>49</v>
      </c>
      <c r="E3632">
        <v>2013</v>
      </c>
      <c r="F3632" t="s">
        <v>1</v>
      </c>
      <c r="G3632">
        <v>215</v>
      </c>
    </row>
    <row r="3633" spans="1:7" x14ac:dyDescent="0.2">
      <c r="A3633">
        <v>49</v>
      </c>
      <c r="B3633" t="s">
        <v>138</v>
      </c>
      <c r="C3633" t="s">
        <v>48</v>
      </c>
      <c r="D3633" t="s">
        <v>49</v>
      </c>
      <c r="E3633">
        <v>2012</v>
      </c>
      <c r="F3633" t="s">
        <v>1</v>
      </c>
      <c r="G3633">
        <v>190</v>
      </c>
    </row>
    <row r="3634" spans="1:7" x14ac:dyDescent="0.2">
      <c r="A3634">
        <v>49</v>
      </c>
      <c r="B3634" t="s">
        <v>138</v>
      </c>
      <c r="C3634" t="s">
        <v>48</v>
      </c>
      <c r="D3634" t="s">
        <v>49</v>
      </c>
      <c r="E3634">
        <v>2010</v>
      </c>
      <c r="F3634" t="s">
        <v>135</v>
      </c>
      <c r="G3634">
        <v>142.6</v>
      </c>
    </row>
    <row r="3635" spans="1:7" x14ac:dyDescent="0.2">
      <c r="A3635">
        <v>49</v>
      </c>
      <c r="B3635" t="s">
        <v>138</v>
      </c>
      <c r="C3635" t="s">
        <v>48</v>
      </c>
      <c r="D3635" t="s">
        <v>49</v>
      </c>
      <c r="E3635">
        <v>2014</v>
      </c>
      <c r="F3635" t="s">
        <v>0</v>
      </c>
      <c r="G3635">
        <v>240</v>
      </c>
    </row>
    <row r="3636" spans="1:7" x14ac:dyDescent="0.2">
      <c r="A3636">
        <v>49</v>
      </c>
      <c r="B3636" t="s">
        <v>138</v>
      </c>
      <c r="C3636" t="s">
        <v>48</v>
      </c>
      <c r="D3636" t="s">
        <v>49</v>
      </c>
      <c r="E3636">
        <v>2014</v>
      </c>
      <c r="F3636" t="s">
        <v>1</v>
      </c>
      <c r="G3636">
        <v>264</v>
      </c>
    </row>
    <row r="3637" spans="1:7" x14ac:dyDescent="0.2">
      <c r="A3637">
        <v>49</v>
      </c>
      <c r="B3637" t="s">
        <v>139</v>
      </c>
      <c r="C3637" t="s">
        <v>48</v>
      </c>
      <c r="D3637" t="s">
        <v>49</v>
      </c>
      <c r="E3637">
        <v>2013</v>
      </c>
      <c r="F3637" t="s">
        <v>1</v>
      </c>
      <c r="G3637">
        <v>215</v>
      </c>
    </row>
    <row r="3638" spans="1:7" x14ac:dyDescent="0.2">
      <c r="A3638">
        <v>49</v>
      </c>
      <c r="B3638" t="s">
        <v>139</v>
      </c>
      <c r="C3638" t="s">
        <v>48</v>
      </c>
      <c r="D3638" t="s">
        <v>49</v>
      </c>
      <c r="E3638">
        <v>2015</v>
      </c>
      <c r="F3638" t="s">
        <v>0</v>
      </c>
      <c r="G3638">
        <v>299.10000000000002</v>
      </c>
    </row>
    <row r="3639" spans="1:7" x14ac:dyDescent="0.2">
      <c r="A3639">
        <v>49</v>
      </c>
      <c r="B3639" t="s">
        <v>139</v>
      </c>
      <c r="C3639" t="s">
        <v>48</v>
      </c>
      <c r="D3639" t="s">
        <v>49</v>
      </c>
      <c r="E3639">
        <v>2011</v>
      </c>
      <c r="F3639" t="s">
        <v>135</v>
      </c>
      <c r="G3639">
        <v>177.8</v>
      </c>
    </row>
    <row r="3640" spans="1:7" x14ac:dyDescent="0.2">
      <c r="A3640">
        <v>49</v>
      </c>
      <c r="B3640" t="s">
        <v>139</v>
      </c>
      <c r="C3640" t="s">
        <v>48</v>
      </c>
      <c r="D3640" t="s">
        <v>49</v>
      </c>
      <c r="E3640">
        <v>2014</v>
      </c>
      <c r="F3640" t="s">
        <v>0</v>
      </c>
      <c r="G3640">
        <v>239.3</v>
      </c>
    </row>
    <row r="3641" spans="1:7" x14ac:dyDescent="0.2">
      <c r="A3641">
        <v>49</v>
      </c>
      <c r="B3641" t="s">
        <v>139</v>
      </c>
      <c r="C3641" t="s">
        <v>48</v>
      </c>
      <c r="D3641" t="s">
        <v>49</v>
      </c>
      <c r="E3641">
        <v>2015</v>
      </c>
      <c r="F3641" t="s">
        <v>1</v>
      </c>
      <c r="G3641">
        <v>350</v>
      </c>
    </row>
    <row r="3642" spans="1:7" x14ac:dyDescent="0.2">
      <c r="A3642">
        <v>49</v>
      </c>
      <c r="B3642" t="s">
        <v>139</v>
      </c>
      <c r="C3642" t="s">
        <v>48</v>
      </c>
      <c r="D3642" t="s">
        <v>49</v>
      </c>
      <c r="E3642">
        <v>2012</v>
      </c>
      <c r="F3642" t="s">
        <v>134</v>
      </c>
      <c r="G3642">
        <v>190</v>
      </c>
    </row>
    <row r="3643" spans="1:7" x14ac:dyDescent="0.2">
      <c r="A3643">
        <v>49</v>
      </c>
      <c r="B3643" t="s">
        <v>139</v>
      </c>
      <c r="C3643" t="s">
        <v>48</v>
      </c>
      <c r="D3643" t="s">
        <v>49</v>
      </c>
      <c r="E3643">
        <v>2014</v>
      </c>
      <c r="F3643" t="s">
        <v>1</v>
      </c>
      <c r="G3643">
        <v>264</v>
      </c>
    </row>
    <row r="3644" spans="1:7" x14ac:dyDescent="0.2">
      <c r="A3644">
        <v>49</v>
      </c>
      <c r="B3644" t="s">
        <v>139</v>
      </c>
      <c r="C3644" t="s">
        <v>48</v>
      </c>
      <c r="D3644" t="s">
        <v>49</v>
      </c>
      <c r="E3644">
        <v>2013</v>
      </c>
      <c r="F3644" t="s">
        <v>0</v>
      </c>
      <c r="G3644">
        <v>202.8</v>
      </c>
    </row>
    <row r="3645" spans="1:7" x14ac:dyDescent="0.2">
      <c r="A3645">
        <v>49</v>
      </c>
      <c r="B3645" t="s">
        <v>140</v>
      </c>
      <c r="C3645" t="s">
        <v>48</v>
      </c>
      <c r="D3645" t="s">
        <v>49</v>
      </c>
      <c r="E3645">
        <v>2011</v>
      </c>
      <c r="F3645" t="s">
        <v>135</v>
      </c>
      <c r="G3645">
        <v>177.8</v>
      </c>
    </row>
    <row r="3646" spans="1:7" x14ac:dyDescent="0.2">
      <c r="A3646">
        <v>49</v>
      </c>
      <c r="B3646" t="s">
        <v>140</v>
      </c>
      <c r="C3646" t="s">
        <v>48</v>
      </c>
      <c r="D3646" t="s">
        <v>49</v>
      </c>
      <c r="E3646">
        <v>2015</v>
      </c>
      <c r="F3646" t="s">
        <v>1</v>
      </c>
      <c r="G3646">
        <v>240</v>
      </c>
    </row>
    <row r="3647" spans="1:7" x14ac:dyDescent="0.2">
      <c r="A3647">
        <v>49</v>
      </c>
      <c r="B3647" t="s">
        <v>140</v>
      </c>
      <c r="C3647" t="s">
        <v>48</v>
      </c>
      <c r="D3647" t="s">
        <v>49</v>
      </c>
      <c r="E3647">
        <v>2014</v>
      </c>
      <c r="F3647" t="s">
        <v>0</v>
      </c>
      <c r="G3647">
        <v>205</v>
      </c>
    </row>
    <row r="3648" spans="1:7" x14ac:dyDescent="0.2">
      <c r="A3648">
        <v>49</v>
      </c>
      <c r="B3648" t="s">
        <v>140</v>
      </c>
      <c r="C3648" t="s">
        <v>48</v>
      </c>
      <c r="D3648" t="s">
        <v>49</v>
      </c>
      <c r="E3648">
        <v>2012</v>
      </c>
      <c r="F3648" t="s">
        <v>135</v>
      </c>
      <c r="G3648">
        <v>195.3</v>
      </c>
    </row>
    <row r="3649" spans="1:7" x14ac:dyDescent="0.2">
      <c r="A3649">
        <v>49</v>
      </c>
      <c r="B3649" t="s">
        <v>140</v>
      </c>
      <c r="C3649" t="s">
        <v>48</v>
      </c>
      <c r="D3649" t="s">
        <v>49</v>
      </c>
      <c r="E3649">
        <v>2016</v>
      </c>
      <c r="F3649" t="s">
        <v>0</v>
      </c>
      <c r="G3649">
        <v>225</v>
      </c>
    </row>
    <row r="3650" spans="1:7" x14ac:dyDescent="0.2">
      <c r="A3650">
        <v>49</v>
      </c>
      <c r="B3650" t="s">
        <v>140</v>
      </c>
      <c r="C3650" t="s">
        <v>48</v>
      </c>
      <c r="D3650" t="s">
        <v>49</v>
      </c>
      <c r="E3650">
        <v>2014</v>
      </c>
      <c r="F3650" t="s">
        <v>1</v>
      </c>
      <c r="G3650">
        <v>215</v>
      </c>
    </row>
    <row r="3651" spans="1:7" x14ac:dyDescent="0.2">
      <c r="A3651">
        <v>49</v>
      </c>
      <c r="B3651" t="s">
        <v>140</v>
      </c>
      <c r="C3651" t="s">
        <v>48</v>
      </c>
      <c r="D3651" t="s">
        <v>49</v>
      </c>
      <c r="E3651">
        <v>2013</v>
      </c>
      <c r="F3651" t="s">
        <v>134</v>
      </c>
      <c r="G3651">
        <v>200</v>
      </c>
    </row>
    <row r="3652" spans="1:7" x14ac:dyDescent="0.2">
      <c r="A3652">
        <v>49</v>
      </c>
      <c r="B3652" t="s">
        <v>140</v>
      </c>
      <c r="C3652" t="s">
        <v>48</v>
      </c>
      <c r="D3652" t="s">
        <v>49</v>
      </c>
      <c r="E3652">
        <v>2016</v>
      </c>
      <c r="F3652" t="s">
        <v>1</v>
      </c>
      <c r="G3652">
        <v>270</v>
      </c>
    </row>
    <row r="3653" spans="1:7" x14ac:dyDescent="0.2">
      <c r="A3653">
        <v>49</v>
      </c>
      <c r="B3653" t="s">
        <v>140</v>
      </c>
      <c r="C3653" t="s">
        <v>48</v>
      </c>
      <c r="D3653" t="s">
        <v>49</v>
      </c>
      <c r="E3653">
        <v>2015</v>
      </c>
      <c r="F3653" t="s">
        <v>0</v>
      </c>
      <c r="G3653">
        <v>215</v>
      </c>
    </row>
    <row r="3654" spans="1:7" x14ac:dyDescent="0.2">
      <c r="A3654">
        <v>49</v>
      </c>
      <c r="B3654" t="s">
        <v>141</v>
      </c>
      <c r="C3654" t="s">
        <v>48</v>
      </c>
      <c r="D3654" t="s">
        <v>49</v>
      </c>
      <c r="E3654">
        <v>2014</v>
      </c>
      <c r="F3654" t="s">
        <v>134</v>
      </c>
      <c r="G3654">
        <v>220</v>
      </c>
    </row>
    <row r="3655" spans="1:7" x14ac:dyDescent="0.2">
      <c r="A3655">
        <v>49</v>
      </c>
      <c r="B3655" t="s">
        <v>141</v>
      </c>
      <c r="C3655" t="s">
        <v>48</v>
      </c>
      <c r="D3655" t="s">
        <v>49</v>
      </c>
      <c r="E3655">
        <v>2016</v>
      </c>
      <c r="F3655" t="s">
        <v>0</v>
      </c>
      <c r="G3655">
        <v>228</v>
      </c>
    </row>
    <row r="3656" spans="1:7" x14ac:dyDescent="0.2">
      <c r="A3656">
        <v>49</v>
      </c>
      <c r="B3656" t="s">
        <v>141</v>
      </c>
      <c r="C3656" t="s">
        <v>48</v>
      </c>
      <c r="D3656" t="s">
        <v>49</v>
      </c>
      <c r="E3656">
        <v>2015</v>
      </c>
      <c r="F3656" t="s">
        <v>0</v>
      </c>
      <c r="G3656">
        <v>220</v>
      </c>
    </row>
    <row r="3657" spans="1:7" x14ac:dyDescent="0.2">
      <c r="A3657">
        <v>49</v>
      </c>
      <c r="B3657" t="s">
        <v>141</v>
      </c>
      <c r="C3657" t="s">
        <v>48</v>
      </c>
      <c r="D3657" t="s">
        <v>49</v>
      </c>
      <c r="E3657">
        <v>2012</v>
      </c>
      <c r="F3657" t="s">
        <v>135</v>
      </c>
      <c r="G3657">
        <v>195.3</v>
      </c>
    </row>
    <row r="3658" spans="1:7" x14ac:dyDescent="0.2">
      <c r="A3658">
        <v>49</v>
      </c>
      <c r="B3658" t="s">
        <v>141</v>
      </c>
      <c r="C3658" t="s">
        <v>48</v>
      </c>
      <c r="D3658" t="s">
        <v>49</v>
      </c>
      <c r="E3658">
        <v>2016</v>
      </c>
      <c r="F3658" t="s">
        <v>1</v>
      </c>
      <c r="G3658">
        <v>240</v>
      </c>
    </row>
    <row r="3659" spans="1:7" x14ac:dyDescent="0.2">
      <c r="A3659">
        <v>49</v>
      </c>
      <c r="B3659" t="s">
        <v>141</v>
      </c>
      <c r="C3659" t="s">
        <v>48</v>
      </c>
      <c r="D3659" t="s">
        <v>49</v>
      </c>
      <c r="E3659">
        <v>2015</v>
      </c>
      <c r="F3659" t="s">
        <v>1</v>
      </c>
      <c r="G3659">
        <v>230</v>
      </c>
    </row>
    <row r="3660" spans="1:7" x14ac:dyDescent="0.2">
      <c r="A3660">
        <v>49</v>
      </c>
      <c r="B3660" t="s">
        <v>141</v>
      </c>
      <c r="C3660" t="s">
        <v>48</v>
      </c>
      <c r="D3660" t="s">
        <v>49</v>
      </c>
      <c r="E3660">
        <v>2013</v>
      </c>
      <c r="F3660" t="s">
        <v>135</v>
      </c>
      <c r="G3660">
        <v>218.6</v>
      </c>
    </row>
    <row r="3661" spans="1:7" x14ac:dyDescent="0.2">
      <c r="A3661">
        <v>49</v>
      </c>
      <c r="B3661" t="s">
        <v>141</v>
      </c>
      <c r="C3661" t="s">
        <v>48</v>
      </c>
      <c r="D3661" t="s">
        <v>49</v>
      </c>
      <c r="E3661">
        <v>2017</v>
      </c>
      <c r="F3661" t="s">
        <v>0</v>
      </c>
      <c r="G3661">
        <v>238</v>
      </c>
    </row>
    <row r="3662" spans="1:7" x14ac:dyDescent="0.2">
      <c r="A3662">
        <v>49</v>
      </c>
      <c r="B3662" t="s">
        <v>141</v>
      </c>
      <c r="C3662" t="s">
        <v>48</v>
      </c>
      <c r="D3662" t="s">
        <v>49</v>
      </c>
      <c r="E3662">
        <v>2017</v>
      </c>
      <c r="F3662" t="s">
        <v>1</v>
      </c>
      <c r="G3662">
        <v>252</v>
      </c>
    </row>
    <row r="3663" spans="1:7" x14ac:dyDescent="0.2">
      <c r="A3663">
        <v>49</v>
      </c>
      <c r="B3663" t="s">
        <v>142</v>
      </c>
      <c r="C3663" t="s">
        <v>48</v>
      </c>
      <c r="D3663" t="s">
        <v>49</v>
      </c>
      <c r="E3663">
        <v>2017</v>
      </c>
      <c r="F3663" t="s">
        <v>0</v>
      </c>
      <c r="G3663">
        <v>250</v>
      </c>
    </row>
    <row r="3664" spans="1:7" x14ac:dyDescent="0.2">
      <c r="A3664">
        <v>49</v>
      </c>
      <c r="B3664" t="s">
        <v>142</v>
      </c>
      <c r="C3664" t="s">
        <v>48</v>
      </c>
      <c r="D3664" t="s">
        <v>49</v>
      </c>
      <c r="E3664">
        <v>2018</v>
      </c>
      <c r="F3664" t="s">
        <v>1</v>
      </c>
      <c r="G3664">
        <v>265</v>
      </c>
    </row>
    <row r="3665" spans="1:7" x14ac:dyDescent="0.2">
      <c r="A3665">
        <v>49</v>
      </c>
      <c r="B3665" t="s">
        <v>142</v>
      </c>
      <c r="C3665" t="s">
        <v>48</v>
      </c>
      <c r="D3665" t="s">
        <v>49</v>
      </c>
      <c r="E3665">
        <v>2015</v>
      </c>
      <c r="F3665" t="s">
        <v>134</v>
      </c>
      <c r="G3665">
        <v>241</v>
      </c>
    </row>
    <row r="3666" spans="1:7" x14ac:dyDescent="0.2">
      <c r="A3666">
        <v>49</v>
      </c>
      <c r="B3666" t="s">
        <v>142</v>
      </c>
      <c r="C3666" t="s">
        <v>48</v>
      </c>
      <c r="D3666" t="s">
        <v>49</v>
      </c>
      <c r="E3666">
        <v>2017</v>
      </c>
      <c r="F3666" t="s">
        <v>1</v>
      </c>
      <c r="G3666">
        <v>260</v>
      </c>
    </row>
    <row r="3667" spans="1:7" x14ac:dyDescent="0.2">
      <c r="A3667">
        <v>49</v>
      </c>
      <c r="B3667" t="s">
        <v>142</v>
      </c>
      <c r="C3667" t="s">
        <v>48</v>
      </c>
      <c r="D3667" t="s">
        <v>49</v>
      </c>
      <c r="E3667">
        <v>2013</v>
      </c>
      <c r="F3667" t="s">
        <v>135</v>
      </c>
      <c r="G3667">
        <v>218.6</v>
      </c>
    </row>
    <row r="3668" spans="1:7" x14ac:dyDescent="0.2">
      <c r="A3668">
        <v>49</v>
      </c>
      <c r="B3668" t="s">
        <v>142</v>
      </c>
      <c r="C3668" t="s">
        <v>48</v>
      </c>
      <c r="D3668" t="s">
        <v>49</v>
      </c>
      <c r="E3668">
        <v>2016</v>
      </c>
      <c r="F3668" t="s">
        <v>0</v>
      </c>
      <c r="G3668">
        <v>245</v>
      </c>
    </row>
    <row r="3669" spans="1:7" x14ac:dyDescent="0.2">
      <c r="A3669">
        <v>49</v>
      </c>
      <c r="B3669" t="s">
        <v>142</v>
      </c>
      <c r="C3669" t="s">
        <v>48</v>
      </c>
      <c r="D3669" t="s">
        <v>49</v>
      </c>
      <c r="E3669">
        <v>2018</v>
      </c>
      <c r="F3669" t="s">
        <v>0</v>
      </c>
      <c r="G3669">
        <v>252</v>
      </c>
    </row>
    <row r="3670" spans="1:7" x14ac:dyDescent="0.2">
      <c r="A3670">
        <v>49</v>
      </c>
      <c r="B3670" t="s">
        <v>142</v>
      </c>
      <c r="C3670" t="s">
        <v>48</v>
      </c>
      <c r="D3670" t="s">
        <v>49</v>
      </c>
      <c r="E3670">
        <v>2014</v>
      </c>
      <c r="F3670" t="s">
        <v>135</v>
      </c>
      <c r="G3670">
        <v>240.95</v>
      </c>
    </row>
    <row r="3671" spans="1:7" x14ac:dyDescent="0.2">
      <c r="A3671">
        <v>49</v>
      </c>
      <c r="B3671" t="s">
        <v>142</v>
      </c>
      <c r="C3671" t="s">
        <v>48</v>
      </c>
      <c r="D3671" t="s">
        <v>49</v>
      </c>
      <c r="E3671">
        <v>2016</v>
      </c>
      <c r="F3671" t="s">
        <v>1</v>
      </c>
      <c r="G3671">
        <v>250</v>
      </c>
    </row>
    <row r="3672" spans="1:7" x14ac:dyDescent="0.2">
      <c r="A3672">
        <v>49</v>
      </c>
      <c r="B3672" t="s">
        <v>143</v>
      </c>
      <c r="C3672" t="s">
        <v>48</v>
      </c>
      <c r="D3672" t="s">
        <v>49</v>
      </c>
      <c r="E3672">
        <v>2016</v>
      </c>
      <c r="F3672" t="s">
        <v>134</v>
      </c>
      <c r="G3672">
        <v>245</v>
      </c>
    </row>
    <row r="3673" spans="1:7" x14ac:dyDescent="0.2">
      <c r="A3673">
        <v>49</v>
      </c>
      <c r="B3673" t="s">
        <v>143</v>
      </c>
      <c r="C3673" t="s">
        <v>48</v>
      </c>
      <c r="D3673" t="s">
        <v>49</v>
      </c>
      <c r="E3673">
        <v>2019</v>
      </c>
      <c r="F3673" t="s">
        <v>1</v>
      </c>
      <c r="G3673">
        <v>290</v>
      </c>
    </row>
    <row r="3674" spans="1:7" x14ac:dyDescent="0.2">
      <c r="A3674">
        <v>49</v>
      </c>
      <c r="B3674" t="s">
        <v>143</v>
      </c>
      <c r="C3674" t="s">
        <v>48</v>
      </c>
      <c r="D3674" t="s">
        <v>49</v>
      </c>
      <c r="E3674">
        <v>2018</v>
      </c>
      <c r="F3674" t="s">
        <v>0</v>
      </c>
      <c r="G3674">
        <v>255</v>
      </c>
    </row>
    <row r="3675" spans="1:7" x14ac:dyDescent="0.2">
      <c r="A3675">
        <v>49</v>
      </c>
      <c r="B3675" t="s">
        <v>143</v>
      </c>
      <c r="C3675" t="s">
        <v>48</v>
      </c>
      <c r="D3675" t="s">
        <v>49</v>
      </c>
      <c r="E3675">
        <v>2017</v>
      </c>
      <c r="F3675" t="s">
        <v>0</v>
      </c>
      <c r="G3675">
        <v>250</v>
      </c>
    </row>
    <row r="3676" spans="1:7" x14ac:dyDescent="0.2">
      <c r="A3676">
        <v>49</v>
      </c>
      <c r="B3676" t="s">
        <v>143</v>
      </c>
      <c r="C3676" t="s">
        <v>48</v>
      </c>
      <c r="D3676" t="s">
        <v>49</v>
      </c>
      <c r="E3676">
        <v>2018</v>
      </c>
      <c r="F3676" t="s">
        <v>1</v>
      </c>
      <c r="G3676">
        <v>280</v>
      </c>
    </row>
    <row r="3677" spans="1:7" x14ac:dyDescent="0.2">
      <c r="A3677">
        <v>49</v>
      </c>
      <c r="B3677" t="s">
        <v>143</v>
      </c>
      <c r="C3677" t="s">
        <v>48</v>
      </c>
      <c r="D3677" t="s">
        <v>49</v>
      </c>
      <c r="E3677">
        <v>2017</v>
      </c>
      <c r="F3677" t="s">
        <v>1</v>
      </c>
      <c r="G3677">
        <v>270</v>
      </c>
    </row>
    <row r="3678" spans="1:7" x14ac:dyDescent="0.2">
      <c r="A3678">
        <v>49</v>
      </c>
      <c r="B3678" t="s">
        <v>143</v>
      </c>
      <c r="C3678" t="s">
        <v>48</v>
      </c>
      <c r="D3678" t="s">
        <v>49</v>
      </c>
      <c r="E3678">
        <v>2019</v>
      </c>
      <c r="F3678" t="s">
        <v>0</v>
      </c>
      <c r="G3678">
        <v>260</v>
      </c>
    </row>
    <row r="3679" spans="1:7" x14ac:dyDescent="0.2">
      <c r="A3679">
        <v>49</v>
      </c>
      <c r="B3679" t="s">
        <v>143</v>
      </c>
      <c r="C3679" t="s">
        <v>48</v>
      </c>
      <c r="D3679" t="s">
        <v>49</v>
      </c>
      <c r="E3679">
        <v>2014</v>
      </c>
      <c r="F3679" t="s">
        <v>135</v>
      </c>
      <c r="G3679">
        <v>241</v>
      </c>
    </row>
    <row r="3680" spans="1:7" x14ac:dyDescent="0.2">
      <c r="A3680">
        <v>49</v>
      </c>
      <c r="B3680" t="s">
        <v>143</v>
      </c>
      <c r="C3680" t="s">
        <v>48</v>
      </c>
      <c r="D3680" t="s">
        <v>49</v>
      </c>
      <c r="E3680">
        <v>2015</v>
      </c>
      <c r="F3680" t="s">
        <v>135</v>
      </c>
      <c r="G3680">
        <v>270.3</v>
      </c>
    </row>
    <row r="3681" spans="1:7" x14ac:dyDescent="0.2">
      <c r="A3681">
        <v>49</v>
      </c>
      <c r="B3681" t="s">
        <v>144</v>
      </c>
      <c r="C3681" t="s">
        <v>48</v>
      </c>
      <c r="D3681" t="s">
        <v>49</v>
      </c>
      <c r="E3681">
        <v>2016</v>
      </c>
      <c r="F3681" t="s">
        <v>135</v>
      </c>
      <c r="G3681">
        <v>292.8</v>
      </c>
    </row>
    <row r="3682" spans="1:7" x14ac:dyDescent="0.2">
      <c r="A3682">
        <v>49</v>
      </c>
      <c r="B3682" t="s">
        <v>144</v>
      </c>
      <c r="C3682" t="s">
        <v>48</v>
      </c>
      <c r="D3682" t="s">
        <v>49</v>
      </c>
      <c r="E3682">
        <v>2019</v>
      </c>
      <c r="F3682" t="s">
        <v>133</v>
      </c>
      <c r="G3682">
        <v>265</v>
      </c>
    </row>
    <row r="3683" spans="1:7" x14ac:dyDescent="0.2">
      <c r="A3683">
        <v>49</v>
      </c>
      <c r="B3683" t="s">
        <v>144</v>
      </c>
      <c r="C3683" t="s">
        <v>48</v>
      </c>
      <c r="D3683" t="s">
        <v>49</v>
      </c>
      <c r="E3683">
        <v>2018</v>
      </c>
      <c r="F3683" t="s">
        <v>133</v>
      </c>
      <c r="G3683">
        <v>250</v>
      </c>
    </row>
    <row r="3684" spans="1:7" x14ac:dyDescent="0.2">
      <c r="A3684">
        <v>49</v>
      </c>
      <c r="B3684" t="s">
        <v>144</v>
      </c>
      <c r="C3684" t="s">
        <v>48</v>
      </c>
      <c r="D3684" t="s">
        <v>49</v>
      </c>
      <c r="E3684">
        <v>2020</v>
      </c>
      <c r="F3684" t="s">
        <v>133</v>
      </c>
      <c r="G3684">
        <v>280</v>
      </c>
    </row>
    <row r="3685" spans="1:7" x14ac:dyDescent="0.2">
      <c r="A3685">
        <v>49</v>
      </c>
      <c r="B3685" t="s">
        <v>144</v>
      </c>
      <c r="C3685" t="s">
        <v>48</v>
      </c>
      <c r="D3685" t="s">
        <v>49</v>
      </c>
      <c r="E3685">
        <v>2017</v>
      </c>
      <c r="F3685" t="s">
        <v>134</v>
      </c>
      <c r="G3685">
        <v>250</v>
      </c>
    </row>
    <row r="3686" spans="1:7" x14ac:dyDescent="0.2">
      <c r="A3686">
        <v>49</v>
      </c>
      <c r="B3686" t="s">
        <v>144</v>
      </c>
      <c r="C3686" t="s">
        <v>48</v>
      </c>
      <c r="D3686" t="s">
        <v>49</v>
      </c>
      <c r="E3686">
        <v>2019</v>
      </c>
      <c r="F3686" t="s">
        <v>1</v>
      </c>
      <c r="G3686">
        <v>300</v>
      </c>
    </row>
    <row r="3687" spans="1:7" x14ac:dyDescent="0.2">
      <c r="A3687">
        <v>49</v>
      </c>
      <c r="B3687" t="s">
        <v>144</v>
      </c>
      <c r="C3687" t="s">
        <v>48</v>
      </c>
      <c r="D3687" t="s">
        <v>49</v>
      </c>
      <c r="E3687">
        <v>2018</v>
      </c>
      <c r="F3687" t="s">
        <v>1</v>
      </c>
      <c r="G3687">
        <v>280</v>
      </c>
    </row>
    <row r="3688" spans="1:7" x14ac:dyDescent="0.2">
      <c r="A3688">
        <v>49</v>
      </c>
      <c r="B3688" t="s">
        <v>144</v>
      </c>
      <c r="C3688" t="s">
        <v>48</v>
      </c>
      <c r="D3688" t="s">
        <v>49</v>
      </c>
      <c r="E3688">
        <v>2020</v>
      </c>
      <c r="F3688" t="s">
        <v>1</v>
      </c>
      <c r="G3688">
        <v>320</v>
      </c>
    </row>
    <row r="3689" spans="1:7" x14ac:dyDescent="0.2">
      <c r="A3689">
        <v>49</v>
      </c>
      <c r="B3689" t="s">
        <v>144</v>
      </c>
      <c r="C3689" t="s">
        <v>48</v>
      </c>
      <c r="D3689" t="s">
        <v>49</v>
      </c>
      <c r="E3689">
        <v>2018</v>
      </c>
      <c r="F3689" t="s">
        <v>0</v>
      </c>
      <c r="G3689">
        <v>265</v>
      </c>
    </row>
    <row r="3690" spans="1:7" x14ac:dyDescent="0.2">
      <c r="A3690">
        <v>49</v>
      </c>
      <c r="B3690" t="s">
        <v>144</v>
      </c>
      <c r="C3690" t="s">
        <v>48</v>
      </c>
      <c r="D3690" t="s">
        <v>49</v>
      </c>
      <c r="E3690">
        <v>2020</v>
      </c>
      <c r="F3690" t="s">
        <v>0</v>
      </c>
      <c r="G3690">
        <v>300</v>
      </c>
    </row>
    <row r="3691" spans="1:7" x14ac:dyDescent="0.2">
      <c r="A3691">
        <v>49</v>
      </c>
      <c r="B3691" t="s">
        <v>144</v>
      </c>
      <c r="C3691" t="s">
        <v>48</v>
      </c>
      <c r="D3691" t="s">
        <v>49</v>
      </c>
      <c r="E3691">
        <v>2019</v>
      </c>
      <c r="F3691" t="s">
        <v>0</v>
      </c>
      <c r="G3691">
        <v>280</v>
      </c>
    </row>
    <row r="3692" spans="1:7" x14ac:dyDescent="0.2">
      <c r="A3692">
        <v>49</v>
      </c>
      <c r="B3692" t="s">
        <v>144</v>
      </c>
      <c r="C3692" t="s">
        <v>48</v>
      </c>
      <c r="D3692" t="s">
        <v>49</v>
      </c>
      <c r="E3692">
        <v>2015</v>
      </c>
      <c r="F3692" t="s">
        <v>135</v>
      </c>
      <c r="G3692">
        <v>270.3</v>
      </c>
    </row>
    <row r="3693" spans="1:7" x14ac:dyDescent="0.2">
      <c r="A3693">
        <v>49</v>
      </c>
      <c r="B3693" t="s">
        <v>145</v>
      </c>
      <c r="C3693" t="s">
        <v>48</v>
      </c>
      <c r="D3693" t="s">
        <v>49</v>
      </c>
      <c r="E3693">
        <v>2017</v>
      </c>
      <c r="F3693" t="s">
        <v>135</v>
      </c>
      <c r="G3693">
        <v>222.3</v>
      </c>
    </row>
    <row r="3694" spans="1:7" x14ac:dyDescent="0.2">
      <c r="A3694">
        <v>49</v>
      </c>
      <c r="B3694" t="s">
        <v>145</v>
      </c>
      <c r="C3694" t="s">
        <v>48</v>
      </c>
      <c r="D3694" t="s">
        <v>49</v>
      </c>
      <c r="E3694">
        <v>2020</v>
      </c>
      <c r="F3694" t="s">
        <v>0</v>
      </c>
      <c r="G3694">
        <v>250</v>
      </c>
    </row>
    <row r="3695" spans="1:7" x14ac:dyDescent="0.2">
      <c r="A3695">
        <v>49</v>
      </c>
      <c r="B3695" t="s">
        <v>145</v>
      </c>
      <c r="C3695" t="s">
        <v>48</v>
      </c>
      <c r="D3695" t="s">
        <v>49</v>
      </c>
      <c r="E3695">
        <v>2019</v>
      </c>
      <c r="F3695" t="s">
        <v>0</v>
      </c>
      <c r="G3695">
        <v>240</v>
      </c>
    </row>
    <row r="3696" spans="1:7" x14ac:dyDescent="0.2">
      <c r="A3696">
        <v>49</v>
      </c>
      <c r="B3696" t="s">
        <v>145</v>
      </c>
      <c r="C3696" t="s">
        <v>48</v>
      </c>
      <c r="D3696" t="s">
        <v>49</v>
      </c>
      <c r="E3696">
        <v>2021</v>
      </c>
      <c r="F3696" t="s">
        <v>0</v>
      </c>
      <c r="G3696">
        <v>260</v>
      </c>
    </row>
    <row r="3697" spans="1:7" x14ac:dyDescent="0.2">
      <c r="A3697">
        <v>49</v>
      </c>
      <c r="B3697" t="s">
        <v>145</v>
      </c>
      <c r="C3697" t="s">
        <v>48</v>
      </c>
      <c r="D3697" t="s">
        <v>49</v>
      </c>
      <c r="E3697">
        <v>2018</v>
      </c>
      <c r="F3697" t="s">
        <v>134</v>
      </c>
      <c r="G3697">
        <v>230</v>
      </c>
    </row>
    <row r="3698" spans="1:7" x14ac:dyDescent="0.2">
      <c r="A3698">
        <v>49</v>
      </c>
      <c r="B3698" t="s">
        <v>145</v>
      </c>
      <c r="C3698" t="s">
        <v>48</v>
      </c>
      <c r="D3698" t="s">
        <v>49</v>
      </c>
      <c r="E3698">
        <v>2020</v>
      </c>
      <c r="F3698" t="s">
        <v>1</v>
      </c>
      <c r="G3698">
        <v>262.5</v>
      </c>
    </row>
    <row r="3699" spans="1:7" x14ac:dyDescent="0.2">
      <c r="A3699">
        <v>49</v>
      </c>
      <c r="B3699" t="s">
        <v>145</v>
      </c>
      <c r="C3699" t="s">
        <v>48</v>
      </c>
      <c r="D3699" t="s">
        <v>49</v>
      </c>
      <c r="E3699">
        <v>2019</v>
      </c>
      <c r="F3699" t="s">
        <v>1</v>
      </c>
      <c r="G3699">
        <v>250</v>
      </c>
    </row>
    <row r="3700" spans="1:7" x14ac:dyDescent="0.2">
      <c r="A3700">
        <v>49</v>
      </c>
      <c r="B3700" t="s">
        <v>145</v>
      </c>
      <c r="C3700" t="s">
        <v>48</v>
      </c>
      <c r="D3700" t="s">
        <v>49</v>
      </c>
      <c r="E3700">
        <v>2021</v>
      </c>
      <c r="F3700" t="s">
        <v>1</v>
      </c>
      <c r="G3700">
        <v>276</v>
      </c>
    </row>
    <row r="3701" spans="1:7" x14ac:dyDescent="0.2">
      <c r="A3701">
        <v>49</v>
      </c>
      <c r="B3701" t="s">
        <v>145</v>
      </c>
      <c r="C3701" t="s">
        <v>48</v>
      </c>
      <c r="D3701" t="s">
        <v>49</v>
      </c>
      <c r="E3701">
        <v>2019</v>
      </c>
      <c r="F3701" t="s">
        <v>133</v>
      </c>
      <c r="G3701">
        <v>230</v>
      </c>
    </row>
    <row r="3702" spans="1:7" x14ac:dyDescent="0.2">
      <c r="A3702">
        <v>49</v>
      </c>
      <c r="B3702" t="s">
        <v>145</v>
      </c>
      <c r="C3702" t="s">
        <v>48</v>
      </c>
      <c r="D3702" t="s">
        <v>49</v>
      </c>
      <c r="E3702">
        <v>2021</v>
      </c>
      <c r="F3702" t="s">
        <v>133</v>
      </c>
      <c r="G3702">
        <v>240</v>
      </c>
    </row>
    <row r="3703" spans="1:7" x14ac:dyDescent="0.2">
      <c r="A3703">
        <v>49</v>
      </c>
      <c r="B3703" t="s">
        <v>145</v>
      </c>
      <c r="C3703" t="s">
        <v>48</v>
      </c>
      <c r="D3703" t="s">
        <v>49</v>
      </c>
      <c r="E3703">
        <v>2020</v>
      </c>
      <c r="F3703" t="s">
        <v>133</v>
      </c>
      <c r="G3703">
        <v>235</v>
      </c>
    </row>
    <row r="3704" spans="1:7" x14ac:dyDescent="0.2">
      <c r="A3704">
        <v>49</v>
      </c>
      <c r="B3704" t="s">
        <v>145</v>
      </c>
      <c r="C3704" t="s">
        <v>48</v>
      </c>
      <c r="D3704" t="s">
        <v>49</v>
      </c>
      <c r="E3704">
        <v>2016</v>
      </c>
      <c r="F3704" t="s">
        <v>135</v>
      </c>
      <c r="G3704">
        <v>293.2</v>
      </c>
    </row>
    <row r="3705" spans="1:7" x14ac:dyDescent="0.2">
      <c r="A3705">
        <v>49</v>
      </c>
      <c r="B3705" t="s">
        <v>146</v>
      </c>
      <c r="C3705" t="s">
        <v>48</v>
      </c>
      <c r="D3705" t="s">
        <v>49</v>
      </c>
      <c r="E3705">
        <v>2017</v>
      </c>
      <c r="F3705" t="s">
        <v>135</v>
      </c>
      <c r="G3705">
        <v>222.3</v>
      </c>
    </row>
    <row r="3706" spans="1:7" x14ac:dyDescent="0.2">
      <c r="A3706">
        <v>49</v>
      </c>
      <c r="B3706" t="s">
        <v>146</v>
      </c>
      <c r="C3706" t="s">
        <v>48</v>
      </c>
      <c r="D3706" t="s">
        <v>49</v>
      </c>
      <c r="E3706">
        <v>2021</v>
      </c>
      <c r="F3706" t="s">
        <v>133</v>
      </c>
      <c r="G3706">
        <v>255</v>
      </c>
    </row>
    <row r="3707" spans="1:7" x14ac:dyDescent="0.2">
      <c r="A3707">
        <v>49</v>
      </c>
      <c r="B3707" t="s">
        <v>146</v>
      </c>
      <c r="C3707" t="s">
        <v>48</v>
      </c>
      <c r="D3707" t="s">
        <v>49</v>
      </c>
      <c r="E3707">
        <v>2020</v>
      </c>
      <c r="F3707" t="s">
        <v>133</v>
      </c>
      <c r="G3707">
        <v>250</v>
      </c>
    </row>
    <row r="3708" spans="1:7" x14ac:dyDescent="0.2">
      <c r="A3708">
        <v>49</v>
      </c>
      <c r="B3708" t="s">
        <v>146</v>
      </c>
      <c r="C3708" t="s">
        <v>48</v>
      </c>
      <c r="D3708" t="s">
        <v>49</v>
      </c>
      <c r="E3708">
        <v>2022</v>
      </c>
      <c r="F3708" t="s">
        <v>133</v>
      </c>
      <c r="G3708">
        <v>260</v>
      </c>
    </row>
    <row r="3709" spans="1:7" x14ac:dyDescent="0.2">
      <c r="A3709">
        <v>49</v>
      </c>
      <c r="B3709" t="s">
        <v>146</v>
      </c>
      <c r="C3709" t="s">
        <v>48</v>
      </c>
      <c r="D3709" t="s">
        <v>49</v>
      </c>
      <c r="E3709">
        <v>2018</v>
      </c>
      <c r="F3709" t="s">
        <v>135</v>
      </c>
      <c r="G3709">
        <v>271</v>
      </c>
    </row>
    <row r="3710" spans="1:7" x14ac:dyDescent="0.2">
      <c r="A3710">
        <v>49</v>
      </c>
      <c r="B3710" t="s">
        <v>146</v>
      </c>
      <c r="C3710" t="s">
        <v>48</v>
      </c>
      <c r="D3710" t="s">
        <v>49</v>
      </c>
      <c r="E3710">
        <v>2021</v>
      </c>
      <c r="F3710" t="s">
        <v>0</v>
      </c>
      <c r="G3710">
        <v>264</v>
      </c>
    </row>
    <row r="3711" spans="1:7" x14ac:dyDescent="0.2">
      <c r="A3711">
        <v>49</v>
      </c>
      <c r="B3711" t="s">
        <v>146</v>
      </c>
      <c r="C3711" t="s">
        <v>48</v>
      </c>
      <c r="D3711" t="s">
        <v>49</v>
      </c>
      <c r="E3711">
        <v>2020</v>
      </c>
      <c r="F3711" t="s">
        <v>0</v>
      </c>
      <c r="G3711">
        <v>275</v>
      </c>
    </row>
    <row r="3712" spans="1:7" x14ac:dyDescent="0.2">
      <c r="A3712">
        <v>49</v>
      </c>
      <c r="B3712" t="s">
        <v>146</v>
      </c>
      <c r="C3712" t="s">
        <v>48</v>
      </c>
      <c r="D3712" t="s">
        <v>49</v>
      </c>
      <c r="E3712">
        <v>2022</v>
      </c>
      <c r="F3712" t="s">
        <v>0</v>
      </c>
      <c r="G3712">
        <v>292</v>
      </c>
    </row>
    <row r="3713" spans="1:7" x14ac:dyDescent="0.2">
      <c r="A3713">
        <v>49</v>
      </c>
      <c r="B3713" t="s">
        <v>146</v>
      </c>
      <c r="C3713" t="s">
        <v>48</v>
      </c>
      <c r="D3713" t="s">
        <v>49</v>
      </c>
      <c r="E3713">
        <v>2019</v>
      </c>
      <c r="F3713" t="s">
        <v>134</v>
      </c>
      <c r="G3713">
        <v>247</v>
      </c>
    </row>
    <row r="3714" spans="1:7" x14ac:dyDescent="0.2">
      <c r="A3714">
        <v>49</v>
      </c>
      <c r="B3714" t="s">
        <v>146</v>
      </c>
      <c r="C3714" t="s">
        <v>48</v>
      </c>
      <c r="D3714" t="s">
        <v>49</v>
      </c>
      <c r="E3714">
        <v>2021</v>
      </c>
      <c r="F3714" t="s">
        <v>1</v>
      </c>
      <c r="G3714">
        <v>270</v>
      </c>
    </row>
    <row r="3715" spans="1:7" x14ac:dyDescent="0.2">
      <c r="A3715">
        <v>49</v>
      </c>
      <c r="B3715" t="s">
        <v>146</v>
      </c>
      <c r="C3715" t="s">
        <v>48</v>
      </c>
      <c r="D3715" t="s">
        <v>49</v>
      </c>
      <c r="E3715">
        <v>2020</v>
      </c>
      <c r="F3715" t="s">
        <v>1</v>
      </c>
      <c r="G3715">
        <v>280</v>
      </c>
    </row>
    <row r="3716" spans="1:7" x14ac:dyDescent="0.2">
      <c r="A3716">
        <v>49</v>
      </c>
      <c r="B3716" t="s">
        <v>146</v>
      </c>
      <c r="C3716" t="s">
        <v>48</v>
      </c>
      <c r="D3716" t="s">
        <v>49</v>
      </c>
      <c r="E3716">
        <v>2022</v>
      </c>
      <c r="F3716" t="s">
        <v>1</v>
      </c>
      <c r="G3716">
        <v>300</v>
      </c>
    </row>
    <row r="3717" spans="1:7" x14ac:dyDescent="0.2">
      <c r="A3717">
        <v>50</v>
      </c>
      <c r="B3717" t="s">
        <v>136</v>
      </c>
      <c r="C3717" t="s">
        <v>50</v>
      </c>
      <c r="D3717" t="s">
        <v>9</v>
      </c>
      <c r="E3717">
        <v>2007</v>
      </c>
      <c r="F3717" t="s">
        <v>135</v>
      </c>
      <c r="G3717">
        <v>41343</v>
      </c>
    </row>
    <row r="3718" spans="1:7" x14ac:dyDescent="0.2">
      <c r="A3718">
        <v>50</v>
      </c>
      <c r="B3718" t="s">
        <v>136</v>
      </c>
      <c r="C3718" t="s">
        <v>50</v>
      </c>
      <c r="D3718" t="s">
        <v>9</v>
      </c>
      <c r="E3718">
        <v>2008</v>
      </c>
      <c r="F3718" t="s">
        <v>135</v>
      </c>
      <c r="G3718">
        <v>50774.5</v>
      </c>
    </row>
    <row r="3719" spans="1:7" x14ac:dyDescent="0.2">
      <c r="A3719">
        <v>50</v>
      </c>
      <c r="B3719" t="s">
        <v>136</v>
      </c>
      <c r="C3719" t="s">
        <v>50</v>
      </c>
      <c r="D3719" t="s">
        <v>9</v>
      </c>
      <c r="E3719">
        <v>2009</v>
      </c>
      <c r="F3719" t="s">
        <v>134</v>
      </c>
      <c r="G3719">
        <v>55400</v>
      </c>
    </row>
    <row r="3720" spans="1:7" x14ac:dyDescent="0.2">
      <c r="A3720">
        <v>50</v>
      </c>
      <c r="B3720" t="s">
        <v>136</v>
      </c>
      <c r="C3720" t="s">
        <v>50</v>
      </c>
      <c r="D3720" t="s">
        <v>9</v>
      </c>
      <c r="E3720">
        <v>2010</v>
      </c>
      <c r="F3720" t="s">
        <v>0</v>
      </c>
      <c r="G3720">
        <v>61300</v>
      </c>
    </row>
    <row r="3721" spans="1:7" x14ac:dyDescent="0.2">
      <c r="A3721">
        <v>50</v>
      </c>
      <c r="B3721" t="s">
        <v>136</v>
      </c>
      <c r="C3721" t="s">
        <v>50</v>
      </c>
      <c r="D3721" t="s">
        <v>9</v>
      </c>
      <c r="E3721">
        <v>2011</v>
      </c>
      <c r="F3721" t="s">
        <v>0</v>
      </c>
      <c r="G3721">
        <v>67400</v>
      </c>
    </row>
    <row r="3722" spans="1:7" x14ac:dyDescent="0.2">
      <c r="A3722">
        <v>50</v>
      </c>
      <c r="B3722" t="s">
        <v>136</v>
      </c>
      <c r="C3722" t="s">
        <v>50</v>
      </c>
      <c r="D3722" t="s">
        <v>9</v>
      </c>
      <c r="E3722">
        <v>2011</v>
      </c>
      <c r="F3722" t="s">
        <v>1</v>
      </c>
      <c r="G3722">
        <v>67750</v>
      </c>
    </row>
    <row r="3723" spans="1:7" x14ac:dyDescent="0.2">
      <c r="A3723">
        <v>50</v>
      </c>
      <c r="B3723" t="s">
        <v>136</v>
      </c>
      <c r="C3723" t="s">
        <v>50</v>
      </c>
      <c r="D3723" t="s">
        <v>9</v>
      </c>
      <c r="E3723">
        <v>2012</v>
      </c>
      <c r="F3723" t="s">
        <v>0</v>
      </c>
      <c r="G3723">
        <v>73500</v>
      </c>
    </row>
    <row r="3724" spans="1:7" x14ac:dyDescent="0.2">
      <c r="A3724">
        <v>50</v>
      </c>
      <c r="B3724" t="s">
        <v>136</v>
      </c>
      <c r="C3724" t="s">
        <v>50</v>
      </c>
      <c r="D3724" t="s">
        <v>9</v>
      </c>
      <c r="E3724">
        <v>2012</v>
      </c>
      <c r="F3724" t="s">
        <v>1</v>
      </c>
      <c r="G3724">
        <v>74300</v>
      </c>
    </row>
    <row r="3725" spans="1:7" x14ac:dyDescent="0.2">
      <c r="A3725">
        <v>50</v>
      </c>
      <c r="B3725" t="s">
        <v>136</v>
      </c>
      <c r="C3725" t="s">
        <v>50</v>
      </c>
      <c r="D3725" t="s">
        <v>9</v>
      </c>
      <c r="E3725">
        <v>2010</v>
      </c>
      <c r="F3725" t="s">
        <v>1</v>
      </c>
      <c r="G3725">
        <v>61500</v>
      </c>
    </row>
    <row r="3726" spans="1:7" x14ac:dyDescent="0.2">
      <c r="A3726">
        <v>50</v>
      </c>
      <c r="B3726" t="s">
        <v>137</v>
      </c>
      <c r="C3726" t="s">
        <v>50</v>
      </c>
      <c r="D3726" t="s">
        <v>9</v>
      </c>
      <c r="E3726">
        <v>2008</v>
      </c>
      <c r="F3726" t="s">
        <v>135</v>
      </c>
      <c r="G3726">
        <v>50774.5</v>
      </c>
    </row>
    <row r="3727" spans="1:7" x14ac:dyDescent="0.2">
      <c r="A3727">
        <v>50</v>
      </c>
      <c r="B3727" t="s">
        <v>137</v>
      </c>
      <c r="C3727" t="s">
        <v>50</v>
      </c>
      <c r="D3727" t="s">
        <v>9</v>
      </c>
      <c r="E3727">
        <v>2012</v>
      </c>
      <c r="F3727" t="s">
        <v>1</v>
      </c>
      <c r="G3727">
        <v>68800</v>
      </c>
    </row>
    <row r="3728" spans="1:7" x14ac:dyDescent="0.2">
      <c r="A3728">
        <v>50</v>
      </c>
      <c r="B3728" t="s">
        <v>137</v>
      </c>
      <c r="C3728" t="s">
        <v>50</v>
      </c>
      <c r="D3728" t="s">
        <v>9</v>
      </c>
      <c r="E3728">
        <v>2011</v>
      </c>
      <c r="F3728" t="s">
        <v>0</v>
      </c>
      <c r="G3728">
        <v>62400</v>
      </c>
    </row>
    <row r="3729" spans="1:7" x14ac:dyDescent="0.2">
      <c r="A3729">
        <v>50</v>
      </c>
      <c r="B3729" t="s">
        <v>137</v>
      </c>
      <c r="C3729" t="s">
        <v>50</v>
      </c>
      <c r="D3729" t="s">
        <v>9</v>
      </c>
      <c r="E3729">
        <v>2009</v>
      </c>
      <c r="F3729" t="s">
        <v>135</v>
      </c>
      <c r="G3729">
        <v>53440.3</v>
      </c>
    </row>
    <row r="3730" spans="1:7" x14ac:dyDescent="0.2">
      <c r="A3730">
        <v>50</v>
      </c>
      <c r="B3730" t="s">
        <v>137</v>
      </c>
      <c r="C3730" t="s">
        <v>50</v>
      </c>
      <c r="D3730" t="s">
        <v>9</v>
      </c>
      <c r="E3730">
        <v>2013</v>
      </c>
      <c r="F3730" t="s">
        <v>0</v>
      </c>
      <c r="G3730">
        <v>71400</v>
      </c>
    </row>
    <row r="3731" spans="1:7" x14ac:dyDescent="0.2">
      <c r="A3731">
        <v>50</v>
      </c>
      <c r="B3731" t="s">
        <v>137</v>
      </c>
      <c r="C3731" t="s">
        <v>50</v>
      </c>
      <c r="D3731" t="s">
        <v>9</v>
      </c>
      <c r="E3731">
        <v>2011</v>
      </c>
      <c r="F3731" t="s">
        <v>1</v>
      </c>
      <c r="G3731">
        <v>63000</v>
      </c>
    </row>
    <row r="3732" spans="1:7" x14ac:dyDescent="0.2">
      <c r="A3732">
        <v>50</v>
      </c>
      <c r="B3732" t="s">
        <v>137</v>
      </c>
      <c r="C3732" t="s">
        <v>50</v>
      </c>
      <c r="D3732" t="s">
        <v>9</v>
      </c>
      <c r="E3732">
        <v>2010</v>
      </c>
      <c r="F3732" t="s">
        <v>134</v>
      </c>
      <c r="G3732">
        <v>58000</v>
      </c>
    </row>
    <row r="3733" spans="1:7" x14ac:dyDescent="0.2">
      <c r="A3733">
        <v>50</v>
      </c>
      <c r="B3733" t="s">
        <v>137</v>
      </c>
      <c r="C3733" t="s">
        <v>50</v>
      </c>
      <c r="D3733" t="s">
        <v>9</v>
      </c>
      <c r="E3733">
        <v>2013</v>
      </c>
      <c r="F3733" t="s">
        <v>1</v>
      </c>
      <c r="G3733">
        <v>74300</v>
      </c>
    </row>
    <row r="3734" spans="1:7" x14ac:dyDescent="0.2">
      <c r="A3734">
        <v>50</v>
      </c>
      <c r="B3734" t="s">
        <v>137</v>
      </c>
      <c r="C3734" t="s">
        <v>50</v>
      </c>
      <c r="D3734" t="s">
        <v>9</v>
      </c>
      <c r="E3734">
        <v>2012</v>
      </c>
      <c r="F3734" t="s">
        <v>0</v>
      </c>
      <c r="G3734">
        <v>67000</v>
      </c>
    </row>
    <row r="3735" spans="1:7" x14ac:dyDescent="0.2">
      <c r="A3735">
        <v>50</v>
      </c>
      <c r="B3735" t="s">
        <v>138</v>
      </c>
      <c r="C3735" t="s">
        <v>50</v>
      </c>
      <c r="D3735" t="s">
        <v>9</v>
      </c>
      <c r="E3735">
        <v>2011</v>
      </c>
      <c r="F3735" t="s">
        <v>134</v>
      </c>
      <c r="G3735">
        <v>70000</v>
      </c>
    </row>
    <row r="3736" spans="1:7" x14ac:dyDescent="0.2">
      <c r="A3736">
        <v>50</v>
      </c>
      <c r="B3736" t="s">
        <v>138</v>
      </c>
      <c r="C3736" t="s">
        <v>50</v>
      </c>
      <c r="D3736" t="s">
        <v>9</v>
      </c>
      <c r="E3736">
        <v>2013</v>
      </c>
      <c r="F3736" t="s">
        <v>0</v>
      </c>
      <c r="G3736">
        <v>82900</v>
      </c>
    </row>
    <row r="3737" spans="1:7" x14ac:dyDescent="0.2">
      <c r="A3737">
        <v>50</v>
      </c>
      <c r="B3737" t="s">
        <v>138</v>
      </c>
      <c r="C3737" t="s">
        <v>50</v>
      </c>
      <c r="D3737" t="s">
        <v>9</v>
      </c>
      <c r="E3737">
        <v>2012</v>
      </c>
      <c r="F3737" t="s">
        <v>0</v>
      </c>
      <c r="G3737">
        <v>76300</v>
      </c>
    </row>
    <row r="3738" spans="1:7" x14ac:dyDescent="0.2">
      <c r="A3738">
        <v>50</v>
      </c>
      <c r="B3738" t="s">
        <v>138</v>
      </c>
      <c r="C3738" t="s">
        <v>50</v>
      </c>
      <c r="D3738" t="s">
        <v>9</v>
      </c>
      <c r="E3738">
        <v>2013</v>
      </c>
      <c r="F3738" t="s">
        <v>1</v>
      </c>
      <c r="G3738">
        <v>88700</v>
      </c>
    </row>
    <row r="3739" spans="1:7" x14ac:dyDescent="0.2">
      <c r="A3739">
        <v>50</v>
      </c>
      <c r="B3739" t="s">
        <v>138</v>
      </c>
      <c r="C3739" t="s">
        <v>50</v>
      </c>
      <c r="D3739" t="s">
        <v>9</v>
      </c>
      <c r="E3739">
        <v>2012</v>
      </c>
      <c r="F3739" t="s">
        <v>1</v>
      </c>
      <c r="G3739">
        <v>79000</v>
      </c>
    </row>
    <row r="3740" spans="1:7" x14ac:dyDescent="0.2">
      <c r="A3740">
        <v>50</v>
      </c>
      <c r="B3740" t="s">
        <v>138</v>
      </c>
      <c r="C3740" t="s">
        <v>50</v>
      </c>
      <c r="D3740" t="s">
        <v>9</v>
      </c>
      <c r="E3740">
        <v>2010</v>
      </c>
      <c r="F3740" t="s">
        <v>135</v>
      </c>
      <c r="G3740">
        <v>60033.4</v>
      </c>
    </row>
    <row r="3741" spans="1:7" x14ac:dyDescent="0.2">
      <c r="A3741">
        <v>50</v>
      </c>
      <c r="B3741" t="s">
        <v>138</v>
      </c>
      <c r="C3741" t="s">
        <v>50</v>
      </c>
      <c r="D3741" t="s">
        <v>9</v>
      </c>
      <c r="E3741">
        <v>2014</v>
      </c>
      <c r="F3741" t="s">
        <v>0</v>
      </c>
      <c r="G3741">
        <v>89600</v>
      </c>
    </row>
    <row r="3742" spans="1:7" x14ac:dyDescent="0.2">
      <c r="A3742">
        <v>50</v>
      </c>
      <c r="B3742" t="s">
        <v>138</v>
      </c>
      <c r="C3742" t="s">
        <v>50</v>
      </c>
      <c r="D3742" t="s">
        <v>9</v>
      </c>
      <c r="E3742">
        <v>2014</v>
      </c>
      <c r="F3742" t="s">
        <v>1</v>
      </c>
      <c r="G3742">
        <v>98700</v>
      </c>
    </row>
    <row r="3743" spans="1:7" x14ac:dyDescent="0.2">
      <c r="A3743">
        <v>50</v>
      </c>
      <c r="B3743" t="s">
        <v>139</v>
      </c>
      <c r="C3743" t="s">
        <v>50</v>
      </c>
      <c r="D3743" t="s">
        <v>9</v>
      </c>
      <c r="E3743">
        <v>2013</v>
      </c>
      <c r="F3743" t="s">
        <v>1</v>
      </c>
      <c r="G3743">
        <v>87500</v>
      </c>
    </row>
    <row r="3744" spans="1:7" x14ac:dyDescent="0.2">
      <c r="A3744">
        <v>50</v>
      </c>
      <c r="B3744" t="s">
        <v>139</v>
      </c>
      <c r="C3744" t="s">
        <v>50</v>
      </c>
      <c r="D3744" t="s">
        <v>9</v>
      </c>
      <c r="E3744">
        <v>2015</v>
      </c>
      <c r="F3744" t="s">
        <v>0</v>
      </c>
      <c r="G3744">
        <v>100000</v>
      </c>
    </row>
    <row r="3745" spans="1:7" x14ac:dyDescent="0.2">
      <c r="A3745">
        <v>50</v>
      </c>
      <c r="B3745" t="s">
        <v>139</v>
      </c>
      <c r="C3745" t="s">
        <v>50</v>
      </c>
      <c r="D3745" t="s">
        <v>9</v>
      </c>
      <c r="E3745">
        <v>2011</v>
      </c>
      <c r="F3745" t="s">
        <v>135</v>
      </c>
      <c r="G3745">
        <v>69919.600000000006</v>
      </c>
    </row>
    <row r="3746" spans="1:7" x14ac:dyDescent="0.2">
      <c r="A3746">
        <v>50</v>
      </c>
      <c r="B3746" t="s">
        <v>139</v>
      </c>
      <c r="C3746" t="s">
        <v>50</v>
      </c>
      <c r="D3746" t="s">
        <v>9</v>
      </c>
      <c r="E3746">
        <v>2014</v>
      </c>
      <c r="F3746" t="s">
        <v>0</v>
      </c>
      <c r="G3746">
        <v>92000</v>
      </c>
    </row>
    <row r="3747" spans="1:7" x14ac:dyDescent="0.2">
      <c r="A3747">
        <v>50</v>
      </c>
      <c r="B3747" t="s">
        <v>139</v>
      </c>
      <c r="C3747" t="s">
        <v>50</v>
      </c>
      <c r="D3747" t="s">
        <v>9</v>
      </c>
      <c r="E3747">
        <v>2015</v>
      </c>
      <c r="F3747" t="s">
        <v>1</v>
      </c>
      <c r="G3747">
        <v>107000</v>
      </c>
    </row>
    <row r="3748" spans="1:7" x14ac:dyDescent="0.2">
      <c r="A3748">
        <v>50</v>
      </c>
      <c r="B3748" t="s">
        <v>139</v>
      </c>
      <c r="C3748" t="s">
        <v>50</v>
      </c>
      <c r="D3748" t="s">
        <v>9</v>
      </c>
      <c r="E3748">
        <v>2012</v>
      </c>
      <c r="F3748" t="s">
        <v>134</v>
      </c>
      <c r="G3748">
        <v>79000</v>
      </c>
    </row>
    <row r="3749" spans="1:7" x14ac:dyDescent="0.2">
      <c r="A3749">
        <v>50</v>
      </c>
      <c r="B3749" t="s">
        <v>139</v>
      </c>
      <c r="C3749" t="s">
        <v>50</v>
      </c>
      <c r="D3749" t="s">
        <v>9</v>
      </c>
      <c r="E3749">
        <v>2014</v>
      </c>
      <c r="F3749" t="s">
        <v>1</v>
      </c>
      <c r="G3749">
        <v>97000</v>
      </c>
    </row>
    <row r="3750" spans="1:7" x14ac:dyDescent="0.2">
      <c r="A3750">
        <v>50</v>
      </c>
      <c r="B3750" t="s">
        <v>139</v>
      </c>
      <c r="C3750" t="s">
        <v>50</v>
      </c>
      <c r="D3750" t="s">
        <v>9</v>
      </c>
      <c r="E3750">
        <v>2013</v>
      </c>
      <c r="F3750" t="s">
        <v>0</v>
      </c>
      <c r="G3750">
        <v>85000</v>
      </c>
    </row>
    <row r="3751" spans="1:7" x14ac:dyDescent="0.2">
      <c r="A3751">
        <v>50</v>
      </c>
      <c r="B3751" t="s">
        <v>140</v>
      </c>
      <c r="C3751" t="s">
        <v>50</v>
      </c>
      <c r="D3751" t="s">
        <v>9</v>
      </c>
      <c r="E3751">
        <v>2011</v>
      </c>
      <c r="F3751" t="s">
        <v>135</v>
      </c>
      <c r="G3751">
        <v>69919.600000000006</v>
      </c>
    </row>
    <row r="3752" spans="1:7" x14ac:dyDescent="0.2">
      <c r="A3752">
        <v>50</v>
      </c>
      <c r="B3752" t="s">
        <v>140</v>
      </c>
      <c r="C3752" t="s">
        <v>50</v>
      </c>
      <c r="D3752" t="s">
        <v>9</v>
      </c>
      <c r="E3752">
        <v>2015</v>
      </c>
      <c r="F3752" t="s">
        <v>1</v>
      </c>
      <c r="G3752">
        <v>106300</v>
      </c>
    </row>
    <row r="3753" spans="1:7" x14ac:dyDescent="0.2">
      <c r="A3753">
        <v>50</v>
      </c>
      <c r="B3753" t="s">
        <v>140</v>
      </c>
      <c r="C3753" t="s">
        <v>50</v>
      </c>
      <c r="D3753" t="s">
        <v>9</v>
      </c>
      <c r="E3753">
        <v>2014</v>
      </c>
      <c r="F3753" t="s">
        <v>0</v>
      </c>
      <c r="G3753">
        <v>95000</v>
      </c>
    </row>
    <row r="3754" spans="1:7" x14ac:dyDescent="0.2">
      <c r="A3754">
        <v>50</v>
      </c>
      <c r="B3754" t="s">
        <v>140</v>
      </c>
      <c r="C3754" t="s">
        <v>50</v>
      </c>
      <c r="D3754" t="s">
        <v>9</v>
      </c>
      <c r="E3754">
        <v>2012</v>
      </c>
      <c r="F3754" t="s">
        <v>135</v>
      </c>
      <c r="G3754">
        <v>78438.8</v>
      </c>
    </row>
    <row r="3755" spans="1:7" x14ac:dyDescent="0.2">
      <c r="A3755">
        <v>50</v>
      </c>
      <c r="B3755" t="s">
        <v>140</v>
      </c>
      <c r="C3755" t="s">
        <v>50</v>
      </c>
      <c r="D3755" t="s">
        <v>9</v>
      </c>
      <c r="E3755">
        <v>2016</v>
      </c>
      <c r="F3755" t="s">
        <v>0</v>
      </c>
      <c r="G3755">
        <v>111000</v>
      </c>
    </row>
    <row r="3756" spans="1:7" x14ac:dyDescent="0.2">
      <c r="A3756">
        <v>50</v>
      </c>
      <c r="B3756" t="s">
        <v>140</v>
      </c>
      <c r="C3756" t="s">
        <v>50</v>
      </c>
      <c r="D3756" t="s">
        <v>9</v>
      </c>
      <c r="E3756">
        <v>2014</v>
      </c>
      <c r="F3756" t="s">
        <v>1</v>
      </c>
      <c r="G3756">
        <v>96500</v>
      </c>
    </row>
    <row r="3757" spans="1:7" x14ac:dyDescent="0.2">
      <c r="A3757">
        <v>50</v>
      </c>
      <c r="B3757" t="s">
        <v>140</v>
      </c>
      <c r="C3757" t="s">
        <v>50</v>
      </c>
      <c r="D3757" t="s">
        <v>9</v>
      </c>
      <c r="E3757">
        <v>2013</v>
      </c>
      <c r="F3757" t="s">
        <v>134</v>
      </c>
      <c r="G3757">
        <v>87500</v>
      </c>
    </row>
    <row r="3758" spans="1:7" x14ac:dyDescent="0.2">
      <c r="A3758">
        <v>50</v>
      </c>
      <c r="B3758" t="s">
        <v>140</v>
      </c>
      <c r="C3758" t="s">
        <v>50</v>
      </c>
      <c r="D3758" t="s">
        <v>9</v>
      </c>
      <c r="E3758">
        <v>2016</v>
      </c>
      <c r="F3758" t="s">
        <v>1</v>
      </c>
      <c r="G3758">
        <v>115500</v>
      </c>
    </row>
    <row r="3759" spans="1:7" x14ac:dyDescent="0.2">
      <c r="A3759">
        <v>50</v>
      </c>
      <c r="B3759" t="s">
        <v>140</v>
      </c>
      <c r="C3759" t="s">
        <v>50</v>
      </c>
      <c r="D3759" t="s">
        <v>9</v>
      </c>
      <c r="E3759">
        <v>2015</v>
      </c>
      <c r="F3759" t="s">
        <v>0</v>
      </c>
      <c r="G3759">
        <v>103000</v>
      </c>
    </row>
    <row r="3760" spans="1:7" x14ac:dyDescent="0.2">
      <c r="A3760">
        <v>50</v>
      </c>
      <c r="B3760" t="s">
        <v>141</v>
      </c>
      <c r="C3760" t="s">
        <v>50</v>
      </c>
      <c r="D3760" t="s">
        <v>9</v>
      </c>
      <c r="E3760">
        <v>2014</v>
      </c>
      <c r="F3760" t="s">
        <v>134</v>
      </c>
      <c r="G3760">
        <v>95000</v>
      </c>
    </row>
    <row r="3761" spans="1:7" x14ac:dyDescent="0.2">
      <c r="A3761">
        <v>50</v>
      </c>
      <c r="B3761" t="s">
        <v>141</v>
      </c>
      <c r="C3761" t="s">
        <v>50</v>
      </c>
      <c r="D3761" t="s">
        <v>9</v>
      </c>
      <c r="E3761">
        <v>2016</v>
      </c>
      <c r="F3761" t="s">
        <v>0</v>
      </c>
      <c r="G3761">
        <v>108000</v>
      </c>
    </row>
    <row r="3762" spans="1:7" x14ac:dyDescent="0.2">
      <c r="A3762">
        <v>50</v>
      </c>
      <c r="B3762" t="s">
        <v>141</v>
      </c>
      <c r="C3762" t="s">
        <v>50</v>
      </c>
      <c r="D3762" t="s">
        <v>9</v>
      </c>
      <c r="E3762">
        <v>2015</v>
      </c>
      <c r="F3762" t="s">
        <v>0</v>
      </c>
      <c r="G3762">
        <v>101000</v>
      </c>
    </row>
    <row r="3763" spans="1:7" x14ac:dyDescent="0.2">
      <c r="A3763">
        <v>50</v>
      </c>
      <c r="B3763" t="s">
        <v>141</v>
      </c>
      <c r="C3763" t="s">
        <v>50</v>
      </c>
      <c r="D3763" t="s">
        <v>9</v>
      </c>
      <c r="E3763">
        <v>2012</v>
      </c>
      <c r="F3763" t="s">
        <v>135</v>
      </c>
      <c r="G3763">
        <v>78438.8</v>
      </c>
    </row>
    <row r="3764" spans="1:7" x14ac:dyDescent="0.2">
      <c r="A3764">
        <v>50</v>
      </c>
      <c r="B3764" t="s">
        <v>141</v>
      </c>
      <c r="C3764" t="s">
        <v>50</v>
      </c>
      <c r="D3764" t="s">
        <v>9</v>
      </c>
      <c r="E3764">
        <v>2016</v>
      </c>
      <c r="F3764" t="s">
        <v>1</v>
      </c>
      <c r="G3764">
        <v>111000</v>
      </c>
    </row>
    <row r="3765" spans="1:7" x14ac:dyDescent="0.2">
      <c r="A3765">
        <v>50</v>
      </c>
      <c r="B3765" t="s">
        <v>141</v>
      </c>
      <c r="C3765" t="s">
        <v>50</v>
      </c>
      <c r="D3765" t="s">
        <v>9</v>
      </c>
      <c r="E3765">
        <v>2015</v>
      </c>
      <c r="F3765" t="s">
        <v>1</v>
      </c>
      <c r="G3765">
        <v>102500</v>
      </c>
    </row>
    <row r="3766" spans="1:7" x14ac:dyDescent="0.2">
      <c r="A3766">
        <v>50</v>
      </c>
      <c r="B3766" t="s">
        <v>141</v>
      </c>
      <c r="C3766" t="s">
        <v>50</v>
      </c>
      <c r="D3766" t="s">
        <v>9</v>
      </c>
      <c r="E3766">
        <v>2013</v>
      </c>
      <c r="F3766" t="s">
        <v>135</v>
      </c>
      <c r="G3766">
        <v>86819.8</v>
      </c>
    </row>
    <row r="3767" spans="1:7" x14ac:dyDescent="0.2">
      <c r="A3767">
        <v>50</v>
      </c>
      <c r="B3767" t="s">
        <v>141</v>
      </c>
      <c r="C3767" t="s">
        <v>50</v>
      </c>
      <c r="D3767" t="s">
        <v>9</v>
      </c>
      <c r="E3767">
        <v>2017</v>
      </c>
      <c r="F3767" t="s">
        <v>0</v>
      </c>
      <c r="G3767">
        <v>116000</v>
      </c>
    </row>
    <row r="3768" spans="1:7" x14ac:dyDescent="0.2">
      <c r="A3768">
        <v>50</v>
      </c>
      <c r="B3768" t="s">
        <v>141</v>
      </c>
      <c r="C3768" t="s">
        <v>50</v>
      </c>
      <c r="D3768" t="s">
        <v>9</v>
      </c>
      <c r="E3768">
        <v>2017</v>
      </c>
      <c r="F3768" t="s">
        <v>1</v>
      </c>
      <c r="G3768">
        <v>120000</v>
      </c>
    </row>
    <row r="3769" spans="1:7" x14ac:dyDescent="0.2">
      <c r="A3769">
        <v>50</v>
      </c>
      <c r="B3769" t="s">
        <v>142</v>
      </c>
      <c r="C3769" t="s">
        <v>50</v>
      </c>
      <c r="D3769" t="s">
        <v>9</v>
      </c>
      <c r="E3769">
        <v>2017</v>
      </c>
      <c r="F3769" t="s">
        <v>0</v>
      </c>
      <c r="G3769">
        <v>108000</v>
      </c>
    </row>
    <row r="3770" spans="1:7" x14ac:dyDescent="0.2">
      <c r="A3770">
        <v>50</v>
      </c>
      <c r="B3770" t="s">
        <v>142</v>
      </c>
      <c r="C3770" t="s">
        <v>50</v>
      </c>
      <c r="D3770" t="s">
        <v>9</v>
      </c>
      <c r="E3770">
        <v>2018</v>
      </c>
      <c r="F3770" t="s">
        <v>1</v>
      </c>
      <c r="G3770">
        <v>117000</v>
      </c>
    </row>
    <row r="3771" spans="1:7" x14ac:dyDescent="0.2">
      <c r="A3771">
        <v>50</v>
      </c>
      <c r="B3771" t="s">
        <v>142</v>
      </c>
      <c r="C3771" t="s">
        <v>50</v>
      </c>
      <c r="D3771" t="s">
        <v>9</v>
      </c>
      <c r="E3771">
        <v>2015</v>
      </c>
      <c r="F3771" t="s">
        <v>134</v>
      </c>
      <c r="G3771">
        <v>101000</v>
      </c>
    </row>
    <row r="3772" spans="1:7" x14ac:dyDescent="0.2">
      <c r="A3772">
        <v>50</v>
      </c>
      <c r="B3772" t="s">
        <v>142</v>
      </c>
      <c r="C3772" t="s">
        <v>50</v>
      </c>
      <c r="D3772" t="s">
        <v>9</v>
      </c>
      <c r="E3772">
        <v>2017</v>
      </c>
      <c r="F3772" t="s">
        <v>1</v>
      </c>
      <c r="G3772">
        <v>111000</v>
      </c>
    </row>
    <row r="3773" spans="1:7" x14ac:dyDescent="0.2">
      <c r="A3773">
        <v>50</v>
      </c>
      <c r="B3773" t="s">
        <v>142</v>
      </c>
      <c r="C3773" t="s">
        <v>50</v>
      </c>
      <c r="D3773" t="s">
        <v>9</v>
      </c>
      <c r="E3773">
        <v>2013</v>
      </c>
      <c r="F3773" t="s">
        <v>135</v>
      </c>
      <c r="G3773">
        <v>86819.8</v>
      </c>
    </row>
    <row r="3774" spans="1:7" x14ac:dyDescent="0.2">
      <c r="A3774">
        <v>50</v>
      </c>
      <c r="B3774" t="s">
        <v>142</v>
      </c>
      <c r="C3774" t="s">
        <v>50</v>
      </c>
      <c r="D3774" t="s">
        <v>9</v>
      </c>
      <c r="E3774">
        <v>2016</v>
      </c>
      <c r="F3774" t="s">
        <v>0</v>
      </c>
      <c r="G3774">
        <v>104000</v>
      </c>
    </row>
    <row r="3775" spans="1:7" x14ac:dyDescent="0.2">
      <c r="A3775">
        <v>50</v>
      </c>
      <c r="B3775" t="s">
        <v>142</v>
      </c>
      <c r="C3775" t="s">
        <v>50</v>
      </c>
      <c r="D3775" t="s">
        <v>9</v>
      </c>
      <c r="E3775">
        <v>2018</v>
      </c>
      <c r="F3775" t="s">
        <v>0</v>
      </c>
      <c r="G3775">
        <v>112000</v>
      </c>
    </row>
    <row r="3776" spans="1:7" x14ac:dyDescent="0.2">
      <c r="A3776">
        <v>50</v>
      </c>
      <c r="B3776" t="s">
        <v>142</v>
      </c>
      <c r="C3776" t="s">
        <v>50</v>
      </c>
      <c r="D3776" t="s">
        <v>9</v>
      </c>
      <c r="E3776">
        <v>2014</v>
      </c>
      <c r="F3776" t="s">
        <v>135</v>
      </c>
      <c r="G3776">
        <v>97333.1</v>
      </c>
    </row>
    <row r="3777" spans="1:7" x14ac:dyDescent="0.2">
      <c r="A3777">
        <v>50</v>
      </c>
      <c r="B3777" t="s">
        <v>142</v>
      </c>
      <c r="C3777" t="s">
        <v>50</v>
      </c>
      <c r="D3777" t="s">
        <v>9</v>
      </c>
      <c r="E3777">
        <v>2016</v>
      </c>
      <c r="F3777" t="s">
        <v>1</v>
      </c>
      <c r="G3777">
        <v>106000</v>
      </c>
    </row>
    <row r="3778" spans="1:7" x14ac:dyDescent="0.2">
      <c r="A3778">
        <v>50</v>
      </c>
      <c r="B3778" t="s">
        <v>143</v>
      </c>
      <c r="C3778" t="s">
        <v>50</v>
      </c>
      <c r="D3778" t="s">
        <v>9</v>
      </c>
      <c r="E3778">
        <v>2016</v>
      </c>
      <c r="F3778" t="s">
        <v>134</v>
      </c>
      <c r="G3778">
        <v>106000</v>
      </c>
    </row>
    <row r="3779" spans="1:7" x14ac:dyDescent="0.2">
      <c r="A3779">
        <v>50</v>
      </c>
      <c r="B3779" t="s">
        <v>143</v>
      </c>
      <c r="C3779" t="s">
        <v>50</v>
      </c>
      <c r="D3779" t="s">
        <v>9</v>
      </c>
      <c r="E3779">
        <v>2019</v>
      </c>
      <c r="F3779" t="s">
        <v>1</v>
      </c>
      <c r="G3779">
        <v>132000</v>
      </c>
    </row>
    <row r="3780" spans="1:7" x14ac:dyDescent="0.2">
      <c r="A3780">
        <v>50</v>
      </c>
      <c r="B3780" t="s">
        <v>143</v>
      </c>
      <c r="C3780" t="s">
        <v>50</v>
      </c>
      <c r="D3780" t="s">
        <v>9</v>
      </c>
      <c r="E3780">
        <v>2018</v>
      </c>
      <c r="F3780" t="s">
        <v>0</v>
      </c>
      <c r="G3780">
        <v>118400</v>
      </c>
    </row>
    <row r="3781" spans="1:7" x14ac:dyDescent="0.2">
      <c r="A3781">
        <v>50</v>
      </c>
      <c r="B3781" t="s">
        <v>143</v>
      </c>
      <c r="C3781" t="s">
        <v>50</v>
      </c>
      <c r="D3781" t="s">
        <v>9</v>
      </c>
      <c r="E3781">
        <v>2017</v>
      </c>
      <c r="F3781" t="s">
        <v>0</v>
      </c>
      <c r="G3781">
        <v>110600</v>
      </c>
    </row>
    <row r="3782" spans="1:7" x14ac:dyDescent="0.2">
      <c r="A3782">
        <v>50</v>
      </c>
      <c r="B3782" t="s">
        <v>143</v>
      </c>
      <c r="C3782" t="s">
        <v>50</v>
      </c>
      <c r="D3782" t="s">
        <v>9</v>
      </c>
      <c r="E3782">
        <v>2018</v>
      </c>
      <c r="F3782" t="s">
        <v>1</v>
      </c>
      <c r="G3782">
        <v>121300</v>
      </c>
    </row>
    <row r="3783" spans="1:7" x14ac:dyDescent="0.2">
      <c r="A3783">
        <v>50</v>
      </c>
      <c r="B3783" t="s">
        <v>143</v>
      </c>
      <c r="C3783" t="s">
        <v>50</v>
      </c>
      <c r="D3783" t="s">
        <v>9</v>
      </c>
      <c r="E3783">
        <v>2017</v>
      </c>
      <c r="F3783" t="s">
        <v>1</v>
      </c>
      <c r="G3783">
        <v>112800</v>
      </c>
    </row>
    <row r="3784" spans="1:7" x14ac:dyDescent="0.2">
      <c r="A3784">
        <v>50</v>
      </c>
      <c r="B3784" t="s">
        <v>143</v>
      </c>
      <c r="C3784" t="s">
        <v>50</v>
      </c>
      <c r="D3784" t="s">
        <v>9</v>
      </c>
      <c r="E3784">
        <v>2019</v>
      </c>
      <c r="F3784" t="s">
        <v>0</v>
      </c>
      <c r="G3784">
        <v>127200</v>
      </c>
    </row>
    <row r="3785" spans="1:7" x14ac:dyDescent="0.2">
      <c r="A3785">
        <v>50</v>
      </c>
      <c r="B3785" t="s">
        <v>143</v>
      </c>
      <c r="C3785" t="s">
        <v>50</v>
      </c>
      <c r="D3785" t="s">
        <v>9</v>
      </c>
      <c r="E3785">
        <v>2014</v>
      </c>
      <c r="F3785" t="s">
        <v>135</v>
      </c>
      <c r="G3785">
        <v>97333.1</v>
      </c>
    </row>
    <row r="3786" spans="1:7" x14ac:dyDescent="0.2">
      <c r="A3786">
        <v>50</v>
      </c>
      <c r="B3786" t="s">
        <v>143</v>
      </c>
      <c r="C3786" t="s">
        <v>50</v>
      </c>
      <c r="D3786" t="s">
        <v>9</v>
      </c>
      <c r="E3786">
        <v>2015</v>
      </c>
      <c r="F3786" t="s">
        <v>135</v>
      </c>
      <c r="G3786">
        <v>103880.9</v>
      </c>
    </row>
    <row r="3787" spans="1:7" x14ac:dyDescent="0.2">
      <c r="A3787">
        <v>50</v>
      </c>
      <c r="B3787" t="s">
        <v>144</v>
      </c>
      <c r="C3787" t="s">
        <v>50</v>
      </c>
      <c r="D3787" t="s">
        <v>9</v>
      </c>
      <c r="E3787">
        <v>2016</v>
      </c>
      <c r="F3787" t="s">
        <v>135</v>
      </c>
      <c r="G3787">
        <v>107326</v>
      </c>
    </row>
    <row r="3788" spans="1:7" x14ac:dyDescent="0.2">
      <c r="A3788">
        <v>50</v>
      </c>
      <c r="B3788" t="s">
        <v>144</v>
      </c>
      <c r="C3788" t="s">
        <v>50</v>
      </c>
      <c r="D3788" t="s">
        <v>9</v>
      </c>
      <c r="E3788">
        <v>2019</v>
      </c>
      <c r="F3788" t="s">
        <v>133</v>
      </c>
      <c r="G3788">
        <v>119500</v>
      </c>
    </row>
    <row r="3789" spans="1:7" x14ac:dyDescent="0.2">
      <c r="A3789">
        <v>50</v>
      </c>
      <c r="B3789" t="s">
        <v>144</v>
      </c>
      <c r="C3789" t="s">
        <v>50</v>
      </c>
      <c r="D3789" t="s">
        <v>9</v>
      </c>
      <c r="E3789">
        <v>2018</v>
      </c>
      <c r="F3789" t="s">
        <v>133</v>
      </c>
      <c r="G3789">
        <v>115000</v>
      </c>
    </row>
    <row r="3790" spans="1:7" x14ac:dyDescent="0.2">
      <c r="A3790">
        <v>50</v>
      </c>
      <c r="B3790" t="s">
        <v>144</v>
      </c>
      <c r="C3790" t="s">
        <v>50</v>
      </c>
      <c r="D3790" t="s">
        <v>9</v>
      </c>
      <c r="E3790">
        <v>2020</v>
      </c>
      <c r="F3790" t="s">
        <v>133</v>
      </c>
      <c r="G3790">
        <v>124800</v>
      </c>
    </row>
    <row r="3791" spans="1:7" x14ac:dyDescent="0.2">
      <c r="A3791">
        <v>50</v>
      </c>
      <c r="B3791" t="s">
        <v>144</v>
      </c>
      <c r="C3791" t="s">
        <v>50</v>
      </c>
      <c r="D3791" t="s">
        <v>9</v>
      </c>
      <c r="E3791">
        <v>2017</v>
      </c>
      <c r="F3791" t="s">
        <v>134</v>
      </c>
      <c r="G3791">
        <v>110800</v>
      </c>
    </row>
    <row r="3792" spans="1:7" x14ac:dyDescent="0.2">
      <c r="A3792">
        <v>50</v>
      </c>
      <c r="B3792" t="s">
        <v>144</v>
      </c>
      <c r="C3792" t="s">
        <v>50</v>
      </c>
      <c r="D3792" t="s">
        <v>9</v>
      </c>
      <c r="E3792">
        <v>2019</v>
      </c>
      <c r="F3792" t="s">
        <v>1</v>
      </c>
      <c r="G3792">
        <v>128800</v>
      </c>
    </row>
    <row r="3793" spans="1:7" x14ac:dyDescent="0.2">
      <c r="A3793">
        <v>50</v>
      </c>
      <c r="B3793" t="s">
        <v>144</v>
      </c>
      <c r="C3793" t="s">
        <v>50</v>
      </c>
      <c r="D3793" t="s">
        <v>9</v>
      </c>
      <c r="E3793">
        <v>2018</v>
      </c>
      <c r="F3793" t="s">
        <v>1</v>
      </c>
      <c r="G3793">
        <v>119100</v>
      </c>
    </row>
    <row r="3794" spans="1:7" x14ac:dyDescent="0.2">
      <c r="A3794">
        <v>50</v>
      </c>
      <c r="B3794" t="s">
        <v>144</v>
      </c>
      <c r="C3794" t="s">
        <v>50</v>
      </c>
      <c r="D3794" t="s">
        <v>9</v>
      </c>
      <c r="E3794">
        <v>2020</v>
      </c>
      <c r="F3794" t="s">
        <v>1</v>
      </c>
      <c r="G3794">
        <v>139300</v>
      </c>
    </row>
    <row r="3795" spans="1:7" x14ac:dyDescent="0.2">
      <c r="A3795">
        <v>50</v>
      </c>
      <c r="B3795" t="s">
        <v>144</v>
      </c>
      <c r="C3795" t="s">
        <v>50</v>
      </c>
      <c r="D3795" t="s">
        <v>9</v>
      </c>
      <c r="E3795">
        <v>2018</v>
      </c>
      <c r="F3795" t="s">
        <v>0</v>
      </c>
      <c r="G3795">
        <v>117000</v>
      </c>
    </row>
    <row r="3796" spans="1:7" x14ac:dyDescent="0.2">
      <c r="A3796">
        <v>50</v>
      </c>
      <c r="B3796" t="s">
        <v>144</v>
      </c>
      <c r="C3796" t="s">
        <v>50</v>
      </c>
      <c r="D3796" t="s">
        <v>9</v>
      </c>
      <c r="E3796">
        <v>2020</v>
      </c>
      <c r="F3796" t="s">
        <v>0</v>
      </c>
      <c r="G3796">
        <v>134200</v>
      </c>
    </row>
    <row r="3797" spans="1:7" x14ac:dyDescent="0.2">
      <c r="A3797">
        <v>50</v>
      </c>
      <c r="B3797" t="s">
        <v>144</v>
      </c>
      <c r="C3797" t="s">
        <v>50</v>
      </c>
      <c r="D3797" t="s">
        <v>9</v>
      </c>
      <c r="E3797">
        <v>2019</v>
      </c>
      <c r="F3797" t="s">
        <v>0</v>
      </c>
      <c r="G3797">
        <v>124700</v>
      </c>
    </row>
    <row r="3798" spans="1:7" x14ac:dyDescent="0.2">
      <c r="A3798">
        <v>50</v>
      </c>
      <c r="B3798" t="s">
        <v>144</v>
      </c>
      <c r="C3798" t="s">
        <v>50</v>
      </c>
      <c r="D3798" t="s">
        <v>9</v>
      </c>
      <c r="E3798">
        <v>2015</v>
      </c>
      <c r="F3798" t="s">
        <v>135</v>
      </c>
      <c r="G3798">
        <v>103880.9</v>
      </c>
    </row>
    <row r="3799" spans="1:7" x14ac:dyDescent="0.2">
      <c r="A3799">
        <v>50</v>
      </c>
      <c r="B3799" t="s">
        <v>145</v>
      </c>
      <c r="C3799" t="s">
        <v>50</v>
      </c>
      <c r="D3799" t="s">
        <v>69</v>
      </c>
      <c r="E3799">
        <v>2017</v>
      </c>
      <c r="F3799" t="s">
        <v>135</v>
      </c>
      <c r="G3799">
        <v>112645</v>
      </c>
    </row>
    <row r="3800" spans="1:7" x14ac:dyDescent="0.2">
      <c r="A3800">
        <v>50</v>
      </c>
      <c r="B3800" t="s">
        <v>145</v>
      </c>
      <c r="C3800" t="s">
        <v>50</v>
      </c>
      <c r="D3800" t="s">
        <v>69</v>
      </c>
      <c r="E3800">
        <v>2020</v>
      </c>
      <c r="F3800" t="s">
        <v>0</v>
      </c>
      <c r="G3800">
        <v>130500</v>
      </c>
    </row>
    <row r="3801" spans="1:7" x14ac:dyDescent="0.2">
      <c r="A3801">
        <v>50</v>
      </c>
      <c r="B3801" t="s">
        <v>145</v>
      </c>
      <c r="C3801" t="s">
        <v>50</v>
      </c>
      <c r="D3801" t="s">
        <v>69</v>
      </c>
      <c r="E3801">
        <v>2019</v>
      </c>
      <c r="F3801" t="s">
        <v>0</v>
      </c>
      <c r="G3801">
        <v>124600</v>
      </c>
    </row>
    <row r="3802" spans="1:7" x14ac:dyDescent="0.2">
      <c r="A3802">
        <v>50</v>
      </c>
      <c r="B3802" t="s">
        <v>145</v>
      </c>
      <c r="C3802" t="s">
        <v>50</v>
      </c>
      <c r="D3802" t="s">
        <v>69</v>
      </c>
      <c r="E3802">
        <v>2021</v>
      </c>
      <c r="F3802" t="s">
        <v>0</v>
      </c>
      <c r="G3802">
        <v>136700</v>
      </c>
    </row>
    <row r="3803" spans="1:7" x14ac:dyDescent="0.2">
      <c r="A3803">
        <v>50</v>
      </c>
      <c r="B3803" t="s">
        <v>145</v>
      </c>
      <c r="C3803" t="s">
        <v>50</v>
      </c>
      <c r="D3803" t="s">
        <v>69</v>
      </c>
      <c r="E3803">
        <v>2018</v>
      </c>
      <c r="F3803" t="s">
        <v>134</v>
      </c>
      <c r="G3803">
        <v>119000</v>
      </c>
    </row>
    <row r="3804" spans="1:7" x14ac:dyDescent="0.2">
      <c r="A3804">
        <v>50</v>
      </c>
      <c r="B3804" t="s">
        <v>145</v>
      </c>
      <c r="C3804" t="s">
        <v>50</v>
      </c>
      <c r="D3804" t="s">
        <v>69</v>
      </c>
      <c r="E3804">
        <v>2020</v>
      </c>
      <c r="F3804" t="s">
        <v>1</v>
      </c>
      <c r="G3804">
        <v>134700</v>
      </c>
    </row>
    <row r="3805" spans="1:7" x14ac:dyDescent="0.2">
      <c r="A3805">
        <v>50</v>
      </c>
      <c r="B3805" t="s">
        <v>145</v>
      </c>
      <c r="C3805" t="s">
        <v>50</v>
      </c>
      <c r="D3805" t="s">
        <v>69</v>
      </c>
      <c r="E3805">
        <v>2019</v>
      </c>
      <c r="F3805" t="s">
        <v>1</v>
      </c>
      <c r="G3805">
        <v>126500</v>
      </c>
    </row>
    <row r="3806" spans="1:7" x14ac:dyDescent="0.2">
      <c r="A3806">
        <v>50</v>
      </c>
      <c r="B3806" t="s">
        <v>145</v>
      </c>
      <c r="C3806" t="s">
        <v>50</v>
      </c>
      <c r="D3806" t="s">
        <v>69</v>
      </c>
      <c r="E3806">
        <v>2021</v>
      </c>
      <c r="F3806" t="s">
        <v>1</v>
      </c>
      <c r="G3806">
        <v>143200</v>
      </c>
    </row>
    <row r="3807" spans="1:7" x14ac:dyDescent="0.2">
      <c r="A3807">
        <v>50</v>
      </c>
      <c r="B3807" t="s">
        <v>145</v>
      </c>
      <c r="C3807" t="s">
        <v>50</v>
      </c>
      <c r="D3807" t="s">
        <v>69</v>
      </c>
      <c r="E3807">
        <v>2019</v>
      </c>
      <c r="F3807" t="s">
        <v>133</v>
      </c>
      <c r="G3807">
        <v>123400</v>
      </c>
    </row>
    <row r="3808" spans="1:7" x14ac:dyDescent="0.2">
      <c r="A3808">
        <v>50</v>
      </c>
      <c r="B3808" t="s">
        <v>145</v>
      </c>
      <c r="C3808" t="s">
        <v>50</v>
      </c>
      <c r="D3808" t="s">
        <v>69</v>
      </c>
      <c r="E3808">
        <v>2021</v>
      </c>
      <c r="F3808" t="s">
        <v>133</v>
      </c>
      <c r="G3808">
        <v>131500</v>
      </c>
    </row>
    <row r="3809" spans="1:7" x14ac:dyDescent="0.2">
      <c r="A3809">
        <v>50</v>
      </c>
      <c r="B3809" t="s">
        <v>145</v>
      </c>
      <c r="C3809" t="s">
        <v>50</v>
      </c>
      <c r="D3809" t="s">
        <v>69</v>
      </c>
      <c r="E3809">
        <v>2020</v>
      </c>
      <c r="F3809" t="s">
        <v>133</v>
      </c>
      <c r="G3809">
        <v>127500</v>
      </c>
    </row>
    <row r="3810" spans="1:7" x14ac:dyDescent="0.2">
      <c r="A3810">
        <v>50</v>
      </c>
      <c r="B3810" t="s">
        <v>145</v>
      </c>
      <c r="C3810" t="s">
        <v>50</v>
      </c>
      <c r="D3810" t="s">
        <v>69</v>
      </c>
      <c r="E3810">
        <v>2016</v>
      </c>
      <c r="F3810" t="s">
        <v>135</v>
      </c>
      <c r="G3810">
        <v>107326</v>
      </c>
    </row>
    <row r="3811" spans="1:7" x14ac:dyDescent="0.2">
      <c r="A3811">
        <v>50</v>
      </c>
      <c r="B3811" t="s">
        <v>146</v>
      </c>
      <c r="C3811" t="s">
        <v>50</v>
      </c>
      <c r="D3811" t="s">
        <v>69</v>
      </c>
      <c r="E3811">
        <v>2017</v>
      </c>
      <c r="F3811" t="s">
        <v>135</v>
      </c>
      <c r="G3811">
        <v>112645</v>
      </c>
    </row>
    <row r="3812" spans="1:7" x14ac:dyDescent="0.2">
      <c r="A3812">
        <v>50</v>
      </c>
      <c r="B3812" t="s">
        <v>146</v>
      </c>
      <c r="C3812" t="s">
        <v>50</v>
      </c>
      <c r="D3812" t="s">
        <v>69</v>
      </c>
      <c r="E3812">
        <v>2021</v>
      </c>
      <c r="F3812" t="s">
        <v>133</v>
      </c>
      <c r="G3812">
        <v>139600</v>
      </c>
    </row>
    <row r="3813" spans="1:7" x14ac:dyDescent="0.2">
      <c r="A3813">
        <v>50</v>
      </c>
      <c r="B3813" t="s">
        <v>146</v>
      </c>
      <c r="C3813" t="s">
        <v>50</v>
      </c>
      <c r="D3813" t="s">
        <v>69</v>
      </c>
      <c r="E3813">
        <v>2020</v>
      </c>
      <c r="F3813" t="s">
        <v>133</v>
      </c>
      <c r="G3813">
        <v>135000</v>
      </c>
    </row>
    <row r="3814" spans="1:7" x14ac:dyDescent="0.2">
      <c r="A3814">
        <v>50</v>
      </c>
      <c r="B3814" t="s">
        <v>146</v>
      </c>
      <c r="C3814" t="s">
        <v>50</v>
      </c>
      <c r="D3814" t="s">
        <v>69</v>
      </c>
      <c r="E3814">
        <v>2022</v>
      </c>
      <c r="F3814" t="s">
        <v>133</v>
      </c>
      <c r="G3814">
        <v>144000</v>
      </c>
    </row>
    <row r="3815" spans="1:7" x14ac:dyDescent="0.2">
      <c r="A3815">
        <v>50</v>
      </c>
      <c r="B3815" t="s">
        <v>146</v>
      </c>
      <c r="C3815" t="s">
        <v>50</v>
      </c>
      <c r="D3815" t="s">
        <v>69</v>
      </c>
      <c r="E3815">
        <v>2018</v>
      </c>
      <c r="F3815" t="s">
        <v>135</v>
      </c>
      <c r="G3815">
        <v>121317.8</v>
      </c>
    </row>
    <row r="3816" spans="1:7" x14ac:dyDescent="0.2">
      <c r="A3816">
        <v>50</v>
      </c>
      <c r="B3816" t="s">
        <v>146</v>
      </c>
      <c r="C3816" t="s">
        <v>50</v>
      </c>
      <c r="D3816" t="s">
        <v>69</v>
      </c>
      <c r="E3816">
        <v>2021</v>
      </c>
      <c r="F3816" t="s">
        <v>0</v>
      </c>
      <c r="G3816">
        <v>143700</v>
      </c>
    </row>
    <row r="3817" spans="1:7" x14ac:dyDescent="0.2">
      <c r="A3817">
        <v>50</v>
      </c>
      <c r="B3817" t="s">
        <v>146</v>
      </c>
      <c r="C3817" t="s">
        <v>50</v>
      </c>
      <c r="D3817" t="s">
        <v>69</v>
      </c>
      <c r="E3817">
        <v>2020</v>
      </c>
      <c r="F3817" t="s">
        <v>0</v>
      </c>
      <c r="G3817">
        <v>137000</v>
      </c>
    </row>
    <row r="3818" spans="1:7" x14ac:dyDescent="0.2">
      <c r="A3818">
        <v>50</v>
      </c>
      <c r="B3818" t="s">
        <v>146</v>
      </c>
      <c r="C3818" t="s">
        <v>50</v>
      </c>
      <c r="D3818" t="s">
        <v>69</v>
      </c>
      <c r="E3818">
        <v>2022</v>
      </c>
      <c r="F3818" t="s">
        <v>0</v>
      </c>
      <c r="G3818">
        <v>151000</v>
      </c>
    </row>
    <row r="3819" spans="1:7" x14ac:dyDescent="0.2">
      <c r="A3819">
        <v>50</v>
      </c>
      <c r="B3819" t="s">
        <v>146</v>
      </c>
      <c r="C3819" t="s">
        <v>50</v>
      </c>
      <c r="D3819" t="s">
        <v>69</v>
      </c>
      <c r="E3819">
        <v>2019</v>
      </c>
      <c r="F3819" t="s">
        <v>134</v>
      </c>
      <c r="G3819">
        <v>130000</v>
      </c>
    </row>
    <row r="3820" spans="1:7" x14ac:dyDescent="0.2">
      <c r="A3820">
        <v>50</v>
      </c>
      <c r="B3820" t="s">
        <v>146</v>
      </c>
      <c r="C3820" t="s">
        <v>50</v>
      </c>
      <c r="D3820" t="s">
        <v>69</v>
      </c>
      <c r="E3820">
        <v>2021</v>
      </c>
      <c r="F3820" t="s">
        <v>1</v>
      </c>
      <c r="G3820">
        <v>147500</v>
      </c>
    </row>
    <row r="3821" spans="1:7" x14ac:dyDescent="0.2">
      <c r="A3821">
        <v>50</v>
      </c>
      <c r="B3821" t="s">
        <v>146</v>
      </c>
      <c r="C3821" t="s">
        <v>50</v>
      </c>
      <c r="D3821" t="s">
        <v>69</v>
      </c>
      <c r="E3821">
        <v>2020</v>
      </c>
      <c r="F3821" t="s">
        <v>1</v>
      </c>
      <c r="G3821">
        <v>138500</v>
      </c>
    </row>
    <row r="3822" spans="1:7" x14ac:dyDescent="0.2">
      <c r="A3822">
        <v>50</v>
      </c>
      <c r="B3822" t="s">
        <v>146</v>
      </c>
      <c r="C3822" t="s">
        <v>50</v>
      </c>
      <c r="D3822" t="s">
        <v>69</v>
      </c>
      <c r="E3822">
        <v>2022</v>
      </c>
      <c r="F3822" t="s">
        <v>1</v>
      </c>
      <c r="G3822">
        <v>156500</v>
      </c>
    </row>
    <row r="3823" spans="1:7" x14ac:dyDescent="0.2">
      <c r="A3823">
        <v>51</v>
      </c>
      <c r="B3823" t="s">
        <v>136</v>
      </c>
      <c r="C3823" t="s">
        <v>104</v>
      </c>
      <c r="D3823" t="s">
        <v>7</v>
      </c>
      <c r="E3823">
        <v>2007</v>
      </c>
      <c r="F3823" t="s">
        <v>135</v>
      </c>
      <c r="G3823">
        <v>110.8</v>
      </c>
    </row>
    <row r="3824" spans="1:7" x14ac:dyDescent="0.2">
      <c r="A3824">
        <v>51</v>
      </c>
      <c r="B3824" t="s">
        <v>136</v>
      </c>
      <c r="C3824" t="s">
        <v>104</v>
      </c>
      <c r="D3824" t="s">
        <v>7</v>
      </c>
      <c r="E3824">
        <v>2008</v>
      </c>
      <c r="F3824" t="s">
        <v>135</v>
      </c>
      <c r="G3824">
        <v>108.3</v>
      </c>
    </row>
    <row r="3825" spans="1:7" x14ac:dyDescent="0.2">
      <c r="A3825">
        <v>51</v>
      </c>
      <c r="B3825" t="s">
        <v>136</v>
      </c>
      <c r="C3825" t="s">
        <v>104</v>
      </c>
      <c r="D3825" t="s">
        <v>7</v>
      </c>
      <c r="E3825">
        <v>2009</v>
      </c>
      <c r="F3825" t="s">
        <v>134</v>
      </c>
      <c r="G3825">
        <v>96.7</v>
      </c>
    </row>
    <row r="3826" spans="1:7" x14ac:dyDescent="0.2">
      <c r="A3826">
        <v>51</v>
      </c>
      <c r="B3826" t="s">
        <v>136</v>
      </c>
      <c r="C3826" t="s">
        <v>104</v>
      </c>
      <c r="D3826" t="s">
        <v>7</v>
      </c>
      <c r="E3826">
        <v>2010</v>
      </c>
      <c r="F3826" t="s">
        <v>0</v>
      </c>
      <c r="G3826">
        <v>98</v>
      </c>
    </row>
    <row r="3827" spans="1:7" x14ac:dyDescent="0.2">
      <c r="A3827">
        <v>51</v>
      </c>
      <c r="B3827" t="s">
        <v>136</v>
      </c>
      <c r="C3827" t="s">
        <v>104</v>
      </c>
      <c r="D3827" t="s">
        <v>7</v>
      </c>
      <c r="E3827">
        <v>2011</v>
      </c>
      <c r="F3827" t="s">
        <v>0</v>
      </c>
      <c r="G3827">
        <v>100</v>
      </c>
    </row>
    <row r="3828" spans="1:7" x14ac:dyDescent="0.2">
      <c r="A3828">
        <v>51</v>
      </c>
      <c r="B3828" t="s">
        <v>136</v>
      </c>
      <c r="C3828" t="s">
        <v>104</v>
      </c>
      <c r="D3828" t="s">
        <v>7</v>
      </c>
      <c r="E3828">
        <v>2011</v>
      </c>
      <c r="F3828" t="s">
        <v>1</v>
      </c>
      <c r="G3828">
        <v>102</v>
      </c>
    </row>
    <row r="3829" spans="1:7" x14ac:dyDescent="0.2">
      <c r="A3829">
        <v>51</v>
      </c>
      <c r="B3829" t="s">
        <v>136</v>
      </c>
      <c r="C3829" t="s">
        <v>104</v>
      </c>
      <c r="D3829" t="s">
        <v>7</v>
      </c>
      <c r="E3829">
        <v>2012</v>
      </c>
      <c r="F3829" t="s">
        <v>0</v>
      </c>
      <c r="G3829">
        <v>102</v>
      </c>
    </row>
    <row r="3830" spans="1:7" x14ac:dyDescent="0.2">
      <c r="A3830">
        <v>51</v>
      </c>
      <c r="B3830" t="s">
        <v>136</v>
      </c>
      <c r="C3830" t="s">
        <v>104</v>
      </c>
      <c r="D3830" t="s">
        <v>7</v>
      </c>
      <c r="E3830">
        <v>2012</v>
      </c>
      <c r="F3830" t="s">
        <v>1</v>
      </c>
      <c r="G3830">
        <v>103</v>
      </c>
    </row>
    <row r="3831" spans="1:7" x14ac:dyDescent="0.2">
      <c r="A3831">
        <v>51</v>
      </c>
      <c r="B3831" t="s">
        <v>136</v>
      </c>
      <c r="C3831" t="s">
        <v>104</v>
      </c>
      <c r="D3831" t="s">
        <v>7</v>
      </c>
      <c r="E3831">
        <v>2010</v>
      </c>
      <c r="F3831" t="s">
        <v>1</v>
      </c>
      <c r="G3831">
        <v>100</v>
      </c>
    </row>
    <row r="3832" spans="1:7" x14ac:dyDescent="0.2">
      <c r="A3832">
        <v>51</v>
      </c>
      <c r="B3832" t="s">
        <v>137</v>
      </c>
      <c r="C3832" t="s">
        <v>10</v>
      </c>
      <c r="D3832" t="s">
        <v>7</v>
      </c>
      <c r="E3832">
        <v>2008</v>
      </c>
      <c r="F3832" t="s">
        <v>135</v>
      </c>
      <c r="G3832">
        <v>109.4</v>
      </c>
    </row>
    <row r="3833" spans="1:7" x14ac:dyDescent="0.2">
      <c r="A3833">
        <v>51</v>
      </c>
      <c r="B3833" t="s">
        <v>137</v>
      </c>
      <c r="C3833" t="s">
        <v>10</v>
      </c>
      <c r="D3833" t="s">
        <v>7</v>
      </c>
      <c r="E3833">
        <v>2012</v>
      </c>
      <c r="F3833" t="s">
        <v>1</v>
      </c>
      <c r="G3833">
        <v>103.2</v>
      </c>
    </row>
    <row r="3834" spans="1:7" x14ac:dyDescent="0.2">
      <c r="A3834">
        <v>51</v>
      </c>
      <c r="B3834" t="s">
        <v>137</v>
      </c>
      <c r="C3834" t="s">
        <v>10</v>
      </c>
      <c r="D3834" t="s">
        <v>7</v>
      </c>
      <c r="E3834">
        <v>2011</v>
      </c>
      <c r="F3834" t="s">
        <v>0</v>
      </c>
      <c r="G3834">
        <v>101.5</v>
      </c>
    </row>
    <row r="3835" spans="1:7" x14ac:dyDescent="0.2">
      <c r="A3835">
        <v>51</v>
      </c>
      <c r="B3835" t="s">
        <v>137</v>
      </c>
      <c r="C3835" t="s">
        <v>10</v>
      </c>
      <c r="D3835" t="s">
        <v>7</v>
      </c>
      <c r="E3835">
        <v>2009</v>
      </c>
      <c r="F3835" t="s">
        <v>135</v>
      </c>
      <c r="G3835">
        <v>95.2</v>
      </c>
    </row>
    <row r="3836" spans="1:7" x14ac:dyDescent="0.2">
      <c r="A3836">
        <v>51</v>
      </c>
      <c r="B3836" t="s">
        <v>137</v>
      </c>
      <c r="C3836" t="s">
        <v>10</v>
      </c>
      <c r="D3836" t="s">
        <v>7</v>
      </c>
      <c r="E3836">
        <v>2013</v>
      </c>
      <c r="F3836" t="s">
        <v>0</v>
      </c>
      <c r="G3836">
        <v>102</v>
      </c>
    </row>
    <row r="3837" spans="1:7" x14ac:dyDescent="0.2">
      <c r="A3837">
        <v>51</v>
      </c>
      <c r="B3837" t="s">
        <v>137</v>
      </c>
      <c r="C3837" t="s">
        <v>10</v>
      </c>
      <c r="D3837" t="s">
        <v>7</v>
      </c>
      <c r="E3837">
        <v>2011</v>
      </c>
      <c r="F3837" t="s">
        <v>1</v>
      </c>
      <c r="G3837">
        <v>102.5</v>
      </c>
    </row>
    <row r="3838" spans="1:7" x14ac:dyDescent="0.2">
      <c r="A3838">
        <v>51</v>
      </c>
      <c r="B3838" t="s">
        <v>137</v>
      </c>
      <c r="C3838" t="s">
        <v>10</v>
      </c>
      <c r="D3838" t="s">
        <v>7</v>
      </c>
      <c r="E3838">
        <v>2010</v>
      </c>
      <c r="F3838" t="s">
        <v>134</v>
      </c>
      <c r="G3838">
        <v>101.5</v>
      </c>
    </row>
    <row r="3839" spans="1:7" x14ac:dyDescent="0.2">
      <c r="A3839">
        <v>51</v>
      </c>
      <c r="B3839" t="s">
        <v>137</v>
      </c>
      <c r="C3839" t="s">
        <v>10</v>
      </c>
      <c r="D3839" t="s">
        <v>7</v>
      </c>
      <c r="E3839">
        <v>2013</v>
      </c>
      <c r="F3839" t="s">
        <v>1</v>
      </c>
      <c r="G3839">
        <v>104</v>
      </c>
    </row>
    <row r="3840" spans="1:7" x14ac:dyDescent="0.2">
      <c r="A3840">
        <v>51</v>
      </c>
      <c r="B3840" t="s">
        <v>137</v>
      </c>
      <c r="C3840" t="s">
        <v>10</v>
      </c>
      <c r="D3840" t="s">
        <v>7</v>
      </c>
      <c r="E3840">
        <v>2012</v>
      </c>
      <c r="F3840" t="s">
        <v>0</v>
      </c>
      <c r="G3840">
        <v>102</v>
      </c>
    </row>
    <row r="3841" spans="1:7" x14ac:dyDescent="0.2">
      <c r="A3841">
        <v>51</v>
      </c>
      <c r="B3841" t="s">
        <v>138</v>
      </c>
      <c r="C3841" t="s">
        <v>10</v>
      </c>
      <c r="D3841" t="s">
        <v>7</v>
      </c>
      <c r="E3841">
        <v>2011</v>
      </c>
      <c r="F3841" t="s">
        <v>134</v>
      </c>
      <c r="G3841">
        <v>105</v>
      </c>
    </row>
    <row r="3842" spans="1:7" x14ac:dyDescent="0.2">
      <c r="A3842">
        <v>51</v>
      </c>
      <c r="B3842" t="s">
        <v>138</v>
      </c>
      <c r="C3842" t="s">
        <v>10</v>
      </c>
      <c r="D3842" t="s">
        <v>7</v>
      </c>
      <c r="E3842">
        <v>2013</v>
      </c>
      <c r="F3842" t="s">
        <v>0</v>
      </c>
      <c r="G3842">
        <v>102.5</v>
      </c>
    </row>
    <row r="3843" spans="1:7" x14ac:dyDescent="0.2">
      <c r="A3843">
        <v>51</v>
      </c>
      <c r="B3843" t="s">
        <v>138</v>
      </c>
      <c r="C3843" t="s">
        <v>10</v>
      </c>
      <c r="D3843" t="s">
        <v>7</v>
      </c>
      <c r="E3843">
        <v>2012</v>
      </c>
      <c r="F3843" t="s">
        <v>0</v>
      </c>
      <c r="G3843">
        <v>102</v>
      </c>
    </row>
    <row r="3844" spans="1:7" x14ac:dyDescent="0.2">
      <c r="A3844">
        <v>51</v>
      </c>
      <c r="B3844" t="s">
        <v>138</v>
      </c>
      <c r="C3844" t="s">
        <v>10</v>
      </c>
      <c r="D3844" t="s">
        <v>7</v>
      </c>
      <c r="E3844">
        <v>2013</v>
      </c>
      <c r="F3844" t="s">
        <v>1</v>
      </c>
      <c r="G3844">
        <v>106</v>
      </c>
    </row>
    <row r="3845" spans="1:7" x14ac:dyDescent="0.2">
      <c r="A3845">
        <v>51</v>
      </c>
      <c r="B3845" t="s">
        <v>138</v>
      </c>
      <c r="C3845" t="s">
        <v>10</v>
      </c>
      <c r="D3845" t="s">
        <v>7</v>
      </c>
      <c r="E3845">
        <v>2012</v>
      </c>
      <c r="F3845" t="s">
        <v>1</v>
      </c>
      <c r="G3845">
        <v>105.5</v>
      </c>
    </row>
    <row r="3846" spans="1:7" x14ac:dyDescent="0.2">
      <c r="A3846">
        <v>51</v>
      </c>
      <c r="B3846" t="s">
        <v>138</v>
      </c>
      <c r="C3846" t="s">
        <v>10</v>
      </c>
      <c r="D3846" t="s">
        <v>7</v>
      </c>
      <c r="E3846">
        <v>2010</v>
      </c>
      <c r="F3846" t="s">
        <v>135</v>
      </c>
      <c r="G3846">
        <v>105.7</v>
      </c>
    </row>
    <row r="3847" spans="1:7" x14ac:dyDescent="0.2">
      <c r="A3847">
        <v>51</v>
      </c>
      <c r="B3847" t="s">
        <v>138</v>
      </c>
      <c r="C3847" t="s">
        <v>10</v>
      </c>
      <c r="D3847" t="s">
        <v>7</v>
      </c>
      <c r="E3847">
        <v>2014</v>
      </c>
      <c r="F3847" t="s">
        <v>0</v>
      </c>
      <c r="G3847">
        <v>103</v>
      </c>
    </row>
    <row r="3848" spans="1:7" x14ac:dyDescent="0.2">
      <c r="A3848">
        <v>51</v>
      </c>
      <c r="B3848" t="s">
        <v>138</v>
      </c>
      <c r="C3848" t="s">
        <v>10</v>
      </c>
      <c r="D3848" t="s">
        <v>7</v>
      </c>
      <c r="E3848">
        <v>2014</v>
      </c>
      <c r="F3848" t="s">
        <v>1</v>
      </c>
      <c r="G3848">
        <v>106</v>
      </c>
    </row>
    <row r="3849" spans="1:7" x14ac:dyDescent="0.2">
      <c r="A3849">
        <v>51</v>
      </c>
      <c r="B3849" t="s">
        <v>139</v>
      </c>
      <c r="C3849" t="s">
        <v>10</v>
      </c>
      <c r="D3849" t="s">
        <v>7</v>
      </c>
      <c r="E3849">
        <v>2013</v>
      </c>
      <c r="F3849" t="s">
        <v>1</v>
      </c>
      <c r="G3849">
        <v>105</v>
      </c>
    </row>
    <row r="3850" spans="1:7" x14ac:dyDescent="0.2">
      <c r="A3850">
        <v>51</v>
      </c>
      <c r="B3850" t="s">
        <v>139</v>
      </c>
      <c r="C3850" t="s">
        <v>10</v>
      </c>
      <c r="D3850" t="s">
        <v>7</v>
      </c>
      <c r="E3850">
        <v>2015</v>
      </c>
      <c r="F3850" t="s">
        <v>0</v>
      </c>
      <c r="G3850">
        <v>103.5</v>
      </c>
    </row>
    <row r="3851" spans="1:7" x14ac:dyDescent="0.2">
      <c r="A3851">
        <v>51</v>
      </c>
      <c r="B3851" t="s">
        <v>139</v>
      </c>
      <c r="C3851" t="s">
        <v>10</v>
      </c>
      <c r="D3851" t="s">
        <v>7</v>
      </c>
      <c r="E3851">
        <v>2011</v>
      </c>
      <c r="F3851" t="s">
        <v>135</v>
      </c>
      <c r="G3851">
        <v>107.9</v>
      </c>
    </row>
    <row r="3852" spans="1:7" x14ac:dyDescent="0.2">
      <c r="A3852">
        <v>51</v>
      </c>
      <c r="B3852" t="s">
        <v>139</v>
      </c>
      <c r="C3852" t="s">
        <v>10</v>
      </c>
      <c r="D3852" t="s">
        <v>7</v>
      </c>
      <c r="E3852">
        <v>2014</v>
      </c>
      <c r="F3852" t="s">
        <v>0</v>
      </c>
      <c r="G3852">
        <v>103.1</v>
      </c>
    </row>
    <row r="3853" spans="1:7" x14ac:dyDescent="0.2">
      <c r="A3853">
        <v>51</v>
      </c>
      <c r="B3853" t="s">
        <v>139</v>
      </c>
      <c r="C3853" t="s">
        <v>10</v>
      </c>
      <c r="D3853" t="s">
        <v>7</v>
      </c>
      <c r="E3853">
        <v>2015</v>
      </c>
      <c r="F3853" t="s">
        <v>1</v>
      </c>
      <c r="G3853">
        <v>105.7</v>
      </c>
    </row>
    <row r="3854" spans="1:7" x14ac:dyDescent="0.2">
      <c r="A3854">
        <v>51</v>
      </c>
      <c r="B3854" t="s">
        <v>139</v>
      </c>
      <c r="C3854" t="s">
        <v>10</v>
      </c>
      <c r="D3854" t="s">
        <v>7</v>
      </c>
      <c r="E3854">
        <v>2012</v>
      </c>
      <c r="F3854" t="s">
        <v>134</v>
      </c>
      <c r="G3854">
        <v>106.5</v>
      </c>
    </row>
    <row r="3855" spans="1:7" x14ac:dyDescent="0.2">
      <c r="A3855">
        <v>51</v>
      </c>
      <c r="B3855" t="s">
        <v>139</v>
      </c>
      <c r="C3855" t="s">
        <v>10</v>
      </c>
      <c r="D3855" t="s">
        <v>7</v>
      </c>
      <c r="E3855">
        <v>2014</v>
      </c>
      <c r="F3855" t="s">
        <v>1</v>
      </c>
      <c r="G3855">
        <v>105.6</v>
      </c>
    </row>
    <row r="3856" spans="1:7" x14ac:dyDescent="0.2">
      <c r="A3856">
        <v>51</v>
      </c>
      <c r="B3856" t="s">
        <v>139</v>
      </c>
      <c r="C3856" t="s">
        <v>10</v>
      </c>
      <c r="D3856" t="s">
        <v>7</v>
      </c>
      <c r="E3856">
        <v>2013</v>
      </c>
      <c r="F3856" t="s">
        <v>0</v>
      </c>
      <c r="G3856">
        <v>102</v>
      </c>
    </row>
    <row r="3857" spans="1:7" x14ac:dyDescent="0.2">
      <c r="A3857">
        <v>51</v>
      </c>
      <c r="B3857" t="s">
        <v>140</v>
      </c>
      <c r="C3857" t="s">
        <v>10</v>
      </c>
      <c r="D3857" t="s">
        <v>7</v>
      </c>
      <c r="E3857">
        <v>2011</v>
      </c>
      <c r="F3857" t="s">
        <v>135</v>
      </c>
      <c r="G3857">
        <v>107.9</v>
      </c>
    </row>
    <row r="3858" spans="1:7" x14ac:dyDescent="0.2">
      <c r="A3858">
        <v>51</v>
      </c>
      <c r="B3858" t="s">
        <v>140</v>
      </c>
      <c r="C3858" t="s">
        <v>10</v>
      </c>
      <c r="D3858" t="s">
        <v>7</v>
      </c>
      <c r="E3858">
        <v>2015</v>
      </c>
      <c r="F3858" t="s">
        <v>1</v>
      </c>
      <c r="G3858">
        <v>105</v>
      </c>
    </row>
    <row r="3859" spans="1:7" x14ac:dyDescent="0.2">
      <c r="A3859">
        <v>51</v>
      </c>
      <c r="B3859" t="s">
        <v>140</v>
      </c>
      <c r="C3859" t="s">
        <v>10</v>
      </c>
      <c r="D3859" t="s">
        <v>7</v>
      </c>
      <c r="E3859">
        <v>2014</v>
      </c>
      <c r="F3859" t="s">
        <v>0</v>
      </c>
      <c r="G3859">
        <v>103</v>
      </c>
    </row>
    <row r="3860" spans="1:7" x14ac:dyDescent="0.2">
      <c r="A3860">
        <v>51</v>
      </c>
      <c r="B3860" t="s">
        <v>140</v>
      </c>
      <c r="C3860" t="s">
        <v>10</v>
      </c>
      <c r="D3860" t="s">
        <v>7</v>
      </c>
      <c r="E3860">
        <v>2012</v>
      </c>
      <c r="F3860" t="s">
        <v>135</v>
      </c>
      <c r="G3860">
        <v>108.4</v>
      </c>
    </row>
    <row r="3861" spans="1:7" x14ac:dyDescent="0.2">
      <c r="A3861">
        <v>51</v>
      </c>
      <c r="B3861" t="s">
        <v>140</v>
      </c>
      <c r="C3861" t="s">
        <v>10</v>
      </c>
      <c r="D3861" t="s">
        <v>7</v>
      </c>
      <c r="E3861">
        <v>2016</v>
      </c>
      <c r="F3861" t="s">
        <v>0</v>
      </c>
      <c r="G3861">
        <v>102.5</v>
      </c>
    </row>
    <row r="3862" spans="1:7" x14ac:dyDescent="0.2">
      <c r="A3862">
        <v>51</v>
      </c>
      <c r="B3862" t="s">
        <v>140</v>
      </c>
      <c r="C3862" t="s">
        <v>10</v>
      </c>
      <c r="D3862" t="s">
        <v>7</v>
      </c>
      <c r="E3862">
        <v>2014</v>
      </c>
      <c r="F3862" t="s">
        <v>1</v>
      </c>
      <c r="G3862">
        <v>104.5</v>
      </c>
    </row>
    <row r="3863" spans="1:7" x14ac:dyDescent="0.2">
      <c r="A3863">
        <v>51</v>
      </c>
      <c r="B3863" t="s">
        <v>140</v>
      </c>
      <c r="C3863" t="s">
        <v>10</v>
      </c>
      <c r="D3863" t="s">
        <v>7</v>
      </c>
      <c r="E3863">
        <v>2013</v>
      </c>
      <c r="F3863" t="s">
        <v>134</v>
      </c>
      <c r="G3863">
        <v>104.5</v>
      </c>
    </row>
    <row r="3864" spans="1:7" x14ac:dyDescent="0.2">
      <c r="A3864">
        <v>51</v>
      </c>
      <c r="B3864" t="s">
        <v>140</v>
      </c>
      <c r="C3864" t="s">
        <v>10</v>
      </c>
      <c r="D3864" t="s">
        <v>7</v>
      </c>
      <c r="E3864">
        <v>2016</v>
      </c>
      <c r="F3864" t="s">
        <v>1</v>
      </c>
      <c r="G3864">
        <v>104</v>
      </c>
    </row>
    <row r="3865" spans="1:7" x14ac:dyDescent="0.2">
      <c r="A3865">
        <v>51</v>
      </c>
      <c r="B3865" t="s">
        <v>140</v>
      </c>
      <c r="C3865" t="s">
        <v>10</v>
      </c>
      <c r="D3865" t="s">
        <v>7</v>
      </c>
      <c r="E3865">
        <v>2015</v>
      </c>
      <c r="F3865" t="s">
        <v>0</v>
      </c>
      <c r="G3865">
        <v>103</v>
      </c>
    </row>
    <row r="3866" spans="1:7" x14ac:dyDescent="0.2">
      <c r="A3866">
        <v>51</v>
      </c>
      <c r="B3866" t="s">
        <v>141</v>
      </c>
      <c r="C3866" t="s">
        <v>10</v>
      </c>
      <c r="D3866" t="s">
        <v>7</v>
      </c>
      <c r="E3866">
        <v>2014</v>
      </c>
      <c r="F3866" t="s">
        <v>134</v>
      </c>
      <c r="G3866">
        <v>102.93701249315315</v>
      </c>
    </row>
    <row r="3867" spans="1:7" x14ac:dyDescent="0.2">
      <c r="A3867">
        <v>51</v>
      </c>
      <c r="B3867" t="s">
        <v>141</v>
      </c>
      <c r="C3867" t="s">
        <v>10</v>
      </c>
      <c r="D3867" t="s">
        <v>7</v>
      </c>
      <c r="E3867">
        <v>2016</v>
      </c>
      <c r="F3867" t="s">
        <v>0</v>
      </c>
      <c r="G3867">
        <v>102.522236883324</v>
      </c>
    </row>
    <row r="3868" spans="1:7" x14ac:dyDescent="0.2">
      <c r="A3868">
        <v>51</v>
      </c>
      <c r="B3868" t="s">
        <v>141</v>
      </c>
      <c r="C3868" t="s">
        <v>10</v>
      </c>
      <c r="D3868" t="s">
        <v>7</v>
      </c>
      <c r="E3868">
        <v>2015</v>
      </c>
      <c r="F3868" t="s">
        <v>0</v>
      </c>
      <c r="G3868">
        <v>101.5</v>
      </c>
    </row>
    <row r="3869" spans="1:7" x14ac:dyDescent="0.2">
      <c r="A3869">
        <v>51</v>
      </c>
      <c r="B3869" t="s">
        <v>141</v>
      </c>
      <c r="C3869" t="s">
        <v>10</v>
      </c>
      <c r="D3869" t="s">
        <v>7</v>
      </c>
      <c r="E3869">
        <v>2012</v>
      </c>
      <c r="F3869" t="s">
        <v>135</v>
      </c>
      <c r="G3869">
        <v>108.4</v>
      </c>
    </row>
    <row r="3870" spans="1:7" x14ac:dyDescent="0.2">
      <c r="A3870">
        <v>51</v>
      </c>
      <c r="B3870" t="s">
        <v>141</v>
      </c>
      <c r="C3870" t="s">
        <v>10</v>
      </c>
      <c r="D3870" t="s">
        <v>7</v>
      </c>
      <c r="E3870">
        <v>2016</v>
      </c>
      <c r="F3870" t="s">
        <v>1</v>
      </c>
      <c r="G3870">
        <v>103.5</v>
      </c>
    </row>
    <row r="3871" spans="1:7" x14ac:dyDescent="0.2">
      <c r="A3871">
        <v>51</v>
      </c>
      <c r="B3871" t="s">
        <v>141</v>
      </c>
      <c r="C3871" t="s">
        <v>10</v>
      </c>
      <c r="D3871" t="s">
        <v>7</v>
      </c>
      <c r="E3871">
        <v>2015</v>
      </c>
      <c r="F3871" t="s">
        <v>1</v>
      </c>
      <c r="G3871">
        <v>103</v>
      </c>
    </row>
    <row r="3872" spans="1:7" x14ac:dyDescent="0.2">
      <c r="A3872">
        <v>51</v>
      </c>
      <c r="B3872" t="s">
        <v>141</v>
      </c>
      <c r="C3872" t="s">
        <v>10</v>
      </c>
      <c r="D3872" t="s">
        <v>7</v>
      </c>
      <c r="E3872">
        <v>2013</v>
      </c>
      <c r="F3872" t="s">
        <v>135</v>
      </c>
      <c r="G3872">
        <v>104.5</v>
      </c>
    </row>
    <row r="3873" spans="1:7" x14ac:dyDescent="0.2">
      <c r="A3873">
        <v>51</v>
      </c>
      <c r="B3873" t="s">
        <v>141</v>
      </c>
      <c r="C3873" t="s">
        <v>10</v>
      </c>
      <c r="D3873" t="s">
        <v>7</v>
      </c>
      <c r="E3873">
        <v>2017</v>
      </c>
      <c r="F3873" t="s">
        <v>0</v>
      </c>
      <c r="G3873">
        <v>103</v>
      </c>
    </row>
    <row r="3874" spans="1:7" x14ac:dyDescent="0.2">
      <c r="A3874">
        <v>51</v>
      </c>
      <c r="B3874" t="s">
        <v>141</v>
      </c>
      <c r="C3874" t="s">
        <v>10</v>
      </c>
      <c r="D3874" t="s">
        <v>7</v>
      </c>
      <c r="E3874">
        <v>2017</v>
      </c>
      <c r="F3874" t="s">
        <v>1</v>
      </c>
      <c r="G3874">
        <v>104</v>
      </c>
    </row>
    <row r="3875" spans="1:7" x14ac:dyDescent="0.2">
      <c r="A3875">
        <v>51</v>
      </c>
      <c r="B3875" t="s">
        <v>142</v>
      </c>
      <c r="C3875" t="s">
        <v>10</v>
      </c>
      <c r="D3875" t="s">
        <v>7</v>
      </c>
      <c r="E3875">
        <v>2017</v>
      </c>
      <c r="F3875" t="s">
        <v>0</v>
      </c>
      <c r="G3875">
        <v>102</v>
      </c>
    </row>
    <row r="3876" spans="1:7" x14ac:dyDescent="0.2">
      <c r="A3876">
        <v>51</v>
      </c>
      <c r="B3876" t="s">
        <v>142</v>
      </c>
      <c r="C3876" t="s">
        <v>10</v>
      </c>
      <c r="D3876" t="s">
        <v>7</v>
      </c>
      <c r="E3876">
        <v>2018</v>
      </c>
      <c r="F3876" t="s">
        <v>1</v>
      </c>
      <c r="G3876">
        <v>103.5</v>
      </c>
    </row>
    <row r="3877" spans="1:7" x14ac:dyDescent="0.2">
      <c r="A3877">
        <v>51</v>
      </c>
      <c r="B3877" t="s">
        <v>142</v>
      </c>
      <c r="C3877" t="s">
        <v>10</v>
      </c>
      <c r="D3877" t="s">
        <v>7</v>
      </c>
      <c r="E3877">
        <v>2015</v>
      </c>
      <c r="F3877" t="s">
        <v>134</v>
      </c>
      <c r="G3877">
        <v>95</v>
      </c>
    </row>
    <row r="3878" spans="1:7" x14ac:dyDescent="0.2">
      <c r="A3878">
        <v>51</v>
      </c>
      <c r="B3878" t="s">
        <v>142</v>
      </c>
      <c r="C3878" t="s">
        <v>10</v>
      </c>
      <c r="D3878" t="s">
        <v>7</v>
      </c>
      <c r="E3878">
        <v>2017</v>
      </c>
      <c r="F3878" t="s">
        <v>1</v>
      </c>
      <c r="G3878">
        <v>103</v>
      </c>
    </row>
    <row r="3879" spans="1:7" x14ac:dyDescent="0.2">
      <c r="A3879">
        <v>51</v>
      </c>
      <c r="B3879" t="s">
        <v>142</v>
      </c>
      <c r="C3879" t="s">
        <v>10</v>
      </c>
      <c r="D3879" t="s">
        <v>7</v>
      </c>
      <c r="E3879">
        <v>2013</v>
      </c>
      <c r="F3879" t="s">
        <v>135</v>
      </c>
      <c r="G3879">
        <v>104.5</v>
      </c>
    </row>
    <row r="3880" spans="1:7" x14ac:dyDescent="0.2">
      <c r="A3880">
        <v>51</v>
      </c>
      <c r="B3880" t="s">
        <v>142</v>
      </c>
      <c r="C3880" t="s">
        <v>10</v>
      </c>
      <c r="D3880" t="s">
        <v>7</v>
      </c>
      <c r="E3880">
        <v>2016</v>
      </c>
      <c r="F3880" t="s">
        <v>0</v>
      </c>
      <c r="G3880">
        <v>100</v>
      </c>
    </row>
    <row r="3881" spans="1:7" x14ac:dyDescent="0.2">
      <c r="A3881">
        <v>51</v>
      </c>
      <c r="B3881" t="s">
        <v>142</v>
      </c>
      <c r="C3881" t="s">
        <v>10</v>
      </c>
      <c r="D3881" t="s">
        <v>7</v>
      </c>
      <c r="E3881">
        <v>2018</v>
      </c>
      <c r="F3881" t="s">
        <v>0</v>
      </c>
      <c r="G3881">
        <v>102.5</v>
      </c>
    </row>
    <row r="3882" spans="1:7" x14ac:dyDescent="0.2">
      <c r="A3882">
        <v>51</v>
      </c>
      <c r="B3882" t="s">
        <v>142</v>
      </c>
      <c r="C3882" t="s">
        <v>10</v>
      </c>
      <c r="D3882" t="s">
        <v>7</v>
      </c>
      <c r="E3882">
        <v>2014</v>
      </c>
      <c r="F3882" t="s">
        <v>135</v>
      </c>
      <c r="G3882">
        <v>102.6</v>
      </c>
    </row>
    <row r="3883" spans="1:7" x14ac:dyDescent="0.2">
      <c r="A3883">
        <v>51</v>
      </c>
      <c r="B3883" t="s">
        <v>142</v>
      </c>
      <c r="C3883" t="s">
        <v>10</v>
      </c>
      <c r="D3883" t="s">
        <v>7</v>
      </c>
      <c r="E3883">
        <v>2016</v>
      </c>
      <c r="F3883" t="s">
        <v>1</v>
      </c>
      <c r="G3883">
        <v>102</v>
      </c>
    </row>
    <row r="3884" spans="1:7" x14ac:dyDescent="0.2">
      <c r="A3884">
        <v>51</v>
      </c>
      <c r="B3884" t="s">
        <v>143</v>
      </c>
      <c r="C3884" t="s">
        <v>10</v>
      </c>
      <c r="D3884" t="s">
        <v>7</v>
      </c>
      <c r="E3884">
        <v>2016</v>
      </c>
      <c r="F3884" t="s">
        <v>134</v>
      </c>
      <c r="G3884">
        <v>94.4</v>
      </c>
    </row>
    <row r="3885" spans="1:7" x14ac:dyDescent="0.2">
      <c r="A3885">
        <v>51</v>
      </c>
      <c r="B3885" t="s">
        <v>143</v>
      </c>
      <c r="C3885" t="s">
        <v>10</v>
      </c>
      <c r="D3885" t="s">
        <v>7</v>
      </c>
      <c r="E3885">
        <v>2019</v>
      </c>
      <c r="F3885" t="s">
        <v>1</v>
      </c>
      <c r="G3885">
        <v>103.8</v>
      </c>
    </row>
    <row r="3886" spans="1:7" x14ac:dyDescent="0.2">
      <c r="A3886">
        <v>51</v>
      </c>
      <c r="B3886" t="s">
        <v>143</v>
      </c>
      <c r="C3886" t="s">
        <v>10</v>
      </c>
      <c r="D3886" t="s">
        <v>7</v>
      </c>
      <c r="E3886">
        <v>2018</v>
      </c>
      <c r="F3886" t="s">
        <v>0</v>
      </c>
      <c r="G3886">
        <v>101.5</v>
      </c>
    </row>
    <row r="3887" spans="1:7" x14ac:dyDescent="0.2">
      <c r="A3887">
        <v>51</v>
      </c>
      <c r="B3887" t="s">
        <v>143</v>
      </c>
      <c r="C3887" t="s">
        <v>10</v>
      </c>
      <c r="D3887" t="s">
        <v>7</v>
      </c>
      <c r="E3887">
        <v>2017</v>
      </c>
      <c r="F3887" t="s">
        <v>0</v>
      </c>
      <c r="G3887">
        <v>98</v>
      </c>
    </row>
    <row r="3888" spans="1:7" x14ac:dyDescent="0.2">
      <c r="A3888">
        <v>51</v>
      </c>
      <c r="B3888" t="s">
        <v>143</v>
      </c>
      <c r="C3888" t="s">
        <v>10</v>
      </c>
      <c r="D3888" t="s">
        <v>7</v>
      </c>
      <c r="E3888">
        <v>2018</v>
      </c>
      <c r="F3888" t="s">
        <v>1</v>
      </c>
      <c r="G3888">
        <v>102</v>
      </c>
    </row>
    <row r="3889" spans="1:7" x14ac:dyDescent="0.2">
      <c r="A3889">
        <v>51</v>
      </c>
      <c r="B3889" t="s">
        <v>143</v>
      </c>
      <c r="C3889" t="s">
        <v>10</v>
      </c>
      <c r="D3889" t="s">
        <v>7</v>
      </c>
      <c r="E3889">
        <v>2017</v>
      </c>
      <c r="F3889" t="s">
        <v>1</v>
      </c>
      <c r="G3889">
        <v>100</v>
      </c>
    </row>
    <row r="3890" spans="1:7" x14ac:dyDescent="0.2">
      <c r="A3890">
        <v>51</v>
      </c>
      <c r="B3890" t="s">
        <v>143</v>
      </c>
      <c r="C3890" t="s">
        <v>10</v>
      </c>
      <c r="D3890" t="s">
        <v>7</v>
      </c>
      <c r="E3890">
        <v>2019</v>
      </c>
      <c r="F3890" t="s">
        <v>0</v>
      </c>
      <c r="G3890">
        <v>102.4</v>
      </c>
    </row>
    <row r="3891" spans="1:7" x14ac:dyDescent="0.2">
      <c r="A3891">
        <v>51</v>
      </c>
      <c r="B3891" t="s">
        <v>143</v>
      </c>
      <c r="C3891" t="s">
        <v>10</v>
      </c>
      <c r="D3891" t="s">
        <v>7</v>
      </c>
      <c r="E3891">
        <v>2014</v>
      </c>
      <c r="F3891" t="s">
        <v>135</v>
      </c>
      <c r="G3891">
        <v>102.6</v>
      </c>
    </row>
    <row r="3892" spans="1:7" x14ac:dyDescent="0.2">
      <c r="A3892">
        <v>51</v>
      </c>
      <c r="B3892" t="s">
        <v>143</v>
      </c>
      <c r="C3892" t="s">
        <v>10</v>
      </c>
      <c r="D3892" t="s">
        <v>7</v>
      </c>
      <c r="E3892">
        <v>2015</v>
      </c>
      <c r="F3892" t="s">
        <v>135</v>
      </c>
      <c r="G3892">
        <v>91.8</v>
      </c>
    </row>
    <row r="3893" spans="1:7" x14ac:dyDescent="0.2">
      <c r="A3893">
        <v>51</v>
      </c>
      <c r="B3893" t="s">
        <v>144</v>
      </c>
      <c r="C3893" t="s">
        <v>10</v>
      </c>
      <c r="D3893" t="s">
        <v>7</v>
      </c>
      <c r="E3893">
        <v>2016</v>
      </c>
      <c r="F3893" t="s">
        <v>135</v>
      </c>
      <c r="G3893">
        <v>96.9</v>
      </c>
    </row>
    <row r="3894" spans="1:7" x14ac:dyDescent="0.2">
      <c r="A3894">
        <v>51</v>
      </c>
      <c r="B3894" t="s">
        <v>144</v>
      </c>
      <c r="C3894" t="s">
        <v>10</v>
      </c>
      <c r="D3894" t="s">
        <v>7</v>
      </c>
      <c r="E3894">
        <v>2019</v>
      </c>
      <c r="F3894" t="s">
        <v>133</v>
      </c>
      <c r="G3894">
        <v>100</v>
      </c>
    </row>
    <row r="3895" spans="1:7" x14ac:dyDescent="0.2">
      <c r="A3895">
        <v>51</v>
      </c>
      <c r="B3895" t="s">
        <v>144</v>
      </c>
      <c r="C3895" t="s">
        <v>10</v>
      </c>
      <c r="D3895" t="s">
        <v>7</v>
      </c>
      <c r="E3895">
        <v>2018</v>
      </c>
      <c r="F3895" t="s">
        <v>133</v>
      </c>
      <c r="G3895">
        <v>100</v>
      </c>
    </row>
    <row r="3896" spans="1:7" x14ac:dyDescent="0.2">
      <c r="A3896">
        <v>51</v>
      </c>
      <c r="B3896" t="s">
        <v>144</v>
      </c>
      <c r="C3896" t="s">
        <v>10</v>
      </c>
      <c r="D3896" t="s">
        <v>7</v>
      </c>
      <c r="E3896">
        <v>2020</v>
      </c>
      <c r="F3896" t="s">
        <v>133</v>
      </c>
      <c r="G3896">
        <v>100.5</v>
      </c>
    </row>
    <row r="3897" spans="1:7" x14ac:dyDescent="0.2">
      <c r="A3897">
        <v>51</v>
      </c>
      <c r="B3897" t="s">
        <v>144</v>
      </c>
      <c r="C3897" t="s">
        <v>10</v>
      </c>
      <c r="D3897" t="s">
        <v>7</v>
      </c>
      <c r="E3897">
        <v>2017</v>
      </c>
      <c r="F3897" t="s">
        <v>134</v>
      </c>
      <c r="G3897">
        <v>99.8</v>
      </c>
    </row>
    <row r="3898" spans="1:7" x14ac:dyDescent="0.2">
      <c r="A3898">
        <v>51</v>
      </c>
      <c r="B3898" t="s">
        <v>144</v>
      </c>
      <c r="C3898" t="s">
        <v>10</v>
      </c>
      <c r="D3898" t="s">
        <v>7</v>
      </c>
      <c r="E3898">
        <v>2019</v>
      </c>
      <c r="F3898" t="s">
        <v>1</v>
      </c>
      <c r="G3898">
        <v>104</v>
      </c>
    </row>
    <row r="3899" spans="1:7" x14ac:dyDescent="0.2">
      <c r="A3899">
        <v>51</v>
      </c>
      <c r="B3899" t="s">
        <v>144</v>
      </c>
      <c r="C3899" t="s">
        <v>10</v>
      </c>
      <c r="D3899" t="s">
        <v>7</v>
      </c>
      <c r="E3899">
        <v>2018</v>
      </c>
      <c r="F3899" t="s">
        <v>1</v>
      </c>
      <c r="G3899">
        <v>103.5</v>
      </c>
    </row>
    <row r="3900" spans="1:7" x14ac:dyDescent="0.2">
      <c r="A3900">
        <v>51</v>
      </c>
      <c r="B3900" t="s">
        <v>144</v>
      </c>
      <c r="C3900" t="s">
        <v>10</v>
      </c>
      <c r="D3900" t="s">
        <v>7</v>
      </c>
      <c r="E3900">
        <v>2020</v>
      </c>
      <c r="F3900" t="s">
        <v>1</v>
      </c>
      <c r="G3900">
        <v>104</v>
      </c>
    </row>
    <row r="3901" spans="1:7" x14ac:dyDescent="0.2">
      <c r="A3901">
        <v>51</v>
      </c>
      <c r="B3901" t="s">
        <v>144</v>
      </c>
      <c r="C3901" t="s">
        <v>10</v>
      </c>
      <c r="D3901" t="s">
        <v>7</v>
      </c>
      <c r="E3901">
        <v>2018</v>
      </c>
      <c r="F3901" t="s">
        <v>0</v>
      </c>
      <c r="G3901">
        <v>102</v>
      </c>
    </row>
    <row r="3902" spans="1:7" x14ac:dyDescent="0.2">
      <c r="A3902">
        <v>51</v>
      </c>
      <c r="B3902" t="s">
        <v>144</v>
      </c>
      <c r="C3902" t="s">
        <v>10</v>
      </c>
      <c r="D3902" t="s">
        <v>7</v>
      </c>
      <c r="E3902">
        <v>2020</v>
      </c>
      <c r="F3902" t="s">
        <v>0</v>
      </c>
      <c r="G3902">
        <v>103.5</v>
      </c>
    </row>
    <row r="3903" spans="1:7" x14ac:dyDescent="0.2">
      <c r="A3903">
        <v>51</v>
      </c>
      <c r="B3903" t="s">
        <v>144</v>
      </c>
      <c r="C3903" t="s">
        <v>10</v>
      </c>
      <c r="D3903" t="s">
        <v>7</v>
      </c>
      <c r="E3903">
        <v>2019</v>
      </c>
      <c r="F3903" t="s">
        <v>0</v>
      </c>
      <c r="G3903">
        <v>102.5</v>
      </c>
    </row>
    <row r="3904" spans="1:7" x14ac:dyDescent="0.2">
      <c r="A3904">
        <v>51</v>
      </c>
      <c r="B3904" t="s">
        <v>144</v>
      </c>
      <c r="C3904" t="s">
        <v>10</v>
      </c>
      <c r="D3904" t="s">
        <v>7</v>
      </c>
      <c r="E3904">
        <v>2015</v>
      </c>
      <c r="F3904" t="s">
        <v>135</v>
      </c>
      <c r="G3904">
        <v>91.8</v>
      </c>
    </row>
    <row r="3905" spans="1:7" x14ac:dyDescent="0.2">
      <c r="A3905">
        <v>51</v>
      </c>
      <c r="B3905" t="s">
        <v>145</v>
      </c>
      <c r="C3905" t="s">
        <v>10</v>
      </c>
      <c r="D3905" t="s">
        <v>7</v>
      </c>
      <c r="E3905">
        <v>2017</v>
      </c>
      <c r="F3905" t="s">
        <v>135</v>
      </c>
      <c r="G3905">
        <v>101.8</v>
      </c>
    </row>
    <row r="3906" spans="1:7" x14ac:dyDescent="0.2">
      <c r="A3906">
        <v>51</v>
      </c>
      <c r="B3906" t="s">
        <v>145</v>
      </c>
      <c r="C3906" t="s">
        <v>10</v>
      </c>
      <c r="D3906" t="s">
        <v>7</v>
      </c>
      <c r="E3906">
        <v>2020</v>
      </c>
      <c r="F3906" t="s">
        <v>0</v>
      </c>
      <c r="G3906">
        <v>101.5</v>
      </c>
    </row>
    <row r="3907" spans="1:7" x14ac:dyDescent="0.2">
      <c r="A3907">
        <v>51</v>
      </c>
      <c r="B3907" t="s">
        <v>145</v>
      </c>
      <c r="C3907" t="s">
        <v>10</v>
      </c>
      <c r="D3907" t="s">
        <v>7</v>
      </c>
      <c r="E3907">
        <v>2019</v>
      </c>
      <c r="F3907" t="s">
        <v>0</v>
      </c>
      <c r="G3907">
        <v>101</v>
      </c>
    </row>
    <row r="3908" spans="1:7" x14ac:dyDescent="0.2">
      <c r="A3908">
        <v>51</v>
      </c>
      <c r="B3908" t="s">
        <v>145</v>
      </c>
      <c r="C3908" t="s">
        <v>10</v>
      </c>
      <c r="D3908" t="s">
        <v>7</v>
      </c>
      <c r="E3908">
        <v>2021</v>
      </c>
      <c r="F3908" t="s">
        <v>0</v>
      </c>
      <c r="G3908">
        <v>101.5</v>
      </c>
    </row>
    <row r="3909" spans="1:7" x14ac:dyDescent="0.2">
      <c r="A3909">
        <v>51</v>
      </c>
      <c r="B3909" t="s">
        <v>145</v>
      </c>
      <c r="C3909" t="s">
        <v>10</v>
      </c>
      <c r="D3909" t="s">
        <v>7</v>
      </c>
      <c r="E3909">
        <v>2018</v>
      </c>
      <c r="F3909" t="s">
        <v>134</v>
      </c>
      <c r="G3909">
        <v>102.5</v>
      </c>
    </row>
    <row r="3910" spans="1:7" x14ac:dyDescent="0.2">
      <c r="A3910">
        <v>51</v>
      </c>
      <c r="B3910" t="s">
        <v>145</v>
      </c>
      <c r="C3910" t="s">
        <v>10</v>
      </c>
      <c r="D3910" t="s">
        <v>7</v>
      </c>
      <c r="E3910">
        <v>2020</v>
      </c>
      <c r="F3910" t="s">
        <v>1</v>
      </c>
      <c r="G3910">
        <v>103</v>
      </c>
    </row>
    <row r="3911" spans="1:7" x14ac:dyDescent="0.2">
      <c r="A3911">
        <v>51</v>
      </c>
      <c r="B3911" t="s">
        <v>145</v>
      </c>
      <c r="C3911" t="s">
        <v>10</v>
      </c>
      <c r="D3911" t="s">
        <v>7</v>
      </c>
      <c r="E3911">
        <v>2019</v>
      </c>
      <c r="F3911" t="s">
        <v>1</v>
      </c>
      <c r="G3911">
        <v>102.5</v>
      </c>
    </row>
    <row r="3912" spans="1:7" x14ac:dyDescent="0.2">
      <c r="A3912">
        <v>51</v>
      </c>
      <c r="B3912" t="s">
        <v>145</v>
      </c>
      <c r="C3912" t="s">
        <v>10</v>
      </c>
      <c r="D3912" t="s">
        <v>7</v>
      </c>
      <c r="E3912">
        <v>2021</v>
      </c>
      <c r="F3912" t="s">
        <v>1</v>
      </c>
      <c r="G3912">
        <v>103</v>
      </c>
    </row>
    <row r="3913" spans="1:7" x14ac:dyDescent="0.2">
      <c r="A3913">
        <v>51</v>
      </c>
      <c r="B3913" t="s">
        <v>145</v>
      </c>
      <c r="C3913" t="s">
        <v>10</v>
      </c>
      <c r="D3913" t="s">
        <v>7</v>
      </c>
      <c r="E3913">
        <v>2019</v>
      </c>
      <c r="F3913" t="s">
        <v>133</v>
      </c>
      <c r="G3913">
        <v>100</v>
      </c>
    </row>
    <row r="3914" spans="1:7" x14ac:dyDescent="0.2">
      <c r="A3914">
        <v>51</v>
      </c>
      <c r="B3914" t="s">
        <v>145</v>
      </c>
      <c r="C3914" t="s">
        <v>10</v>
      </c>
      <c r="D3914" t="s">
        <v>7</v>
      </c>
      <c r="E3914">
        <v>2021</v>
      </c>
      <c r="F3914" t="s">
        <v>133</v>
      </c>
      <c r="G3914">
        <v>100</v>
      </c>
    </row>
    <row r="3915" spans="1:7" x14ac:dyDescent="0.2">
      <c r="A3915">
        <v>51</v>
      </c>
      <c r="B3915" t="s">
        <v>145</v>
      </c>
      <c r="C3915" t="s">
        <v>10</v>
      </c>
      <c r="D3915" t="s">
        <v>7</v>
      </c>
      <c r="E3915">
        <v>2020</v>
      </c>
      <c r="F3915" t="s">
        <v>133</v>
      </c>
      <c r="G3915">
        <v>100</v>
      </c>
    </row>
    <row r="3916" spans="1:7" x14ac:dyDescent="0.2">
      <c r="A3916">
        <v>51</v>
      </c>
      <c r="B3916" t="s">
        <v>145</v>
      </c>
      <c r="C3916" t="s">
        <v>10</v>
      </c>
      <c r="D3916" t="s">
        <v>7</v>
      </c>
      <c r="E3916">
        <v>2016</v>
      </c>
      <c r="F3916" t="s">
        <v>135</v>
      </c>
      <c r="G3916">
        <v>96.9</v>
      </c>
    </row>
    <row r="3917" spans="1:7" x14ac:dyDescent="0.2">
      <c r="A3917">
        <v>51</v>
      </c>
      <c r="B3917" t="s">
        <v>146</v>
      </c>
      <c r="C3917" t="s">
        <v>10</v>
      </c>
      <c r="D3917" t="s">
        <v>7</v>
      </c>
      <c r="E3917">
        <v>2017</v>
      </c>
      <c r="F3917" t="s">
        <v>135</v>
      </c>
      <c r="G3917">
        <v>101.8</v>
      </c>
    </row>
    <row r="3918" spans="1:7" x14ac:dyDescent="0.2">
      <c r="A3918">
        <v>51</v>
      </c>
      <c r="B3918" t="s">
        <v>146</v>
      </c>
      <c r="C3918" t="s">
        <v>10</v>
      </c>
      <c r="D3918" t="s">
        <v>7</v>
      </c>
      <c r="E3918">
        <v>2021</v>
      </c>
      <c r="F3918" t="s">
        <v>133</v>
      </c>
      <c r="G3918">
        <v>100</v>
      </c>
    </row>
    <row r="3919" spans="1:7" x14ac:dyDescent="0.2">
      <c r="A3919">
        <v>51</v>
      </c>
      <c r="B3919" t="s">
        <v>146</v>
      </c>
      <c r="C3919" t="s">
        <v>10</v>
      </c>
      <c r="D3919" t="s">
        <v>7</v>
      </c>
      <c r="E3919">
        <v>2020</v>
      </c>
      <c r="F3919" t="s">
        <v>133</v>
      </c>
      <c r="G3919">
        <v>100</v>
      </c>
    </row>
    <row r="3920" spans="1:7" x14ac:dyDescent="0.2">
      <c r="A3920">
        <v>51</v>
      </c>
      <c r="B3920" t="s">
        <v>146</v>
      </c>
      <c r="C3920" t="s">
        <v>10</v>
      </c>
      <c r="D3920" t="s">
        <v>7</v>
      </c>
      <c r="E3920">
        <v>2022</v>
      </c>
      <c r="F3920" t="s">
        <v>133</v>
      </c>
      <c r="G3920">
        <v>100</v>
      </c>
    </row>
    <row r="3921" spans="1:7" x14ac:dyDescent="0.2">
      <c r="A3921">
        <v>51</v>
      </c>
      <c r="B3921" t="s">
        <v>146</v>
      </c>
      <c r="C3921" t="s">
        <v>10</v>
      </c>
      <c r="D3921" t="s">
        <v>7</v>
      </c>
      <c r="E3921">
        <v>2018</v>
      </c>
      <c r="F3921" t="s">
        <v>135</v>
      </c>
      <c r="G3921">
        <v>104.7</v>
      </c>
    </row>
    <row r="3922" spans="1:7" x14ac:dyDescent="0.2">
      <c r="A3922">
        <v>51</v>
      </c>
      <c r="B3922" t="s">
        <v>146</v>
      </c>
      <c r="C3922" t="s">
        <v>10</v>
      </c>
      <c r="D3922" t="s">
        <v>7</v>
      </c>
      <c r="E3922">
        <v>2021</v>
      </c>
      <c r="F3922" t="s">
        <v>0</v>
      </c>
      <c r="G3922">
        <v>101.5</v>
      </c>
    </row>
    <row r="3923" spans="1:7" x14ac:dyDescent="0.2">
      <c r="A3923">
        <v>51</v>
      </c>
      <c r="B3923" t="s">
        <v>146</v>
      </c>
      <c r="C3923" t="s">
        <v>10</v>
      </c>
      <c r="D3923" t="s">
        <v>7</v>
      </c>
      <c r="E3923">
        <v>2020</v>
      </c>
      <c r="F3923" t="s">
        <v>0</v>
      </c>
      <c r="G3923">
        <v>101.5</v>
      </c>
    </row>
    <row r="3924" spans="1:7" x14ac:dyDescent="0.2">
      <c r="A3924">
        <v>51</v>
      </c>
      <c r="B3924" t="s">
        <v>146</v>
      </c>
      <c r="C3924" t="s">
        <v>10</v>
      </c>
      <c r="D3924" t="s">
        <v>7</v>
      </c>
      <c r="E3924">
        <v>2022</v>
      </c>
      <c r="F3924" t="s">
        <v>0</v>
      </c>
      <c r="G3924">
        <v>101.8</v>
      </c>
    </row>
    <row r="3925" spans="1:7" x14ac:dyDescent="0.2">
      <c r="A3925">
        <v>51</v>
      </c>
      <c r="B3925" t="s">
        <v>146</v>
      </c>
      <c r="C3925" t="s">
        <v>10</v>
      </c>
      <c r="D3925" t="s">
        <v>7</v>
      </c>
      <c r="E3925">
        <v>2019</v>
      </c>
      <c r="F3925" t="s">
        <v>134</v>
      </c>
      <c r="G3925">
        <v>102</v>
      </c>
    </row>
    <row r="3926" spans="1:7" x14ac:dyDescent="0.2">
      <c r="A3926">
        <v>51</v>
      </c>
      <c r="B3926" t="s">
        <v>146</v>
      </c>
      <c r="C3926" t="s">
        <v>10</v>
      </c>
      <c r="D3926" t="s">
        <v>7</v>
      </c>
      <c r="E3926">
        <v>2021</v>
      </c>
      <c r="F3926" t="s">
        <v>1</v>
      </c>
      <c r="G3926">
        <v>103</v>
      </c>
    </row>
    <row r="3927" spans="1:7" x14ac:dyDescent="0.2">
      <c r="A3927">
        <v>51</v>
      </c>
      <c r="B3927" t="s">
        <v>146</v>
      </c>
      <c r="C3927" t="s">
        <v>10</v>
      </c>
      <c r="D3927" t="s">
        <v>7</v>
      </c>
      <c r="E3927">
        <v>2020</v>
      </c>
      <c r="F3927" t="s">
        <v>1</v>
      </c>
      <c r="G3927">
        <v>102.5</v>
      </c>
    </row>
    <row r="3928" spans="1:7" x14ac:dyDescent="0.2">
      <c r="A3928">
        <v>51</v>
      </c>
      <c r="B3928" t="s">
        <v>146</v>
      </c>
      <c r="C3928" t="s">
        <v>10</v>
      </c>
      <c r="D3928" t="s">
        <v>7</v>
      </c>
      <c r="E3928">
        <v>2022</v>
      </c>
      <c r="F3928" t="s">
        <v>1</v>
      </c>
      <c r="G3928">
        <v>102.8</v>
      </c>
    </row>
    <row r="3929" spans="1:7" x14ac:dyDescent="0.2">
      <c r="A3929">
        <v>52</v>
      </c>
      <c r="B3929" t="s">
        <v>136</v>
      </c>
      <c r="C3929" t="s">
        <v>51</v>
      </c>
      <c r="D3929" t="s">
        <v>9</v>
      </c>
      <c r="E3929">
        <v>2007</v>
      </c>
      <c r="F3929" t="s">
        <v>135</v>
      </c>
      <c r="G3929">
        <v>13232.7</v>
      </c>
    </row>
    <row r="3930" spans="1:7" x14ac:dyDescent="0.2">
      <c r="A3930">
        <v>52</v>
      </c>
      <c r="B3930" t="s">
        <v>136</v>
      </c>
      <c r="C3930" t="s">
        <v>51</v>
      </c>
      <c r="D3930" t="s">
        <v>9</v>
      </c>
      <c r="E3930">
        <v>2008</v>
      </c>
      <c r="F3930" t="s">
        <v>135</v>
      </c>
      <c r="G3930">
        <v>13993.7</v>
      </c>
    </row>
    <row r="3931" spans="1:7" x14ac:dyDescent="0.2">
      <c r="A3931">
        <v>52</v>
      </c>
      <c r="B3931" t="s">
        <v>136</v>
      </c>
      <c r="C3931" t="s">
        <v>51</v>
      </c>
      <c r="D3931" t="s">
        <v>9</v>
      </c>
      <c r="E3931">
        <v>2009</v>
      </c>
      <c r="F3931" t="s">
        <v>134</v>
      </c>
      <c r="G3931">
        <v>16000</v>
      </c>
    </row>
    <row r="3932" spans="1:7" x14ac:dyDescent="0.2">
      <c r="A3932">
        <v>52</v>
      </c>
      <c r="B3932" t="s">
        <v>136</v>
      </c>
      <c r="C3932" t="s">
        <v>51</v>
      </c>
      <c r="D3932" t="s">
        <v>9</v>
      </c>
      <c r="E3932">
        <v>2010</v>
      </c>
      <c r="F3932" t="s">
        <v>0</v>
      </c>
      <c r="G3932">
        <v>18200</v>
      </c>
    </row>
    <row r="3933" spans="1:7" x14ac:dyDescent="0.2">
      <c r="A3933">
        <v>52</v>
      </c>
      <c r="B3933" t="s">
        <v>136</v>
      </c>
      <c r="C3933" t="s">
        <v>51</v>
      </c>
      <c r="D3933" t="s">
        <v>9</v>
      </c>
      <c r="E3933">
        <v>2011</v>
      </c>
      <c r="F3933" t="s">
        <v>0</v>
      </c>
      <c r="G3933">
        <v>21300</v>
      </c>
    </row>
    <row r="3934" spans="1:7" x14ac:dyDescent="0.2">
      <c r="A3934">
        <v>52</v>
      </c>
      <c r="B3934" t="s">
        <v>136</v>
      </c>
      <c r="C3934" t="s">
        <v>51</v>
      </c>
      <c r="D3934" t="s">
        <v>9</v>
      </c>
      <c r="E3934">
        <v>2011</v>
      </c>
      <c r="F3934" t="s">
        <v>1</v>
      </c>
      <c r="G3934">
        <v>21700</v>
      </c>
    </row>
    <row r="3935" spans="1:7" x14ac:dyDescent="0.2">
      <c r="A3935">
        <v>52</v>
      </c>
      <c r="B3935" t="s">
        <v>136</v>
      </c>
      <c r="C3935" t="s">
        <v>51</v>
      </c>
      <c r="D3935" t="s">
        <v>9</v>
      </c>
      <c r="E3935">
        <v>2012</v>
      </c>
      <c r="F3935" t="s">
        <v>0</v>
      </c>
      <c r="G3935">
        <v>24500</v>
      </c>
    </row>
    <row r="3936" spans="1:7" x14ac:dyDescent="0.2">
      <c r="A3936">
        <v>52</v>
      </c>
      <c r="B3936" t="s">
        <v>136</v>
      </c>
      <c r="C3936" t="s">
        <v>51</v>
      </c>
      <c r="D3936" t="s">
        <v>9</v>
      </c>
      <c r="E3936">
        <v>2012</v>
      </c>
      <c r="F3936" t="s">
        <v>1</v>
      </c>
      <c r="G3936">
        <v>25000</v>
      </c>
    </row>
    <row r="3937" spans="1:7" x14ac:dyDescent="0.2">
      <c r="A3937">
        <v>52</v>
      </c>
      <c r="B3937" t="s">
        <v>136</v>
      </c>
      <c r="C3937" t="s">
        <v>51</v>
      </c>
      <c r="D3937" t="s">
        <v>9</v>
      </c>
      <c r="E3937">
        <v>2010</v>
      </c>
      <c r="F3937" t="s">
        <v>1</v>
      </c>
      <c r="G3937">
        <v>18400</v>
      </c>
    </row>
    <row r="3938" spans="1:7" x14ac:dyDescent="0.2">
      <c r="A3938">
        <v>52</v>
      </c>
      <c r="B3938" t="s">
        <v>137</v>
      </c>
      <c r="C3938" t="s">
        <v>51</v>
      </c>
      <c r="D3938" t="s">
        <v>7</v>
      </c>
      <c r="E3938">
        <v>2008</v>
      </c>
      <c r="F3938" t="s">
        <v>135</v>
      </c>
      <c r="G3938">
        <v>14616.837099999999</v>
      </c>
    </row>
    <row r="3939" spans="1:7" x14ac:dyDescent="0.2">
      <c r="A3939">
        <v>52</v>
      </c>
      <c r="B3939" t="s">
        <v>137</v>
      </c>
      <c r="C3939" t="s">
        <v>51</v>
      </c>
      <c r="D3939" t="s">
        <v>7</v>
      </c>
      <c r="E3939">
        <v>2012</v>
      </c>
      <c r="F3939" t="s">
        <v>1</v>
      </c>
      <c r="G3939">
        <v>21100</v>
      </c>
    </row>
    <row r="3940" spans="1:7" x14ac:dyDescent="0.2">
      <c r="A3940">
        <v>52</v>
      </c>
      <c r="B3940" t="s">
        <v>137</v>
      </c>
      <c r="C3940" t="s">
        <v>51</v>
      </c>
      <c r="D3940" t="s">
        <v>7</v>
      </c>
      <c r="E3940">
        <v>2011</v>
      </c>
      <c r="F3940" t="s">
        <v>0</v>
      </c>
      <c r="G3940">
        <v>18500</v>
      </c>
    </row>
    <row r="3941" spans="1:7" x14ac:dyDescent="0.2">
      <c r="A3941">
        <v>52</v>
      </c>
      <c r="B3941" t="s">
        <v>137</v>
      </c>
      <c r="C3941" t="s">
        <v>51</v>
      </c>
      <c r="D3941" t="s">
        <v>7</v>
      </c>
      <c r="E3941">
        <v>2009</v>
      </c>
      <c r="F3941" t="s">
        <v>135</v>
      </c>
      <c r="G3941">
        <v>15758.5038</v>
      </c>
    </row>
    <row r="3942" spans="1:7" x14ac:dyDescent="0.2">
      <c r="A3942">
        <v>52</v>
      </c>
      <c r="B3942" t="s">
        <v>137</v>
      </c>
      <c r="C3942" t="s">
        <v>51</v>
      </c>
      <c r="D3942" t="s">
        <v>7</v>
      </c>
      <c r="E3942">
        <v>2013</v>
      </c>
      <c r="F3942" t="s">
        <v>0</v>
      </c>
      <c r="G3942">
        <v>21800</v>
      </c>
    </row>
    <row r="3943" spans="1:7" x14ac:dyDescent="0.2">
      <c r="A3943">
        <v>52</v>
      </c>
      <c r="B3943" t="s">
        <v>137</v>
      </c>
      <c r="C3943" t="s">
        <v>51</v>
      </c>
      <c r="D3943" t="s">
        <v>7</v>
      </c>
      <c r="E3943">
        <v>2011</v>
      </c>
      <c r="F3943" t="s">
        <v>1</v>
      </c>
      <c r="G3943">
        <v>19100</v>
      </c>
    </row>
    <row r="3944" spans="1:7" x14ac:dyDescent="0.2">
      <c r="A3944">
        <v>52</v>
      </c>
      <c r="B3944" t="s">
        <v>137</v>
      </c>
      <c r="C3944" t="s">
        <v>51</v>
      </c>
      <c r="D3944" t="s">
        <v>7</v>
      </c>
      <c r="E3944">
        <v>2010</v>
      </c>
      <c r="F3944" t="s">
        <v>134</v>
      </c>
      <c r="G3944">
        <v>17300</v>
      </c>
    </row>
    <row r="3945" spans="1:7" x14ac:dyDescent="0.2">
      <c r="A3945">
        <v>52</v>
      </c>
      <c r="B3945" t="s">
        <v>137</v>
      </c>
      <c r="C3945" t="s">
        <v>51</v>
      </c>
      <c r="D3945" t="s">
        <v>7</v>
      </c>
      <c r="E3945">
        <v>2013</v>
      </c>
      <c r="F3945" t="s">
        <v>1</v>
      </c>
      <c r="G3945">
        <v>23500</v>
      </c>
    </row>
    <row r="3946" spans="1:7" x14ac:dyDescent="0.2">
      <c r="A3946">
        <v>52</v>
      </c>
      <c r="B3946" t="s">
        <v>137</v>
      </c>
      <c r="C3946" t="s">
        <v>51</v>
      </c>
      <c r="D3946" t="s">
        <v>7</v>
      </c>
      <c r="E3946">
        <v>2012</v>
      </c>
      <c r="F3946" t="s">
        <v>0</v>
      </c>
      <c r="G3946">
        <v>20000</v>
      </c>
    </row>
    <row r="3947" spans="1:7" x14ac:dyDescent="0.2">
      <c r="A3947">
        <v>52</v>
      </c>
      <c r="B3947" t="s">
        <v>138</v>
      </c>
      <c r="C3947" t="s">
        <v>51</v>
      </c>
      <c r="D3947" t="s">
        <v>47</v>
      </c>
      <c r="E3947">
        <v>2011</v>
      </c>
      <c r="F3947" t="s">
        <v>134</v>
      </c>
      <c r="G3947">
        <v>18800</v>
      </c>
    </row>
    <row r="3948" spans="1:7" x14ac:dyDescent="0.2">
      <c r="A3948">
        <v>52</v>
      </c>
      <c r="B3948" t="s">
        <v>138</v>
      </c>
      <c r="C3948" t="s">
        <v>51</v>
      </c>
      <c r="D3948" t="s">
        <v>47</v>
      </c>
      <c r="E3948">
        <v>2013</v>
      </c>
      <c r="F3948" t="s">
        <v>0</v>
      </c>
      <c r="G3948">
        <v>22400</v>
      </c>
    </row>
    <row r="3949" spans="1:7" x14ac:dyDescent="0.2">
      <c r="A3949">
        <v>52</v>
      </c>
      <c r="B3949" t="s">
        <v>138</v>
      </c>
      <c r="C3949" t="s">
        <v>51</v>
      </c>
      <c r="D3949" t="s">
        <v>47</v>
      </c>
      <c r="E3949">
        <v>2012</v>
      </c>
      <c r="F3949" t="s">
        <v>0</v>
      </c>
      <c r="G3949">
        <v>20400</v>
      </c>
    </row>
    <row r="3950" spans="1:7" x14ac:dyDescent="0.2">
      <c r="A3950">
        <v>52</v>
      </c>
      <c r="B3950" t="s">
        <v>138</v>
      </c>
      <c r="C3950" t="s">
        <v>51</v>
      </c>
      <c r="D3950" t="s">
        <v>47</v>
      </c>
      <c r="E3950">
        <v>2013</v>
      </c>
      <c r="F3950" t="s">
        <v>1</v>
      </c>
      <c r="G3950">
        <v>23200</v>
      </c>
    </row>
    <row r="3951" spans="1:7" x14ac:dyDescent="0.2">
      <c r="A3951">
        <v>52</v>
      </c>
      <c r="B3951" t="s">
        <v>138</v>
      </c>
      <c r="C3951" t="s">
        <v>51</v>
      </c>
      <c r="D3951" t="s">
        <v>47</v>
      </c>
      <c r="E3951">
        <v>2012</v>
      </c>
      <c r="F3951" t="s">
        <v>1</v>
      </c>
      <c r="G3951">
        <v>20800</v>
      </c>
    </row>
    <row r="3952" spans="1:7" x14ac:dyDescent="0.2">
      <c r="A3952">
        <v>52</v>
      </c>
      <c r="B3952" t="s">
        <v>138</v>
      </c>
      <c r="C3952" t="s">
        <v>51</v>
      </c>
      <c r="D3952" t="s">
        <v>47</v>
      </c>
      <c r="E3952">
        <v>2010</v>
      </c>
      <c r="F3952" t="s">
        <v>135</v>
      </c>
      <c r="G3952">
        <v>17128.8</v>
      </c>
    </row>
    <row r="3953" spans="1:7" x14ac:dyDescent="0.2">
      <c r="A3953">
        <v>52</v>
      </c>
      <c r="B3953" t="s">
        <v>138</v>
      </c>
      <c r="C3953" t="s">
        <v>51</v>
      </c>
      <c r="D3953" t="s">
        <v>47</v>
      </c>
      <c r="E3953">
        <v>2014</v>
      </c>
      <c r="F3953" t="s">
        <v>0</v>
      </c>
      <c r="G3953">
        <v>24500</v>
      </c>
    </row>
    <row r="3954" spans="1:7" x14ac:dyDescent="0.2">
      <c r="A3954">
        <v>52</v>
      </c>
      <c r="B3954" t="s">
        <v>138</v>
      </c>
      <c r="C3954" t="s">
        <v>51</v>
      </c>
      <c r="D3954" t="s">
        <v>47</v>
      </c>
      <c r="E3954">
        <v>2014</v>
      </c>
      <c r="F3954" t="s">
        <v>1</v>
      </c>
      <c r="G3954">
        <v>25800</v>
      </c>
    </row>
    <row r="3955" spans="1:7" x14ac:dyDescent="0.2">
      <c r="A3955">
        <v>52</v>
      </c>
      <c r="B3955" t="s">
        <v>139</v>
      </c>
      <c r="C3955" t="s">
        <v>51</v>
      </c>
      <c r="D3955" t="s">
        <v>47</v>
      </c>
      <c r="E3955">
        <v>2013</v>
      </c>
      <c r="F3955" t="s">
        <v>1</v>
      </c>
      <c r="G3955">
        <v>25800</v>
      </c>
    </row>
    <row r="3956" spans="1:7" x14ac:dyDescent="0.2">
      <c r="A3956">
        <v>52</v>
      </c>
      <c r="B3956" t="s">
        <v>139</v>
      </c>
      <c r="C3956" t="s">
        <v>51</v>
      </c>
      <c r="D3956" t="s">
        <v>47</v>
      </c>
      <c r="E3956">
        <v>2015</v>
      </c>
      <c r="F3956" t="s">
        <v>0</v>
      </c>
      <c r="G3956">
        <v>31700</v>
      </c>
    </row>
    <row r="3957" spans="1:7" x14ac:dyDescent="0.2">
      <c r="A3957">
        <v>52</v>
      </c>
      <c r="B3957" t="s">
        <v>139</v>
      </c>
      <c r="C3957" t="s">
        <v>51</v>
      </c>
      <c r="D3957" t="s">
        <v>47</v>
      </c>
      <c r="E3957">
        <v>2011</v>
      </c>
      <c r="F3957" t="s">
        <v>135</v>
      </c>
      <c r="G3957">
        <v>20254.7</v>
      </c>
    </row>
    <row r="3958" spans="1:7" x14ac:dyDescent="0.2">
      <c r="A3958">
        <v>52</v>
      </c>
      <c r="B3958" t="s">
        <v>139</v>
      </c>
      <c r="C3958" t="s">
        <v>51</v>
      </c>
      <c r="D3958" t="s">
        <v>47</v>
      </c>
      <c r="E3958">
        <v>2014</v>
      </c>
      <c r="F3958" t="s">
        <v>0</v>
      </c>
      <c r="G3958">
        <v>28600</v>
      </c>
    </row>
    <row r="3959" spans="1:7" x14ac:dyDescent="0.2">
      <c r="A3959">
        <v>52</v>
      </c>
      <c r="B3959" t="s">
        <v>139</v>
      </c>
      <c r="C3959" t="s">
        <v>51</v>
      </c>
      <c r="D3959" t="s">
        <v>47</v>
      </c>
      <c r="E3959">
        <v>2015</v>
      </c>
      <c r="F3959" t="s">
        <v>1</v>
      </c>
      <c r="G3959">
        <v>32200</v>
      </c>
    </row>
    <row r="3960" spans="1:7" x14ac:dyDescent="0.2">
      <c r="A3960">
        <v>52</v>
      </c>
      <c r="B3960" t="s">
        <v>139</v>
      </c>
      <c r="C3960" t="s">
        <v>51</v>
      </c>
      <c r="D3960" t="s">
        <v>47</v>
      </c>
      <c r="E3960">
        <v>2012</v>
      </c>
      <c r="F3960" t="s">
        <v>134</v>
      </c>
      <c r="G3960">
        <v>22700</v>
      </c>
    </row>
    <row r="3961" spans="1:7" x14ac:dyDescent="0.2">
      <c r="A3961">
        <v>52</v>
      </c>
      <c r="B3961" t="s">
        <v>139</v>
      </c>
      <c r="C3961" t="s">
        <v>51</v>
      </c>
      <c r="D3961" t="s">
        <v>47</v>
      </c>
      <c r="E3961">
        <v>2014</v>
      </c>
      <c r="F3961" t="s">
        <v>1</v>
      </c>
      <c r="G3961">
        <v>28900</v>
      </c>
    </row>
    <row r="3962" spans="1:7" x14ac:dyDescent="0.2">
      <c r="A3962">
        <v>52</v>
      </c>
      <c r="B3962" t="s">
        <v>139</v>
      </c>
      <c r="C3962" t="s">
        <v>51</v>
      </c>
      <c r="D3962" t="s">
        <v>47</v>
      </c>
      <c r="E3962">
        <v>2013</v>
      </c>
      <c r="F3962" t="s">
        <v>0</v>
      </c>
      <c r="G3962">
        <v>25650</v>
      </c>
    </row>
    <row r="3963" spans="1:7" x14ac:dyDescent="0.2">
      <c r="A3963">
        <v>52</v>
      </c>
      <c r="B3963" t="s">
        <v>140</v>
      </c>
      <c r="C3963" t="s">
        <v>51</v>
      </c>
      <c r="D3963" t="s">
        <v>47</v>
      </c>
      <c r="E3963">
        <v>2011</v>
      </c>
      <c r="F3963" t="s">
        <v>135</v>
      </c>
      <c r="G3963">
        <v>20254.7</v>
      </c>
    </row>
    <row r="3964" spans="1:7" x14ac:dyDescent="0.2">
      <c r="A3964">
        <v>52</v>
      </c>
      <c r="B3964" t="s">
        <v>140</v>
      </c>
      <c r="C3964" t="s">
        <v>51</v>
      </c>
      <c r="D3964" t="s">
        <v>47</v>
      </c>
      <c r="E3964">
        <v>2015</v>
      </c>
      <c r="F3964" t="s">
        <v>1</v>
      </c>
      <c r="G3964">
        <v>30700</v>
      </c>
    </row>
    <row r="3965" spans="1:7" x14ac:dyDescent="0.2">
      <c r="A3965">
        <v>52</v>
      </c>
      <c r="B3965" t="s">
        <v>140</v>
      </c>
      <c r="C3965" t="s">
        <v>51</v>
      </c>
      <c r="D3965" t="s">
        <v>47</v>
      </c>
      <c r="E3965">
        <v>2014</v>
      </c>
      <c r="F3965" t="s">
        <v>0</v>
      </c>
      <c r="G3965">
        <v>27600</v>
      </c>
    </row>
    <row r="3966" spans="1:7" x14ac:dyDescent="0.2">
      <c r="A3966">
        <v>52</v>
      </c>
      <c r="B3966" t="s">
        <v>140</v>
      </c>
      <c r="C3966" t="s">
        <v>51</v>
      </c>
      <c r="D3966" t="s">
        <v>47</v>
      </c>
      <c r="E3966">
        <v>2012</v>
      </c>
      <c r="F3966" t="s">
        <v>135</v>
      </c>
      <c r="G3966">
        <v>22655.599999999999</v>
      </c>
    </row>
    <row r="3967" spans="1:7" x14ac:dyDescent="0.2">
      <c r="A3967">
        <v>52</v>
      </c>
      <c r="B3967" t="s">
        <v>140</v>
      </c>
      <c r="C3967" t="s">
        <v>51</v>
      </c>
      <c r="D3967" t="s">
        <v>47</v>
      </c>
      <c r="E3967">
        <v>2016</v>
      </c>
      <c r="F3967" t="s">
        <v>0</v>
      </c>
      <c r="G3967">
        <v>32600</v>
      </c>
    </row>
    <row r="3968" spans="1:7" x14ac:dyDescent="0.2">
      <c r="A3968">
        <v>52</v>
      </c>
      <c r="B3968" t="s">
        <v>140</v>
      </c>
      <c r="C3968" t="s">
        <v>51</v>
      </c>
      <c r="D3968" t="s">
        <v>47</v>
      </c>
      <c r="E3968">
        <v>2014</v>
      </c>
      <c r="F3968" t="s">
        <v>1</v>
      </c>
      <c r="G3968">
        <v>28000</v>
      </c>
    </row>
    <row r="3969" spans="1:7" x14ac:dyDescent="0.2">
      <c r="A3969">
        <v>52</v>
      </c>
      <c r="B3969" t="s">
        <v>140</v>
      </c>
      <c r="C3969" t="s">
        <v>51</v>
      </c>
      <c r="D3969" t="s">
        <v>47</v>
      </c>
      <c r="E3969">
        <v>2013</v>
      </c>
      <c r="F3969" t="s">
        <v>134</v>
      </c>
      <c r="G3969">
        <v>25500</v>
      </c>
    </row>
    <row r="3970" spans="1:7" x14ac:dyDescent="0.2">
      <c r="A3970">
        <v>52</v>
      </c>
      <c r="B3970" t="s">
        <v>140</v>
      </c>
      <c r="C3970" t="s">
        <v>51</v>
      </c>
      <c r="D3970" t="s">
        <v>47</v>
      </c>
      <c r="E3970">
        <v>2016</v>
      </c>
      <c r="F3970" t="s">
        <v>1</v>
      </c>
      <c r="G3970">
        <v>34000</v>
      </c>
    </row>
    <row r="3971" spans="1:7" x14ac:dyDescent="0.2">
      <c r="A3971">
        <v>52</v>
      </c>
      <c r="B3971" t="s">
        <v>140</v>
      </c>
      <c r="C3971" t="s">
        <v>51</v>
      </c>
      <c r="D3971" t="s">
        <v>47</v>
      </c>
      <c r="E3971">
        <v>2015</v>
      </c>
      <c r="F3971" t="s">
        <v>0</v>
      </c>
      <c r="G3971">
        <v>29900</v>
      </c>
    </row>
    <row r="3972" spans="1:7" x14ac:dyDescent="0.2">
      <c r="A3972">
        <v>52</v>
      </c>
      <c r="B3972" t="s">
        <v>141</v>
      </c>
      <c r="C3972" t="s">
        <v>51</v>
      </c>
      <c r="D3972" t="s">
        <v>47</v>
      </c>
      <c r="E3972">
        <v>2014</v>
      </c>
      <c r="F3972" t="s">
        <v>134</v>
      </c>
      <c r="G3972">
        <v>27400</v>
      </c>
    </row>
    <row r="3973" spans="1:7" x14ac:dyDescent="0.2">
      <c r="A3973">
        <v>52</v>
      </c>
      <c r="B3973" t="s">
        <v>141</v>
      </c>
      <c r="C3973" t="s">
        <v>51</v>
      </c>
      <c r="D3973" t="s">
        <v>47</v>
      </c>
      <c r="E3973">
        <v>2016</v>
      </c>
      <c r="F3973" t="s">
        <v>0</v>
      </c>
      <c r="G3973">
        <v>32500</v>
      </c>
    </row>
    <row r="3974" spans="1:7" x14ac:dyDescent="0.2">
      <c r="A3974">
        <v>52</v>
      </c>
      <c r="B3974" t="s">
        <v>141</v>
      </c>
      <c r="C3974" t="s">
        <v>51</v>
      </c>
      <c r="D3974" t="s">
        <v>47</v>
      </c>
      <c r="E3974">
        <v>2015</v>
      </c>
      <c r="F3974" t="s">
        <v>0</v>
      </c>
      <c r="G3974">
        <v>29800</v>
      </c>
    </row>
    <row r="3975" spans="1:7" x14ac:dyDescent="0.2">
      <c r="A3975">
        <v>52</v>
      </c>
      <c r="B3975" t="s">
        <v>141</v>
      </c>
      <c r="C3975" t="s">
        <v>51</v>
      </c>
      <c r="D3975" t="s">
        <v>47</v>
      </c>
      <c r="E3975">
        <v>2012</v>
      </c>
      <c r="F3975" t="s">
        <v>135</v>
      </c>
      <c r="G3975">
        <v>22655.599999999999</v>
      </c>
    </row>
    <row r="3976" spans="1:7" x14ac:dyDescent="0.2">
      <c r="A3976">
        <v>52</v>
      </c>
      <c r="B3976" t="s">
        <v>141</v>
      </c>
      <c r="C3976" t="s">
        <v>51</v>
      </c>
      <c r="D3976" t="s">
        <v>47</v>
      </c>
      <c r="E3976">
        <v>2016</v>
      </c>
      <c r="F3976" t="s">
        <v>1</v>
      </c>
      <c r="G3976">
        <v>33300</v>
      </c>
    </row>
    <row r="3977" spans="1:7" x14ac:dyDescent="0.2">
      <c r="A3977">
        <v>52</v>
      </c>
      <c r="B3977" t="s">
        <v>141</v>
      </c>
      <c r="C3977" t="s">
        <v>51</v>
      </c>
      <c r="D3977" t="s">
        <v>47</v>
      </c>
      <c r="E3977">
        <v>2015</v>
      </c>
      <c r="F3977" t="s">
        <v>1</v>
      </c>
      <c r="G3977">
        <v>30100</v>
      </c>
    </row>
    <row r="3978" spans="1:7" x14ac:dyDescent="0.2">
      <c r="A3978">
        <v>52</v>
      </c>
      <c r="B3978" t="s">
        <v>141</v>
      </c>
      <c r="C3978" t="s">
        <v>51</v>
      </c>
      <c r="D3978" t="s">
        <v>47</v>
      </c>
      <c r="E3978">
        <v>2013</v>
      </c>
      <c r="F3978" t="s">
        <v>135</v>
      </c>
      <c r="G3978">
        <v>25093.7</v>
      </c>
    </row>
    <row r="3979" spans="1:7" x14ac:dyDescent="0.2">
      <c r="A3979">
        <v>52</v>
      </c>
      <c r="B3979" t="s">
        <v>141</v>
      </c>
      <c r="C3979" t="s">
        <v>51</v>
      </c>
      <c r="D3979" t="s">
        <v>47</v>
      </c>
      <c r="E3979">
        <v>2017</v>
      </c>
      <c r="F3979" t="s">
        <v>0</v>
      </c>
      <c r="G3979">
        <v>35400</v>
      </c>
    </row>
    <row r="3980" spans="1:7" x14ac:dyDescent="0.2">
      <c r="A3980">
        <v>52</v>
      </c>
      <c r="B3980" t="s">
        <v>141</v>
      </c>
      <c r="C3980" t="s">
        <v>51</v>
      </c>
      <c r="D3980" t="s">
        <v>47</v>
      </c>
      <c r="E3980">
        <v>2017</v>
      </c>
      <c r="F3980" t="s">
        <v>1</v>
      </c>
      <c r="G3980">
        <v>36700</v>
      </c>
    </row>
    <row r="3981" spans="1:7" x14ac:dyDescent="0.2">
      <c r="A3981">
        <v>52</v>
      </c>
      <c r="B3981" t="s">
        <v>142</v>
      </c>
      <c r="C3981" t="s">
        <v>51</v>
      </c>
      <c r="D3981" t="s">
        <v>47</v>
      </c>
      <c r="E3981">
        <v>2017</v>
      </c>
      <c r="F3981" t="s">
        <v>0</v>
      </c>
      <c r="G3981">
        <v>36300</v>
      </c>
    </row>
    <row r="3982" spans="1:7" x14ac:dyDescent="0.2">
      <c r="A3982">
        <v>52</v>
      </c>
      <c r="B3982" t="s">
        <v>142</v>
      </c>
      <c r="C3982" t="s">
        <v>51</v>
      </c>
      <c r="D3982" t="s">
        <v>47</v>
      </c>
      <c r="E3982">
        <v>2018</v>
      </c>
      <c r="F3982" t="s">
        <v>1</v>
      </c>
      <c r="G3982">
        <v>40900</v>
      </c>
    </row>
    <row r="3983" spans="1:7" x14ac:dyDescent="0.2">
      <c r="A3983">
        <v>52</v>
      </c>
      <c r="B3983" t="s">
        <v>142</v>
      </c>
      <c r="C3983" t="s">
        <v>51</v>
      </c>
      <c r="D3983" t="s">
        <v>47</v>
      </c>
      <c r="E3983">
        <v>2015</v>
      </c>
      <c r="F3983" t="s">
        <v>134</v>
      </c>
      <c r="G3983">
        <v>30000</v>
      </c>
    </row>
    <row r="3984" spans="1:7" x14ac:dyDescent="0.2">
      <c r="A3984">
        <v>52</v>
      </c>
      <c r="B3984" t="s">
        <v>142</v>
      </c>
      <c r="C3984" t="s">
        <v>51</v>
      </c>
      <c r="D3984" t="s">
        <v>47</v>
      </c>
      <c r="E3984">
        <v>2017</v>
      </c>
      <c r="F3984" t="s">
        <v>1</v>
      </c>
      <c r="G3984">
        <v>37000</v>
      </c>
    </row>
    <row r="3985" spans="1:7" x14ac:dyDescent="0.2">
      <c r="A3985">
        <v>52</v>
      </c>
      <c r="B3985" t="s">
        <v>142</v>
      </c>
      <c r="C3985" t="s">
        <v>51</v>
      </c>
      <c r="D3985" t="s">
        <v>47</v>
      </c>
      <c r="E3985">
        <v>2013</v>
      </c>
      <c r="F3985" t="s">
        <v>135</v>
      </c>
      <c r="G3985">
        <v>25093.7</v>
      </c>
    </row>
    <row r="3986" spans="1:7" x14ac:dyDescent="0.2">
      <c r="A3986">
        <v>52</v>
      </c>
      <c r="B3986" t="s">
        <v>142</v>
      </c>
      <c r="C3986" t="s">
        <v>51</v>
      </c>
      <c r="D3986" t="s">
        <v>47</v>
      </c>
      <c r="E3986">
        <v>2016</v>
      </c>
      <c r="F3986" t="s">
        <v>0</v>
      </c>
      <c r="G3986">
        <v>33000</v>
      </c>
    </row>
    <row r="3987" spans="1:7" x14ac:dyDescent="0.2">
      <c r="A3987">
        <v>52</v>
      </c>
      <c r="B3987" t="s">
        <v>142</v>
      </c>
      <c r="C3987" t="s">
        <v>51</v>
      </c>
      <c r="D3987" t="s">
        <v>47</v>
      </c>
      <c r="E3987">
        <v>2018</v>
      </c>
      <c r="F3987" t="s">
        <v>0</v>
      </c>
      <c r="G3987">
        <v>39700</v>
      </c>
    </row>
    <row r="3988" spans="1:7" x14ac:dyDescent="0.2">
      <c r="A3988">
        <v>52</v>
      </c>
      <c r="B3988" t="s">
        <v>142</v>
      </c>
      <c r="C3988" t="s">
        <v>51</v>
      </c>
      <c r="D3988" t="s">
        <v>47</v>
      </c>
      <c r="E3988">
        <v>2014</v>
      </c>
      <c r="F3988" t="s">
        <v>135</v>
      </c>
      <c r="G3988">
        <v>27318.400000000001</v>
      </c>
    </row>
    <row r="3989" spans="1:7" x14ac:dyDescent="0.2">
      <c r="A3989">
        <v>52</v>
      </c>
      <c r="B3989" t="s">
        <v>142</v>
      </c>
      <c r="C3989" t="s">
        <v>51</v>
      </c>
      <c r="D3989" t="s">
        <v>47</v>
      </c>
      <c r="E3989">
        <v>2016</v>
      </c>
      <c r="F3989" t="s">
        <v>1</v>
      </c>
      <c r="G3989">
        <v>33300</v>
      </c>
    </row>
    <row r="3990" spans="1:7" x14ac:dyDescent="0.2">
      <c r="A3990">
        <v>52</v>
      </c>
      <c r="B3990" t="s">
        <v>143</v>
      </c>
      <c r="C3990" t="s">
        <v>51</v>
      </c>
      <c r="D3990" t="s">
        <v>47</v>
      </c>
      <c r="E3990">
        <v>2016</v>
      </c>
      <c r="F3990" t="s">
        <v>134</v>
      </c>
      <c r="G3990">
        <v>30700</v>
      </c>
    </row>
    <row r="3991" spans="1:7" x14ac:dyDescent="0.2">
      <c r="A3991">
        <v>52</v>
      </c>
      <c r="B3991" t="s">
        <v>143</v>
      </c>
      <c r="C3991" t="s">
        <v>51</v>
      </c>
      <c r="D3991" t="s">
        <v>47</v>
      </c>
      <c r="E3991">
        <v>2019</v>
      </c>
      <c r="F3991" t="s">
        <v>1</v>
      </c>
      <c r="G3991">
        <v>38400</v>
      </c>
    </row>
    <row r="3992" spans="1:7" x14ac:dyDescent="0.2">
      <c r="A3992">
        <v>52</v>
      </c>
      <c r="B3992" t="s">
        <v>143</v>
      </c>
      <c r="C3992" t="s">
        <v>51</v>
      </c>
      <c r="D3992" t="s">
        <v>47</v>
      </c>
      <c r="E3992">
        <v>2018</v>
      </c>
      <c r="F3992" t="s">
        <v>0</v>
      </c>
      <c r="G3992">
        <v>35100</v>
      </c>
    </row>
    <row r="3993" spans="1:7" x14ac:dyDescent="0.2">
      <c r="A3993">
        <v>52</v>
      </c>
      <c r="B3993" t="s">
        <v>143</v>
      </c>
      <c r="C3993" t="s">
        <v>51</v>
      </c>
      <c r="D3993" t="s">
        <v>47</v>
      </c>
      <c r="E3993">
        <v>2017</v>
      </c>
      <c r="F3993" t="s">
        <v>0</v>
      </c>
      <c r="G3993">
        <v>32800</v>
      </c>
    </row>
    <row r="3994" spans="1:7" x14ac:dyDescent="0.2">
      <c r="A3994">
        <v>52</v>
      </c>
      <c r="B3994" t="s">
        <v>143</v>
      </c>
      <c r="C3994" t="s">
        <v>51</v>
      </c>
      <c r="D3994" t="s">
        <v>47</v>
      </c>
      <c r="E3994">
        <v>2018</v>
      </c>
      <c r="F3994" t="s">
        <v>1</v>
      </c>
      <c r="G3994">
        <v>35700</v>
      </c>
    </row>
    <row r="3995" spans="1:7" x14ac:dyDescent="0.2">
      <c r="A3995">
        <v>52</v>
      </c>
      <c r="B3995" t="s">
        <v>143</v>
      </c>
      <c r="C3995" t="s">
        <v>51</v>
      </c>
      <c r="D3995" t="s">
        <v>47</v>
      </c>
      <c r="E3995">
        <v>2017</v>
      </c>
      <c r="F3995" t="s">
        <v>1</v>
      </c>
      <c r="G3995">
        <v>33200</v>
      </c>
    </row>
    <row r="3996" spans="1:7" x14ac:dyDescent="0.2">
      <c r="A3996">
        <v>52</v>
      </c>
      <c r="B3996" t="s">
        <v>143</v>
      </c>
      <c r="C3996" t="s">
        <v>51</v>
      </c>
      <c r="D3996" t="s">
        <v>47</v>
      </c>
      <c r="E3996">
        <v>2019</v>
      </c>
      <c r="F3996" t="s">
        <v>0</v>
      </c>
      <c r="G3996">
        <v>37600</v>
      </c>
    </row>
    <row r="3997" spans="1:7" x14ac:dyDescent="0.2">
      <c r="A3997">
        <v>52</v>
      </c>
      <c r="B3997" t="s">
        <v>143</v>
      </c>
      <c r="C3997" t="s">
        <v>51</v>
      </c>
      <c r="D3997" t="s">
        <v>47</v>
      </c>
      <c r="E3997">
        <v>2014</v>
      </c>
      <c r="F3997" t="s">
        <v>135</v>
      </c>
      <c r="G3997">
        <v>27318.400000000001</v>
      </c>
    </row>
    <row r="3998" spans="1:7" x14ac:dyDescent="0.2">
      <c r="A3998">
        <v>52</v>
      </c>
      <c r="B3998" t="s">
        <v>143</v>
      </c>
      <c r="C3998" t="s">
        <v>51</v>
      </c>
      <c r="D3998" t="s">
        <v>47</v>
      </c>
      <c r="E3998">
        <v>2015</v>
      </c>
      <c r="F3998" t="s">
        <v>135</v>
      </c>
      <c r="G3998">
        <v>28843</v>
      </c>
    </row>
    <row r="3999" spans="1:7" x14ac:dyDescent="0.2">
      <c r="A3999">
        <v>52</v>
      </c>
      <c r="B3999" t="s">
        <v>144</v>
      </c>
      <c r="C3999" t="s">
        <v>51</v>
      </c>
      <c r="D3999" t="s">
        <v>47</v>
      </c>
      <c r="E3999">
        <v>2016</v>
      </c>
      <c r="F3999" t="s">
        <v>135</v>
      </c>
      <c r="G3999">
        <v>30795.599999999999</v>
      </c>
    </row>
    <row r="4000" spans="1:7" x14ac:dyDescent="0.2">
      <c r="A4000">
        <v>52</v>
      </c>
      <c r="B4000" t="s">
        <v>144</v>
      </c>
      <c r="C4000" t="s">
        <v>51</v>
      </c>
      <c r="D4000" t="s">
        <v>47</v>
      </c>
      <c r="E4000">
        <v>2019</v>
      </c>
      <c r="F4000" t="s">
        <v>133</v>
      </c>
      <c r="G4000">
        <v>34800</v>
      </c>
    </row>
    <row r="4001" spans="1:7" x14ac:dyDescent="0.2">
      <c r="A4001">
        <v>52</v>
      </c>
      <c r="B4001" t="s">
        <v>144</v>
      </c>
      <c r="C4001" t="s">
        <v>51</v>
      </c>
      <c r="D4001" t="s">
        <v>47</v>
      </c>
      <c r="E4001">
        <v>2018</v>
      </c>
      <c r="F4001" t="s">
        <v>133</v>
      </c>
      <c r="G4001">
        <v>33300</v>
      </c>
    </row>
    <row r="4002" spans="1:7" x14ac:dyDescent="0.2">
      <c r="A4002">
        <v>52</v>
      </c>
      <c r="B4002" t="s">
        <v>144</v>
      </c>
      <c r="C4002" t="s">
        <v>51</v>
      </c>
      <c r="D4002" t="s">
        <v>47</v>
      </c>
      <c r="E4002">
        <v>2020</v>
      </c>
      <c r="F4002" t="s">
        <v>133</v>
      </c>
      <c r="G4002">
        <v>36600</v>
      </c>
    </row>
    <row r="4003" spans="1:7" x14ac:dyDescent="0.2">
      <c r="A4003">
        <v>52</v>
      </c>
      <c r="B4003" t="s">
        <v>144</v>
      </c>
      <c r="C4003" t="s">
        <v>51</v>
      </c>
      <c r="D4003" t="s">
        <v>47</v>
      </c>
      <c r="E4003">
        <v>2017</v>
      </c>
      <c r="F4003" t="s">
        <v>134</v>
      </c>
      <c r="G4003">
        <v>32000</v>
      </c>
    </row>
    <row r="4004" spans="1:7" x14ac:dyDescent="0.2">
      <c r="A4004">
        <v>52</v>
      </c>
      <c r="B4004" t="s">
        <v>144</v>
      </c>
      <c r="C4004" t="s">
        <v>51</v>
      </c>
      <c r="D4004" t="s">
        <v>47</v>
      </c>
      <c r="E4004">
        <v>2019</v>
      </c>
      <c r="F4004" t="s">
        <v>1</v>
      </c>
      <c r="G4004">
        <v>35200</v>
      </c>
    </row>
    <row r="4005" spans="1:7" x14ac:dyDescent="0.2">
      <c r="A4005">
        <v>52</v>
      </c>
      <c r="B4005" t="s">
        <v>144</v>
      </c>
      <c r="C4005" t="s">
        <v>51</v>
      </c>
      <c r="D4005" t="s">
        <v>47</v>
      </c>
      <c r="E4005">
        <v>2018</v>
      </c>
      <c r="F4005" t="s">
        <v>1</v>
      </c>
      <c r="G4005">
        <v>33500</v>
      </c>
    </row>
    <row r="4006" spans="1:7" x14ac:dyDescent="0.2">
      <c r="A4006">
        <v>52</v>
      </c>
      <c r="B4006" t="s">
        <v>144</v>
      </c>
      <c r="C4006" t="s">
        <v>51</v>
      </c>
      <c r="D4006" t="s">
        <v>47</v>
      </c>
      <c r="E4006">
        <v>2020</v>
      </c>
      <c r="F4006" t="s">
        <v>1</v>
      </c>
      <c r="G4006">
        <v>37300</v>
      </c>
    </row>
    <row r="4007" spans="1:7" x14ac:dyDescent="0.2">
      <c r="A4007">
        <v>52</v>
      </c>
      <c r="B4007" t="s">
        <v>144</v>
      </c>
      <c r="C4007" t="s">
        <v>51</v>
      </c>
      <c r="D4007" t="s">
        <v>47</v>
      </c>
      <c r="E4007">
        <v>2018</v>
      </c>
      <c r="F4007" t="s">
        <v>0</v>
      </c>
      <c r="G4007">
        <v>33400</v>
      </c>
    </row>
    <row r="4008" spans="1:7" x14ac:dyDescent="0.2">
      <c r="A4008">
        <v>52</v>
      </c>
      <c r="B4008" t="s">
        <v>144</v>
      </c>
      <c r="C4008" t="s">
        <v>51</v>
      </c>
      <c r="D4008" t="s">
        <v>47</v>
      </c>
      <c r="E4008">
        <v>2020</v>
      </c>
      <c r="F4008" t="s">
        <v>0</v>
      </c>
      <c r="G4008">
        <v>37000</v>
      </c>
    </row>
    <row r="4009" spans="1:7" x14ac:dyDescent="0.2">
      <c r="A4009">
        <v>52</v>
      </c>
      <c r="B4009" t="s">
        <v>144</v>
      </c>
      <c r="C4009" t="s">
        <v>51</v>
      </c>
      <c r="D4009" t="s">
        <v>47</v>
      </c>
      <c r="E4009">
        <v>2019</v>
      </c>
      <c r="F4009" t="s">
        <v>0</v>
      </c>
      <c r="G4009">
        <v>35000</v>
      </c>
    </row>
    <row r="4010" spans="1:7" x14ac:dyDescent="0.2">
      <c r="A4010">
        <v>52</v>
      </c>
      <c r="B4010" t="s">
        <v>144</v>
      </c>
      <c r="C4010" t="s">
        <v>51</v>
      </c>
      <c r="D4010" t="s">
        <v>47</v>
      </c>
      <c r="E4010">
        <v>2015</v>
      </c>
      <c r="F4010" t="s">
        <v>135</v>
      </c>
      <c r="G4010">
        <v>28843</v>
      </c>
    </row>
    <row r="4011" spans="1:7" x14ac:dyDescent="0.2">
      <c r="A4011">
        <v>52</v>
      </c>
      <c r="B4011" t="s">
        <v>145</v>
      </c>
      <c r="C4011" t="s">
        <v>51</v>
      </c>
      <c r="D4011" t="s">
        <v>47</v>
      </c>
      <c r="E4011">
        <v>2017</v>
      </c>
      <c r="F4011" t="s">
        <v>135</v>
      </c>
      <c r="G4011">
        <v>33410.199999999997</v>
      </c>
    </row>
    <row r="4012" spans="1:7" x14ac:dyDescent="0.2">
      <c r="A4012">
        <v>52</v>
      </c>
      <c r="B4012" t="s">
        <v>145</v>
      </c>
      <c r="C4012" t="s">
        <v>51</v>
      </c>
      <c r="D4012" t="s">
        <v>47</v>
      </c>
      <c r="E4012">
        <v>2020</v>
      </c>
      <c r="F4012" t="s">
        <v>0</v>
      </c>
      <c r="G4012">
        <v>38400</v>
      </c>
    </row>
    <row r="4013" spans="1:7" x14ac:dyDescent="0.2">
      <c r="A4013">
        <v>52</v>
      </c>
      <c r="B4013" t="s">
        <v>145</v>
      </c>
      <c r="C4013" t="s">
        <v>51</v>
      </c>
      <c r="D4013" t="s">
        <v>47</v>
      </c>
      <c r="E4013">
        <v>2019</v>
      </c>
      <c r="F4013" t="s">
        <v>0</v>
      </c>
      <c r="G4013">
        <v>36300</v>
      </c>
    </row>
    <row r="4014" spans="1:7" x14ac:dyDescent="0.2">
      <c r="A4014">
        <v>52</v>
      </c>
      <c r="B4014" t="s">
        <v>145</v>
      </c>
      <c r="C4014" t="s">
        <v>51</v>
      </c>
      <c r="D4014" t="s">
        <v>47</v>
      </c>
      <c r="E4014">
        <v>2021</v>
      </c>
      <c r="F4014" t="s">
        <v>0</v>
      </c>
      <c r="G4014">
        <v>40700</v>
      </c>
    </row>
    <row r="4015" spans="1:7" x14ac:dyDescent="0.2">
      <c r="A4015">
        <v>52</v>
      </c>
      <c r="B4015" t="s">
        <v>145</v>
      </c>
      <c r="C4015" t="s">
        <v>51</v>
      </c>
      <c r="D4015" t="s">
        <v>47</v>
      </c>
      <c r="E4015">
        <v>2018</v>
      </c>
      <c r="F4015" t="s">
        <v>134</v>
      </c>
      <c r="G4015">
        <v>34600</v>
      </c>
    </row>
    <row r="4016" spans="1:7" x14ac:dyDescent="0.2">
      <c r="A4016">
        <v>52</v>
      </c>
      <c r="B4016" t="s">
        <v>145</v>
      </c>
      <c r="C4016" t="s">
        <v>51</v>
      </c>
      <c r="D4016" t="s">
        <v>47</v>
      </c>
      <c r="E4016">
        <v>2020</v>
      </c>
      <c r="F4016" t="s">
        <v>1</v>
      </c>
      <c r="G4016">
        <v>38800</v>
      </c>
    </row>
    <row r="4017" spans="1:7" x14ac:dyDescent="0.2">
      <c r="A4017">
        <v>52</v>
      </c>
      <c r="B4017" t="s">
        <v>145</v>
      </c>
      <c r="C4017" t="s">
        <v>51</v>
      </c>
      <c r="D4017" t="s">
        <v>47</v>
      </c>
      <c r="E4017">
        <v>2019</v>
      </c>
      <c r="F4017" t="s">
        <v>1</v>
      </c>
      <c r="G4017">
        <v>36500</v>
      </c>
    </row>
    <row r="4018" spans="1:7" x14ac:dyDescent="0.2">
      <c r="A4018">
        <v>52</v>
      </c>
      <c r="B4018" t="s">
        <v>145</v>
      </c>
      <c r="C4018" t="s">
        <v>51</v>
      </c>
      <c r="D4018" t="s">
        <v>47</v>
      </c>
      <c r="E4018">
        <v>2021</v>
      </c>
      <c r="F4018" t="s">
        <v>1</v>
      </c>
      <c r="G4018">
        <v>41400</v>
      </c>
    </row>
    <row r="4019" spans="1:7" x14ac:dyDescent="0.2">
      <c r="A4019">
        <v>52</v>
      </c>
      <c r="B4019" t="s">
        <v>145</v>
      </c>
      <c r="C4019" t="s">
        <v>51</v>
      </c>
      <c r="D4019" t="s">
        <v>47</v>
      </c>
      <c r="E4019">
        <v>2019</v>
      </c>
      <c r="F4019" t="s">
        <v>133</v>
      </c>
      <c r="G4019">
        <v>36000</v>
      </c>
    </row>
    <row r="4020" spans="1:7" x14ac:dyDescent="0.2">
      <c r="A4020">
        <v>52</v>
      </c>
      <c r="B4020" t="s">
        <v>145</v>
      </c>
      <c r="C4020" t="s">
        <v>51</v>
      </c>
      <c r="D4020" t="s">
        <v>47</v>
      </c>
      <c r="E4020">
        <v>2021</v>
      </c>
      <c r="F4020" t="s">
        <v>133</v>
      </c>
      <c r="G4020">
        <v>39600</v>
      </c>
    </row>
    <row r="4021" spans="1:7" x14ac:dyDescent="0.2">
      <c r="A4021">
        <v>52</v>
      </c>
      <c r="B4021" t="s">
        <v>145</v>
      </c>
      <c r="C4021" t="s">
        <v>51</v>
      </c>
      <c r="D4021" t="s">
        <v>47</v>
      </c>
      <c r="E4021">
        <v>2020</v>
      </c>
      <c r="F4021" t="s">
        <v>133</v>
      </c>
      <c r="G4021">
        <v>37700</v>
      </c>
    </row>
    <row r="4022" spans="1:7" x14ac:dyDescent="0.2">
      <c r="A4022">
        <v>52</v>
      </c>
      <c r="B4022" t="s">
        <v>145</v>
      </c>
      <c r="C4022" t="s">
        <v>51</v>
      </c>
      <c r="D4022" t="s">
        <v>47</v>
      </c>
      <c r="E4022">
        <v>2016</v>
      </c>
      <c r="F4022" t="s">
        <v>135</v>
      </c>
      <c r="G4022">
        <v>30795.599999999999</v>
      </c>
    </row>
    <row r="4023" spans="1:7" x14ac:dyDescent="0.2">
      <c r="A4023">
        <v>52</v>
      </c>
      <c r="B4023" t="s">
        <v>146</v>
      </c>
      <c r="C4023" t="s">
        <v>51</v>
      </c>
      <c r="D4023" t="s">
        <v>47</v>
      </c>
      <c r="E4023">
        <v>2017</v>
      </c>
      <c r="F4023" t="s">
        <v>135</v>
      </c>
      <c r="G4023">
        <v>33410.199999999997</v>
      </c>
    </row>
    <row r="4024" spans="1:7" x14ac:dyDescent="0.2">
      <c r="A4024">
        <v>52</v>
      </c>
      <c r="B4024" t="s">
        <v>146</v>
      </c>
      <c r="C4024" t="s">
        <v>51</v>
      </c>
      <c r="D4024" t="s">
        <v>47</v>
      </c>
      <c r="E4024">
        <v>2021</v>
      </c>
      <c r="F4024" t="s">
        <v>133</v>
      </c>
      <c r="G4024">
        <v>40100</v>
      </c>
    </row>
    <row r="4025" spans="1:7" x14ac:dyDescent="0.2">
      <c r="A4025">
        <v>52</v>
      </c>
      <c r="B4025" t="s">
        <v>146</v>
      </c>
      <c r="C4025" t="s">
        <v>51</v>
      </c>
      <c r="D4025" t="s">
        <v>47</v>
      </c>
      <c r="E4025">
        <v>2020</v>
      </c>
      <c r="F4025" t="s">
        <v>133</v>
      </c>
      <c r="G4025">
        <v>38400</v>
      </c>
    </row>
    <row r="4026" spans="1:7" x14ac:dyDescent="0.2">
      <c r="A4026">
        <v>52</v>
      </c>
      <c r="B4026" t="s">
        <v>146</v>
      </c>
      <c r="C4026" t="s">
        <v>51</v>
      </c>
      <c r="D4026" t="s">
        <v>47</v>
      </c>
      <c r="E4026">
        <v>2022</v>
      </c>
      <c r="F4026" t="s">
        <v>133</v>
      </c>
      <c r="G4026">
        <v>41900</v>
      </c>
    </row>
    <row r="4027" spans="1:7" x14ac:dyDescent="0.2">
      <c r="A4027">
        <v>52</v>
      </c>
      <c r="B4027" t="s">
        <v>146</v>
      </c>
      <c r="C4027" t="s">
        <v>51</v>
      </c>
      <c r="D4027" t="s">
        <v>47</v>
      </c>
      <c r="E4027">
        <v>2018</v>
      </c>
      <c r="F4027" t="s">
        <v>135</v>
      </c>
      <c r="G4027">
        <v>34583.4</v>
      </c>
    </row>
    <row r="4028" spans="1:7" x14ac:dyDescent="0.2">
      <c r="A4028">
        <v>52</v>
      </c>
      <c r="B4028" t="s">
        <v>146</v>
      </c>
      <c r="C4028" t="s">
        <v>51</v>
      </c>
      <c r="D4028" t="s">
        <v>47</v>
      </c>
      <c r="E4028">
        <v>2021</v>
      </c>
      <c r="F4028" t="s">
        <v>0</v>
      </c>
      <c r="G4028">
        <v>41100</v>
      </c>
    </row>
    <row r="4029" spans="1:7" x14ac:dyDescent="0.2">
      <c r="A4029">
        <v>52</v>
      </c>
      <c r="B4029" t="s">
        <v>146</v>
      </c>
      <c r="C4029" t="s">
        <v>51</v>
      </c>
      <c r="D4029" t="s">
        <v>47</v>
      </c>
      <c r="E4029">
        <v>2020</v>
      </c>
      <c r="F4029" t="s">
        <v>0</v>
      </c>
      <c r="G4029">
        <v>38800</v>
      </c>
    </row>
    <row r="4030" spans="1:7" x14ac:dyDescent="0.2">
      <c r="A4030">
        <v>52</v>
      </c>
      <c r="B4030" t="s">
        <v>146</v>
      </c>
      <c r="C4030" t="s">
        <v>51</v>
      </c>
      <c r="D4030" t="s">
        <v>47</v>
      </c>
      <c r="E4030">
        <v>2022</v>
      </c>
      <c r="F4030" t="s">
        <v>0</v>
      </c>
      <c r="G4030">
        <v>43800</v>
      </c>
    </row>
    <row r="4031" spans="1:7" x14ac:dyDescent="0.2">
      <c r="A4031">
        <v>52</v>
      </c>
      <c r="B4031" t="s">
        <v>146</v>
      </c>
      <c r="C4031" t="s">
        <v>51</v>
      </c>
      <c r="D4031" t="s">
        <v>47</v>
      </c>
      <c r="E4031">
        <v>2019</v>
      </c>
      <c r="F4031" t="s">
        <v>134</v>
      </c>
      <c r="G4031">
        <v>36800</v>
      </c>
    </row>
    <row r="4032" spans="1:7" x14ac:dyDescent="0.2">
      <c r="A4032">
        <v>52</v>
      </c>
      <c r="B4032" t="s">
        <v>146</v>
      </c>
      <c r="C4032" t="s">
        <v>51</v>
      </c>
      <c r="D4032" t="s">
        <v>47</v>
      </c>
      <c r="E4032">
        <v>2021</v>
      </c>
      <c r="F4032" t="s">
        <v>1</v>
      </c>
      <c r="G4032">
        <v>41700</v>
      </c>
    </row>
    <row r="4033" spans="1:7" x14ac:dyDescent="0.2">
      <c r="A4033">
        <v>52</v>
      </c>
      <c r="B4033" t="s">
        <v>146</v>
      </c>
      <c r="C4033" t="s">
        <v>51</v>
      </c>
      <c r="D4033" t="s">
        <v>47</v>
      </c>
      <c r="E4033">
        <v>2020</v>
      </c>
      <c r="F4033" t="s">
        <v>1</v>
      </c>
      <c r="G4033">
        <v>39100</v>
      </c>
    </row>
    <row r="4034" spans="1:7" x14ac:dyDescent="0.2">
      <c r="A4034">
        <v>52</v>
      </c>
      <c r="B4034" t="s">
        <v>146</v>
      </c>
      <c r="C4034" t="s">
        <v>51</v>
      </c>
      <c r="D4034" t="s">
        <v>47</v>
      </c>
      <c r="E4034">
        <v>2022</v>
      </c>
      <c r="F4034" t="s">
        <v>1</v>
      </c>
      <c r="G4034">
        <v>44600</v>
      </c>
    </row>
    <row r="4035" spans="1:7" x14ac:dyDescent="0.2">
      <c r="A4035">
        <v>53</v>
      </c>
      <c r="B4035" t="s">
        <v>136</v>
      </c>
      <c r="C4035" t="s">
        <v>104</v>
      </c>
      <c r="D4035" t="s">
        <v>7</v>
      </c>
      <c r="E4035">
        <v>2007</v>
      </c>
      <c r="F4035" t="s">
        <v>135</v>
      </c>
      <c r="G4035">
        <v>101.6</v>
      </c>
    </row>
    <row r="4036" spans="1:7" x14ac:dyDescent="0.2">
      <c r="A4036">
        <v>53</v>
      </c>
      <c r="B4036" t="s">
        <v>136</v>
      </c>
      <c r="C4036" t="s">
        <v>104</v>
      </c>
      <c r="D4036" t="s">
        <v>7</v>
      </c>
      <c r="E4036">
        <v>2008</v>
      </c>
      <c r="F4036" t="s">
        <v>135</v>
      </c>
      <c r="G4036">
        <v>93.7</v>
      </c>
    </row>
    <row r="4037" spans="1:7" x14ac:dyDescent="0.2">
      <c r="A4037">
        <v>53</v>
      </c>
      <c r="B4037" t="s">
        <v>136</v>
      </c>
      <c r="C4037" t="s">
        <v>104</v>
      </c>
      <c r="D4037" t="s">
        <v>7</v>
      </c>
      <c r="E4037">
        <v>2009</v>
      </c>
      <c r="F4037" t="s">
        <v>134</v>
      </c>
      <c r="G4037">
        <v>95</v>
      </c>
    </row>
    <row r="4038" spans="1:7" x14ac:dyDescent="0.2">
      <c r="A4038">
        <v>53</v>
      </c>
      <c r="B4038" t="s">
        <v>136</v>
      </c>
      <c r="C4038" t="s">
        <v>104</v>
      </c>
      <c r="D4038" t="s">
        <v>7</v>
      </c>
      <c r="E4038">
        <v>2010</v>
      </c>
      <c r="F4038" t="s">
        <v>0</v>
      </c>
      <c r="G4038">
        <v>98</v>
      </c>
    </row>
    <row r="4039" spans="1:7" x14ac:dyDescent="0.2">
      <c r="A4039">
        <v>53</v>
      </c>
      <c r="B4039" t="s">
        <v>136</v>
      </c>
      <c r="C4039" t="s">
        <v>104</v>
      </c>
      <c r="D4039" t="s">
        <v>7</v>
      </c>
      <c r="E4039">
        <v>2011</v>
      </c>
      <c r="F4039" t="s">
        <v>0</v>
      </c>
      <c r="G4039">
        <v>100</v>
      </c>
    </row>
    <row r="4040" spans="1:7" x14ac:dyDescent="0.2">
      <c r="A4040">
        <v>53</v>
      </c>
      <c r="B4040" t="s">
        <v>136</v>
      </c>
      <c r="C4040" t="s">
        <v>104</v>
      </c>
      <c r="D4040" t="s">
        <v>7</v>
      </c>
      <c r="E4040">
        <v>2011</v>
      </c>
      <c r="F4040" t="s">
        <v>1</v>
      </c>
      <c r="G4040">
        <v>101</v>
      </c>
    </row>
    <row r="4041" spans="1:7" x14ac:dyDescent="0.2">
      <c r="A4041">
        <v>53</v>
      </c>
      <c r="B4041" t="s">
        <v>136</v>
      </c>
      <c r="C4041" t="s">
        <v>104</v>
      </c>
      <c r="D4041" t="s">
        <v>7</v>
      </c>
      <c r="E4041">
        <v>2012</v>
      </c>
      <c r="F4041" t="s">
        <v>0</v>
      </c>
      <c r="G4041">
        <v>101</v>
      </c>
    </row>
    <row r="4042" spans="1:7" x14ac:dyDescent="0.2">
      <c r="A4042">
        <v>53</v>
      </c>
      <c r="B4042" t="s">
        <v>136</v>
      </c>
      <c r="C4042" t="s">
        <v>104</v>
      </c>
      <c r="D4042" t="s">
        <v>7</v>
      </c>
      <c r="E4042">
        <v>2012</v>
      </c>
      <c r="F4042" t="s">
        <v>1</v>
      </c>
      <c r="G4042">
        <v>102.5</v>
      </c>
    </row>
    <row r="4043" spans="1:7" x14ac:dyDescent="0.2">
      <c r="A4043">
        <v>53</v>
      </c>
      <c r="B4043" t="s">
        <v>136</v>
      </c>
      <c r="C4043" t="s">
        <v>104</v>
      </c>
      <c r="D4043" t="s">
        <v>7</v>
      </c>
      <c r="E4043">
        <v>2010</v>
      </c>
      <c r="F4043" t="s">
        <v>1</v>
      </c>
      <c r="G4043">
        <v>100</v>
      </c>
    </row>
    <row r="4044" spans="1:7" x14ac:dyDescent="0.2">
      <c r="A4044">
        <v>53</v>
      </c>
      <c r="B4044" t="s">
        <v>137</v>
      </c>
      <c r="C4044" t="s">
        <v>10</v>
      </c>
      <c r="D4044" t="s">
        <v>7</v>
      </c>
      <c r="E4044">
        <v>2008</v>
      </c>
      <c r="F4044" t="s">
        <v>135</v>
      </c>
      <c r="G4044">
        <v>94</v>
      </c>
    </row>
    <row r="4045" spans="1:7" x14ac:dyDescent="0.2">
      <c r="A4045">
        <v>53</v>
      </c>
      <c r="B4045" t="s">
        <v>137</v>
      </c>
      <c r="C4045" t="s">
        <v>10</v>
      </c>
      <c r="D4045" t="s">
        <v>7</v>
      </c>
      <c r="E4045">
        <v>2012</v>
      </c>
      <c r="F4045" t="s">
        <v>1</v>
      </c>
      <c r="G4045">
        <v>103</v>
      </c>
    </row>
    <row r="4046" spans="1:7" x14ac:dyDescent="0.2">
      <c r="A4046">
        <v>53</v>
      </c>
      <c r="B4046" t="s">
        <v>137</v>
      </c>
      <c r="C4046" t="s">
        <v>10</v>
      </c>
      <c r="D4046" t="s">
        <v>7</v>
      </c>
      <c r="E4046">
        <v>2011</v>
      </c>
      <c r="F4046" t="s">
        <v>0</v>
      </c>
      <c r="G4046">
        <v>98</v>
      </c>
    </row>
    <row r="4047" spans="1:7" x14ac:dyDescent="0.2">
      <c r="A4047">
        <v>53</v>
      </c>
      <c r="B4047" t="s">
        <v>137</v>
      </c>
      <c r="C4047" t="s">
        <v>10</v>
      </c>
      <c r="D4047" t="s">
        <v>7</v>
      </c>
      <c r="E4047">
        <v>2009</v>
      </c>
      <c r="F4047" t="s">
        <v>135</v>
      </c>
      <c r="G4047">
        <v>91.5</v>
      </c>
    </row>
    <row r="4048" spans="1:7" x14ac:dyDescent="0.2">
      <c r="A4048">
        <v>53</v>
      </c>
      <c r="B4048" t="s">
        <v>137</v>
      </c>
      <c r="C4048" t="s">
        <v>10</v>
      </c>
      <c r="D4048" t="s">
        <v>7</v>
      </c>
      <c r="E4048">
        <v>2013</v>
      </c>
      <c r="F4048" t="s">
        <v>0</v>
      </c>
      <c r="G4048">
        <v>102</v>
      </c>
    </row>
    <row r="4049" spans="1:7" x14ac:dyDescent="0.2">
      <c r="A4049">
        <v>53</v>
      </c>
      <c r="B4049" t="s">
        <v>137</v>
      </c>
      <c r="C4049" t="s">
        <v>10</v>
      </c>
      <c r="D4049" t="s">
        <v>7</v>
      </c>
      <c r="E4049">
        <v>2011</v>
      </c>
      <c r="F4049" t="s">
        <v>1</v>
      </c>
      <c r="G4049">
        <v>101</v>
      </c>
    </row>
    <row r="4050" spans="1:7" x14ac:dyDescent="0.2">
      <c r="A4050">
        <v>53</v>
      </c>
      <c r="B4050" t="s">
        <v>137</v>
      </c>
      <c r="C4050" t="s">
        <v>10</v>
      </c>
      <c r="D4050" t="s">
        <v>7</v>
      </c>
      <c r="E4050">
        <v>2010</v>
      </c>
      <c r="F4050" t="s">
        <v>134</v>
      </c>
      <c r="G4050">
        <v>99</v>
      </c>
    </row>
    <row r="4051" spans="1:7" x14ac:dyDescent="0.2">
      <c r="A4051">
        <v>53</v>
      </c>
      <c r="B4051" t="s">
        <v>137</v>
      </c>
      <c r="C4051" t="s">
        <v>10</v>
      </c>
      <c r="D4051" t="s">
        <v>7</v>
      </c>
      <c r="E4051">
        <v>2013</v>
      </c>
      <c r="F4051" t="s">
        <v>1</v>
      </c>
      <c r="G4051">
        <v>104</v>
      </c>
    </row>
    <row r="4052" spans="1:7" x14ac:dyDescent="0.2">
      <c r="A4052">
        <v>53</v>
      </c>
      <c r="B4052" t="s">
        <v>137</v>
      </c>
      <c r="C4052" t="s">
        <v>10</v>
      </c>
      <c r="D4052" t="s">
        <v>7</v>
      </c>
      <c r="E4052">
        <v>2012</v>
      </c>
      <c r="F4052" t="s">
        <v>0</v>
      </c>
      <c r="G4052">
        <v>100</v>
      </c>
    </row>
    <row r="4053" spans="1:7" x14ac:dyDescent="0.2">
      <c r="A4053">
        <v>53</v>
      </c>
      <c r="B4053" t="s">
        <v>138</v>
      </c>
      <c r="C4053" t="s">
        <v>10</v>
      </c>
      <c r="D4053" t="s">
        <v>7</v>
      </c>
      <c r="E4053">
        <v>2011</v>
      </c>
      <c r="F4053" t="s">
        <v>134</v>
      </c>
      <c r="G4053">
        <v>100</v>
      </c>
    </row>
    <row r="4054" spans="1:7" x14ac:dyDescent="0.2">
      <c r="A4054">
        <v>53</v>
      </c>
      <c r="B4054" t="s">
        <v>138</v>
      </c>
      <c r="C4054" t="s">
        <v>10</v>
      </c>
      <c r="D4054" t="s">
        <v>7</v>
      </c>
      <c r="E4054">
        <v>2013</v>
      </c>
      <c r="F4054" t="s">
        <v>0</v>
      </c>
      <c r="G4054">
        <v>101</v>
      </c>
    </row>
    <row r="4055" spans="1:7" x14ac:dyDescent="0.2">
      <c r="A4055">
        <v>53</v>
      </c>
      <c r="B4055" t="s">
        <v>138</v>
      </c>
      <c r="C4055" t="s">
        <v>10</v>
      </c>
      <c r="D4055" t="s">
        <v>7</v>
      </c>
      <c r="E4055">
        <v>2012</v>
      </c>
      <c r="F4055" t="s">
        <v>0</v>
      </c>
      <c r="G4055">
        <v>100</v>
      </c>
    </row>
    <row r="4056" spans="1:7" x14ac:dyDescent="0.2">
      <c r="A4056">
        <v>53</v>
      </c>
      <c r="B4056" t="s">
        <v>138</v>
      </c>
      <c r="C4056" t="s">
        <v>10</v>
      </c>
      <c r="D4056" t="s">
        <v>7</v>
      </c>
      <c r="E4056">
        <v>2013</v>
      </c>
      <c r="F4056" t="s">
        <v>1</v>
      </c>
      <c r="G4056">
        <v>103</v>
      </c>
    </row>
    <row r="4057" spans="1:7" x14ac:dyDescent="0.2">
      <c r="A4057">
        <v>53</v>
      </c>
      <c r="B4057" t="s">
        <v>138</v>
      </c>
      <c r="C4057" t="s">
        <v>10</v>
      </c>
      <c r="D4057" t="s">
        <v>7</v>
      </c>
      <c r="E4057">
        <v>2012</v>
      </c>
      <c r="F4057" t="s">
        <v>1</v>
      </c>
      <c r="G4057">
        <v>102</v>
      </c>
    </row>
    <row r="4058" spans="1:7" x14ac:dyDescent="0.2">
      <c r="A4058">
        <v>53</v>
      </c>
      <c r="B4058" t="s">
        <v>138</v>
      </c>
      <c r="C4058" t="s">
        <v>10</v>
      </c>
      <c r="D4058" t="s">
        <v>7</v>
      </c>
      <c r="E4058">
        <v>2010</v>
      </c>
      <c r="F4058" t="s">
        <v>135</v>
      </c>
      <c r="G4058">
        <v>97.9</v>
      </c>
    </row>
    <row r="4059" spans="1:7" x14ac:dyDescent="0.2">
      <c r="A4059">
        <v>53</v>
      </c>
      <c r="B4059" t="s">
        <v>138</v>
      </c>
      <c r="C4059" t="s">
        <v>10</v>
      </c>
      <c r="D4059" t="s">
        <v>7</v>
      </c>
      <c r="E4059">
        <v>2014</v>
      </c>
      <c r="F4059" t="s">
        <v>0</v>
      </c>
      <c r="G4059">
        <v>102</v>
      </c>
    </row>
    <row r="4060" spans="1:7" x14ac:dyDescent="0.2">
      <c r="A4060">
        <v>53</v>
      </c>
      <c r="B4060" t="s">
        <v>138</v>
      </c>
      <c r="C4060" t="s">
        <v>10</v>
      </c>
      <c r="D4060" t="s">
        <v>7</v>
      </c>
      <c r="E4060">
        <v>2014</v>
      </c>
      <c r="F4060" t="s">
        <v>1</v>
      </c>
      <c r="G4060">
        <v>104</v>
      </c>
    </row>
    <row r="4061" spans="1:7" x14ac:dyDescent="0.2">
      <c r="A4061">
        <v>53</v>
      </c>
      <c r="B4061" t="s">
        <v>139</v>
      </c>
      <c r="C4061" t="s">
        <v>10</v>
      </c>
      <c r="D4061" t="s">
        <v>7</v>
      </c>
      <c r="E4061">
        <v>2013</v>
      </c>
      <c r="F4061" t="s">
        <v>1</v>
      </c>
      <c r="G4061">
        <v>103.5</v>
      </c>
    </row>
    <row r="4062" spans="1:7" x14ac:dyDescent="0.2">
      <c r="A4062">
        <v>53</v>
      </c>
      <c r="B4062" t="s">
        <v>139</v>
      </c>
      <c r="C4062" t="s">
        <v>10</v>
      </c>
      <c r="D4062" t="s">
        <v>7</v>
      </c>
      <c r="E4062">
        <v>2015</v>
      </c>
      <c r="F4062" t="s">
        <v>0</v>
      </c>
      <c r="G4062">
        <v>103.7</v>
      </c>
    </row>
    <row r="4063" spans="1:7" x14ac:dyDescent="0.2">
      <c r="A4063">
        <v>53</v>
      </c>
      <c r="B4063" t="s">
        <v>139</v>
      </c>
      <c r="C4063" t="s">
        <v>10</v>
      </c>
      <c r="D4063" t="s">
        <v>7</v>
      </c>
      <c r="E4063">
        <v>2011</v>
      </c>
      <c r="F4063" t="s">
        <v>135</v>
      </c>
      <c r="G4063">
        <v>101.2</v>
      </c>
    </row>
    <row r="4064" spans="1:7" x14ac:dyDescent="0.2">
      <c r="A4064">
        <v>53</v>
      </c>
      <c r="B4064" t="s">
        <v>139</v>
      </c>
      <c r="C4064" t="s">
        <v>10</v>
      </c>
      <c r="D4064" t="s">
        <v>7</v>
      </c>
      <c r="E4064">
        <v>2014</v>
      </c>
      <c r="F4064" t="s">
        <v>0</v>
      </c>
      <c r="G4064">
        <v>103.5</v>
      </c>
    </row>
    <row r="4065" spans="1:7" x14ac:dyDescent="0.2">
      <c r="A4065">
        <v>53</v>
      </c>
      <c r="B4065" t="s">
        <v>139</v>
      </c>
      <c r="C4065" t="s">
        <v>10</v>
      </c>
      <c r="D4065" t="s">
        <v>7</v>
      </c>
      <c r="E4065">
        <v>2015</v>
      </c>
      <c r="F4065" t="s">
        <v>1</v>
      </c>
      <c r="G4065">
        <v>104.2</v>
      </c>
    </row>
    <row r="4066" spans="1:7" x14ac:dyDescent="0.2">
      <c r="A4066">
        <v>53</v>
      </c>
      <c r="B4066" t="s">
        <v>139</v>
      </c>
      <c r="C4066" t="s">
        <v>10</v>
      </c>
      <c r="D4066" t="s">
        <v>7</v>
      </c>
      <c r="E4066">
        <v>2012</v>
      </c>
      <c r="F4066" t="s">
        <v>134</v>
      </c>
      <c r="G4066">
        <v>103</v>
      </c>
    </row>
    <row r="4067" spans="1:7" x14ac:dyDescent="0.2">
      <c r="A4067">
        <v>53</v>
      </c>
      <c r="B4067" t="s">
        <v>139</v>
      </c>
      <c r="C4067" t="s">
        <v>10</v>
      </c>
      <c r="D4067" t="s">
        <v>7</v>
      </c>
      <c r="E4067">
        <v>2014</v>
      </c>
      <c r="F4067" t="s">
        <v>1</v>
      </c>
      <c r="G4067">
        <v>104</v>
      </c>
    </row>
    <row r="4068" spans="1:7" x14ac:dyDescent="0.2">
      <c r="A4068">
        <v>53</v>
      </c>
      <c r="B4068" t="s">
        <v>139</v>
      </c>
      <c r="C4068" t="s">
        <v>10</v>
      </c>
      <c r="D4068" t="s">
        <v>7</v>
      </c>
      <c r="E4068">
        <v>2013</v>
      </c>
      <c r="F4068" t="s">
        <v>0</v>
      </c>
      <c r="G4068">
        <v>103</v>
      </c>
    </row>
    <row r="4069" spans="1:7" x14ac:dyDescent="0.2">
      <c r="A4069">
        <v>53</v>
      </c>
      <c r="B4069" t="s">
        <v>140</v>
      </c>
      <c r="C4069" t="s">
        <v>10</v>
      </c>
      <c r="D4069" t="s">
        <v>7</v>
      </c>
      <c r="E4069">
        <v>2011</v>
      </c>
      <c r="F4069" t="s">
        <v>135</v>
      </c>
      <c r="G4069">
        <v>101.2</v>
      </c>
    </row>
    <row r="4070" spans="1:7" x14ac:dyDescent="0.2">
      <c r="A4070">
        <v>53</v>
      </c>
      <c r="B4070" t="s">
        <v>140</v>
      </c>
      <c r="C4070" t="s">
        <v>10</v>
      </c>
      <c r="D4070" t="s">
        <v>7</v>
      </c>
      <c r="E4070">
        <v>2015</v>
      </c>
      <c r="F4070" t="s">
        <v>1</v>
      </c>
      <c r="G4070">
        <v>103.5</v>
      </c>
    </row>
    <row r="4071" spans="1:7" x14ac:dyDescent="0.2">
      <c r="A4071">
        <v>53</v>
      </c>
      <c r="B4071" t="s">
        <v>140</v>
      </c>
      <c r="C4071" t="s">
        <v>10</v>
      </c>
      <c r="D4071" t="s">
        <v>7</v>
      </c>
      <c r="E4071">
        <v>2014</v>
      </c>
      <c r="F4071" t="s">
        <v>0</v>
      </c>
      <c r="G4071">
        <v>101</v>
      </c>
    </row>
    <row r="4072" spans="1:7" x14ac:dyDescent="0.2">
      <c r="A4072">
        <v>53</v>
      </c>
      <c r="B4072" t="s">
        <v>140</v>
      </c>
      <c r="C4072" t="s">
        <v>10</v>
      </c>
      <c r="D4072" t="s">
        <v>7</v>
      </c>
      <c r="E4072">
        <v>2012</v>
      </c>
      <c r="F4072" t="s">
        <v>135</v>
      </c>
      <c r="G4072">
        <v>103.9</v>
      </c>
    </row>
    <row r="4073" spans="1:7" x14ac:dyDescent="0.2">
      <c r="A4073">
        <v>53</v>
      </c>
      <c r="B4073" t="s">
        <v>140</v>
      </c>
      <c r="C4073" t="s">
        <v>10</v>
      </c>
      <c r="D4073" t="s">
        <v>7</v>
      </c>
      <c r="E4073">
        <v>2016</v>
      </c>
      <c r="F4073" t="s">
        <v>0</v>
      </c>
      <c r="G4073">
        <v>102.5</v>
      </c>
    </row>
    <row r="4074" spans="1:7" x14ac:dyDescent="0.2">
      <c r="A4074">
        <v>53</v>
      </c>
      <c r="B4074" t="s">
        <v>140</v>
      </c>
      <c r="C4074" t="s">
        <v>10</v>
      </c>
      <c r="D4074" t="s">
        <v>7</v>
      </c>
      <c r="E4074">
        <v>2014</v>
      </c>
      <c r="F4074" t="s">
        <v>1</v>
      </c>
      <c r="G4074">
        <v>103</v>
      </c>
    </row>
    <row r="4075" spans="1:7" x14ac:dyDescent="0.2">
      <c r="A4075">
        <v>53</v>
      </c>
      <c r="B4075" t="s">
        <v>140</v>
      </c>
      <c r="C4075" t="s">
        <v>10</v>
      </c>
      <c r="D4075" t="s">
        <v>7</v>
      </c>
      <c r="E4075">
        <v>2013</v>
      </c>
      <c r="F4075" t="s">
        <v>134</v>
      </c>
      <c r="G4075">
        <v>103.5</v>
      </c>
    </row>
    <row r="4076" spans="1:7" x14ac:dyDescent="0.2">
      <c r="A4076">
        <v>53</v>
      </c>
      <c r="B4076" t="s">
        <v>140</v>
      </c>
      <c r="C4076" t="s">
        <v>10</v>
      </c>
      <c r="D4076" t="s">
        <v>7</v>
      </c>
      <c r="E4076">
        <v>2016</v>
      </c>
      <c r="F4076" t="s">
        <v>1</v>
      </c>
      <c r="G4076">
        <v>104.5</v>
      </c>
    </row>
    <row r="4077" spans="1:7" x14ac:dyDescent="0.2">
      <c r="A4077">
        <v>53</v>
      </c>
      <c r="B4077" t="s">
        <v>140</v>
      </c>
      <c r="C4077" t="s">
        <v>10</v>
      </c>
      <c r="D4077" t="s">
        <v>7</v>
      </c>
      <c r="E4077">
        <v>2015</v>
      </c>
      <c r="F4077" t="s">
        <v>0</v>
      </c>
      <c r="G4077">
        <v>102</v>
      </c>
    </row>
    <row r="4078" spans="1:7" x14ac:dyDescent="0.2">
      <c r="A4078">
        <v>53</v>
      </c>
      <c r="B4078" t="s">
        <v>141</v>
      </c>
      <c r="C4078" t="s">
        <v>10</v>
      </c>
      <c r="D4078" t="s">
        <v>7</v>
      </c>
      <c r="E4078">
        <v>2014</v>
      </c>
      <c r="F4078" t="s">
        <v>134</v>
      </c>
      <c r="G4078">
        <v>101.5</v>
      </c>
    </row>
    <row r="4079" spans="1:7" x14ac:dyDescent="0.2">
      <c r="A4079">
        <v>53</v>
      </c>
      <c r="B4079" t="s">
        <v>141</v>
      </c>
      <c r="C4079" t="s">
        <v>10</v>
      </c>
      <c r="D4079" t="s">
        <v>7</v>
      </c>
      <c r="E4079">
        <v>2016</v>
      </c>
      <c r="F4079" t="s">
        <v>0</v>
      </c>
      <c r="G4079">
        <v>101</v>
      </c>
    </row>
    <row r="4080" spans="1:7" x14ac:dyDescent="0.2">
      <c r="A4080">
        <v>53</v>
      </c>
      <c r="B4080" t="s">
        <v>141</v>
      </c>
      <c r="C4080" t="s">
        <v>10</v>
      </c>
      <c r="D4080" t="s">
        <v>7</v>
      </c>
      <c r="E4080">
        <v>2015</v>
      </c>
      <c r="F4080" t="s">
        <v>0</v>
      </c>
      <c r="G4080">
        <v>101</v>
      </c>
    </row>
    <row r="4081" spans="1:7" x14ac:dyDescent="0.2">
      <c r="A4081">
        <v>53</v>
      </c>
      <c r="B4081" t="s">
        <v>141</v>
      </c>
      <c r="C4081" t="s">
        <v>10</v>
      </c>
      <c r="D4081" t="s">
        <v>7</v>
      </c>
      <c r="E4081">
        <v>2012</v>
      </c>
      <c r="F4081" t="s">
        <v>135</v>
      </c>
      <c r="G4081">
        <v>103.9</v>
      </c>
    </row>
    <row r="4082" spans="1:7" x14ac:dyDescent="0.2">
      <c r="A4082">
        <v>53</v>
      </c>
      <c r="B4082" t="s">
        <v>141</v>
      </c>
      <c r="C4082" t="s">
        <v>10</v>
      </c>
      <c r="D4082" t="s">
        <v>7</v>
      </c>
      <c r="E4082">
        <v>2016</v>
      </c>
      <c r="F4082" t="s">
        <v>1</v>
      </c>
      <c r="G4082">
        <v>102.5</v>
      </c>
    </row>
    <row r="4083" spans="1:7" x14ac:dyDescent="0.2">
      <c r="A4083">
        <v>53</v>
      </c>
      <c r="B4083" t="s">
        <v>141</v>
      </c>
      <c r="C4083" t="s">
        <v>10</v>
      </c>
      <c r="D4083" t="s">
        <v>7</v>
      </c>
      <c r="E4083">
        <v>2015</v>
      </c>
      <c r="F4083" t="s">
        <v>1</v>
      </c>
      <c r="G4083">
        <v>102</v>
      </c>
    </row>
    <row r="4084" spans="1:7" x14ac:dyDescent="0.2">
      <c r="A4084">
        <v>53</v>
      </c>
      <c r="B4084" t="s">
        <v>141</v>
      </c>
      <c r="C4084" t="s">
        <v>10</v>
      </c>
      <c r="D4084" t="s">
        <v>7</v>
      </c>
      <c r="E4084">
        <v>2013</v>
      </c>
      <c r="F4084" t="s">
        <v>135</v>
      </c>
      <c r="G4084">
        <v>100.1</v>
      </c>
    </row>
    <row r="4085" spans="1:7" x14ac:dyDescent="0.2">
      <c r="A4085">
        <v>53</v>
      </c>
      <c r="B4085" t="s">
        <v>141</v>
      </c>
      <c r="C4085" t="s">
        <v>10</v>
      </c>
      <c r="D4085" t="s">
        <v>7</v>
      </c>
      <c r="E4085">
        <v>2017</v>
      </c>
      <c r="F4085" t="s">
        <v>0</v>
      </c>
      <c r="G4085">
        <v>102</v>
      </c>
    </row>
    <row r="4086" spans="1:7" x14ac:dyDescent="0.2">
      <c r="A4086">
        <v>53</v>
      </c>
      <c r="B4086" t="s">
        <v>141</v>
      </c>
      <c r="C4086" t="s">
        <v>10</v>
      </c>
      <c r="D4086" t="s">
        <v>7</v>
      </c>
      <c r="E4086">
        <v>2017</v>
      </c>
      <c r="F4086" t="s">
        <v>1</v>
      </c>
      <c r="G4086">
        <v>103</v>
      </c>
    </row>
    <row r="4087" spans="1:7" x14ac:dyDescent="0.2">
      <c r="A4087">
        <v>53</v>
      </c>
      <c r="B4087" t="s">
        <v>142</v>
      </c>
      <c r="C4087" t="s">
        <v>10</v>
      </c>
      <c r="D4087" t="s">
        <v>7</v>
      </c>
      <c r="E4087">
        <v>2017</v>
      </c>
      <c r="F4087" t="s">
        <v>0</v>
      </c>
      <c r="G4087">
        <v>102.5</v>
      </c>
    </row>
    <row r="4088" spans="1:7" x14ac:dyDescent="0.2">
      <c r="A4088">
        <v>53</v>
      </c>
      <c r="B4088" t="s">
        <v>142</v>
      </c>
      <c r="C4088" t="s">
        <v>10</v>
      </c>
      <c r="D4088" t="s">
        <v>7</v>
      </c>
      <c r="E4088">
        <v>2018</v>
      </c>
      <c r="F4088" t="s">
        <v>1</v>
      </c>
      <c r="G4088">
        <v>104</v>
      </c>
    </row>
    <row r="4089" spans="1:7" x14ac:dyDescent="0.2">
      <c r="A4089">
        <v>53</v>
      </c>
      <c r="B4089" t="s">
        <v>142</v>
      </c>
      <c r="C4089" t="s">
        <v>10</v>
      </c>
      <c r="D4089" t="s">
        <v>7</v>
      </c>
      <c r="E4089">
        <v>2015</v>
      </c>
      <c r="F4089" t="s">
        <v>134</v>
      </c>
      <c r="G4089">
        <v>103.8</v>
      </c>
    </row>
    <row r="4090" spans="1:7" x14ac:dyDescent="0.2">
      <c r="A4090">
        <v>53</v>
      </c>
      <c r="B4090" t="s">
        <v>142</v>
      </c>
      <c r="C4090" t="s">
        <v>10</v>
      </c>
      <c r="D4090" t="s">
        <v>7</v>
      </c>
      <c r="E4090">
        <v>2017</v>
      </c>
      <c r="F4090" t="s">
        <v>1</v>
      </c>
      <c r="G4090">
        <v>103.5</v>
      </c>
    </row>
    <row r="4091" spans="1:7" x14ac:dyDescent="0.2">
      <c r="A4091">
        <v>53</v>
      </c>
      <c r="B4091" t="s">
        <v>142</v>
      </c>
      <c r="C4091" t="s">
        <v>10</v>
      </c>
      <c r="D4091" t="s">
        <v>7</v>
      </c>
      <c r="E4091">
        <v>2013</v>
      </c>
      <c r="F4091" t="s">
        <v>135</v>
      </c>
      <c r="G4091">
        <v>100.1</v>
      </c>
    </row>
    <row r="4092" spans="1:7" x14ac:dyDescent="0.2">
      <c r="A4092">
        <v>53</v>
      </c>
      <c r="B4092" t="s">
        <v>142</v>
      </c>
      <c r="C4092" t="s">
        <v>10</v>
      </c>
      <c r="D4092" t="s">
        <v>7</v>
      </c>
      <c r="E4092">
        <v>2016</v>
      </c>
      <c r="F4092" t="s">
        <v>0</v>
      </c>
      <c r="G4092">
        <v>102</v>
      </c>
    </row>
    <row r="4093" spans="1:7" x14ac:dyDescent="0.2">
      <c r="A4093">
        <v>53</v>
      </c>
      <c r="B4093" t="s">
        <v>142</v>
      </c>
      <c r="C4093" t="s">
        <v>10</v>
      </c>
      <c r="D4093" t="s">
        <v>7</v>
      </c>
      <c r="E4093">
        <v>2018</v>
      </c>
      <c r="F4093" t="s">
        <v>0</v>
      </c>
      <c r="G4093">
        <v>102.7</v>
      </c>
    </row>
    <row r="4094" spans="1:7" x14ac:dyDescent="0.2">
      <c r="A4094">
        <v>53</v>
      </c>
      <c r="B4094" t="s">
        <v>142</v>
      </c>
      <c r="C4094" t="s">
        <v>10</v>
      </c>
      <c r="D4094" t="s">
        <v>7</v>
      </c>
      <c r="E4094">
        <v>2014</v>
      </c>
      <c r="F4094" t="s">
        <v>135</v>
      </c>
      <c r="G4094">
        <v>103.5</v>
      </c>
    </row>
    <row r="4095" spans="1:7" x14ac:dyDescent="0.2">
      <c r="A4095">
        <v>53</v>
      </c>
      <c r="B4095" t="s">
        <v>142</v>
      </c>
      <c r="C4095" t="s">
        <v>10</v>
      </c>
      <c r="D4095" t="s">
        <v>7</v>
      </c>
      <c r="E4095">
        <v>2016</v>
      </c>
      <c r="F4095" t="s">
        <v>1</v>
      </c>
      <c r="G4095">
        <v>103</v>
      </c>
    </row>
    <row r="4096" spans="1:7" x14ac:dyDescent="0.2">
      <c r="A4096">
        <v>53</v>
      </c>
      <c r="B4096" t="s">
        <v>143</v>
      </c>
      <c r="C4096" t="s">
        <v>10</v>
      </c>
      <c r="D4096" t="s">
        <v>7</v>
      </c>
      <c r="E4096">
        <v>2016</v>
      </c>
      <c r="F4096" t="s">
        <v>134</v>
      </c>
      <c r="G4096">
        <v>99</v>
      </c>
    </row>
    <row r="4097" spans="1:7" x14ac:dyDescent="0.2">
      <c r="A4097">
        <v>53</v>
      </c>
      <c r="B4097" t="s">
        <v>143</v>
      </c>
      <c r="C4097" t="s">
        <v>10</v>
      </c>
      <c r="D4097" t="s">
        <v>7</v>
      </c>
      <c r="E4097">
        <v>2019</v>
      </c>
      <c r="F4097" t="s">
        <v>1</v>
      </c>
      <c r="G4097">
        <v>102</v>
      </c>
    </row>
    <row r="4098" spans="1:7" x14ac:dyDescent="0.2">
      <c r="A4098">
        <v>53</v>
      </c>
      <c r="B4098" t="s">
        <v>143</v>
      </c>
      <c r="C4098" t="s">
        <v>10</v>
      </c>
      <c r="D4098" t="s">
        <v>7</v>
      </c>
      <c r="E4098">
        <v>2018</v>
      </c>
      <c r="F4098" t="s">
        <v>0</v>
      </c>
      <c r="G4098">
        <v>101</v>
      </c>
    </row>
    <row r="4099" spans="1:7" x14ac:dyDescent="0.2">
      <c r="A4099">
        <v>53</v>
      </c>
      <c r="B4099" t="s">
        <v>143</v>
      </c>
      <c r="C4099" t="s">
        <v>10</v>
      </c>
      <c r="D4099" t="s">
        <v>7</v>
      </c>
      <c r="E4099">
        <v>2017</v>
      </c>
      <c r="F4099" t="s">
        <v>0</v>
      </c>
      <c r="G4099">
        <v>100</v>
      </c>
    </row>
    <row r="4100" spans="1:7" x14ac:dyDescent="0.2">
      <c r="A4100">
        <v>53</v>
      </c>
      <c r="B4100" t="s">
        <v>143</v>
      </c>
      <c r="C4100" t="s">
        <v>10</v>
      </c>
      <c r="D4100" t="s">
        <v>7</v>
      </c>
      <c r="E4100">
        <v>2018</v>
      </c>
      <c r="F4100" t="s">
        <v>1</v>
      </c>
      <c r="G4100">
        <v>101.5</v>
      </c>
    </row>
    <row r="4101" spans="1:7" x14ac:dyDescent="0.2">
      <c r="A4101">
        <v>53</v>
      </c>
      <c r="B4101" t="s">
        <v>143</v>
      </c>
      <c r="C4101" t="s">
        <v>10</v>
      </c>
      <c r="D4101" t="s">
        <v>7</v>
      </c>
      <c r="E4101">
        <v>2017</v>
      </c>
      <c r="F4101" t="s">
        <v>1</v>
      </c>
      <c r="G4101">
        <v>101</v>
      </c>
    </row>
    <row r="4102" spans="1:7" x14ac:dyDescent="0.2">
      <c r="A4102">
        <v>53</v>
      </c>
      <c r="B4102" t="s">
        <v>143</v>
      </c>
      <c r="C4102" t="s">
        <v>10</v>
      </c>
      <c r="D4102" t="s">
        <v>7</v>
      </c>
      <c r="E4102">
        <v>2019</v>
      </c>
      <c r="F4102" t="s">
        <v>0</v>
      </c>
      <c r="G4102">
        <v>101.5</v>
      </c>
    </row>
    <row r="4103" spans="1:7" x14ac:dyDescent="0.2">
      <c r="A4103">
        <v>53</v>
      </c>
      <c r="B4103" t="s">
        <v>143</v>
      </c>
      <c r="C4103" t="s">
        <v>10</v>
      </c>
      <c r="D4103" t="s">
        <v>7</v>
      </c>
      <c r="E4103">
        <v>2014</v>
      </c>
      <c r="F4103" t="s">
        <v>135</v>
      </c>
      <c r="G4103">
        <v>103.5</v>
      </c>
    </row>
    <row r="4104" spans="1:7" x14ac:dyDescent="0.2">
      <c r="A4104">
        <v>53</v>
      </c>
      <c r="B4104" t="s">
        <v>143</v>
      </c>
      <c r="C4104" t="s">
        <v>10</v>
      </c>
      <c r="D4104" t="s">
        <v>7</v>
      </c>
      <c r="E4104">
        <v>2015</v>
      </c>
      <c r="F4104" t="s">
        <v>135</v>
      </c>
      <c r="G4104">
        <v>98.9</v>
      </c>
    </row>
    <row r="4105" spans="1:7" x14ac:dyDescent="0.2">
      <c r="A4105">
        <v>53</v>
      </c>
      <c r="B4105" t="s">
        <v>144</v>
      </c>
      <c r="C4105" t="s">
        <v>10</v>
      </c>
      <c r="D4105" t="s">
        <v>7</v>
      </c>
      <c r="E4105">
        <v>2016</v>
      </c>
      <c r="F4105" t="s">
        <v>135</v>
      </c>
      <c r="G4105">
        <v>100.2</v>
      </c>
    </row>
    <row r="4106" spans="1:7" x14ac:dyDescent="0.2">
      <c r="A4106">
        <v>53</v>
      </c>
      <c r="B4106" t="s">
        <v>144</v>
      </c>
      <c r="C4106" t="s">
        <v>10</v>
      </c>
      <c r="D4106" t="s">
        <v>7</v>
      </c>
      <c r="E4106">
        <v>2019</v>
      </c>
      <c r="F4106" t="s">
        <v>133</v>
      </c>
      <c r="G4106">
        <v>100.5</v>
      </c>
    </row>
    <row r="4107" spans="1:7" x14ac:dyDescent="0.2">
      <c r="A4107">
        <v>53</v>
      </c>
      <c r="B4107" t="s">
        <v>144</v>
      </c>
      <c r="C4107" t="s">
        <v>10</v>
      </c>
      <c r="D4107" t="s">
        <v>7</v>
      </c>
      <c r="E4107">
        <v>2018</v>
      </c>
      <c r="F4107" t="s">
        <v>133</v>
      </c>
      <c r="G4107">
        <v>100</v>
      </c>
    </row>
    <row r="4108" spans="1:7" x14ac:dyDescent="0.2">
      <c r="A4108">
        <v>53</v>
      </c>
      <c r="B4108" t="s">
        <v>144</v>
      </c>
      <c r="C4108" t="s">
        <v>10</v>
      </c>
      <c r="D4108" t="s">
        <v>7</v>
      </c>
      <c r="E4108">
        <v>2020</v>
      </c>
      <c r="F4108" t="s">
        <v>133</v>
      </c>
      <c r="G4108">
        <v>101</v>
      </c>
    </row>
    <row r="4109" spans="1:7" x14ac:dyDescent="0.2">
      <c r="A4109">
        <v>53</v>
      </c>
      <c r="B4109" t="s">
        <v>144</v>
      </c>
      <c r="C4109" t="s">
        <v>10</v>
      </c>
      <c r="D4109" t="s">
        <v>7</v>
      </c>
      <c r="E4109">
        <v>2017</v>
      </c>
      <c r="F4109" t="s">
        <v>134</v>
      </c>
      <c r="G4109">
        <v>100</v>
      </c>
    </row>
    <row r="4110" spans="1:7" x14ac:dyDescent="0.2">
      <c r="A4110">
        <v>53</v>
      </c>
      <c r="B4110" t="s">
        <v>144</v>
      </c>
      <c r="C4110" t="s">
        <v>10</v>
      </c>
      <c r="D4110" t="s">
        <v>7</v>
      </c>
      <c r="E4110">
        <v>2019</v>
      </c>
      <c r="F4110" t="s">
        <v>1</v>
      </c>
      <c r="G4110">
        <v>101</v>
      </c>
    </row>
    <row r="4111" spans="1:7" x14ac:dyDescent="0.2">
      <c r="A4111">
        <v>53</v>
      </c>
      <c r="B4111" t="s">
        <v>144</v>
      </c>
      <c r="C4111" t="s">
        <v>10</v>
      </c>
      <c r="D4111" t="s">
        <v>7</v>
      </c>
      <c r="E4111">
        <v>2018</v>
      </c>
      <c r="F4111" t="s">
        <v>1</v>
      </c>
      <c r="G4111">
        <v>100.5</v>
      </c>
    </row>
    <row r="4112" spans="1:7" x14ac:dyDescent="0.2">
      <c r="A4112">
        <v>53</v>
      </c>
      <c r="B4112" t="s">
        <v>144</v>
      </c>
      <c r="C4112" t="s">
        <v>10</v>
      </c>
      <c r="D4112" t="s">
        <v>7</v>
      </c>
      <c r="E4112">
        <v>2020</v>
      </c>
      <c r="F4112" t="s">
        <v>1</v>
      </c>
      <c r="G4112">
        <v>102</v>
      </c>
    </row>
    <row r="4113" spans="1:7" x14ac:dyDescent="0.2">
      <c r="A4113">
        <v>53</v>
      </c>
      <c r="B4113" t="s">
        <v>144</v>
      </c>
      <c r="C4113" t="s">
        <v>10</v>
      </c>
      <c r="D4113" t="s">
        <v>7</v>
      </c>
      <c r="E4113">
        <v>2018</v>
      </c>
      <c r="F4113" t="s">
        <v>0</v>
      </c>
      <c r="G4113">
        <v>100.3</v>
      </c>
    </row>
    <row r="4114" spans="1:7" x14ac:dyDescent="0.2">
      <c r="A4114">
        <v>53</v>
      </c>
      <c r="B4114" t="s">
        <v>144</v>
      </c>
      <c r="C4114" t="s">
        <v>10</v>
      </c>
      <c r="D4114" t="s">
        <v>7</v>
      </c>
      <c r="E4114">
        <v>2020</v>
      </c>
      <c r="F4114" t="s">
        <v>0</v>
      </c>
      <c r="G4114">
        <v>101.5</v>
      </c>
    </row>
    <row r="4115" spans="1:7" x14ac:dyDescent="0.2">
      <c r="A4115">
        <v>53</v>
      </c>
      <c r="B4115" t="s">
        <v>144</v>
      </c>
      <c r="C4115" t="s">
        <v>10</v>
      </c>
      <c r="D4115" t="s">
        <v>7</v>
      </c>
      <c r="E4115">
        <v>2019</v>
      </c>
      <c r="F4115" t="s">
        <v>0</v>
      </c>
      <c r="G4115">
        <v>100.8</v>
      </c>
    </row>
    <row r="4116" spans="1:7" x14ac:dyDescent="0.2">
      <c r="A4116">
        <v>53</v>
      </c>
      <c r="B4116" t="s">
        <v>144</v>
      </c>
      <c r="C4116" t="s">
        <v>10</v>
      </c>
      <c r="D4116" t="s">
        <v>7</v>
      </c>
      <c r="E4116">
        <v>2015</v>
      </c>
      <c r="F4116" t="s">
        <v>135</v>
      </c>
      <c r="G4116">
        <v>98.9</v>
      </c>
    </row>
    <row r="4117" spans="1:7" x14ac:dyDescent="0.2">
      <c r="A4117">
        <v>53</v>
      </c>
      <c r="B4117" t="s">
        <v>145</v>
      </c>
      <c r="C4117" t="s">
        <v>10</v>
      </c>
      <c r="D4117" t="s">
        <v>7</v>
      </c>
      <c r="E4117">
        <v>2017</v>
      </c>
      <c r="F4117" t="s">
        <v>135</v>
      </c>
      <c r="G4117">
        <v>102.8</v>
      </c>
    </row>
    <row r="4118" spans="1:7" x14ac:dyDescent="0.2">
      <c r="A4118">
        <v>53</v>
      </c>
      <c r="B4118" t="s">
        <v>145</v>
      </c>
      <c r="C4118" t="s">
        <v>10</v>
      </c>
      <c r="D4118" t="s">
        <v>7</v>
      </c>
      <c r="E4118">
        <v>2020</v>
      </c>
      <c r="F4118" t="s">
        <v>0</v>
      </c>
      <c r="G4118">
        <v>101.5</v>
      </c>
    </row>
    <row r="4119" spans="1:7" x14ac:dyDescent="0.2">
      <c r="A4119">
        <v>53</v>
      </c>
      <c r="B4119" t="s">
        <v>145</v>
      </c>
      <c r="C4119" t="s">
        <v>10</v>
      </c>
      <c r="D4119" t="s">
        <v>7</v>
      </c>
      <c r="E4119">
        <v>2019</v>
      </c>
      <c r="F4119" t="s">
        <v>0</v>
      </c>
      <c r="G4119">
        <v>100.5</v>
      </c>
    </row>
    <row r="4120" spans="1:7" x14ac:dyDescent="0.2">
      <c r="A4120">
        <v>53</v>
      </c>
      <c r="B4120" t="s">
        <v>145</v>
      </c>
      <c r="C4120" t="s">
        <v>10</v>
      </c>
      <c r="D4120" t="s">
        <v>7</v>
      </c>
      <c r="E4120">
        <v>2021</v>
      </c>
      <c r="F4120" t="s">
        <v>0</v>
      </c>
      <c r="G4120">
        <v>102</v>
      </c>
    </row>
    <row r="4121" spans="1:7" x14ac:dyDescent="0.2">
      <c r="A4121">
        <v>53</v>
      </c>
      <c r="B4121" t="s">
        <v>145</v>
      </c>
      <c r="C4121" t="s">
        <v>10</v>
      </c>
      <c r="D4121" t="s">
        <v>7</v>
      </c>
      <c r="E4121">
        <v>2018</v>
      </c>
      <c r="F4121" t="s">
        <v>134</v>
      </c>
      <c r="G4121">
        <v>100</v>
      </c>
    </row>
    <row r="4122" spans="1:7" x14ac:dyDescent="0.2">
      <c r="A4122">
        <v>53</v>
      </c>
      <c r="B4122" t="s">
        <v>145</v>
      </c>
      <c r="C4122" t="s">
        <v>10</v>
      </c>
      <c r="D4122" t="s">
        <v>7</v>
      </c>
      <c r="E4122">
        <v>2020</v>
      </c>
      <c r="F4122" t="s">
        <v>1</v>
      </c>
      <c r="G4122">
        <v>102</v>
      </c>
    </row>
    <row r="4123" spans="1:7" x14ac:dyDescent="0.2">
      <c r="A4123">
        <v>53</v>
      </c>
      <c r="B4123" t="s">
        <v>145</v>
      </c>
      <c r="C4123" t="s">
        <v>10</v>
      </c>
      <c r="D4123" t="s">
        <v>7</v>
      </c>
      <c r="E4123">
        <v>2019</v>
      </c>
      <c r="F4123" t="s">
        <v>1</v>
      </c>
      <c r="G4123">
        <v>101</v>
      </c>
    </row>
    <row r="4124" spans="1:7" x14ac:dyDescent="0.2">
      <c r="A4124">
        <v>53</v>
      </c>
      <c r="B4124" t="s">
        <v>145</v>
      </c>
      <c r="C4124" t="s">
        <v>10</v>
      </c>
      <c r="D4124" t="s">
        <v>7</v>
      </c>
      <c r="E4124">
        <v>2021</v>
      </c>
      <c r="F4124" t="s">
        <v>1</v>
      </c>
      <c r="G4124">
        <v>102.5</v>
      </c>
    </row>
    <row r="4125" spans="1:7" x14ac:dyDescent="0.2">
      <c r="A4125">
        <v>53</v>
      </c>
      <c r="B4125" t="s">
        <v>145</v>
      </c>
      <c r="C4125" t="s">
        <v>10</v>
      </c>
      <c r="D4125" t="s">
        <v>7</v>
      </c>
      <c r="E4125">
        <v>2019</v>
      </c>
      <c r="F4125" t="s">
        <v>133</v>
      </c>
      <c r="G4125">
        <v>99.5</v>
      </c>
    </row>
    <row r="4126" spans="1:7" x14ac:dyDescent="0.2">
      <c r="A4126">
        <v>53</v>
      </c>
      <c r="B4126" t="s">
        <v>145</v>
      </c>
      <c r="C4126" t="s">
        <v>10</v>
      </c>
      <c r="D4126" t="s">
        <v>7</v>
      </c>
      <c r="E4126">
        <v>2021</v>
      </c>
      <c r="F4126" t="s">
        <v>133</v>
      </c>
      <c r="G4126">
        <v>101</v>
      </c>
    </row>
    <row r="4127" spans="1:7" x14ac:dyDescent="0.2">
      <c r="A4127">
        <v>53</v>
      </c>
      <c r="B4127" t="s">
        <v>145</v>
      </c>
      <c r="C4127" t="s">
        <v>10</v>
      </c>
      <c r="D4127" t="s">
        <v>7</v>
      </c>
      <c r="E4127">
        <v>2020</v>
      </c>
      <c r="F4127" t="s">
        <v>133</v>
      </c>
      <c r="G4127">
        <v>100.5</v>
      </c>
    </row>
    <row r="4128" spans="1:7" x14ac:dyDescent="0.2">
      <c r="A4128">
        <v>53</v>
      </c>
      <c r="B4128" t="s">
        <v>145</v>
      </c>
      <c r="C4128" t="s">
        <v>10</v>
      </c>
      <c r="D4128" t="s">
        <v>7</v>
      </c>
      <c r="E4128">
        <v>2016</v>
      </c>
      <c r="F4128" t="s">
        <v>135</v>
      </c>
      <c r="G4128">
        <v>100.2</v>
      </c>
    </row>
    <row r="4129" spans="1:7" x14ac:dyDescent="0.2">
      <c r="A4129">
        <v>53</v>
      </c>
      <c r="B4129" t="s">
        <v>146</v>
      </c>
      <c r="C4129" t="s">
        <v>10</v>
      </c>
      <c r="D4129" t="s">
        <v>7</v>
      </c>
      <c r="E4129">
        <v>2017</v>
      </c>
      <c r="F4129" t="s">
        <v>135</v>
      </c>
      <c r="G4129">
        <v>102.8</v>
      </c>
    </row>
    <row r="4130" spans="1:7" x14ac:dyDescent="0.2">
      <c r="A4130">
        <v>53</v>
      </c>
      <c r="B4130" t="s">
        <v>146</v>
      </c>
      <c r="C4130" t="s">
        <v>10</v>
      </c>
      <c r="D4130" t="s">
        <v>7</v>
      </c>
      <c r="E4130">
        <v>2021</v>
      </c>
      <c r="F4130" t="s">
        <v>133</v>
      </c>
      <c r="G4130">
        <v>100.5</v>
      </c>
    </row>
    <row r="4131" spans="1:7" x14ac:dyDescent="0.2">
      <c r="A4131">
        <v>53</v>
      </c>
      <c r="B4131" t="s">
        <v>146</v>
      </c>
      <c r="C4131" t="s">
        <v>10</v>
      </c>
      <c r="D4131" t="s">
        <v>7</v>
      </c>
      <c r="E4131">
        <v>2020</v>
      </c>
      <c r="F4131" t="s">
        <v>133</v>
      </c>
      <c r="G4131">
        <v>100</v>
      </c>
    </row>
    <row r="4132" spans="1:7" x14ac:dyDescent="0.2">
      <c r="A4132">
        <v>53</v>
      </c>
      <c r="B4132" t="s">
        <v>146</v>
      </c>
      <c r="C4132" t="s">
        <v>10</v>
      </c>
      <c r="D4132" t="s">
        <v>7</v>
      </c>
      <c r="E4132">
        <v>2022</v>
      </c>
      <c r="F4132" t="s">
        <v>133</v>
      </c>
      <c r="G4132">
        <v>100.5</v>
      </c>
    </row>
    <row r="4133" spans="1:7" x14ac:dyDescent="0.2">
      <c r="A4133">
        <v>53</v>
      </c>
      <c r="B4133" t="s">
        <v>146</v>
      </c>
      <c r="C4133" t="s">
        <v>10</v>
      </c>
      <c r="D4133" t="s">
        <v>7</v>
      </c>
      <c r="E4133">
        <v>2018</v>
      </c>
      <c r="F4133" t="s">
        <v>135</v>
      </c>
      <c r="G4133">
        <v>101.5</v>
      </c>
    </row>
    <row r="4134" spans="1:7" x14ac:dyDescent="0.2">
      <c r="A4134">
        <v>53</v>
      </c>
      <c r="B4134" t="s">
        <v>146</v>
      </c>
      <c r="C4134" t="s">
        <v>10</v>
      </c>
      <c r="D4134" t="s">
        <v>7</v>
      </c>
      <c r="E4134">
        <v>2021</v>
      </c>
      <c r="F4134" t="s">
        <v>0</v>
      </c>
      <c r="G4134">
        <v>102</v>
      </c>
    </row>
    <row r="4135" spans="1:7" x14ac:dyDescent="0.2">
      <c r="A4135">
        <v>53</v>
      </c>
      <c r="B4135" t="s">
        <v>146</v>
      </c>
      <c r="C4135" t="s">
        <v>10</v>
      </c>
      <c r="D4135" t="s">
        <v>7</v>
      </c>
      <c r="E4135">
        <v>2020</v>
      </c>
      <c r="F4135" t="s">
        <v>0</v>
      </c>
      <c r="G4135">
        <v>101.5</v>
      </c>
    </row>
    <row r="4136" spans="1:7" x14ac:dyDescent="0.2">
      <c r="A4136">
        <v>53</v>
      </c>
      <c r="B4136" t="s">
        <v>146</v>
      </c>
      <c r="C4136" t="s">
        <v>10</v>
      </c>
      <c r="D4136" t="s">
        <v>7</v>
      </c>
      <c r="E4136">
        <v>2022</v>
      </c>
      <c r="F4136" t="s">
        <v>0</v>
      </c>
      <c r="G4136">
        <v>102.5</v>
      </c>
    </row>
    <row r="4137" spans="1:7" x14ac:dyDescent="0.2">
      <c r="A4137">
        <v>53</v>
      </c>
      <c r="B4137" t="s">
        <v>146</v>
      </c>
      <c r="C4137" t="s">
        <v>10</v>
      </c>
      <c r="D4137" t="s">
        <v>7</v>
      </c>
      <c r="E4137">
        <v>2019</v>
      </c>
      <c r="F4137" t="s">
        <v>134</v>
      </c>
      <c r="G4137">
        <v>101</v>
      </c>
    </row>
    <row r="4138" spans="1:7" x14ac:dyDescent="0.2">
      <c r="A4138">
        <v>53</v>
      </c>
      <c r="B4138" t="s">
        <v>146</v>
      </c>
      <c r="C4138" t="s">
        <v>10</v>
      </c>
      <c r="D4138" t="s">
        <v>7</v>
      </c>
      <c r="E4138">
        <v>2021</v>
      </c>
      <c r="F4138" t="s">
        <v>1</v>
      </c>
      <c r="G4138">
        <v>102.5</v>
      </c>
    </row>
    <row r="4139" spans="1:7" x14ac:dyDescent="0.2">
      <c r="A4139">
        <v>53</v>
      </c>
      <c r="B4139" t="s">
        <v>146</v>
      </c>
      <c r="C4139" t="s">
        <v>10</v>
      </c>
      <c r="D4139" t="s">
        <v>7</v>
      </c>
      <c r="E4139">
        <v>2020</v>
      </c>
      <c r="F4139" t="s">
        <v>1</v>
      </c>
      <c r="G4139">
        <v>102</v>
      </c>
    </row>
    <row r="4140" spans="1:7" x14ac:dyDescent="0.2">
      <c r="A4140">
        <v>53</v>
      </c>
      <c r="B4140" t="s">
        <v>146</v>
      </c>
      <c r="C4140" t="s">
        <v>10</v>
      </c>
      <c r="D4140" t="s">
        <v>7</v>
      </c>
      <c r="E4140">
        <v>2022</v>
      </c>
      <c r="F4140" t="s">
        <v>1</v>
      </c>
      <c r="G4140">
        <v>103</v>
      </c>
    </row>
    <row r="4141" spans="1:7" x14ac:dyDescent="0.2">
      <c r="A4141">
        <v>54</v>
      </c>
      <c r="B4141" t="s">
        <v>136</v>
      </c>
      <c r="C4141" t="s">
        <v>103</v>
      </c>
      <c r="D4141" t="s">
        <v>53</v>
      </c>
      <c r="E4141">
        <v>2007</v>
      </c>
      <c r="F4141" t="s">
        <v>135</v>
      </c>
      <c r="G4141">
        <v>39835.4</v>
      </c>
    </row>
    <row r="4142" spans="1:7" x14ac:dyDescent="0.2">
      <c r="A4142">
        <v>54</v>
      </c>
      <c r="B4142" t="s">
        <v>136</v>
      </c>
      <c r="C4142" t="s">
        <v>103</v>
      </c>
      <c r="D4142" t="s">
        <v>53</v>
      </c>
      <c r="E4142">
        <v>2008</v>
      </c>
      <c r="F4142" t="s">
        <v>135</v>
      </c>
      <c r="G4142">
        <v>49385.7</v>
      </c>
    </row>
    <row r="4143" spans="1:7" x14ac:dyDescent="0.2">
      <c r="A4143">
        <v>54</v>
      </c>
      <c r="B4143" t="s">
        <v>136</v>
      </c>
      <c r="C4143" t="s">
        <v>103</v>
      </c>
      <c r="D4143" t="s">
        <v>53</v>
      </c>
      <c r="E4143">
        <v>2009</v>
      </c>
      <c r="F4143" t="s">
        <v>134</v>
      </c>
      <c r="G4143">
        <v>52700</v>
      </c>
    </row>
    <row r="4144" spans="1:7" x14ac:dyDescent="0.2">
      <c r="A4144">
        <v>54</v>
      </c>
      <c r="B4144" t="s">
        <v>136</v>
      </c>
      <c r="C4144" t="s">
        <v>103</v>
      </c>
      <c r="D4144" t="s">
        <v>53</v>
      </c>
      <c r="E4144">
        <v>2010</v>
      </c>
      <c r="F4144" t="s">
        <v>0</v>
      </c>
      <c r="G4144">
        <v>57500</v>
      </c>
    </row>
    <row r="4145" spans="1:7" x14ac:dyDescent="0.2">
      <c r="A4145">
        <v>54</v>
      </c>
      <c r="B4145" t="s">
        <v>136</v>
      </c>
      <c r="C4145" t="s">
        <v>103</v>
      </c>
      <c r="D4145" t="s">
        <v>53</v>
      </c>
      <c r="E4145">
        <v>2011</v>
      </c>
      <c r="F4145" t="s">
        <v>0</v>
      </c>
      <c r="G4145">
        <v>63500</v>
      </c>
    </row>
    <row r="4146" spans="1:7" x14ac:dyDescent="0.2">
      <c r="A4146">
        <v>54</v>
      </c>
      <c r="B4146" t="s">
        <v>136</v>
      </c>
      <c r="C4146" t="s">
        <v>103</v>
      </c>
      <c r="D4146" t="s">
        <v>53</v>
      </c>
      <c r="E4146">
        <v>2011</v>
      </c>
      <c r="F4146" t="s">
        <v>1</v>
      </c>
      <c r="G4146">
        <v>66200</v>
      </c>
    </row>
    <row r="4147" spans="1:7" x14ac:dyDescent="0.2">
      <c r="A4147">
        <v>54</v>
      </c>
      <c r="B4147" t="s">
        <v>136</v>
      </c>
      <c r="C4147" t="s">
        <v>103</v>
      </c>
      <c r="D4147" t="s">
        <v>53</v>
      </c>
      <c r="E4147">
        <v>2012</v>
      </c>
      <c r="F4147" t="s">
        <v>0</v>
      </c>
      <c r="G4147">
        <v>68900</v>
      </c>
    </row>
    <row r="4148" spans="1:7" x14ac:dyDescent="0.2">
      <c r="A4148">
        <v>54</v>
      </c>
      <c r="B4148" t="s">
        <v>136</v>
      </c>
      <c r="C4148" t="s">
        <v>103</v>
      </c>
      <c r="D4148" t="s">
        <v>53</v>
      </c>
      <c r="E4148">
        <v>2012</v>
      </c>
      <c r="F4148" t="s">
        <v>1</v>
      </c>
      <c r="G4148">
        <v>73600</v>
      </c>
    </row>
    <row r="4149" spans="1:7" x14ac:dyDescent="0.2">
      <c r="A4149">
        <v>54</v>
      </c>
      <c r="B4149" t="s">
        <v>136</v>
      </c>
      <c r="C4149" t="s">
        <v>103</v>
      </c>
      <c r="D4149" t="s">
        <v>53</v>
      </c>
      <c r="E4149">
        <v>2010</v>
      </c>
      <c r="F4149" t="s">
        <v>1</v>
      </c>
      <c r="G4149">
        <v>59000</v>
      </c>
    </row>
    <row r="4150" spans="1:7" x14ac:dyDescent="0.2">
      <c r="A4150">
        <v>54</v>
      </c>
      <c r="B4150" t="s">
        <v>137</v>
      </c>
      <c r="C4150" t="s">
        <v>103</v>
      </c>
      <c r="D4150" t="s">
        <v>53</v>
      </c>
      <c r="E4150">
        <v>2008</v>
      </c>
      <c r="F4150" t="s">
        <v>135</v>
      </c>
      <c r="G4150">
        <v>48409.4</v>
      </c>
    </row>
    <row r="4151" spans="1:7" x14ac:dyDescent="0.2">
      <c r="A4151">
        <v>54</v>
      </c>
      <c r="B4151" t="s">
        <v>137</v>
      </c>
      <c r="C4151" t="s">
        <v>103</v>
      </c>
      <c r="D4151" t="s">
        <v>53</v>
      </c>
      <c r="E4151">
        <v>2012</v>
      </c>
      <c r="F4151" t="s">
        <v>1</v>
      </c>
      <c r="G4151">
        <v>63300</v>
      </c>
    </row>
    <row r="4152" spans="1:7" x14ac:dyDescent="0.2">
      <c r="A4152">
        <v>54</v>
      </c>
      <c r="B4152" t="s">
        <v>137</v>
      </c>
      <c r="C4152" t="s">
        <v>103</v>
      </c>
      <c r="D4152" t="s">
        <v>53</v>
      </c>
      <c r="E4152">
        <v>2011</v>
      </c>
      <c r="F4152" t="s">
        <v>0</v>
      </c>
      <c r="G4152">
        <v>57300</v>
      </c>
    </row>
    <row r="4153" spans="1:7" x14ac:dyDescent="0.2">
      <c r="A4153">
        <v>54</v>
      </c>
      <c r="B4153" t="s">
        <v>137</v>
      </c>
      <c r="C4153" t="s">
        <v>103</v>
      </c>
      <c r="D4153" t="s">
        <v>53</v>
      </c>
      <c r="E4153">
        <v>2009</v>
      </c>
      <c r="F4153" t="s">
        <v>135</v>
      </c>
      <c r="G4153">
        <v>51718.7</v>
      </c>
    </row>
    <row r="4154" spans="1:7" x14ac:dyDescent="0.2">
      <c r="A4154">
        <v>54</v>
      </c>
      <c r="B4154" t="s">
        <v>137</v>
      </c>
      <c r="C4154" t="s">
        <v>103</v>
      </c>
      <c r="D4154" t="s">
        <v>53</v>
      </c>
      <c r="E4154">
        <v>2013</v>
      </c>
      <c r="F4154" t="s">
        <v>0</v>
      </c>
      <c r="G4154">
        <v>66200</v>
      </c>
    </row>
    <row r="4155" spans="1:7" x14ac:dyDescent="0.2">
      <c r="A4155">
        <v>54</v>
      </c>
      <c r="B4155" t="s">
        <v>137</v>
      </c>
      <c r="C4155" t="s">
        <v>103</v>
      </c>
      <c r="D4155" t="s">
        <v>53</v>
      </c>
      <c r="E4155">
        <v>2011</v>
      </c>
      <c r="F4155" t="s">
        <v>1</v>
      </c>
      <c r="G4155">
        <v>58100</v>
      </c>
    </row>
    <row r="4156" spans="1:7" x14ac:dyDescent="0.2">
      <c r="A4156">
        <v>54</v>
      </c>
      <c r="B4156" t="s">
        <v>137</v>
      </c>
      <c r="C4156" t="s">
        <v>103</v>
      </c>
      <c r="D4156" t="s">
        <v>53</v>
      </c>
      <c r="E4156">
        <v>2010</v>
      </c>
      <c r="F4156" t="s">
        <v>134</v>
      </c>
      <c r="G4156">
        <v>54300</v>
      </c>
    </row>
    <row r="4157" spans="1:7" x14ac:dyDescent="0.2">
      <c r="A4157">
        <v>54</v>
      </c>
      <c r="B4157" t="s">
        <v>137</v>
      </c>
      <c r="C4157" t="s">
        <v>103</v>
      </c>
      <c r="D4157" t="s">
        <v>53</v>
      </c>
      <c r="E4157">
        <v>2013</v>
      </c>
      <c r="F4157" t="s">
        <v>1</v>
      </c>
      <c r="G4157">
        <v>69000</v>
      </c>
    </row>
    <row r="4158" spans="1:7" x14ac:dyDescent="0.2">
      <c r="A4158">
        <v>54</v>
      </c>
      <c r="B4158" t="s">
        <v>137</v>
      </c>
      <c r="C4158" t="s">
        <v>103</v>
      </c>
      <c r="D4158" t="s">
        <v>53</v>
      </c>
      <c r="E4158">
        <v>2012</v>
      </c>
      <c r="F4158" t="s">
        <v>0</v>
      </c>
      <c r="G4158">
        <v>61300</v>
      </c>
    </row>
    <row r="4159" spans="1:7" x14ac:dyDescent="0.2">
      <c r="A4159">
        <v>54</v>
      </c>
      <c r="B4159" t="s">
        <v>138</v>
      </c>
      <c r="C4159" t="s">
        <v>103</v>
      </c>
      <c r="D4159" t="s">
        <v>53</v>
      </c>
      <c r="E4159">
        <v>2011</v>
      </c>
      <c r="F4159" t="s">
        <v>134</v>
      </c>
      <c r="G4159">
        <v>58600</v>
      </c>
    </row>
    <row r="4160" spans="1:7" x14ac:dyDescent="0.2">
      <c r="A4160">
        <v>54</v>
      </c>
      <c r="B4160" t="s">
        <v>138</v>
      </c>
      <c r="C4160" t="s">
        <v>103</v>
      </c>
      <c r="D4160" t="s">
        <v>53</v>
      </c>
      <c r="E4160">
        <v>2013</v>
      </c>
      <c r="F4160" t="s">
        <v>0</v>
      </c>
      <c r="G4160">
        <v>68000</v>
      </c>
    </row>
    <row r="4161" spans="1:7" x14ac:dyDescent="0.2">
      <c r="A4161">
        <v>54</v>
      </c>
      <c r="B4161" t="s">
        <v>138</v>
      </c>
      <c r="C4161" t="s">
        <v>103</v>
      </c>
      <c r="D4161" t="s">
        <v>53</v>
      </c>
      <c r="E4161">
        <v>2012</v>
      </c>
      <c r="F4161" t="s">
        <v>0</v>
      </c>
      <c r="G4161">
        <v>63300</v>
      </c>
    </row>
    <row r="4162" spans="1:7" x14ac:dyDescent="0.2">
      <c r="A4162">
        <v>54</v>
      </c>
      <c r="B4162" t="s">
        <v>138</v>
      </c>
      <c r="C4162" t="s">
        <v>103</v>
      </c>
      <c r="D4162" t="s">
        <v>53</v>
      </c>
      <c r="E4162">
        <v>2013</v>
      </c>
      <c r="F4162" t="s">
        <v>1</v>
      </c>
      <c r="G4162">
        <v>70300</v>
      </c>
    </row>
    <row r="4163" spans="1:7" x14ac:dyDescent="0.2">
      <c r="A4163">
        <v>54</v>
      </c>
      <c r="B4163" t="s">
        <v>138</v>
      </c>
      <c r="C4163" t="s">
        <v>103</v>
      </c>
      <c r="D4163" t="s">
        <v>53</v>
      </c>
      <c r="E4163">
        <v>2012</v>
      </c>
      <c r="F4163" t="s">
        <v>1</v>
      </c>
      <c r="G4163">
        <v>64500</v>
      </c>
    </row>
    <row r="4164" spans="1:7" x14ac:dyDescent="0.2">
      <c r="A4164">
        <v>54</v>
      </c>
      <c r="B4164" t="s">
        <v>138</v>
      </c>
      <c r="C4164" t="s">
        <v>103</v>
      </c>
      <c r="D4164" t="s">
        <v>53</v>
      </c>
      <c r="E4164">
        <v>2010</v>
      </c>
      <c r="F4164" t="s">
        <v>135</v>
      </c>
      <c r="G4164">
        <v>54935.5</v>
      </c>
    </row>
    <row r="4165" spans="1:7" x14ac:dyDescent="0.2">
      <c r="A4165">
        <v>54</v>
      </c>
      <c r="B4165" t="s">
        <v>138</v>
      </c>
      <c r="C4165" t="s">
        <v>103</v>
      </c>
      <c r="D4165" t="s">
        <v>53</v>
      </c>
      <c r="E4165">
        <v>2014</v>
      </c>
      <c r="F4165" t="s">
        <v>0</v>
      </c>
      <c r="G4165">
        <v>72760</v>
      </c>
    </row>
    <row r="4166" spans="1:7" x14ac:dyDescent="0.2">
      <c r="A4166">
        <v>54</v>
      </c>
      <c r="B4166" t="s">
        <v>138</v>
      </c>
      <c r="C4166" t="s">
        <v>103</v>
      </c>
      <c r="D4166" t="s">
        <v>53</v>
      </c>
      <c r="E4166">
        <v>2014</v>
      </c>
      <c r="F4166" t="s">
        <v>1</v>
      </c>
      <c r="G4166">
        <v>77300</v>
      </c>
    </row>
    <row r="4167" spans="1:7" x14ac:dyDescent="0.2">
      <c r="A4167">
        <v>54</v>
      </c>
      <c r="B4167" t="s">
        <v>139</v>
      </c>
      <c r="C4167" t="s">
        <v>52</v>
      </c>
      <c r="D4167" t="s">
        <v>53</v>
      </c>
      <c r="E4167">
        <v>2013</v>
      </c>
      <c r="F4167" t="s">
        <v>1</v>
      </c>
      <c r="G4167">
        <v>72000</v>
      </c>
    </row>
    <row r="4168" spans="1:7" x14ac:dyDescent="0.2">
      <c r="A4168">
        <v>54</v>
      </c>
      <c r="B4168" t="s">
        <v>139</v>
      </c>
      <c r="C4168" t="s">
        <v>52</v>
      </c>
      <c r="D4168" t="s">
        <v>53</v>
      </c>
      <c r="E4168">
        <v>2015</v>
      </c>
      <c r="F4168" t="s">
        <v>0</v>
      </c>
      <c r="G4168">
        <v>85400</v>
      </c>
    </row>
    <row r="4169" spans="1:7" x14ac:dyDescent="0.2">
      <c r="A4169">
        <v>54</v>
      </c>
      <c r="B4169" t="s">
        <v>139</v>
      </c>
      <c r="C4169" t="s">
        <v>52</v>
      </c>
      <c r="D4169" t="s">
        <v>53</v>
      </c>
      <c r="E4169">
        <v>2011</v>
      </c>
      <c r="F4169" t="s">
        <v>135</v>
      </c>
      <c r="G4169">
        <v>60180</v>
      </c>
    </row>
    <row r="4170" spans="1:7" x14ac:dyDescent="0.2">
      <c r="A4170">
        <v>54</v>
      </c>
      <c r="B4170" t="s">
        <v>139</v>
      </c>
      <c r="C4170" t="s">
        <v>52</v>
      </c>
      <c r="D4170" t="s">
        <v>53</v>
      </c>
      <c r="E4170">
        <v>2014</v>
      </c>
      <c r="F4170" t="s">
        <v>0</v>
      </c>
      <c r="G4170">
        <v>78400</v>
      </c>
    </row>
    <row r="4171" spans="1:7" x14ac:dyDescent="0.2">
      <c r="A4171">
        <v>54</v>
      </c>
      <c r="B4171" t="s">
        <v>139</v>
      </c>
      <c r="C4171" t="s">
        <v>52</v>
      </c>
      <c r="D4171" t="s">
        <v>53</v>
      </c>
      <c r="E4171">
        <v>2015</v>
      </c>
      <c r="F4171" t="s">
        <v>1</v>
      </c>
      <c r="G4171">
        <v>88700</v>
      </c>
    </row>
    <row r="4172" spans="1:7" x14ac:dyDescent="0.2">
      <c r="A4172">
        <v>54</v>
      </c>
      <c r="B4172" t="s">
        <v>139</v>
      </c>
      <c r="C4172" t="s">
        <v>52</v>
      </c>
      <c r="D4172" t="s">
        <v>53</v>
      </c>
      <c r="E4172">
        <v>2012</v>
      </c>
      <c r="F4172" t="s">
        <v>134</v>
      </c>
      <c r="G4172">
        <v>66000</v>
      </c>
    </row>
    <row r="4173" spans="1:7" x14ac:dyDescent="0.2">
      <c r="A4173">
        <v>54</v>
      </c>
      <c r="B4173" t="s">
        <v>139</v>
      </c>
      <c r="C4173" t="s">
        <v>52</v>
      </c>
      <c r="D4173" t="s">
        <v>53</v>
      </c>
      <c r="E4173">
        <v>2014</v>
      </c>
      <c r="F4173" t="s">
        <v>1</v>
      </c>
      <c r="G4173">
        <v>79900</v>
      </c>
    </row>
    <row r="4174" spans="1:7" x14ac:dyDescent="0.2">
      <c r="A4174">
        <v>54</v>
      </c>
      <c r="B4174" t="s">
        <v>139</v>
      </c>
      <c r="C4174" t="s">
        <v>52</v>
      </c>
      <c r="D4174" t="s">
        <v>53</v>
      </c>
      <c r="E4174">
        <v>2013</v>
      </c>
      <c r="F4174" t="s">
        <v>0</v>
      </c>
      <c r="G4174">
        <v>71900</v>
      </c>
    </row>
    <row r="4175" spans="1:7" x14ac:dyDescent="0.2">
      <c r="A4175">
        <v>54</v>
      </c>
      <c r="B4175" t="s">
        <v>140</v>
      </c>
      <c r="C4175" t="s">
        <v>52</v>
      </c>
      <c r="D4175" t="s">
        <v>53</v>
      </c>
      <c r="E4175">
        <v>2011</v>
      </c>
      <c r="F4175" t="s">
        <v>135</v>
      </c>
      <c r="G4175">
        <v>60180</v>
      </c>
    </row>
    <row r="4176" spans="1:7" x14ac:dyDescent="0.2">
      <c r="A4176">
        <v>54</v>
      </c>
      <c r="B4176" t="s">
        <v>140</v>
      </c>
      <c r="C4176" t="s">
        <v>52</v>
      </c>
      <c r="D4176" t="s">
        <v>53</v>
      </c>
      <c r="E4176">
        <v>2015</v>
      </c>
      <c r="F4176" t="s">
        <v>1</v>
      </c>
      <c r="G4176">
        <v>89500</v>
      </c>
    </row>
    <row r="4177" spans="1:7" x14ac:dyDescent="0.2">
      <c r="A4177">
        <v>54</v>
      </c>
      <c r="B4177" t="s">
        <v>140</v>
      </c>
      <c r="C4177" t="s">
        <v>52</v>
      </c>
      <c r="D4177" t="s">
        <v>53</v>
      </c>
      <c r="E4177">
        <v>2014</v>
      </c>
      <c r="F4177" t="s">
        <v>0</v>
      </c>
      <c r="G4177">
        <v>81200</v>
      </c>
    </row>
    <row r="4178" spans="1:7" x14ac:dyDescent="0.2">
      <c r="A4178">
        <v>54</v>
      </c>
      <c r="B4178" t="s">
        <v>140</v>
      </c>
      <c r="C4178" t="s">
        <v>52</v>
      </c>
      <c r="D4178" t="s">
        <v>53</v>
      </c>
      <c r="E4178">
        <v>2012</v>
      </c>
      <c r="F4178" t="s">
        <v>135</v>
      </c>
      <c r="G4178">
        <v>67080</v>
      </c>
    </row>
    <row r="4179" spans="1:7" x14ac:dyDescent="0.2">
      <c r="A4179">
        <v>54</v>
      </c>
      <c r="B4179" t="s">
        <v>140</v>
      </c>
      <c r="C4179" t="s">
        <v>52</v>
      </c>
      <c r="D4179" t="s">
        <v>53</v>
      </c>
      <c r="E4179">
        <v>2016</v>
      </c>
      <c r="F4179" t="s">
        <v>0</v>
      </c>
      <c r="G4179">
        <v>96500</v>
      </c>
    </row>
    <row r="4180" spans="1:7" x14ac:dyDescent="0.2">
      <c r="A4180">
        <v>54</v>
      </c>
      <c r="B4180" t="s">
        <v>140</v>
      </c>
      <c r="C4180" t="s">
        <v>52</v>
      </c>
      <c r="D4180" t="s">
        <v>53</v>
      </c>
      <c r="E4180">
        <v>2014</v>
      </c>
      <c r="F4180" t="s">
        <v>1</v>
      </c>
      <c r="G4180">
        <v>81400</v>
      </c>
    </row>
    <row r="4181" spans="1:7" x14ac:dyDescent="0.2">
      <c r="A4181">
        <v>54</v>
      </c>
      <c r="B4181" t="s">
        <v>140</v>
      </c>
      <c r="C4181" t="s">
        <v>52</v>
      </c>
      <c r="D4181" t="s">
        <v>53</v>
      </c>
      <c r="E4181">
        <v>2013</v>
      </c>
      <c r="F4181" t="s">
        <v>134</v>
      </c>
      <c r="G4181">
        <v>74400</v>
      </c>
    </row>
    <row r="4182" spans="1:7" x14ac:dyDescent="0.2">
      <c r="A4182">
        <v>54</v>
      </c>
      <c r="B4182" t="s">
        <v>140</v>
      </c>
      <c r="C4182" t="s">
        <v>52</v>
      </c>
      <c r="D4182" t="s">
        <v>53</v>
      </c>
      <c r="E4182">
        <v>2016</v>
      </c>
      <c r="F4182" t="s">
        <v>1</v>
      </c>
      <c r="G4182">
        <v>98500</v>
      </c>
    </row>
    <row r="4183" spans="1:7" x14ac:dyDescent="0.2">
      <c r="A4183">
        <v>54</v>
      </c>
      <c r="B4183" t="s">
        <v>140</v>
      </c>
      <c r="C4183" t="s">
        <v>52</v>
      </c>
      <c r="D4183" t="s">
        <v>53</v>
      </c>
      <c r="E4183">
        <v>2015</v>
      </c>
      <c r="F4183" t="s">
        <v>0</v>
      </c>
      <c r="G4183">
        <v>88000</v>
      </c>
    </row>
    <row r="4184" spans="1:7" x14ac:dyDescent="0.2">
      <c r="A4184">
        <v>54</v>
      </c>
      <c r="B4184" t="s">
        <v>141</v>
      </c>
      <c r="C4184" t="s">
        <v>52</v>
      </c>
      <c r="D4184" t="s">
        <v>53</v>
      </c>
      <c r="E4184">
        <v>2014</v>
      </c>
      <c r="F4184" t="s">
        <v>134</v>
      </c>
      <c r="G4184">
        <v>77800</v>
      </c>
    </row>
    <row r="4185" spans="1:7" x14ac:dyDescent="0.2">
      <c r="A4185">
        <v>54</v>
      </c>
      <c r="B4185" t="s">
        <v>141</v>
      </c>
      <c r="C4185" t="s">
        <v>52</v>
      </c>
      <c r="D4185" t="s">
        <v>53</v>
      </c>
      <c r="E4185">
        <v>2016</v>
      </c>
      <c r="F4185" t="s">
        <v>0</v>
      </c>
      <c r="G4185">
        <v>85800</v>
      </c>
    </row>
    <row r="4186" spans="1:7" x14ac:dyDescent="0.2">
      <c r="A4186">
        <v>54</v>
      </c>
      <c r="B4186" t="s">
        <v>141</v>
      </c>
      <c r="C4186" t="s">
        <v>52</v>
      </c>
      <c r="D4186" t="s">
        <v>53</v>
      </c>
      <c r="E4186">
        <v>2015</v>
      </c>
      <c r="F4186" t="s">
        <v>0</v>
      </c>
      <c r="G4186">
        <v>81700</v>
      </c>
    </row>
    <row r="4187" spans="1:7" x14ac:dyDescent="0.2">
      <c r="A4187">
        <v>54</v>
      </c>
      <c r="B4187" t="s">
        <v>141</v>
      </c>
      <c r="C4187" t="s">
        <v>52</v>
      </c>
      <c r="D4187" t="s">
        <v>53</v>
      </c>
      <c r="E4187">
        <v>2012</v>
      </c>
      <c r="F4187" t="s">
        <v>135</v>
      </c>
      <c r="G4187">
        <v>67080.100000000006</v>
      </c>
    </row>
    <row r="4188" spans="1:7" x14ac:dyDescent="0.2">
      <c r="A4188">
        <v>54</v>
      </c>
      <c r="B4188" t="s">
        <v>141</v>
      </c>
      <c r="C4188" t="s">
        <v>52</v>
      </c>
      <c r="D4188" t="s">
        <v>53</v>
      </c>
      <c r="E4188">
        <v>2016</v>
      </c>
      <c r="F4188" t="s">
        <v>1</v>
      </c>
      <c r="G4188">
        <v>89300</v>
      </c>
    </row>
    <row r="4189" spans="1:7" x14ac:dyDescent="0.2">
      <c r="A4189">
        <v>54</v>
      </c>
      <c r="B4189" t="s">
        <v>141</v>
      </c>
      <c r="C4189" t="s">
        <v>52</v>
      </c>
      <c r="D4189" t="s">
        <v>53</v>
      </c>
      <c r="E4189">
        <v>2015</v>
      </c>
      <c r="F4189" t="s">
        <v>1</v>
      </c>
      <c r="G4189">
        <v>83200</v>
      </c>
    </row>
    <row r="4190" spans="1:7" x14ac:dyDescent="0.2">
      <c r="A4190">
        <v>54</v>
      </c>
      <c r="B4190" t="s">
        <v>141</v>
      </c>
      <c r="C4190" t="s">
        <v>52</v>
      </c>
      <c r="D4190" t="s">
        <v>53</v>
      </c>
      <c r="E4190">
        <v>2013</v>
      </c>
      <c r="F4190" t="s">
        <v>135</v>
      </c>
      <c r="G4190">
        <v>72633.2</v>
      </c>
    </row>
    <row r="4191" spans="1:7" x14ac:dyDescent="0.2">
      <c r="A4191">
        <v>54</v>
      </c>
      <c r="B4191" t="s">
        <v>141</v>
      </c>
      <c r="C4191" t="s">
        <v>52</v>
      </c>
      <c r="D4191" t="s">
        <v>53</v>
      </c>
      <c r="E4191">
        <v>2017</v>
      </c>
      <c r="F4191" t="s">
        <v>0</v>
      </c>
      <c r="G4191">
        <v>90100</v>
      </c>
    </row>
    <row r="4192" spans="1:7" x14ac:dyDescent="0.2">
      <c r="A4192">
        <v>54</v>
      </c>
      <c r="B4192" t="s">
        <v>141</v>
      </c>
      <c r="C4192" t="s">
        <v>52</v>
      </c>
      <c r="D4192" t="s">
        <v>53</v>
      </c>
      <c r="E4192">
        <v>2017</v>
      </c>
      <c r="F4192" t="s">
        <v>1</v>
      </c>
      <c r="G4192">
        <v>96450</v>
      </c>
    </row>
    <row r="4193" spans="1:7" x14ac:dyDescent="0.2">
      <c r="A4193">
        <v>54</v>
      </c>
      <c r="B4193" t="s">
        <v>142</v>
      </c>
      <c r="C4193" t="s">
        <v>52</v>
      </c>
      <c r="D4193" t="s">
        <v>53</v>
      </c>
      <c r="E4193">
        <v>2017</v>
      </c>
      <c r="F4193" t="s">
        <v>0</v>
      </c>
      <c r="G4193">
        <v>85300</v>
      </c>
    </row>
    <row r="4194" spans="1:7" x14ac:dyDescent="0.2">
      <c r="A4194">
        <v>54</v>
      </c>
      <c r="B4194" t="s">
        <v>142</v>
      </c>
      <c r="C4194" t="s">
        <v>52</v>
      </c>
      <c r="D4194" t="s">
        <v>53</v>
      </c>
      <c r="E4194">
        <v>2018</v>
      </c>
      <c r="F4194" t="s">
        <v>1</v>
      </c>
      <c r="G4194">
        <v>93600</v>
      </c>
    </row>
    <row r="4195" spans="1:7" x14ac:dyDescent="0.2">
      <c r="A4195">
        <v>54</v>
      </c>
      <c r="B4195" t="s">
        <v>142</v>
      </c>
      <c r="C4195" t="s">
        <v>52</v>
      </c>
      <c r="D4195" t="s">
        <v>53</v>
      </c>
      <c r="E4195">
        <v>2015</v>
      </c>
      <c r="F4195" t="s">
        <v>134</v>
      </c>
      <c r="G4195">
        <v>77300</v>
      </c>
    </row>
    <row r="4196" spans="1:7" x14ac:dyDescent="0.2">
      <c r="A4196">
        <v>54</v>
      </c>
      <c r="B4196" t="s">
        <v>142</v>
      </c>
      <c r="C4196" t="s">
        <v>52</v>
      </c>
      <c r="D4196" t="s">
        <v>53</v>
      </c>
      <c r="E4196">
        <v>2017</v>
      </c>
      <c r="F4196" t="s">
        <v>1</v>
      </c>
      <c r="G4196">
        <v>86700</v>
      </c>
    </row>
    <row r="4197" spans="1:7" x14ac:dyDescent="0.2">
      <c r="A4197">
        <v>54</v>
      </c>
      <c r="B4197" t="s">
        <v>142</v>
      </c>
      <c r="C4197" t="s">
        <v>52</v>
      </c>
      <c r="D4197" t="s">
        <v>53</v>
      </c>
      <c r="E4197">
        <v>2013</v>
      </c>
      <c r="F4197" t="s">
        <v>135</v>
      </c>
      <c r="G4197">
        <v>72633.2</v>
      </c>
    </row>
    <row r="4198" spans="1:7" x14ac:dyDescent="0.2">
      <c r="A4198">
        <v>54</v>
      </c>
      <c r="B4198" t="s">
        <v>142</v>
      </c>
      <c r="C4198" t="s">
        <v>52</v>
      </c>
      <c r="D4198" t="s">
        <v>53</v>
      </c>
      <c r="E4198">
        <v>2016</v>
      </c>
      <c r="F4198" t="s">
        <v>0</v>
      </c>
      <c r="G4198">
        <v>80500</v>
      </c>
    </row>
    <row r="4199" spans="1:7" x14ac:dyDescent="0.2">
      <c r="A4199">
        <v>54</v>
      </c>
      <c r="B4199" t="s">
        <v>142</v>
      </c>
      <c r="C4199" t="s">
        <v>52</v>
      </c>
      <c r="D4199" t="s">
        <v>53</v>
      </c>
      <c r="E4199">
        <v>2018</v>
      </c>
      <c r="F4199" t="s">
        <v>0</v>
      </c>
      <c r="G4199">
        <v>91300</v>
      </c>
    </row>
    <row r="4200" spans="1:7" x14ac:dyDescent="0.2">
      <c r="A4200">
        <v>54</v>
      </c>
      <c r="B4200" t="s">
        <v>142</v>
      </c>
      <c r="C4200" t="s">
        <v>52</v>
      </c>
      <c r="D4200" t="s">
        <v>53</v>
      </c>
      <c r="E4200">
        <v>2014</v>
      </c>
      <c r="F4200" t="s">
        <v>135</v>
      </c>
      <c r="G4200">
        <v>74523.899999999994</v>
      </c>
    </row>
    <row r="4201" spans="1:7" x14ac:dyDescent="0.2">
      <c r="A4201">
        <v>54</v>
      </c>
      <c r="B4201" t="s">
        <v>142</v>
      </c>
      <c r="C4201" t="s">
        <v>52</v>
      </c>
      <c r="D4201" t="s">
        <v>53</v>
      </c>
      <c r="E4201">
        <v>2016</v>
      </c>
      <c r="F4201" t="s">
        <v>1</v>
      </c>
      <c r="G4201">
        <v>81000</v>
      </c>
    </row>
    <row r="4202" spans="1:7" x14ac:dyDescent="0.2">
      <c r="A4202">
        <v>54</v>
      </c>
      <c r="B4202" t="s">
        <v>143</v>
      </c>
      <c r="C4202" t="s">
        <v>52</v>
      </c>
      <c r="D4202" t="s">
        <v>53</v>
      </c>
      <c r="E4202">
        <v>2016</v>
      </c>
      <c r="F4202" t="s">
        <v>134</v>
      </c>
      <c r="G4202">
        <v>78150</v>
      </c>
    </row>
    <row r="4203" spans="1:7" x14ac:dyDescent="0.2">
      <c r="A4203">
        <v>54</v>
      </c>
      <c r="B4203" t="s">
        <v>143</v>
      </c>
      <c r="C4203" t="s">
        <v>52</v>
      </c>
      <c r="D4203" t="s">
        <v>53</v>
      </c>
      <c r="E4203">
        <v>2019</v>
      </c>
      <c r="F4203" t="s">
        <v>1</v>
      </c>
      <c r="G4203">
        <v>94800</v>
      </c>
    </row>
    <row r="4204" spans="1:7" x14ac:dyDescent="0.2">
      <c r="A4204">
        <v>54</v>
      </c>
      <c r="B4204" t="s">
        <v>143</v>
      </c>
      <c r="C4204" t="s">
        <v>52</v>
      </c>
      <c r="D4204" t="s">
        <v>53</v>
      </c>
      <c r="E4204">
        <v>2018</v>
      </c>
      <c r="F4204" t="s">
        <v>0</v>
      </c>
      <c r="G4204">
        <v>85600</v>
      </c>
    </row>
    <row r="4205" spans="1:7" x14ac:dyDescent="0.2">
      <c r="A4205">
        <v>54</v>
      </c>
      <c r="B4205" t="s">
        <v>143</v>
      </c>
      <c r="C4205" t="s">
        <v>52</v>
      </c>
      <c r="D4205" t="s">
        <v>53</v>
      </c>
      <c r="E4205">
        <v>2017</v>
      </c>
      <c r="F4205" t="s">
        <v>0</v>
      </c>
      <c r="G4205">
        <v>81700</v>
      </c>
    </row>
    <row r="4206" spans="1:7" x14ac:dyDescent="0.2">
      <c r="A4206">
        <v>54</v>
      </c>
      <c r="B4206" t="s">
        <v>143</v>
      </c>
      <c r="C4206" t="s">
        <v>52</v>
      </c>
      <c r="D4206" t="s">
        <v>53</v>
      </c>
      <c r="E4206">
        <v>2018</v>
      </c>
      <c r="F4206" t="s">
        <v>1</v>
      </c>
      <c r="G4206">
        <v>89100</v>
      </c>
    </row>
    <row r="4207" spans="1:7" x14ac:dyDescent="0.2">
      <c r="A4207">
        <v>54</v>
      </c>
      <c r="B4207" t="s">
        <v>143</v>
      </c>
      <c r="C4207" t="s">
        <v>52</v>
      </c>
      <c r="D4207" t="s">
        <v>53</v>
      </c>
      <c r="E4207">
        <v>2017</v>
      </c>
      <c r="F4207" t="s">
        <v>1</v>
      </c>
      <c r="G4207">
        <v>83300</v>
      </c>
    </row>
    <row r="4208" spans="1:7" x14ac:dyDescent="0.2">
      <c r="A4208">
        <v>54</v>
      </c>
      <c r="B4208" t="s">
        <v>143</v>
      </c>
      <c r="C4208" t="s">
        <v>52</v>
      </c>
      <c r="D4208" t="s">
        <v>53</v>
      </c>
      <c r="E4208">
        <v>2019</v>
      </c>
      <c r="F4208" t="s">
        <v>0</v>
      </c>
      <c r="G4208">
        <v>90600</v>
      </c>
    </row>
    <row r="4209" spans="1:7" x14ac:dyDescent="0.2">
      <c r="A4209">
        <v>54</v>
      </c>
      <c r="B4209" t="s">
        <v>143</v>
      </c>
      <c r="C4209" t="s">
        <v>52</v>
      </c>
      <c r="D4209" t="s">
        <v>53</v>
      </c>
      <c r="E4209">
        <v>2014</v>
      </c>
      <c r="F4209" t="s">
        <v>135</v>
      </c>
      <c r="G4209">
        <v>74523.899999999994</v>
      </c>
    </row>
    <row r="4210" spans="1:7" x14ac:dyDescent="0.2">
      <c r="A4210">
        <v>54</v>
      </c>
      <c r="B4210" t="s">
        <v>143</v>
      </c>
      <c r="C4210" t="s">
        <v>52</v>
      </c>
      <c r="D4210" t="s">
        <v>53</v>
      </c>
      <c r="E4210">
        <v>2015</v>
      </c>
      <c r="F4210" t="s">
        <v>135</v>
      </c>
      <c r="G4210">
        <v>75642.5</v>
      </c>
    </row>
    <row r="4211" spans="1:7" x14ac:dyDescent="0.2">
      <c r="A4211">
        <v>54</v>
      </c>
      <c r="B4211" t="s">
        <v>144</v>
      </c>
      <c r="C4211" t="s">
        <v>52</v>
      </c>
      <c r="D4211" t="s">
        <v>53</v>
      </c>
      <c r="E4211">
        <v>2016</v>
      </c>
      <c r="F4211" t="s">
        <v>135</v>
      </c>
      <c r="G4211">
        <v>76762.8</v>
      </c>
    </row>
    <row r="4212" spans="1:7" x14ac:dyDescent="0.2">
      <c r="A4212">
        <v>54</v>
      </c>
      <c r="B4212" t="s">
        <v>144</v>
      </c>
      <c r="C4212" t="s">
        <v>52</v>
      </c>
      <c r="D4212" t="s">
        <v>53</v>
      </c>
      <c r="E4212">
        <v>2019</v>
      </c>
      <c r="F4212" t="s">
        <v>133</v>
      </c>
      <c r="G4212">
        <v>86400</v>
      </c>
    </row>
    <row r="4213" spans="1:7" x14ac:dyDescent="0.2">
      <c r="A4213">
        <v>54</v>
      </c>
      <c r="B4213" t="s">
        <v>144</v>
      </c>
      <c r="C4213" t="s">
        <v>52</v>
      </c>
      <c r="D4213" t="s">
        <v>53</v>
      </c>
      <c r="E4213">
        <v>2018</v>
      </c>
      <c r="F4213" t="s">
        <v>133</v>
      </c>
      <c r="G4213">
        <v>83200</v>
      </c>
    </row>
    <row r="4214" spans="1:7" x14ac:dyDescent="0.2">
      <c r="A4214">
        <v>54</v>
      </c>
      <c r="B4214" t="s">
        <v>144</v>
      </c>
      <c r="C4214" t="s">
        <v>52</v>
      </c>
      <c r="D4214" t="s">
        <v>53</v>
      </c>
      <c r="E4214">
        <v>2020</v>
      </c>
      <c r="F4214" t="s">
        <v>133</v>
      </c>
      <c r="G4214">
        <v>89700</v>
      </c>
    </row>
    <row r="4215" spans="1:7" x14ac:dyDescent="0.2">
      <c r="A4215">
        <v>54</v>
      </c>
      <c r="B4215" t="s">
        <v>144</v>
      </c>
      <c r="C4215" t="s">
        <v>52</v>
      </c>
      <c r="D4215" t="s">
        <v>53</v>
      </c>
      <c r="E4215">
        <v>2017</v>
      </c>
      <c r="F4215" t="s">
        <v>134</v>
      </c>
      <c r="G4215">
        <v>80000</v>
      </c>
    </row>
    <row r="4216" spans="1:7" x14ac:dyDescent="0.2">
      <c r="A4216">
        <v>54</v>
      </c>
      <c r="B4216" t="s">
        <v>144</v>
      </c>
      <c r="C4216" t="s">
        <v>52</v>
      </c>
      <c r="D4216" t="s">
        <v>53</v>
      </c>
      <c r="E4216">
        <v>2019</v>
      </c>
      <c r="F4216" t="s">
        <v>1</v>
      </c>
      <c r="G4216">
        <v>89850</v>
      </c>
    </row>
    <row r="4217" spans="1:7" x14ac:dyDescent="0.2">
      <c r="A4217">
        <v>54</v>
      </c>
      <c r="B4217" t="s">
        <v>144</v>
      </c>
      <c r="C4217" t="s">
        <v>52</v>
      </c>
      <c r="D4217" t="s">
        <v>53</v>
      </c>
      <c r="E4217">
        <v>2018</v>
      </c>
      <c r="F4217" t="s">
        <v>1</v>
      </c>
      <c r="G4217">
        <v>84800</v>
      </c>
    </row>
    <row r="4218" spans="1:7" x14ac:dyDescent="0.2">
      <c r="A4218">
        <v>54</v>
      </c>
      <c r="B4218" t="s">
        <v>144</v>
      </c>
      <c r="C4218" t="s">
        <v>52</v>
      </c>
      <c r="D4218" t="s">
        <v>53</v>
      </c>
      <c r="E4218">
        <v>2020</v>
      </c>
      <c r="F4218" t="s">
        <v>1</v>
      </c>
      <c r="G4218">
        <v>95300</v>
      </c>
    </row>
    <row r="4219" spans="1:7" x14ac:dyDescent="0.2">
      <c r="A4219">
        <v>54</v>
      </c>
      <c r="B4219" t="s">
        <v>144</v>
      </c>
      <c r="C4219" t="s">
        <v>52</v>
      </c>
      <c r="D4219" t="s">
        <v>53</v>
      </c>
      <c r="E4219">
        <v>2018</v>
      </c>
      <c r="F4219" t="s">
        <v>0</v>
      </c>
      <c r="G4219">
        <v>83900</v>
      </c>
    </row>
    <row r="4220" spans="1:7" x14ac:dyDescent="0.2">
      <c r="A4220">
        <v>54</v>
      </c>
      <c r="B4220" t="s">
        <v>144</v>
      </c>
      <c r="C4220" t="s">
        <v>52</v>
      </c>
      <c r="D4220" t="s">
        <v>53</v>
      </c>
      <c r="E4220">
        <v>2020</v>
      </c>
      <c r="F4220" t="s">
        <v>0</v>
      </c>
      <c r="G4220">
        <v>93450</v>
      </c>
    </row>
    <row r="4221" spans="1:7" x14ac:dyDescent="0.2">
      <c r="A4221">
        <v>54</v>
      </c>
      <c r="B4221" t="s">
        <v>144</v>
      </c>
      <c r="C4221" t="s">
        <v>52</v>
      </c>
      <c r="D4221" t="s">
        <v>53</v>
      </c>
      <c r="E4221">
        <v>2019</v>
      </c>
      <c r="F4221" t="s">
        <v>0</v>
      </c>
      <c r="G4221">
        <v>88460</v>
      </c>
    </row>
    <row r="4222" spans="1:7" x14ac:dyDescent="0.2">
      <c r="A4222">
        <v>54</v>
      </c>
      <c r="B4222" t="s">
        <v>144</v>
      </c>
      <c r="C4222" t="s">
        <v>52</v>
      </c>
      <c r="D4222" t="s">
        <v>53</v>
      </c>
      <c r="E4222">
        <v>2015</v>
      </c>
      <c r="F4222" t="s">
        <v>135</v>
      </c>
      <c r="G4222">
        <v>75642.5</v>
      </c>
    </row>
    <row r="4223" spans="1:7" x14ac:dyDescent="0.2">
      <c r="A4223">
        <v>54</v>
      </c>
      <c r="B4223" t="s">
        <v>145</v>
      </c>
      <c r="C4223" t="s">
        <v>52</v>
      </c>
      <c r="D4223" t="s">
        <v>53</v>
      </c>
      <c r="E4223">
        <v>2017</v>
      </c>
      <c r="F4223" t="s">
        <v>135</v>
      </c>
      <c r="G4223">
        <v>80426.100000000006</v>
      </c>
    </row>
    <row r="4224" spans="1:7" x14ac:dyDescent="0.2">
      <c r="A4224">
        <v>54</v>
      </c>
      <c r="B4224" t="s">
        <v>145</v>
      </c>
      <c r="C4224" t="s">
        <v>52</v>
      </c>
      <c r="D4224" t="s">
        <v>53</v>
      </c>
      <c r="E4224">
        <v>2020</v>
      </c>
      <c r="F4224" t="s">
        <v>0</v>
      </c>
      <c r="G4224">
        <v>97200</v>
      </c>
    </row>
    <row r="4225" spans="1:7" x14ac:dyDescent="0.2">
      <c r="A4225">
        <v>54</v>
      </c>
      <c r="B4225" t="s">
        <v>145</v>
      </c>
      <c r="C4225" t="s">
        <v>52</v>
      </c>
      <c r="D4225" t="s">
        <v>53</v>
      </c>
      <c r="E4225">
        <v>2019</v>
      </c>
      <c r="F4225" t="s">
        <v>0</v>
      </c>
      <c r="G4225">
        <v>92600</v>
      </c>
    </row>
    <row r="4226" spans="1:7" x14ac:dyDescent="0.2">
      <c r="A4226">
        <v>54</v>
      </c>
      <c r="B4226" t="s">
        <v>145</v>
      </c>
      <c r="C4226" t="s">
        <v>52</v>
      </c>
      <c r="D4226" t="s">
        <v>53</v>
      </c>
      <c r="E4226">
        <v>2021</v>
      </c>
      <c r="F4226" t="s">
        <v>0</v>
      </c>
      <c r="G4226">
        <v>102000</v>
      </c>
    </row>
    <row r="4227" spans="1:7" x14ac:dyDescent="0.2">
      <c r="A4227">
        <v>54</v>
      </c>
      <c r="B4227" t="s">
        <v>145</v>
      </c>
      <c r="C4227" t="s">
        <v>52</v>
      </c>
      <c r="D4227" t="s">
        <v>53</v>
      </c>
      <c r="E4227">
        <v>2018</v>
      </c>
      <c r="F4227" t="s">
        <v>134</v>
      </c>
      <c r="G4227">
        <v>88500</v>
      </c>
    </row>
    <row r="4228" spans="1:7" x14ac:dyDescent="0.2">
      <c r="A4228">
        <v>54</v>
      </c>
      <c r="B4228" t="s">
        <v>145</v>
      </c>
      <c r="C4228" t="s">
        <v>52</v>
      </c>
      <c r="D4228" t="s">
        <v>53</v>
      </c>
      <c r="E4228">
        <v>2020</v>
      </c>
      <c r="F4228" t="s">
        <v>1</v>
      </c>
      <c r="G4228">
        <v>99000</v>
      </c>
    </row>
    <row r="4229" spans="1:7" x14ac:dyDescent="0.2">
      <c r="A4229">
        <v>54</v>
      </c>
      <c r="B4229" t="s">
        <v>145</v>
      </c>
      <c r="C4229" t="s">
        <v>52</v>
      </c>
      <c r="D4229" t="s">
        <v>53</v>
      </c>
      <c r="E4229">
        <v>2019</v>
      </c>
      <c r="F4229" t="s">
        <v>1</v>
      </c>
      <c r="G4229">
        <v>93400</v>
      </c>
    </row>
    <row r="4230" spans="1:7" x14ac:dyDescent="0.2">
      <c r="A4230">
        <v>54</v>
      </c>
      <c r="B4230" t="s">
        <v>145</v>
      </c>
      <c r="C4230" t="s">
        <v>52</v>
      </c>
      <c r="D4230" t="s">
        <v>53</v>
      </c>
      <c r="E4230">
        <v>2021</v>
      </c>
      <c r="F4230" t="s">
        <v>1</v>
      </c>
      <c r="G4230">
        <v>104900</v>
      </c>
    </row>
    <row r="4231" spans="1:7" x14ac:dyDescent="0.2">
      <c r="A4231">
        <v>54</v>
      </c>
      <c r="B4231" t="s">
        <v>145</v>
      </c>
      <c r="C4231" t="s">
        <v>52</v>
      </c>
      <c r="D4231" t="s">
        <v>53</v>
      </c>
      <c r="E4231">
        <v>2019</v>
      </c>
      <c r="F4231" t="s">
        <v>133</v>
      </c>
      <c r="G4231">
        <v>91900</v>
      </c>
    </row>
    <row r="4232" spans="1:7" x14ac:dyDescent="0.2">
      <c r="A4232">
        <v>54</v>
      </c>
      <c r="B4232" t="s">
        <v>145</v>
      </c>
      <c r="C4232" t="s">
        <v>52</v>
      </c>
      <c r="D4232" t="s">
        <v>53</v>
      </c>
      <c r="E4232">
        <v>2021</v>
      </c>
      <c r="F4232" t="s">
        <v>133</v>
      </c>
      <c r="G4232">
        <v>99400</v>
      </c>
    </row>
    <row r="4233" spans="1:7" x14ac:dyDescent="0.2">
      <c r="A4233">
        <v>54</v>
      </c>
      <c r="B4233" t="s">
        <v>145</v>
      </c>
      <c r="C4233" t="s">
        <v>52</v>
      </c>
      <c r="D4233" t="s">
        <v>53</v>
      </c>
      <c r="E4233">
        <v>2020</v>
      </c>
      <c r="F4233" t="s">
        <v>133</v>
      </c>
      <c r="G4233">
        <v>95600</v>
      </c>
    </row>
    <row r="4234" spans="1:7" x14ac:dyDescent="0.2">
      <c r="A4234">
        <v>54</v>
      </c>
      <c r="B4234" t="s">
        <v>145</v>
      </c>
      <c r="C4234" t="s">
        <v>52</v>
      </c>
      <c r="D4234" t="s">
        <v>53</v>
      </c>
      <c r="E4234">
        <v>2016</v>
      </c>
      <c r="F4234" t="s">
        <v>135</v>
      </c>
      <c r="G4234">
        <v>76762.8</v>
      </c>
    </row>
    <row r="4235" spans="1:7" x14ac:dyDescent="0.2">
      <c r="A4235">
        <v>54</v>
      </c>
      <c r="B4235" t="s">
        <v>146</v>
      </c>
      <c r="C4235" t="s">
        <v>52</v>
      </c>
      <c r="D4235" t="s">
        <v>53</v>
      </c>
      <c r="E4235">
        <v>2017</v>
      </c>
      <c r="F4235" t="s">
        <v>135</v>
      </c>
      <c r="G4235">
        <v>80426.100000000006</v>
      </c>
    </row>
    <row r="4236" spans="1:7" x14ac:dyDescent="0.2">
      <c r="A4236">
        <v>54</v>
      </c>
      <c r="B4236" t="s">
        <v>146</v>
      </c>
      <c r="C4236" t="s">
        <v>52</v>
      </c>
      <c r="D4236" t="s">
        <v>53</v>
      </c>
      <c r="E4236">
        <v>2021</v>
      </c>
      <c r="F4236" t="s">
        <v>133</v>
      </c>
      <c r="G4236">
        <v>105100</v>
      </c>
    </row>
    <row r="4237" spans="1:7" x14ac:dyDescent="0.2">
      <c r="A4237">
        <v>54</v>
      </c>
      <c r="B4237" t="s">
        <v>146</v>
      </c>
      <c r="C4237" t="s">
        <v>52</v>
      </c>
      <c r="D4237" t="s">
        <v>53</v>
      </c>
      <c r="E4237">
        <v>2020</v>
      </c>
      <c r="F4237" t="s">
        <v>133</v>
      </c>
      <c r="G4237">
        <v>100100</v>
      </c>
    </row>
    <row r="4238" spans="1:7" x14ac:dyDescent="0.2">
      <c r="A4238">
        <v>54</v>
      </c>
      <c r="B4238" t="s">
        <v>146</v>
      </c>
      <c r="C4238" t="s">
        <v>52</v>
      </c>
      <c r="D4238" t="s">
        <v>53</v>
      </c>
      <c r="E4238">
        <v>2022</v>
      </c>
      <c r="F4238" t="s">
        <v>133</v>
      </c>
      <c r="G4238">
        <v>110500</v>
      </c>
    </row>
    <row r="4239" spans="1:7" x14ac:dyDescent="0.2">
      <c r="A4239">
        <v>54</v>
      </c>
      <c r="B4239" t="s">
        <v>146</v>
      </c>
      <c r="C4239" t="s">
        <v>52</v>
      </c>
      <c r="D4239" t="s">
        <v>53</v>
      </c>
      <c r="E4239">
        <v>2018</v>
      </c>
      <c r="F4239" t="s">
        <v>135</v>
      </c>
      <c r="G4239">
        <v>90725</v>
      </c>
    </row>
    <row r="4240" spans="1:7" x14ac:dyDescent="0.2">
      <c r="A4240">
        <v>54</v>
      </c>
      <c r="B4240" t="s">
        <v>146</v>
      </c>
      <c r="C4240" t="s">
        <v>52</v>
      </c>
      <c r="D4240" t="s">
        <v>53</v>
      </c>
      <c r="E4240">
        <v>2021</v>
      </c>
      <c r="F4240" t="s">
        <v>0</v>
      </c>
      <c r="G4240">
        <v>106200</v>
      </c>
    </row>
    <row r="4241" spans="1:7" x14ac:dyDescent="0.2">
      <c r="A4241">
        <v>54</v>
      </c>
      <c r="B4241" t="s">
        <v>146</v>
      </c>
      <c r="C4241" t="s">
        <v>52</v>
      </c>
      <c r="D4241" t="s">
        <v>53</v>
      </c>
      <c r="E4241">
        <v>2020</v>
      </c>
      <c r="F4241" t="s">
        <v>0</v>
      </c>
      <c r="G4241">
        <v>100500</v>
      </c>
    </row>
    <row r="4242" spans="1:7" x14ac:dyDescent="0.2">
      <c r="A4242">
        <v>54</v>
      </c>
      <c r="B4242" t="s">
        <v>146</v>
      </c>
      <c r="C4242" t="s">
        <v>52</v>
      </c>
      <c r="D4242" t="s">
        <v>53</v>
      </c>
      <c r="E4242">
        <v>2022</v>
      </c>
      <c r="F4242" t="s">
        <v>0</v>
      </c>
      <c r="G4242">
        <v>112400</v>
      </c>
    </row>
    <row r="4243" spans="1:7" x14ac:dyDescent="0.2">
      <c r="A4243">
        <v>54</v>
      </c>
      <c r="B4243" t="s">
        <v>146</v>
      </c>
      <c r="C4243" t="s">
        <v>52</v>
      </c>
      <c r="D4243" t="s">
        <v>53</v>
      </c>
      <c r="E4243">
        <v>2019</v>
      </c>
      <c r="F4243" t="s">
        <v>134</v>
      </c>
      <c r="G4243">
        <v>95400</v>
      </c>
    </row>
    <row r="4244" spans="1:7" x14ac:dyDescent="0.2">
      <c r="A4244">
        <v>54</v>
      </c>
      <c r="B4244" t="s">
        <v>146</v>
      </c>
      <c r="C4244" t="s">
        <v>52</v>
      </c>
      <c r="D4244" t="s">
        <v>53</v>
      </c>
      <c r="E4244">
        <v>2021</v>
      </c>
      <c r="F4244" t="s">
        <v>1</v>
      </c>
      <c r="G4244">
        <v>106800</v>
      </c>
    </row>
    <row r="4245" spans="1:7" x14ac:dyDescent="0.2">
      <c r="A4245">
        <v>54</v>
      </c>
      <c r="B4245" t="s">
        <v>146</v>
      </c>
      <c r="C4245" t="s">
        <v>52</v>
      </c>
      <c r="D4245" t="s">
        <v>53</v>
      </c>
      <c r="E4245">
        <v>2020</v>
      </c>
      <c r="F4245" t="s">
        <v>1</v>
      </c>
      <c r="G4245">
        <v>100800</v>
      </c>
    </row>
    <row r="4246" spans="1:7" x14ac:dyDescent="0.2">
      <c r="A4246">
        <v>54</v>
      </c>
      <c r="B4246" t="s">
        <v>146</v>
      </c>
      <c r="C4246" t="s">
        <v>52</v>
      </c>
      <c r="D4246" t="s">
        <v>53</v>
      </c>
      <c r="E4246">
        <v>2022</v>
      </c>
      <c r="F4246" t="s">
        <v>1</v>
      </c>
      <c r="G4246">
        <v>113300</v>
      </c>
    </row>
    <row r="4247" spans="1:7" x14ac:dyDescent="0.2">
      <c r="A4247">
        <v>55</v>
      </c>
      <c r="B4247" t="s">
        <v>136</v>
      </c>
      <c r="C4247" t="s">
        <v>128</v>
      </c>
      <c r="D4247" t="s">
        <v>53</v>
      </c>
      <c r="E4247">
        <v>2007</v>
      </c>
      <c r="F4247" t="s">
        <v>135</v>
      </c>
      <c r="G4247">
        <v>47965</v>
      </c>
    </row>
    <row r="4248" spans="1:7" x14ac:dyDescent="0.2">
      <c r="A4248">
        <v>55</v>
      </c>
      <c r="B4248" t="s">
        <v>136</v>
      </c>
      <c r="C4248" t="s">
        <v>128</v>
      </c>
      <c r="D4248" t="s">
        <v>53</v>
      </c>
      <c r="E4248">
        <v>2008</v>
      </c>
      <c r="F4248" t="s">
        <v>135</v>
      </c>
      <c r="G4248">
        <v>61198</v>
      </c>
    </row>
    <row r="4249" spans="1:7" x14ac:dyDescent="0.2">
      <c r="A4249">
        <v>55</v>
      </c>
      <c r="B4249" t="s">
        <v>136</v>
      </c>
      <c r="C4249" t="s">
        <v>128</v>
      </c>
      <c r="D4249" t="s">
        <v>53</v>
      </c>
      <c r="E4249">
        <v>2009</v>
      </c>
      <c r="F4249" t="s">
        <v>134</v>
      </c>
      <c r="G4249">
        <v>65400</v>
      </c>
    </row>
    <row r="4250" spans="1:7" x14ac:dyDescent="0.2">
      <c r="A4250">
        <v>55</v>
      </c>
      <c r="B4250" t="s">
        <v>136</v>
      </c>
      <c r="C4250" t="s">
        <v>128</v>
      </c>
      <c r="D4250" t="s">
        <v>53</v>
      </c>
      <c r="E4250">
        <v>2010</v>
      </c>
      <c r="F4250" t="s">
        <v>0</v>
      </c>
      <c r="G4250">
        <v>71400</v>
      </c>
    </row>
    <row r="4251" spans="1:7" x14ac:dyDescent="0.2">
      <c r="A4251">
        <v>55</v>
      </c>
      <c r="B4251" t="s">
        <v>136</v>
      </c>
      <c r="C4251" t="s">
        <v>128</v>
      </c>
      <c r="D4251" t="s">
        <v>53</v>
      </c>
      <c r="E4251">
        <v>2011</v>
      </c>
      <c r="F4251" t="s">
        <v>0</v>
      </c>
      <c r="G4251">
        <v>78800</v>
      </c>
    </row>
    <row r="4252" spans="1:7" x14ac:dyDescent="0.2">
      <c r="A4252">
        <v>55</v>
      </c>
      <c r="B4252" t="s">
        <v>136</v>
      </c>
      <c r="C4252" t="s">
        <v>128</v>
      </c>
      <c r="D4252" t="s">
        <v>53</v>
      </c>
      <c r="E4252">
        <v>2011</v>
      </c>
      <c r="F4252" t="s">
        <v>1</v>
      </c>
      <c r="G4252">
        <v>82100</v>
      </c>
    </row>
    <row r="4253" spans="1:7" x14ac:dyDescent="0.2">
      <c r="A4253">
        <v>55</v>
      </c>
      <c r="B4253" t="s">
        <v>136</v>
      </c>
      <c r="C4253" t="s">
        <v>128</v>
      </c>
      <c r="D4253" t="s">
        <v>53</v>
      </c>
      <c r="E4253">
        <v>2012</v>
      </c>
      <c r="F4253" t="s">
        <v>0</v>
      </c>
      <c r="G4253">
        <v>85500</v>
      </c>
    </row>
    <row r="4254" spans="1:7" x14ac:dyDescent="0.2">
      <c r="A4254">
        <v>55</v>
      </c>
      <c r="B4254" t="s">
        <v>136</v>
      </c>
      <c r="C4254" t="s">
        <v>128</v>
      </c>
      <c r="D4254" t="s">
        <v>53</v>
      </c>
      <c r="E4254">
        <v>2012</v>
      </c>
      <c r="F4254" t="s">
        <v>1</v>
      </c>
      <c r="G4254">
        <v>91400</v>
      </c>
    </row>
    <row r="4255" spans="1:7" x14ac:dyDescent="0.2">
      <c r="A4255">
        <v>55</v>
      </c>
      <c r="B4255" t="s">
        <v>136</v>
      </c>
      <c r="C4255" t="s">
        <v>128</v>
      </c>
      <c r="D4255" t="s">
        <v>53</v>
      </c>
      <c r="E4255">
        <v>2010</v>
      </c>
      <c r="F4255" t="s">
        <v>1</v>
      </c>
      <c r="G4255">
        <v>73300</v>
      </c>
    </row>
    <row r="4256" spans="1:7" x14ac:dyDescent="0.2">
      <c r="A4256">
        <v>55</v>
      </c>
      <c r="B4256" t="s">
        <v>137</v>
      </c>
      <c r="C4256" t="s">
        <v>128</v>
      </c>
      <c r="D4256" t="s">
        <v>53</v>
      </c>
      <c r="E4256">
        <v>2008</v>
      </c>
      <c r="F4256" t="s">
        <v>135</v>
      </c>
      <c r="G4256">
        <v>61198</v>
      </c>
    </row>
    <row r="4257" spans="1:7" x14ac:dyDescent="0.2">
      <c r="A4257">
        <v>55</v>
      </c>
      <c r="B4257" t="s">
        <v>137</v>
      </c>
      <c r="C4257" t="s">
        <v>128</v>
      </c>
      <c r="D4257" t="s">
        <v>53</v>
      </c>
      <c r="E4257">
        <v>2012</v>
      </c>
      <c r="F4257" t="s">
        <v>1</v>
      </c>
      <c r="G4257">
        <v>74700</v>
      </c>
    </row>
    <row r="4258" spans="1:7" x14ac:dyDescent="0.2">
      <c r="A4258">
        <v>55</v>
      </c>
      <c r="B4258" t="s">
        <v>137</v>
      </c>
      <c r="C4258" t="s">
        <v>128</v>
      </c>
      <c r="D4258" t="s">
        <v>53</v>
      </c>
      <c r="E4258">
        <v>2011</v>
      </c>
      <c r="F4258" t="s">
        <v>0</v>
      </c>
      <c r="G4258">
        <v>67500</v>
      </c>
    </row>
    <row r="4259" spans="1:7" x14ac:dyDescent="0.2">
      <c r="A4259">
        <v>55</v>
      </c>
      <c r="B4259" t="s">
        <v>137</v>
      </c>
      <c r="C4259" t="s">
        <v>128</v>
      </c>
      <c r="D4259" t="s">
        <v>53</v>
      </c>
      <c r="E4259">
        <v>2009</v>
      </c>
      <c r="F4259" t="s">
        <v>135</v>
      </c>
      <c r="G4259">
        <v>61170</v>
      </c>
    </row>
    <row r="4260" spans="1:7" x14ac:dyDescent="0.2">
      <c r="A4260">
        <v>55</v>
      </c>
      <c r="B4260" t="s">
        <v>137</v>
      </c>
      <c r="C4260" t="s">
        <v>128</v>
      </c>
      <c r="D4260" t="s">
        <v>53</v>
      </c>
      <c r="E4260">
        <v>2013</v>
      </c>
      <c r="F4260" t="s">
        <v>0</v>
      </c>
      <c r="G4260">
        <v>77900</v>
      </c>
    </row>
    <row r="4261" spans="1:7" x14ac:dyDescent="0.2">
      <c r="A4261">
        <v>55</v>
      </c>
      <c r="B4261" t="s">
        <v>137</v>
      </c>
      <c r="C4261" t="s">
        <v>128</v>
      </c>
      <c r="D4261" t="s">
        <v>53</v>
      </c>
      <c r="E4261">
        <v>2011</v>
      </c>
      <c r="F4261" t="s">
        <v>1</v>
      </c>
      <c r="G4261">
        <v>68500</v>
      </c>
    </row>
    <row r="4262" spans="1:7" x14ac:dyDescent="0.2">
      <c r="A4262">
        <v>55</v>
      </c>
      <c r="B4262" t="s">
        <v>137</v>
      </c>
      <c r="C4262" t="s">
        <v>128</v>
      </c>
      <c r="D4262" t="s">
        <v>53</v>
      </c>
      <c r="E4262">
        <v>2010</v>
      </c>
      <c r="F4262" t="s">
        <v>134</v>
      </c>
      <c r="G4262">
        <v>64000</v>
      </c>
    </row>
    <row r="4263" spans="1:7" x14ac:dyDescent="0.2">
      <c r="A4263">
        <v>55</v>
      </c>
      <c r="B4263" t="s">
        <v>137</v>
      </c>
      <c r="C4263" t="s">
        <v>128</v>
      </c>
      <c r="D4263" t="s">
        <v>53</v>
      </c>
      <c r="E4263">
        <v>2013</v>
      </c>
      <c r="F4263" t="s">
        <v>1</v>
      </c>
      <c r="G4263">
        <v>81400</v>
      </c>
    </row>
    <row r="4264" spans="1:7" x14ac:dyDescent="0.2">
      <c r="A4264">
        <v>55</v>
      </c>
      <c r="B4264" t="s">
        <v>137</v>
      </c>
      <c r="C4264" t="s">
        <v>128</v>
      </c>
      <c r="D4264" t="s">
        <v>53</v>
      </c>
      <c r="E4264">
        <v>2012</v>
      </c>
      <c r="F4264" t="s">
        <v>0</v>
      </c>
      <c r="G4264">
        <v>72200</v>
      </c>
    </row>
    <row r="4265" spans="1:7" x14ac:dyDescent="0.2">
      <c r="A4265">
        <v>55</v>
      </c>
      <c r="B4265" t="s">
        <v>138</v>
      </c>
      <c r="C4265" t="s">
        <v>128</v>
      </c>
      <c r="D4265" t="s">
        <v>53</v>
      </c>
      <c r="E4265">
        <v>2011</v>
      </c>
      <c r="F4265" t="s">
        <v>134</v>
      </c>
      <c r="G4265">
        <v>69400</v>
      </c>
    </row>
    <row r="4266" spans="1:7" x14ac:dyDescent="0.2">
      <c r="A4266">
        <v>55</v>
      </c>
      <c r="B4266" t="s">
        <v>138</v>
      </c>
      <c r="C4266" t="s">
        <v>128</v>
      </c>
      <c r="D4266" t="s">
        <v>53</v>
      </c>
      <c r="E4266">
        <v>2013</v>
      </c>
      <c r="F4266" t="s">
        <v>0</v>
      </c>
      <c r="G4266">
        <v>81600</v>
      </c>
    </row>
    <row r="4267" spans="1:7" x14ac:dyDescent="0.2">
      <c r="A4267">
        <v>55</v>
      </c>
      <c r="B4267" t="s">
        <v>138</v>
      </c>
      <c r="C4267" t="s">
        <v>128</v>
      </c>
      <c r="D4267" t="s">
        <v>53</v>
      </c>
      <c r="E4267">
        <v>2012</v>
      </c>
      <c r="F4267" t="s">
        <v>0</v>
      </c>
      <c r="G4267">
        <v>75600</v>
      </c>
    </row>
    <row r="4268" spans="1:7" x14ac:dyDescent="0.2">
      <c r="A4268">
        <v>55</v>
      </c>
      <c r="B4268" t="s">
        <v>138</v>
      </c>
      <c r="C4268" t="s">
        <v>128</v>
      </c>
      <c r="D4268" t="s">
        <v>53</v>
      </c>
      <c r="E4268">
        <v>2013</v>
      </c>
      <c r="F4268" t="s">
        <v>1</v>
      </c>
      <c r="G4268">
        <v>85500</v>
      </c>
    </row>
    <row r="4269" spans="1:7" x14ac:dyDescent="0.2">
      <c r="A4269">
        <v>55</v>
      </c>
      <c r="B4269" t="s">
        <v>138</v>
      </c>
      <c r="C4269" t="s">
        <v>128</v>
      </c>
      <c r="D4269" t="s">
        <v>53</v>
      </c>
      <c r="E4269">
        <v>2012</v>
      </c>
      <c r="F4269" t="s">
        <v>1</v>
      </c>
      <c r="G4269">
        <v>77700</v>
      </c>
    </row>
    <row r="4270" spans="1:7" x14ac:dyDescent="0.2">
      <c r="A4270">
        <v>55</v>
      </c>
      <c r="B4270" t="s">
        <v>138</v>
      </c>
      <c r="C4270" t="s">
        <v>128</v>
      </c>
      <c r="D4270" t="s">
        <v>53</v>
      </c>
      <c r="E4270">
        <v>2010</v>
      </c>
      <c r="F4270" t="s">
        <v>135</v>
      </c>
      <c r="G4270">
        <v>64841</v>
      </c>
    </row>
    <row r="4271" spans="1:7" x14ac:dyDescent="0.2">
      <c r="A4271">
        <v>55</v>
      </c>
      <c r="B4271" t="s">
        <v>138</v>
      </c>
      <c r="C4271" t="s">
        <v>128</v>
      </c>
      <c r="D4271" t="s">
        <v>53</v>
      </c>
      <c r="E4271">
        <v>2014</v>
      </c>
      <c r="F4271" t="s">
        <v>0</v>
      </c>
      <c r="G4271">
        <v>88100</v>
      </c>
    </row>
    <row r="4272" spans="1:7" x14ac:dyDescent="0.2">
      <c r="A4272">
        <v>55</v>
      </c>
      <c r="B4272" t="s">
        <v>138</v>
      </c>
      <c r="C4272" t="s">
        <v>128</v>
      </c>
      <c r="D4272" t="s">
        <v>53</v>
      </c>
      <c r="E4272">
        <v>2014</v>
      </c>
      <c r="F4272" t="s">
        <v>1</v>
      </c>
      <c r="G4272">
        <v>94500</v>
      </c>
    </row>
    <row r="4273" spans="1:7" x14ac:dyDescent="0.2">
      <c r="A4273">
        <v>55</v>
      </c>
      <c r="B4273" t="s">
        <v>139</v>
      </c>
      <c r="C4273" t="s">
        <v>128</v>
      </c>
      <c r="D4273" t="s">
        <v>53</v>
      </c>
      <c r="E4273">
        <v>2013</v>
      </c>
      <c r="F4273" t="s">
        <v>1</v>
      </c>
      <c r="G4273">
        <v>86180</v>
      </c>
    </row>
    <row r="4274" spans="1:7" x14ac:dyDescent="0.2">
      <c r="A4274">
        <v>55</v>
      </c>
      <c r="B4274" t="s">
        <v>139</v>
      </c>
      <c r="C4274" t="s">
        <v>128</v>
      </c>
      <c r="D4274" t="s">
        <v>53</v>
      </c>
      <c r="E4274">
        <v>2015</v>
      </c>
      <c r="F4274" t="s">
        <v>0</v>
      </c>
      <c r="G4274">
        <v>100800</v>
      </c>
    </row>
    <row r="4275" spans="1:7" x14ac:dyDescent="0.2">
      <c r="A4275">
        <v>55</v>
      </c>
      <c r="B4275" t="s">
        <v>139</v>
      </c>
      <c r="C4275" t="s">
        <v>128</v>
      </c>
      <c r="D4275" t="s">
        <v>53</v>
      </c>
      <c r="E4275">
        <v>2011</v>
      </c>
      <c r="F4275" t="s">
        <v>135</v>
      </c>
      <c r="G4275">
        <v>70677</v>
      </c>
    </row>
    <row r="4276" spans="1:7" x14ac:dyDescent="0.2">
      <c r="A4276">
        <v>55</v>
      </c>
      <c r="B4276" t="s">
        <v>139</v>
      </c>
      <c r="C4276" t="s">
        <v>128</v>
      </c>
      <c r="D4276" t="s">
        <v>53</v>
      </c>
      <c r="E4276">
        <v>2014</v>
      </c>
      <c r="F4276" t="s">
        <v>0</v>
      </c>
      <c r="G4276">
        <v>92500</v>
      </c>
    </row>
    <row r="4277" spans="1:7" x14ac:dyDescent="0.2">
      <c r="A4277">
        <v>55</v>
      </c>
      <c r="B4277" t="s">
        <v>139</v>
      </c>
      <c r="C4277" t="s">
        <v>128</v>
      </c>
      <c r="D4277" t="s">
        <v>53</v>
      </c>
      <c r="E4277">
        <v>2015</v>
      </c>
      <c r="F4277" t="s">
        <v>1</v>
      </c>
      <c r="G4277">
        <v>106300</v>
      </c>
    </row>
    <row r="4278" spans="1:7" x14ac:dyDescent="0.2">
      <c r="A4278">
        <v>55</v>
      </c>
      <c r="B4278" t="s">
        <v>139</v>
      </c>
      <c r="C4278" t="s">
        <v>128</v>
      </c>
      <c r="D4278" t="s">
        <v>53</v>
      </c>
      <c r="E4278">
        <v>2012</v>
      </c>
      <c r="F4278" t="s">
        <v>134</v>
      </c>
      <c r="G4278">
        <v>77700</v>
      </c>
    </row>
    <row r="4279" spans="1:7" x14ac:dyDescent="0.2">
      <c r="A4279">
        <v>55</v>
      </c>
      <c r="B4279" t="s">
        <v>139</v>
      </c>
      <c r="C4279" t="s">
        <v>128</v>
      </c>
      <c r="D4279" t="s">
        <v>53</v>
      </c>
      <c r="E4279">
        <v>2014</v>
      </c>
      <c r="F4279" t="s">
        <v>1</v>
      </c>
      <c r="G4279">
        <v>95700</v>
      </c>
    </row>
    <row r="4280" spans="1:7" x14ac:dyDescent="0.2">
      <c r="A4280">
        <v>55</v>
      </c>
      <c r="B4280" t="s">
        <v>139</v>
      </c>
      <c r="C4280" t="s">
        <v>128</v>
      </c>
      <c r="D4280" t="s">
        <v>53</v>
      </c>
      <c r="E4280">
        <v>2013</v>
      </c>
      <c r="F4280" t="s">
        <v>0</v>
      </c>
      <c r="G4280">
        <v>84700</v>
      </c>
    </row>
    <row r="4281" spans="1:7" x14ac:dyDescent="0.2">
      <c r="A4281">
        <v>55</v>
      </c>
      <c r="B4281" t="s">
        <v>140</v>
      </c>
      <c r="C4281" t="s">
        <v>128</v>
      </c>
      <c r="D4281" t="s">
        <v>53</v>
      </c>
      <c r="E4281">
        <v>2011</v>
      </c>
      <c r="F4281" t="s">
        <v>135</v>
      </c>
      <c r="G4281">
        <v>70677</v>
      </c>
    </row>
    <row r="4282" spans="1:7" x14ac:dyDescent="0.2">
      <c r="A4282">
        <v>55</v>
      </c>
      <c r="B4282" t="s">
        <v>140</v>
      </c>
      <c r="C4282" t="s">
        <v>128</v>
      </c>
      <c r="D4282" t="s">
        <v>53</v>
      </c>
      <c r="E4282">
        <v>2015</v>
      </c>
      <c r="F4282" t="s">
        <v>1</v>
      </c>
      <c r="G4282">
        <v>104700</v>
      </c>
    </row>
    <row r="4283" spans="1:7" x14ac:dyDescent="0.2">
      <c r="A4283">
        <v>55</v>
      </c>
      <c r="B4283" t="s">
        <v>140</v>
      </c>
      <c r="C4283" t="s">
        <v>128</v>
      </c>
      <c r="D4283" t="s">
        <v>53</v>
      </c>
      <c r="E4283">
        <v>2014</v>
      </c>
      <c r="F4283" t="s">
        <v>0</v>
      </c>
      <c r="G4283">
        <v>94700</v>
      </c>
    </row>
    <row r="4284" spans="1:7" x14ac:dyDescent="0.2">
      <c r="A4284">
        <v>55</v>
      </c>
      <c r="B4284" t="s">
        <v>140</v>
      </c>
      <c r="C4284" t="s">
        <v>128</v>
      </c>
      <c r="D4284" t="s">
        <v>53</v>
      </c>
      <c r="E4284">
        <v>2012</v>
      </c>
      <c r="F4284" t="s">
        <v>135</v>
      </c>
      <c r="G4284">
        <v>78200</v>
      </c>
    </row>
    <row r="4285" spans="1:7" x14ac:dyDescent="0.2">
      <c r="A4285">
        <v>55</v>
      </c>
      <c r="B4285" t="s">
        <v>140</v>
      </c>
      <c r="C4285" t="s">
        <v>128</v>
      </c>
      <c r="D4285" t="s">
        <v>53</v>
      </c>
      <c r="E4285">
        <v>2016</v>
      </c>
      <c r="F4285" t="s">
        <v>0</v>
      </c>
      <c r="G4285">
        <v>112600</v>
      </c>
    </row>
    <row r="4286" spans="1:7" x14ac:dyDescent="0.2">
      <c r="A4286">
        <v>55</v>
      </c>
      <c r="B4286" t="s">
        <v>140</v>
      </c>
      <c r="C4286" t="s">
        <v>128</v>
      </c>
      <c r="D4286" t="s">
        <v>53</v>
      </c>
      <c r="E4286">
        <v>2014</v>
      </c>
      <c r="F4286" t="s">
        <v>1</v>
      </c>
      <c r="G4286">
        <v>95100</v>
      </c>
    </row>
    <row r="4287" spans="1:7" x14ac:dyDescent="0.2">
      <c r="A4287">
        <v>55</v>
      </c>
      <c r="B4287" t="s">
        <v>140</v>
      </c>
      <c r="C4287" t="s">
        <v>128</v>
      </c>
      <c r="D4287" t="s">
        <v>53</v>
      </c>
      <c r="E4287">
        <v>2013</v>
      </c>
      <c r="F4287" t="s">
        <v>134</v>
      </c>
      <c r="G4287">
        <v>86800</v>
      </c>
    </row>
    <row r="4288" spans="1:7" x14ac:dyDescent="0.2">
      <c r="A4288">
        <v>55</v>
      </c>
      <c r="B4288" t="s">
        <v>140</v>
      </c>
      <c r="C4288" t="s">
        <v>128</v>
      </c>
      <c r="D4288" t="s">
        <v>53</v>
      </c>
      <c r="E4288">
        <v>2016</v>
      </c>
      <c r="F4288" t="s">
        <v>1</v>
      </c>
      <c r="G4288">
        <v>115200</v>
      </c>
    </row>
    <row r="4289" spans="1:7" x14ac:dyDescent="0.2">
      <c r="A4289">
        <v>55</v>
      </c>
      <c r="B4289" t="s">
        <v>140</v>
      </c>
      <c r="C4289" t="s">
        <v>128</v>
      </c>
      <c r="D4289" t="s">
        <v>53</v>
      </c>
      <c r="E4289">
        <v>2015</v>
      </c>
      <c r="F4289" t="s">
        <v>0</v>
      </c>
      <c r="G4289">
        <v>102700</v>
      </c>
    </row>
    <row r="4290" spans="1:7" x14ac:dyDescent="0.2">
      <c r="A4290">
        <v>55</v>
      </c>
      <c r="B4290" t="s">
        <v>141</v>
      </c>
      <c r="C4290" t="s">
        <v>128</v>
      </c>
      <c r="D4290" t="s">
        <v>53</v>
      </c>
      <c r="E4290">
        <v>2014</v>
      </c>
      <c r="F4290" t="s">
        <v>134</v>
      </c>
      <c r="G4290">
        <v>92100</v>
      </c>
    </row>
    <row r="4291" spans="1:7" x14ac:dyDescent="0.2">
      <c r="A4291">
        <v>55</v>
      </c>
      <c r="B4291" t="s">
        <v>141</v>
      </c>
      <c r="C4291" t="s">
        <v>128</v>
      </c>
      <c r="D4291" t="s">
        <v>53</v>
      </c>
      <c r="E4291">
        <v>2016</v>
      </c>
      <c r="F4291" t="s">
        <v>0</v>
      </c>
      <c r="G4291">
        <v>101500</v>
      </c>
    </row>
    <row r="4292" spans="1:7" x14ac:dyDescent="0.2">
      <c r="A4292">
        <v>55</v>
      </c>
      <c r="B4292" t="s">
        <v>141</v>
      </c>
      <c r="C4292" t="s">
        <v>128</v>
      </c>
      <c r="D4292" t="s">
        <v>53</v>
      </c>
      <c r="E4292">
        <v>2015</v>
      </c>
      <c r="F4292" t="s">
        <v>0</v>
      </c>
      <c r="G4292">
        <v>96700</v>
      </c>
    </row>
    <row r="4293" spans="1:7" x14ac:dyDescent="0.2">
      <c r="A4293">
        <v>55</v>
      </c>
      <c r="B4293" t="s">
        <v>141</v>
      </c>
      <c r="C4293" t="s">
        <v>128</v>
      </c>
      <c r="D4293" t="s">
        <v>53</v>
      </c>
      <c r="E4293">
        <v>2012</v>
      </c>
      <c r="F4293" t="s">
        <v>135</v>
      </c>
      <c r="G4293">
        <v>78200</v>
      </c>
    </row>
    <row r="4294" spans="1:7" x14ac:dyDescent="0.2">
      <c r="A4294">
        <v>55</v>
      </c>
      <c r="B4294" t="s">
        <v>141</v>
      </c>
      <c r="C4294" t="s">
        <v>128</v>
      </c>
      <c r="D4294" t="s">
        <v>53</v>
      </c>
      <c r="E4294">
        <v>2016</v>
      </c>
      <c r="F4294" t="s">
        <v>1</v>
      </c>
      <c r="G4294">
        <v>106500</v>
      </c>
    </row>
    <row r="4295" spans="1:7" x14ac:dyDescent="0.2">
      <c r="A4295">
        <v>55</v>
      </c>
      <c r="B4295" t="s">
        <v>141</v>
      </c>
      <c r="C4295" t="s">
        <v>128</v>
      </c>
      <c r="D4295" t="s">
        <v>53</v>
      </c>
      <c r="E4295">
        <v>2015</v>
      </c>
      <c r="F4295" t="s">
        <v>1</v>
      </c>
      <c r="G4295">
        <v>99000</v>
      </c>
    </row>
    <row r="4296" spans="1:7" x14ac:dyDescent="0.2">
      <c r="A4296">
        <v>55</v>
      </c>
      <c r="B4296" t="s">
        <v>141</v>
      </c>
      <c r="C4296" t="s">
        <v>128</v>
      </c>
      <c r="D4296" t="s">
        <v>53</v>
      </c>
      <c r="E4296">
        <v>2013</v>
      </c>
      <c r="F4296" t="s">
        <v>135</v>
      </c>
      <c r="G4296">
        <v>85100</v>
      </c>
    </row>
    <row r="4297" spans="1:7" x14ac:dyDescent="0.2">
      <c r="A4297">
        <v>55</v>
      </c>
      <c r="B4297" t="s">
        <v>141</v>
      </c>
      <c r="C4297" t="s">
        <v>128</v>
      </c>
      <c r="D4297" t="s">
        <v>53</v>
      </c>
      <c r="E4297">
        <v>2017</v>
      </c>
      <c r="F4297" t="s">
        <v>0</v>
      </c>
      <c r="G4297">
        <v>106600</v>
      </c>
    </row>
    <row r="4298" spans="1:7" x14ac:dyDescent="0.2">
      <c r="A4298">
        <v>55</v>
      </c>
      <c r="B4298" t="s">
        <v>141</v>
      </c>
      <c r="C4298" t="s">
        <v>128</v>
      </c>
      <c r="D4298" t="s">
        <v>53</v>
      </c>
      <c r="E4298">
        <v>2017</v>
      </c>
      <c r="F4298" t="s">
        <v>1</v>
      </c>
      <c r="G4298">
        <v>115000</v>
      </c>
    </row>
    <row r="4299" spans="1:7" x14ac:dyDescent="0.2">
      <c r="A4299">
        <v>55</v>
      </c>
      <c r="B4299" t="s">
        <v>142</v>
      </c>
      <c r="C4299" t="s">
        <v>128</v>
      </c>
      <c r="D4299" t="s">
        <v>53</v>
      </c>
      <c r="E4299">
        <v>2017</v>
      </c>
      <c r="F4299" t="s">
        <v>0</v>
      </c>
      <c r="G4299">
        <v>101450</v>
      </c>
    </row>
    <row r="4300" spans="1:7" x14ac:dyDescent="0.2">
      <c r="A4300">
        <v>55</v>
      </c>
      <c r="B4300" t="s">
        <v>142</v>
      </c>
      <c r="C4300" t="s">
        <v>128</v>
      </c>
      <c r="D4300" t="s">
        <v>53</v>
      </c>
      <c r="E4300">
        <v>2018</v>
      </c>
      <c r="F4300" t="s">
        <v>1</v>
      </c>
      <c r="G4300">
        <v>113700</v>
      </c>
    </row>
    <row r="4301" spans="1:7" x14ac:dyDescent="0.2">
      <c r="A4301">
        <v>55</v>
      </c>
      <c r="B4301" t="s">
        <v>142</v>
      </c>
      <c r="C4301" t="s">
        <v>128</v>
      </c>
      <c r="D4301" t="s">
        <v>53</v>
      </c>
      <c r="E4301">
        <v>2015</v>
      </c>
      <c r="F4301" t="s">
        <v>134</v>
      </c>
      <c r="G4301">
        <v>92000</v>
      </c>
    </row>
    <row r="4302" spans="1:7" x14ac:dyDescent="0.2">
      <c r="A4302">
        <v>55</v>
      </c>
      <c r="B4302" t="s">
        <v>142</v>
      </c>
      <c r="C4302" t="s">
        <v>128</v>
      </c>
      <c r="D4302" t="s">
        <v>53</v>
      </c>
      <c r="E4302">
        <v>2017</v>
      </c>
      <c r="F4302" t="s">
        <v>1</v>
      </c>
      <c r="G4302">
        <v>105200</v>
      </c>
    </row>
    <row r="4303" spans="1:7" x14ac:dyDescent="0.2">
      <c r="A4303">
        <v>55</v>
      </c>
      <c r="B4303" t="s">
        <v>142</v>
      </c>
      <c r="C4303" t="s">
        <v>128</v>
      </c>
      <c r="D4303" t="s">
        <v>53</v>
      </c>
      <c r="E4303">
        <v>2013</v>
      </c>
      <c r="F4303" t="s">
        <v>135</v>
      </c>
      <c r="G4303">
        <v>85100</v>
      </c>
    </row>
    <row r="4304" spans="1:7" x14ac:dyDescent="0.2">
      <c r="A4304">
        <v>55</v>
      </c>
      <c r="B4304" t="s">
        <v>142</v>
      </c>
      <c r="C4304" t="s">
        <v>128</v>
      </c>
      <c r="D4304" t="s">
        <v>53</v>
      </c>
      <c r="E4304">
        <v>2016</v>
      </c>
      <c r="F4304" t="s">
        <v>0</v>
      </c>
      <c r="G4304">
        <v>96600</v>
      </c>
    </row>
    <row r="4305" spans="1:7" x14ac:dyDescent="0.2">
      <c r="A4305">
        <v>55</v>
      </c>
      <c r="B4305" t="s">
        <v>142</v>
      </c>
      <c r="C4305" t="s">
        <v>128</v>
      </c>
      <c r="D4305" t="s">
        <v>53</v>
      </c>
      <c r="E4305">
        <v>2018</v>
      </c>
      <c r="F4305" t="s">
        <v>0</v>
      </c>
      <c r="G4305">
        <v>107500</v>
      </c>
    </row>
    <row r="4306" spans="1:7" x14ac:dyDescent="0.2">
      <c r="A4306">
        <v>55</v>
      </c>
      <c r="B4306" t="s">
        <v>142</v>
      </c>
      <c r="C4306" t="s">
        <v>128</v>
      </c>
      <c r="D4306" t="s">
        <v>53</v>
      </c>
      <c r="E4306">
        <v>2014</v>
      </c>
      <c r="F4306" t="s">
        <v>135</v>
      </c>
      <c r="G4306">
        <v>91500</v>
      </c>
    </row>
    <row r="4307" spans="1:7" x14ac:dyDescent="0.2">
      <c r="A4307">
        <v>55</v>
      </c>
      <c r="B4307" t="s">
        <v>142</v>
      </c>
      <c r="C4307" t="s">
        <v>128</v>
      </c>
      <c r="D4307" t="s">
        <v>53</v>
      </c>
      <c r="E4307">
        <v>2016</v>
      </c>
      <c r="F4307" t="s">
        <v>1</v>
      </c>
      <c r="G4307">
        <v>98350</v>
      </c>
    </row>
    <row r="4308" spans="1:7" x14ac:dyDescent="0.2">
      <c r="A4308">
        <v>55</v>
      </c>
      <c r="B4308" t="s">
        <v>143</v>
      </c>
      <c r="C4308" t="s">
        <v>128</v>
      </c>
      <c r="D4308" t="s">
        <v>53</v>
      </c>
      <c r="E4308">
        <v>2016</v>
      </c>
      <c r="F4308" t="s">
        <v>134</v>
      </c>
      <c r="G4308">
        <v>94500</v>
      </c>
    </row>
    <row r="4309" spans="1:7" x14ac:dyDescent="0.2">
      <c r="A4309">
        <v>55</v>
      </c>
      <c r="B4309" t="s">
        <v>143</v>
      </c>
      <c r="C4309" t="s">
        <v>128</v>
      </c>
      <c r="D4309" t="s">
        <v>53</v>
      </c>
      <c r="E4309">
        <v>2019</v>
      </c>
      <c r="F4309" t="s">
        <v>1</v>
      </c>
      <c r="G4309">
        <v>116800</v>
      </c>
    </row>
    <row r="4310" spans="1:7" x14ac:dyDescent="0.2">
      <c r="A4310">
        <v>55</v>
      </c>
      <c r="B4310" t="s">
        <v>143</v>
      </c>
      <c r="C4310" t="s">
        <v>128</v>
      </c>
      <c r="D4310" t="s">
        <v>53</v>
      </c>
      <c r="E4310">
        <v>2018</v>
      </c>
      <c r="F4310" t="s">
        <v>0</v>
      </c>
      <c r="G4310">
        <v>107500</v>
      </c>
    </row>
    <row r="4311" spans="1:7" x14ac:dyDescent="0.2">
      <c r="A4311">
        <v>55</v>
      </c>
      <c r="B4311" t="s">
        <v>143</v>
      </c>
      <c r="C4311" t="s">
        <v>128</v>
      </c>
      <c r="D4311" t="s">
        <v>53</v>
      </c>
      <c r="E4311">
        <v>2017</v>
      </c>
      <c r="F4311" t="s">
        <v>0</v>
      </c>
      <c r="G4311">
        <v>100500</v>
      </c>
    </row>
    <row r="4312" spans="1:7" x14ac:dyDescent="0.2">
      <c r="A4312">
        <v>55</v>
      </c>
      <c r="B4312" t="s">
        <v>143</v>
      </c>
      <c r="C4312" t="s">
        <v>128</v>
      </c>
      <c r="D4312" t="s">
        <v>53</v>
      </c>
      <c r="E4312">
        <v>2018</v>
      </c>
      <c r="F4312" t="s">
        <v>1</v>
      </c>
      <c r="G4312">
        <v>108100</v>
      </c>
    </row>
    <row r="4313" spans="1:7" x14ac:dyDescent="0.2">
      <c r="A4313">
        <v>55</v>
      </c>
      <c r="B4313" t="s">
        <v>143</v>
      </c>
      <c r="C4313" t="s">
        <v>128</v>
      </c>
      <c r="D4313" t="s">
        <v>53</v>
      </c>
      <c r="E4313">
        <v>2017</v>
      </c>
      <c r="F4313" t="s">
        <v>1</v>
      </c>
      <c r="G4313">
        <v>101000</v>
      </c>
    </row>
    <row r="4314" spans="1:7" x14ac:dyDescent="0.2">
      <c r="A4314">
        <v>55</v>
      </c>
      <c r="B4314" t="s">
        <v>143</v>
      </c>
      <c r="C4314" t="s">
        <v>128</v>
      </c>
      <c r="D4314" t="s">
        <v>53</v>
      </c>
      <c r="E4314">
        <v>2019</v>
      </c>
      <c r="F4314" t="s">
        <v>0</v>
      </c>
      <c r="G4314">
        <v>115000</v>
      </c>
    </row>
    <row r="4315" spans="1:7" x14ac:dyDescent="0.2">
      <c r="A4315">
        <v>55</v>
      </c>
      <c r="B4315" t="s">
        <v>143</v>
      </c>
      <c r="C4315" t="s">
        <v>128</v>
      </c>
      <c r="D4315" t="s">
        <v>53</v>
      </c>
      <c r="E4315">
        <v>2014</v>
      </c>
      <c r="F4315" t="s">
        <v>135</v>
      </c>
      <c r="G4315">
        <v>91500</v>
      </c>
    </row>
    <row r="4316" spans="1:7" x14ac:dyDescent="0.2">
      <c r="A4316">
        <v>55</v>
      </c>
      <c r="B4316" t="s">
        <v>143</v>
      </c>
      <c r="C4316" t="s">
        <v>128</v>
      </c>
      <c r="D4316" t="s">
        <v>53</v>
      </c>
      <c r="E4316">
        <v>2015</v>
      </c>
      <c r="F4316" t="s">
        <v>135</v>
      </c>
      <c r="G4316">
        <v>90000</v>
      </c>
    </row>
    <row r="4317" spans="1:7" x14ac:dyDescent="0.2">
      <c r="A4317">
        <v>55</v>
      </c>
      <c r="B4317" t="s">
        <v>144</v>
      </c>
      <c r="C4317" t="s">
        <v>126</v>
      </c>
      <c r="D4317" t="s">
        <v>53</v>
      </c>
      <c r="E4317">
        <v>2016</v>
      </c>
      <c r="F4317" t="s">
        <v>135</v>
      </c>
      <c r="G4317">
        <v>95500</v>
      </c>
    </row>
    <row r="4318" spans="1:7" x14ac:dyDescent="0.2">
      <c r="A4318">
        <v>55</v>
      </c>
      <c r="B4318" t="s">
        <v>144</v>
      </c>
      <c r="C4318" t="s">
        <v>126</v>
      </c>
      <c r="D4318" t="s">
        <v>53</v>
      </c>
      <c r="E4318">
        <v>2019</v>
      </c>
      <c r="F4318" t="s">
        <v>133</v>
      </c>
      <c r="G4318">
        <v>107500</v>
      </c>
    </row>
    <row r="4319" spans="1:7" x14ac:dyDescent="0.2">
      <c r="A4319">
        <v>55</v>
      </c>
      <c r="B4319" t="s">
        <v>144</v>
      </c>
      <c r="C4319" t="s">
        <v>126</v>
      </c>
      <c r="D4319" t="s">
        <v>53</v>
      </c>
      <c r="E4319">
        <v>2018</v>
      </c>
      <c r="F4319" t="s">
        <v>133</v>
      </c>
      <c r="G4319">
        <v>103500</v>
      </c>
    </row>
    <row r="4320" spans="1:7" x14ac:dyDescent="0.2">
      <c r="A4320">
        <v>55</v>
      </c>
      <c r="B4320" t="s">
        <v>144</v>
      </c>
      <c r="C4320" t="s">
        <v>126</v>
      </c>
      <c r="D4320" t="s">
        <v>53</v>
      </c>
      <c r="E4320">
        <v>2020</v>
      </c>
      <c r="F4320" t="s">
        <v>133</v>
      </c>
      <c r="G4320">
        <v>111600</v>
      </c>
    </row>
    <row r="4321" spans="1:7" x14ac:dyDescent="0.2">
      <c r="A4321">
        <v>55</v>
      </c>
      <c r="B4321" t="s">
        <v>144</v>
      </c>
      <c r="C4321" t="s">
        <v>126</v>
      </c>
      <c r="D4321" t="s">
        <v>53</v>
      </c>
      <c r="E4321">
        <v>2017</v>
      </c>
      <c r="F4321" t="s">
        <v>134</v>
      </c>
      <c r="G4321">
        <v>100300</v>
      </c>
    </row>
    <row r="4322" spans="1:7" x14ac:dyDescent="0.2">
      <c r="A4322">
        <v>55</v>
      </c>
      <c r="B4322" t="s">
        <v>144</v>
      </c>
      <c r="C4322" t="s">
        <v>126</v>
      </c>
      <c r="D4322" t="s">
        <v>53</v>
      </c>
      <c r="E4322">
        <v>2019</v>
      </c>
      <c r="F4322" t="s">
        <v>1</v>
      </c>
      <c r="G4322">
        <v>112700</v>
      </c>
    </row>
    <row r="4323" spans="1:7" x14ac:dyDescent="0.2">
      <c r="A4323">
        <v>55</v>
      </c>
      <c r="B4323" t="s">
        <v>144</v>
      </c>
      <c r="C4323" t="s">
        <v>126</v>
      </c>
      <c r="D4323" t="s">
        <v>53</v>
      </c>
      <c r="E4323">
        <v>2018</v>
      </c>
      <c r="F4323" t="s">
        <v>1</v>
      </c>
      <c r="G4323">
        <v>106300</v>
      </c>
    </row>
    <row r="4324" spans="1:7" x14ac:dyDescent="0.2">
      <c r="A4324">
        <v>55</v>
      </c>
      <c r="B4324" t="s">
        <v>144</v>
      </c>
      <c r="C4324" t="s">
        <v>126</v>
      </c>
      <c r="D4324" t="s">
        <v>53</v>
      </c>
      <c r="E4324">
        <v>2020</v>
      </c>
      <c r="F4324" t="s">
        <v>1</v>
      </c>
      <c r="G4324">
        <v>119500</v>
      </c>
    </row>
    <row r="4325" spans="1:7" x14ac:dyDescent="0.2">
      <c r="A4325">
        <v>55</v>
      </c>
      <c r="B4325" t="s">
        <v>144</v>
      </c>
      <c r="C4325" t="s">
        <v>126</v>
      </c>
      <c r="D4325" t="s">
        <v>53</v>
      </c>
      <c r="E4325">
        <v>2018</v>
      </c>
      <c r="F4325" t="s">
        <v>0</v>
      </c>
      <c r="G4325">
        <v>105300</v>
      </c>
    </row>
    <row r="4326" spans="1:7" x14ac:dyDescent="0.2">
      <c r="A4326">
        <v>55</v>
      </c>
      <c r="B4326" t="s">
        <v>144</v>
      </c>
      <c r="C4326" t="s">
        <v>126</v>
      </c>
      <c r="D4326" t="s">
        <v>53</v>
      </c>
      <c r="E4326">
        <v>2020</v>
      </c>
      <c r="F4326" t="s">
        <v>0</v>
      </c>
      <c r="G4326">
        <v>116800</v>
      </c>
    </row>
    <row r="4327" spans="1:7" x14ac:dyDescent="0.2">
      <c r="A4327">
        <v>55</v>
      </c>
      <c r="B4327" t="s">
        <v>144</v>
      </c>
      <c r="C4327" t="s">
        <v>126</v>
      </c>
      <c r="D4327" t="s">
        <v>53</v>
      </c>
      <c r="E4327">
        <v>2019</v>
      </c>
      <c r="F4327" t="s">
        <v>0</v>
      </c>
      <c r="G4327">
        <v>110600</v>
      </c>
    </row>
    <row r="4328" spans="1:7" x14ac:dyDescent="0.2">
      <c r="A4328">
        <v>55</v>
      </c>
      <c r="B4328" t="s">
        <v>144</v>
      </c>
      <c r="C4328" t="s">
        <v>126</v>
      </c>
      <c r="D4328" t="s">
        <v>53</v>
      </c>
      <c r="E4328">
        <v>2015</v>
      </c>
      <c r="F4328" t="s">
        <v>135</v>
      </c>
      <c r="G4328">
        <v>90000</v>
      </c>
    </row>
    <row r="4329" spans="1:7" x14ac:dyDescent="0.2">
      <c r="A4329">
        <v>55</v>
      </c>
      <c r="B4329" t="s">
        <v>145</v>
      </c>
      <c r="C4329" t="s">
        <v>126</v>
      </c>
      <c r="D4329" t="s">
        <v>53</v>
      </c>
      <c r="E4329">
        <v>2017</v>
      </c>
      <c r="F4329" t="s">
        <v>135</v>
      </c>
      <c r="G4329">
        <v>98500</v>
      </c>
    </row>
    <row r="4330" spans="1:7" x14ac:dyDescent="0.2">
      <c r="A4330">
        <v>55</v>
      </c>
      <c r="B4330" t="s">
        <v>145</v>
      </c>
      <c r="C4330" t="s">
        <v>126</v>
      </c>
      <c r="D4330" t="s">
        <v>53</v>
      </c>
      <c r="E4330">
        <v>2020</v>
      </c>
      <c r="F4330" t="s">
        <v>0</v>
      </c>
      <c r="G4330">
        <v>119500</v>
      </c>
    </row>
    <row r="4331" spans="1:7" x14ac:dyDescent="0.2">
      <c r="A4331">
        <v>55</v>
      </c>
      <c r="B4331" t="s">
        <v>145</v>
      </c>
      <c r="C4331" t="s">
        <v>126</v>
      </c>
      <c r="D4331" t="s">
        <v>53</v>
      </c>
      <c r="E4331">
        <v>2019</v>
      </c>
      <c r="F4331" t="s">
        <v>0</v>
      </c>
      <c r="G4331">
        <v>113800</v>
      </c>
    </row>
    <row r="4332" spans="1:7" x14ac:dyDescent="0.2">
      <c r="A4332">
        <v>55</v>
      </c>
      <c r="B4332" t="s">
        <v>145</v>
      </c>
      <c r="C4332" t="s">
        <v>126</v>
      </c>
      <c r="D4332" t="s">
        <v>53</v>
      </c>
      <c r="E4332">
        <v>2021</v>
      </c>
      <c r="F4332" t="s">
        <v>0</v>
      </c>
      <c r="G4332">
        <v>125500</v>
      </c>
    </row>
    <row r="4333" spans="1:7" x14ac:dyDescent="0.2">
      <c r="A4333">
        <v>55</v>
      </c>
      <c r="B4333" t="s">
        <v>145</v>
      </c>
      <c r="C4333" t="s">
        <v>126</v>
      </c>
      <c r="D4333" t="s">
        <v>53</v>
      </c>
      <c r="E4333">
        <v>2018</v>
      </c>
      <c r="F4333" t="s">
        <v>134</v>
      </c>
      <c r="G4333">
        <v>108350</v>
      </c>
    </row>
    <row r="4334" spans="1:7" x14ac:dyDescent="0.2">
      <c r="A4334">
        <v>55</v>
      </c>
      <c r="B4334" t="s">
        <v>145</v>
      </c>
      <c r="C4334" t="s">
        <v>126</v>
      </c>
      <c r="D4334" t="s">
        <v>53</v>
      </c>
      <c r="E4334">
        <v>2020</v>
      </c>
      <c r="F4334" t="s">
        <v>1</v>
      </c>
      <c r="G4334">
        <v>121750</v>
      </c>
    </row>
    <row r="4335" spans="1:7" x14ac:dyDescent="0.2">
      <c r="A4335">
        <v>55</v>
      </c>
      <c r="B4335" t="s">
        <v>145</v>
      </c>
      <c r="C4335" t="s">
        <v>126</v>
      </c>
      <c r="D4335" t="s">
        <v>53</v>
      </c>
      <c r="E4335">
        <v>2019</v>
      </c>
      <c r="F4335" t="s">
        <v>1</v>
      </c>
      <c r="G4335">
        <v>114850</v>
      </c>
    </row>
    <row r="4336" spans="1:7" x14ac:dyDescent="0.2">
      <c r="A4336">
        <v>55</v>
      </c>
      <c r="B4336" t="s">
        <v>145</v>
      </c>
      <c r="C4336" t="s">
        <v>126</v>
      </c>
      <c r="D4336" t="s">
        <v>53</v>
      </c>
      <c r="E4336">
        <v>2021</v>
      </c>
      <c r="F4336" t="s">
        <v>1</v>
      </c>
      <c r="G4336">
        <v>129000</v>
      </c>
    </row>
    <row r="4337" spans="1:7" x14ac:dyDescent="0.2">
      <c r="A4337">
        <v>55</v>
      </c>
      <c r="B4337" t="s">
        <v>145</v>
      </c>
      <c r="C4337" t="s">
        <v>126</v>
      </c>
      <c r="D4337" t="s">
        <v>53</v>
      </c>
      <c r="E4337">
        <v>2019</v>
      </c>
      <c r="F4337" t="s">
        <v>133</v>
      </c>
      <c r="G4337">
        <v>112680</v>
      </c>
    </row>
    <row r="4338" spans="1:7" x14ac:dyDescent="0.2">
      <c r="A4338">
        <v>55</v>
      </c>
      <c r="B4338" t="s">
        <v>145</v>
      </c>
      <c r="C4338" t="s">
        <v>126</v>
      </c>
      <c r="D4338" t="s">
        <v>53</v>
      </c>
      <c r="E4338">
        <v>2021</v>
      </c>
      <c r="F4338" t="s">
        <v>133</v>
      </c>
      <c r="G4338">
        <v>121900</v>
      </c>
    </row>
    <row r="4339" spans="1:7" x14ac:dyDescent="0.2">
      <c r="A4339">
        <v>55</v>
      </c>
      <c r="B4339" t="s">
        <v>145</v>
      </c>
      <c r="C4339" t="s">
        <v>126</v>
      </c>
      <c r="D4339" t="s">
        <v>53</v>
      </c>
      <c r="E4339">
        <v>2020</v>
      </c>
      <c r="F4339" t="s">
        <v>133</v>
      </c>
      <c r="G4339">
        <v>117200</v>
      </c>
    </row>
    <row r="4340" spans="1:7" x14ac:dyDescent="0.2">
      <c r="A4340">
        <v>55</v>
      </c>
      <c r="B4340" t="s">
        <v>145</v>
      </c>
      <c r="C4340" t="s">
        <v>126</v>
      </c>
      <c r="D4340" t="s">
        <v>53</v>
      </c>
      <c r="E4340">
        <v>2016</v>
      </c>
      <c r="F4340" t="s">
        <v>135</v>
      </c>
      <c r="G4340">
        <v>95500</v>
      </c>
    </row>
    <row r="4341" spans="1:7" x14ac:dyDescent="0.2">
      <c r="A4341">
        <v>55</v>
      </c>
      <c r="B4341" t="s">
        <v>146</v>
      </c>
      <c r="C4341" t="s">
        <v>126</v>
      </c>
      <c r="D4341" t="s">
        <v>53</v>
      </c>
      <c r="E4341">
        <v>2017</v>
      </c>
      <c r="F4341" t="s">
        <v>135</v>
      </c>
      <c r="G4341">
        <v>98500</v>
      </c>
    </row>
    <row r="4342" spans="1:7" x14ac:dyDescent="0.2">
      <c r="A4342">
        <v>55</v>
      </c>
      <c r="B4342" t="s">
        <v>146</v>
      </c>
      <c r="C4342" t="s">
        <v>126</v>
      </c>
      <c r="D4342" t="s">
        <v>53</v>
      </c>
      <c r="E4342">
        <v>2021</v>
      </c>
      <c r="F4342" t="s">
        <v>133</v>
      </c>
      <c r="G4342">
        <v>132700</v>
      </c>
    </row>
    <row r="4343" spans="1:7" x14ac:dyDescent="0.2">
      <c r="A4343">
        <v>55</v>
      </c>
      <c r="B4343" t="s">
        <v>146</v>
      </c>
      <c r="C4343" t="s">
        <v>126</v>
      </c>
      <c r="D4343" t="s">
        <v>53</v>
      </c>
      <c r="E4343">
        <v>2020</v>
      </c>
      <c r="F4343" t="s">
        <v>133</v>
      </c>
      <c r="G4343">
        <v>126400</v>
      </c>
    </row>
    <row r="4344" spans="1:7" x14ac:dyDescent="0.2">
      <c r="A4344">
        <v>55</v>
      </c>
      <c r="B4344" t="s">
        <v>146</v>
      </c>
      <c r="C4344" t="s">
        <v>126</v>
      </c>
      <c r="D4344" t="s">
        <v>53</v>
      </c>
      <c r="E4344">
        <v>2022</v>
      </c>
      <c r="F4344" t="s">
        <v>133</v>
      </c>
      <c r="G4344">
        <v>139500</v>
      </c>
    </row>
    <row r="4345" spans="1:7" x14ac:dyDescent="0.2">
      <c r="A4345">
        <v>55</v>
      </c>
      <c r="B4345" t="s">
        <v>146</v>
      </c>
      <c r="C4345" t="s">
        <v>126</v>
      </c>
      <c r="D4345" t="s">
        <v>53</v>
      </c>
      <c r="E4345">
        <v>2018</v>
      </c>
      <c r="F4345" t="s">
        <v>135</v>
      </c>
      <c r="G4345">
        <v>112900</v>
      </c>
    </row>
    <row r="4346" spans="1:7" x14ac:dyDescent="0.2">
      <c r="A4346">
        <v>55</v>
      </c>
      <c r="B4346" t="s">
        <v>146</v>
      </c>
      <c r="C4346" t="s">
        <v>126</v>
      </c>
      <c r="D4346" t="s">
        <v>53</v>
      </c>
      <c r="E4346">
        <v>2021</v>
      </c>
      <c r="F4346" t="s">
        <v>0</v>
      </c>
      <c r="G4346">
        <v>136900</v>
      </c>
    </row>
    <row r="4347" spans="1:7" x14ac:dyDescent="0.2">
      <c r="A4347">
        <v>55</v>
      </c>
      <c r="B4347" t="s">
        <v>146</v>
      </c>
      <c r="C4347" t="s">
        <v>126</v>
      </c>
      <c r="D4347" t="s">
        <v>53</v>
      </c>
      <c r="E4347">
        <v>2020</v>
      </c>
      <c r="F4347" t="s">
        <v>0</v>
      </c>
      <c r="G4347">
        <v>129500</v>
      </c>
    </row>
    <row r="4348" spans="1:7" x14ac:dyDescent="0.2">
      <c r="A4348">
        <v>55</v>
      </c>
      <c r="B4348" t="s">
        <v>146</v>
      </c>
      <c r="C4348" t="s">
        <v>126</v>
      </c>
      <c r="D4348" t="s">
        <v>53</v>
      </c>
      <c r="E4348">
        <v>2022</v>
      </c>
      <c r="F4348" t="s">
        <v>0</v>
      </c>
      <c r="G4348">
        <v>144800</v>
      </c>
    </row>
    <row r="4349" spans="1:7" x14ac:dyDescent="0.2">
      <c r="A4349">
        <v>55</v>
      </c>
      <c r="B4349" t="s">
        <v>146</v>
      </c>
      <c r="C4349" t="s">
        <v>126</v>
      </c>
      <c r="D4349" t="s">
        <v>53</v>
      </c>
      <c r="E4349">
        <v>2019</v>
      </c>
      <c r="F4349" t="s">
        <v>134</v>
      </c>
      <c r="G4349">
        <v>120500</v>
      </c>
    </row>
    <row r="4350" spans="1:7" x14ac:dyDescent="0.2">
      <c r="A4350">
        <v>55</v>
      </c>
      <c r="B4350" t="s">
        <v>146</v>
      </c>
      <c r="C4350" t="s">
        <v>126</v>
      </c>
      <c r="D4350" t="s">
        <v>53</v>
      </c>
      <c r="E4350">
        <v>2021</v>
      </c>
      <c r="F4350" t="s">
        <v>1</v>
      </c>
      <c r="G4350">
        <v>138000</v>
      </c>
    </row>
    <row r="4351" spans="1:7" x14ac:dyDescent="0.2">
      <c r="A4351">
        <v>55</v>
      </c>
      <c r="B4351" t="s">
        <v>146</v>
      </c>
      <c r="C4351" t="s">
        <v>126</v>
      </c>
      <c r="D4351" t="s">
        <v>53</v>
      </c>
      <c r="E4351">
        <v>2020</v>
      </c>
      <c r="F4351" t="s">
        <v>1</v>
      </c>
      <c r="G4351">
        <v>130200</v>
      </c>
    </row>
    <row r="4352" spans="1:7" x14ac:dyDescent="0.2">
      <c r="A4352">
        <v>55</v>
      </c>
      <c r="B4352" t="s">
        <v>146</v>
      </c>
      <c r="C4352" t="s">
        <v>126</v>
      </c>
      <c r="D4352" t="s">
        <v>53</v>
      </c>
      <c r="E4352">
        <v>2022</v>
      </c>
      <c r="F4352" t="s">
        <v>1</v>
      </c>
      <c r="G4352">
        <v>146300</v>
      </c>
    </row>
    <row r="4353" spans="1:7" x14ac:dyDescent="0.2">
      <c r="A4353">
        <v>56</v>
      </c>
      <c r="B4353" t="s">
        <v>136</v>
      </c>
      <c r="C4353" t="s">
        <v>102</v>
      </c>
      <c r="D4353" t="s">
        <v>7</v>
      </c>
      <c r="E4353">
        <v>2007</v>
      </c>
      <c r="F4353" t="s">
        <v>135</v>
      </c>
      <c r="G4353">
        <v>102.4</v>
      </c>
    </row>
    <row r="4354" spans="1:7" x14ac:dyDescent="0.2">
      <c r="A4354">
        <v>56</v>
      </c>
      <c r="B4354" t="s">
        <v>136</v>
      </c>
      <c r="C4354" t="s">
        <v>102</v>
      </c>
      <c r="D4354" t="s">
        <v>7</v>
      </c>
      <c r="E4354">
        <v>2008</v>
      </c>
      <c r="F4354" t="s">
        <v>135</v>
      </c>
      <c r="G4354">
        <v>103.3</v>
      </c>
    </row>
    <row r="4355" spans="1:7" x14ac:dyDescent="0.2">
      <c r="A4355">
        <v>56</v>
      </c>
      <c r="B4355" t="s">
        <v>136</v>
      </c>
      <c r="C4355" t="s">
        <v>102</v>
      </c>
      <c r="D4355" t="s">
        <v>7</v>
      </c>
      <c r="E4355">
        <v>2009</v>
      </c>
      <c r="F4355" t="s">
        <v>134</v>
      </c>
      <c r="G4355">
        <v>92</v>
      </c>
    </row>
    <row r="4356" spans="1:7" x14ac:dyDescent="0.2">
      <c r="A4356">
        <v>56</v>
      </c>
      <c r="B4356" t="s">
        <v>136</v>
      </c>
      <c r="C4356" t="s">
        <v>102</v>
      </c>
      <c r="D4356" t="s">
        <v>7</v>
      </c>
      <c r="E4356">
        <v>2010</v>
      </c>
      <c r="F4356" t="s">
        <v>0</v>
      </c>
      <c r="G4356">
        <v>96</v>
      </c>
    </row>
    <row r="4357" spans="1:7" x14ac:dyDescent="0.2">
      <c r="A4357">
        <v>56</v>
      </c>
      <c r="B4357" t="s">
        <v>136</v>
      </c>
      <c r="C4357" t="s">
        <v>102</v>
      </c>
      <c r="D4357" t="s">
        <v>7</v>
      </c>
      <c r="E4357">
        <v>2011</v>
      </c>
      <c r="F4357" t="s">
        <v>0</v>
      </c>
      <c r="G4357">
        <v>99</v>
      </c>
    </row>
    <row r="4358" spans="1:7" x14ac:dyDescent="0.2">
      <c r="A4358">
        <v>56</v>
      </c>
      <c r="B4358" t="s">
        <v>136</v>
      </c>
      <c r="C4358" t="s">
        <v>102</v>
      </c>
      <c r="D4358" t="s">
        <v>7</v>
      </c>
      <c r="E4358">
        <v>2011</v>
      </c>
      <c r="F4358" t="s">
        <v>1</v>
      </c>
      <c r="G4358">
        <v>102</v>
      </c>
    </row>
    <row r="4359" spans="1:7" x14ac:dyDescent="0.2">
      <c r="A4359">
        <v>56</v>
      </c>
      <c r="B4359" t="s">
        <v>136</v>
      </c>
      <c r="C4359" t="s">
        <v>102</v>
      </c>
      <c r="D4359" t="s">
        <v>7</v>
      </c>
      <c r="E4359">
        <v>2012</v>
      </c>
      <c r="F4359" t="s">
        <v>0</v>
      </c>
      <c r="G4359">
        <v>100</v>
      </c>
    </row>
    <row r="4360" spans="1:7" x14ac:dyDescent="0.2">
      <c r="A4360">
        <v>56</v>
      </c>
      <c r="B4360" t="s">
        <v>136</v>
      </c>
      <c r="C4360" t="s">
        <v>102</v>
      </c>
      <c r="D4360" t="s">
        <v>7</v>
      </c>
      <c r="E4360">
        <v>2012</v>
      </c>
      <c r="F4360" t="s">
        <v>1</v>
      </c>
      <c r="G4360">
        <v>103</v>
      </c>
    </row>
    <row r="4361" spans="1:7" x14ac:dyDescent="0.2">
      <c r="A4361">
        <v>56</v>
      </c>
      <c r="B4361" t="s">
        <v>136</v>
      </c>
      <c r="C4361" t="s">
        <v>102</v>
      </c>
      <c r="D4361" t="s">
        <v>7</v>
      </c>
      <c r="E4361">
        <v>2010</v>
      </c>
      <c r="F4361" t="s">
        <v>1</v>
      </c>
      <c r="G4361">
        <v>100</v>
      </c>
    </row>
    <row r="4362" spans="1:7" x14ac:dyDescent="0.2">
      <c r="A4362">
        <v>56</v>
      </c>
      <c r="B4362" t="s">
        <v>137</v>
      </c>
      <c r="C4362" t="s">
        <v>102</v>
      </c>
      <c r="D4362" t="s">
        <v>7</v>
      </c>
      <c r="E4362">
        <v>2008</v>
      </c>
      <c r="F4362" t="s">
        <v>135</v>
      </c>
      <c r="G4362">
        <v>103.3</v>
      </c>
    </row>
    <row r="4363" spans="1:7" x14ac:dyDescent="0.2">
      <c r="A4363">
        <v>56</v>
      </c>
      <c r="B4363" t="s">
        <v>137</v>
      </c>
      <c r="C4363" t="s">
        <v>102</v>
      </c>
      <c r="D4363" t="s">
        <v>7</v>
      </c>
      <c r="E4363">
        <v>2012</v>
      </c>
      <c r="F4363" t="s">
        <v>1</v>
      </c>
      <c r="G4363">
        <v>103</v>
      </c>
    </row>
    <row r="4364" spans="1:7" x14ac:dyDescent="0.2">
      <c r="A4364">
        <v>56</v>
      </c>
      <c r="B4364" t="s">
        <v>137</v>
      </c>
      <c r="C4364" t="s">
        <v>102</v>
      </c>
      <c r="D4364" t="s">
        <v>7</v>
      </c>
      <c r="E4364">
        <v>2011</v>
      </c>
      <c r="F4364" t="s">
        <v>0</v>
      </c>
      <c r="G4364">
        <v>99</v>
      </c>
    </row>
    <row r="4365" spans="1:7" x14ac:dyDescent="0.2">
      <c r="A4365">
        <v>56</v>
      </c>
      <c r="B4365" t="s">
        <v>137</v>
      </c>
      <c r="C4365" t="s">
        <v>102</v>
      </c>
      <c r="D4365" t="s">
        <v>7</v>
      </c>
      <c r="E4365">
        <v>2009</v>
      </c>
      <c r="F4365" t="s">
        <v>135</v>
      </c>
      <c r="G4365">
        <v>98.4</v>
      </c>
    </row>
    <row r="4366" spans="1:7" x14ac:dyDescent="0.2">
      <c r="A4366">
        <v>56</v>
      </c>
      <c r="B4366" t="s">
        <v>137</v>
      </c>
      <c r="C4366" t="s">
        <v>102</v>
      </c>
      <c r="D4366" t="s">
        <v>7</v>
      </c>
      <c r="E4366">
        <v>2013</v>
      </c>
      <c r="F4366" t="s">
        <v>0</v>
      </c>
      <c r="G4366">
        <v>101</v>
      </c>
    </row>
    <row r="4367" spans="1:7" x14ac:dyDescent="0.2">
      <c r="A4367">
        <v>56</v>
      </c>
      <c r="B4367" t="s">
        <v>137</v>
      </c>
      <c r="C4367" t="s">
        <v>102</v>
      </c>
      <c r="D4367" t="s">
        <v>7</v>
      </c>
      <c r="E4367">
        <v>2011</v>
      </c>
      <c r="F4367" t="s">
        <v>1</v>
      </c>
      <c r="G4367">
        <v>101</v>
      </c>
    </row>
    <row r="4368" spans="1:7" x14ac:dyDescent="0.2">
      <c r="A4368">
        <v>56</v>
      </c>
      <c r="B4368" t="s">
        <v>137</v>
      </c>
      <c r="C4368" t="s">
        <v>102</v>
      </c>
      <c r="D4368" t="s">
        <v>7</v>
      </c>
      <c r="E4368">
        <v>2010</v>
      </c>
      <c r="F4368" t="s">
        <v>134</v>
      </c>
      <c r="G4368">
        <v>103</v>
      </c>
    </row>
    <row r="4369" spans="1:7" x14ac:dyDescent="0.2">
      <c r="A4369">
        <v>56</v>
      </c>
      <c r="B4369" t="s">
        <v>137</v>
      </c>
      <c r="C4369" t="s">
        <v>102</v>
      </c>
      <c r="D4369" t="s">
        <v>7</v>
      </c>
      <c r="E4369">
        <v>2013</v>
      </c>
      <c r="F4369" t="s">
        <v>1</v>
      </c>
      <c r="G4369">
        <v>103</v>
      </c>
    </row>
    <row r="4370" spans="1:7" x14ac:dyDescent="0.2">
      <c r="A4370">
        <v>56</v>
      </c>
      <c r="B4370" t="s">
        <v>137</v>
      </c>
      <c r="C4370" t="s">
        <v>102</v>
      </c>
      <c r="D4370" t="s">
        <v>7</v>
      </c>
      <c r="E4370">
        <v>2012</v>
      </c>
      <c r="F4370" t="s">
        <v>0</v>
      </c>
      <c r="G4370">
        <v>101</v>
      </c>
    </row>
    <row r="4371" spans="1:7" x14ac:dyDescent="0.2">
      <c r="A4371">
        <v>56</v>
      </c>
      <c r="B4371" t="s">
        <v>138</v>
      </c>
      <c r="C4371" t="s">
        <v>102</v>
      </c>
      <c r="D4371" t="s">
        <v>7</v>
      </c>
      <c r="E4371">
        <v>2011</v>
      </c>
      <c r="F4371" t="s">
        <v>134</v>
      </c>
      <c r="G4371">
        <v>101</v>
      </c>
    </row>
    <row r="4372" spans="1:7" x14ac:dyDescent="0.2">
      <c r="A4372">
        <v>56</v>
      </c>
      <c r="B4372" t="s">
        <v>138</v>
      </c>
      <c r="C4372" t="s">
        <v>102</v>
      </c>
      <c r="D4372" t="s">
        <v>7</v>
      </c>
      <c r="E4372">
        <v>2013</v>
      </c>
      <c r="F4372" t="s">
        <v>0</v>
      </c>
      <c r="G4372">
        <v>101</v>
      </c>
    </row>
    <row r="4373" spans="1:7" x14ac:dyDescent="0.2">
      <c r="A4373">
        <v>56</v>
      </c>
      <c r="B4373" t="s">
        <v>138</v>
      </c>
      <c r="C4373" t="s">
        <v>102</v>
      </c>
      <c r="D4373" t="s">
        <v>7</v>
      </c>
      <c r="E4373">
        <v>2012</v>
      </c>
      <c r="F4373" t="s">
        <v>0</v>
      </c>
      <c r="G4373">
        <v>101</v>
      </c>
    </row>
    <row r="4374" spans="1:7" x14ac:dyDescent="0.2">
      <c r="A4374">
        <v>56</v>
      </c>
      <c r="B4374" t="s">
        <v>138</v>
      </c>
      <c r="C4374" t="s">
        <v>102</v>
      </c>
      <c r="D4374" t="s">
        <v>7</v>
      </c>
      <c r="E4374">
        <v>2013</v>
      </c>
      <c r="F4374" t="s">
        <v>1</v>
      </c>
      <c r="G4374">
        <v>103</v>
      </c>
    </row>
    <row r="4375" spans="1:7" x14ac:dyDescent="0.2">
      <c r="A4375">
        <v>56</v>
      </c>
      <c r="B4375" t="s">
        <v>138</v>
      </c>
      <c r="C4375" t="s">
        <v>102</v>
      </c>
      <c r="D4375" t="s">
        <v>7</v>
      </c>
      <c r="E4375">
        <v>2012</v>
      </c>
      <c r="F4375" t="s">
        <v>1</v>
      </c>
      <c r="G4375">
        <v>103.5</v>
      </c>
    </row>
    <row r="4376" spans="1:7" x14ac:dyDescent="0.2">
      <c r="A4376">
        <v>56</v>
      </c>
      <c r="B4376" t="s">
        <v>138</v>
      </c>
      <c r="C4376" t="s">
        <v>102</v>
      </c>
      <c r="D4376" t="s">
        <v>7</v>
      </c>
      <c r="E4376">
        <v>2010</v>
      </c>
      <c r="F4376" t="s">
        <v>135</v>
      </c>
      <c r="G4376">
        <v>103.8</v>
      </c>
    </row>
    <row r="4377" spans="1:7" x14ac:dyDescent="0.2">
      <c r="A4377">
        <v>56</v>
      </c>
      <c r="B4377" t="s">
        <v>138</v>
      </c>
      <c r="C4377" t="s">
        <v>102</v>
      </c>
      <c r="D4377" t="s">
        <v>7</v>
      </c>
      <c r="E4377">
        <v>2014</v>
      </c>
      <c r="F4377" t="s">
        <v>0</v>
      </c>
      <c r="G4377">
        <v>102</v>
      </c>
    </row>
    <row r="4378" spans="1:7" x14ac:dyDescent="0.2">
      <c r="A4378">
        <v>56</v>
      </c>
      <c r="B4378" t="s">
        <v>138</v>
      </c>
      <c r="C4378" t="s">
        <v>102</v>
      </c>
      <c r="D4378" t="s">
        <v>7</v>
      </c>
      <c r="E4378">
        <v>2014</v>
      </c>
      <c r="F4378" t="s">
        <v>1</v>
      </c>
      <c r="G4378">
        <v>104.5</v>
      </c>
    </row>
    <row r="4379" spans="1:7" x14ac:dyDescent="0.2">
      <c r="A4379">
        <v>56</v>
      </c>
      <c r="B4379" t="s">
        <v>139</v>
      </c>
      <c r="C4379" t="s">
        <v>102</v>
      </c>
      <c r="D4379" t="s">
        <v>7</v>
      </c>
      <c r="E4379">
        <v>2013</v>
      </c>
      <c r="F4379" t="s">
        <v>1</v>
      </c>
      <c r="G4379">
        <v>103</v>
      </c>
    </row>
    <row r="4380" spans="1:7" x14ac:dyDescent="0.2">
      <c r="A4380">
        <v>56</v>
      </c>
      <c r="B4380" t="s">
        <v>139</v>
      </c>
      <c r="C4380" t="s">
        <v>102</v>
      </c>
      <c r="D4380" t="s">
        <v>7</v>
      </c>
      <c r="E4380">
        <v>2015</v>
      </c>
      <c r="F4380" t="s">
        <v>0</v>
      </c>
      <c r="G4380">
        <v>103</v>
      </c>
    </row>
    <row r="4381" spans="1:7" x14ac:dyDescent="0.2">
      <c r="A4381">
        <v>56</v>
      </c>
      <c r="B4381" t="s">
        <v>139</v>
      </c>
      <c r="C4381" t="s">
        <v>102</v>
      </c>
      <c r="D4381" t="s">
        <v>7</v>
      </c>
      <c r="E4381">
        <v>2011</v>
      </c>
      <c r="F4381" t="s">
        <v>135</v>
      </c>
      <c r="G4381">
        <v>99.6</v>
      </c>
    </row>
    <row r="4382" spans="1:7" x14ac:dyDescent="0.2">
      <c r="A4382">
        <v>56</v>
      </c>
      <c r="B4382" t="s">
        <v>139</v>
      </c>
      <c r="C4382" t="s">
        <v>102</v>
      </c>
      <c r="D4382" t="s">
        <v>7</v>
      </c>
      <c r="E4382">
        <v>2014</v>
      </c>
      <c r="F4382" t="s">
        <v>0</v>
      </c>
      <c r="G4382">
        <v>103.5</v>
      </c>
    </row>
    <row r="4383" spans="1:7" x14ac:dyDescent="0.2">
      <c r="A4383">
        <v>56</v>
      </c>
      <c r="B4383" t="s">
        <v>139</v>
      </c>
      <c r="C4383" t="s">
        <v>102</v>
      </c>
      <c r="D4383" t="s">
        <v>7</v>
      </c>
      <c r="E4383">
        <v>2015</v>
      </c>
      <c r="F4383" t="s">
        <v>1</v>
      </c>
      <c r="G4383">
        <v>104</v>
      </c>
    </row>
    <row r="4384" spans="1:7" x14ac:dyDescent="0.2">
      <c r="A4384">
        <v>56</v>
      </c>
      <c r="B4384" t="s">
        <v>139</v>
      </c>
      <c r="C4384" t="s">
        <v>102</v>
      </c>
      <c r="D4384" t="s">
        <v>7</v>
      </c>
      <c r="E4384">
        <v>2012</v>
      </c>
      <c r="F4384" t="s">
        <v>134</v>
      </c>
      <c r="G4384">
        <v>105</v>
      </c>
    </row>
    <row r="4385" spans="1:7" x14ac:dyDescent="0.2">
      <c r="A4385">
        <v>56</v>
      </c>
      <c r="B4385" t="s">
        <v>139</v>
      </c>
      <c r="C4385" t="s">
        <v>102</v>
      </c>
      <c r="D4385" t="s">
        <v>7</v>
      </c>
      <c r="E4385">
        <v>2014</v>
      </c>
      <c r="F4385" t="s">
        <v>1</v>
      </c>
      <c r="G4385">
        <v>104</v>
      </c>
    </row>
    <row r="4386" spans="1:7" x14ac:dyDescent="0.2">
      <c r="A4386">
        <v>56</v>
      </c>
      <c r="B4386" t="s">
        <v>139</v>
      </c>
      <c r="C4386" t="s">
        <v>102</v>
      </c>
      <c r="D4386" t="s">
        <v>7</v>
      </c>
      <c r="E4386">
        <v>2013</v>
      </c>
      <c r="F4386" t="s">
        <v>0</v>
      </c>
      <c r="G4386">
        <v>102</v>
      </c>
    </row>
    <row r="4387" spans="1:7" x14ac:dyDescent="0.2">
      <c r="A4387">
        <v>56</v>
      </c>
      <c r="B4387" t="s">
        <v>140</v>
      </c>
      <c r="C4387" t="s">
        <v>102</v>
      </c>
      <c r="D4387" t="s">
        <v>7</v>
      </c>
      <c r="E4387">
        <v>2011</v>
      </c>
      <c r="F4387" t="s">
        <v>135</v>
      </c>
      <c r="G4387">
        <v>98.9</v>
      </c>
    </row>
    <row r="4388" spans="1:7" x14ac:dyDescent="0.2">
      <c r="A4388">
        <v>56</v>
      </c>
      <c r="B4388" t="s">
        <v>140</v>
      </c>
      <c r="C4388" t="s">
        <v>102</v>
      </c>
      <c r="D4388" t="s">
        <v>7</v>
      </c>
      <c r="E4388">
        <v>2015</v>
      </c>
      <c r="F4388" t="s">
        <v>1</v>
      </c>
      <c r="G4388">
        <v>102.5</v>
      </c>
    </row>
    <row r="4389" spans="1:7" x14ac:dyDescent="0.2">
      <c r="A4389">
        <v>56</v>
      </c>
      <c r="B4389" t="s">
        <v>140</v>
      </c>
      <c r="C4389" t="s">
        <v>102</v>
      </c>
      <c r="D4389" t="s">
        <v>7</v>
      </c>
      <c r="E4389">
        <v>2014</v>
      </c>
      <c r="F4389" t="s">
        <v>0</v>
      </c>
      <c r="G4389">
        <v>100</v>
      </c>
    </row>
    <row r="4390" spans="1:7" x14ac:dyDescent="0.2">
      <c r="A4390">
        <v>56</v>
      </c>
      <c r="B4390" t="s">
        <v>140</v>
      </c>
      <c r="C4390" t="s">
        <v>102</v>
      </c>
      <c r="D4390" t="s">
        <v>7</v>
      </c>
      <c r="E4390">
        <v>2012</v>
      </c>
      <c r="F4390" t="s">
        <v>135</v>
      </c>
      <c r="G4390">
        <v>107.7</v>
      </c>
    </row>
    <row r="4391" spans="1:7" x14ac:dyDescent="0.2">
      <c r="A4391">
        <v>56</v>
      </c>
      <c r="B4391" t="s">
        <v>140</v>
      </c>
      <c r="C4391" t="s">
        <v>102</v>
      </c>
      <c r="D4391" t="s">
        <v>7</v>
      </c>
      <c r="E4391">
        <v>2016</v>
      </c>
      <c r="F4391" t="s">
        <v>0</v>
      </c>
      <c r="G4391">
        <v>102</v>
      </c>
    </row>
    <row r="4392" spans="1:7" x14ac:dyDescent="0.2">
      <c r="A4392">
        <v>56</v>
      </c>
      <c r="B4392" t="s">
        <v>140</v>
      </c>
      <c r="C4392" t="s">
        <v>102</v>
      </c>
      <c r="D4392" t="s">
        <v>7</v>
      </c>
      <c r="E4392">
        <v>2014</v>
      </c>
      <c r="F4392" t="s">
        <v>1</v>
      </c>
      <c r="G4392">
        <v>103.5</v>
      </c>
    </row>
    <row r="4393" spans="1:7" x14ac:dyDescent="0.2">
      <c r="A4393">
        <v>56</v>
      </c>
      <c r="B4393" t="s">
        <v>140</v>
      </c>
      <c r="C4393" t="s">
        <v>102</v>
      </c>
      <c r="D4393" t="s">
        <v>7</v>
      </c>
      <c r="E4393">
        <v>2013</v>
      </c>
      <c r="F4393" t="s">
        <v>134</v>
      </c>
      <c r="G4393">
        <v>100</v>
      </c>
    </row>
    <row r="4394" spans="1:7" x14ac:dyDescent="0.2">
      <c r="A4394">
        <v>56</v>
      </c>
      <c r="B4394" t="s">
        <v>140</v>
      </c>
      <c r="C4394" t="s">
        <v>102</v>
      </c>
      <c r="D4394" t="s">
        <v>7</v>
      </c>
      <c r="E4394">
        <v>2016</v>
      </c>
      <c r="F4394" t="s">
        <v>1</v>
      </c>
      <c r="G4394">
        <v>105</v>
      </c>
    </row>
    <row r="4395" spans="1:7" x14ac:dyDescent="0.2">
      <c r="A4395">
        <v>56</v>
      </c>
      <c r="B4395" t="s">
        <v>140</v>
      </c>
      <c r="C4395" t="s">
        <v>102</v>
      </c>
      <c r="D4395" t="s">
        <v>7</v>
      </c>
      <c r="E4395">
        <v>2015</v>
      </c>
      <c r="F4395" t="s">
        <v>0</v>
      </c>
      <c r="G4395">
        <v>101</v>
      </c>
    </row>
    <row r="4396" spans="1:7" x14ac:dyDescent="0.2">
      <c r="A4396">
        <v>56</v>
      </c>
      <c r="B4396" t="s">
        <v>141</v>
      </c>
      <c r="C4396" t="s">
        <v>54</v>
      </c>
      <c r="D4396" t="s">
        <v>7</v>
      </c>
      <c r="E4396">
        <v>2014</v>
      </c>
      <c r="F4396" t="s">
        <v>134</v>
      </c>
      <c r="G4396">
        <v>98</v>
      </c>
    </row>
    <row r="4397" spans="1:7" x14ac:dyDescent="0.2">
      <c r="A4397">
        <v>56</v>
      </c>
      <c r="B4397" t="s">
        <v>141</v>
      </c>
      <c r="C4397" t="s">
        <v>54</v>
      </c>
      <c r="D4397" t="s">
        <v>7</v>
      </c>
      <c r="E4397">
        <v>2016</v>
      </c>
      <c r="F4397" t="s">
        <v>0</v>
      </c>
      <c r="G4397">
        <v>100.5</v>
      </c>
    </row>
    <row r="4398" spans="1:7" x14ac:dyDescent="0.2">
      <c r="A4398">
        <v>56</v>
      </c>
      <c r="B4398" t="s">
        <v>141</v>
      </c>
      <c r="C4398" t="s">
        <v>54</v>
      </c>
      <c r="D4398" t="s">
        <v>7</v>
      </c>
      <c r="E4398">
        <v>2015</v>
      </c>
      <c r="F4398" t="s">
        <v>0</v>
      </c>
      <c r="G4398">
        <v>99</v>
      </c>
    </row>
    <row r="4399" spans="1:7" x14ac:dyDescent="0.2">
      <c r="A4399">
        <v>56</v>
      </c>
      <c r="B4399" t="s">
        <v>141</v>
      </c>
      <c r="C4399" t="s">
        <v>54</v>
      </c>
      <c r="D4399" t="s">
        <v>7</v>
      </c>
      <c r="E4399">
        <v>2012</v>
      </c>
      <c r="F4399" t="s">
        <v>135</v>
      </c>
      <c r="G4399">
        <v>108.7</v>
      </c>
    </row>
    <row r="4400" spans="1:7" x14ac:dyDescent="0.2">
      <c r="A4400">
        <v>56</v>
      </c>
      <c r="B4400" t="s">
        <v>141</v>
      </c>
      <c r="C4400" t="s">
        <v>54</v>
      </c>
      <c r="D4400" t="s">
        <v>7</v>
      </c>
      <c r="E4400">
        <v>2016</v>
      </c>
      <c r="F4400" t="s">
        <v>1</v>
      </c>
      <c r="G4400">
        <v>101.5</v>
      </c>
    </row>
    <row r="4401" spans="1:7" x14ac:dyDescent="0.2">
      <c r="A4401">
        <v>56</v>
      </c>
      <c r="B4401" t="s">
        <v>141</v>
      </c>
      <c r="C4401" t="s">
        <v>54</v>
      </c>
      <c r="D4401" t="s">
        <v>7</v>
      </c>
      <c r="E4401">
        <v>2015</v>
      </c>
      <c r="F4401" t="s">
        <v>1</v>
      </c>
      <c r="G4401">
        <v>100</v>
      </c>
    </row>
    <row r="4402" spans="1:7" x14ac:dyDescent="0.2">
      <c r="A4402">
        <v>56</v>
      </c>
      <c r="B4402" t="s">
        <v>141</v>
      </c>
      <c r="C4402" t="s">
        <v>54</v>
      </c>
      <c r="D4402" t="s">
        <v>7</v>
      </c>
      <c r="E4402">
        <v>2013</v>
      </c>
      <c r="F4402" t="s">
        <v>135</v>
      </c>
      <c r="G4402">
        <v>97.8</v>
      </c>
    </row>
    <row r="4403" spans="1:7" x14ac:dyDescent="0.2">
      <c r="A4403">
        <v>56</v>
      </c>
      <c r="B4403" t="s">
        <v>141</v>
      </c>
      <c r="C4403" t="s">
        <v>54</v>
      </c>
      <c r="D4403" t="s">
        <v>7</v>
      </c>
      <c r="E4403">
        <v>2017</v>
      </c>
      <c r="F4403" t="s">
        <v>0</v>
      </c>
      <c r="G4403">
        <v>102</v>
      </c>
    </row>
    <row r="4404" spans="1:7" x14ac:dyDescent="0.2">
      <c r="A4404">
        <v>56</v>
      </c>
      <c r="B4404" t="s">
        <v>141</v>
      </c>
      <c r="C4404" t="s">
        <v>54</v>
      </c>
      <c r="D4404" t="s">
        <v>7</v>
      </c>
      <c r="E4404">
        <v>2017</v>
      </c>
      <c r="F4404" t="s">
        <v>1</v>
      </c>
      <c r="G4404">
        <v>103</v>
      </c>
    </row>
    <row r="4405" spans="1:7" x14ac:dyDescent="0.2">
      <c r="A4405">
        <v>56</v>
      </c>
      <c r="B4405" t="s">
        <v>142</v>
      </c>
      <c r="C4405" t="s">
        <v>54</v>
      </c>
      <c r="D4405" t="s">
        <v>7</v>
      </c>
      <c r="E4405">
        <v>2017</v>
      </c>
      <c r="F4405" t="s">
        <v>0</v>
      </c>
      <c r="G4405">
        <v>100</v>
      </c>
    </row>
    <row r="4406" spans="1:7" x14ac:dyDescent="0.2">
      <c r="A4406">
        <v>56</v>
      </c>
      <c r="B4406" t="s">
        <v>142</v>
      </c>
      <c r="C4406" t="s">
        <v>54</v>
      </c>
      <c r="D4406" t="s">
        <v>7</v>
      </c>
      <c r="E4406">
        <v>2018</v>
      </c>
      <c r="F4406" t="s">
        <v>1</v>
      </c>
      <c r="G4406">
        <v>102</v>
      </c>
    </row>
    <row r="4407" spans="1:7" x14ac:dyDescent="0.2">
      <c r="A4407">
        <v>56</v>
      </c>
      <c r="B4407" t="s">
        <v>142</v>
      </c>
      <c r="C4407" t="s">
        <v>54</v>
      </c>
      <c r="D4407" t="s">
        <v>7</v>
      </c>
      <c r="E4407">
        <v>2015</v>
      </c>
      <c r="F4407" t="s">
        <v>134</v>
      </c>
      <c r="G4407">
        <v>95</v>
      </c>
    </row>
    <row r="4408" spans="1:7" x14ac:dyDescent="0.2">
      <c r="A4408">
        <v>56</v>
      </c>
      <c r="B4408" t="s">
        <v>142</v>
      </c>
      <c r="C4408" t="s">
        <v>54</v>
      </c>
      <c r="D4408" t="s">
        <v>7</v>
      </c>
      <c r="E4408">
        <v>2017</v>
      </c>
      <c r="F4408" t="s">
        <v>1</v>
      </c>
      <c r="G4408">
        <v>101</v>
      </c>
    </row>
    <row r="4409" spans="1:7" x14ac:dyDescent="0.2">
      <c r="A4409">
        <v>56</v>
      </c>
      <c r="B4409" t="s">
        <v>142</v>
      </c>
      <c r="C4409" t="s">
        <v>54</v>
      </c>
      <c r="D4409" t="s">
        <v>7</v>
      </c>
      <c r="E4409">
        <v>2013</v>
      </c>
      <c r="F4409" t="s">
        <v>135</v>
      </c>
      <c r="G4409">
        <v>100</v>
      </c>
    </row>
    <row r="4410" spans="1:7" x14ac:dyDescent="0.2">
      <c r="A4410">
        <v>56</v>
      </c>
      <c r="B4410" t="s">
        <v>142</v>
      </c>
      <c r="C4410" t="s">
        <v>54</v>
      </c>
      <c r="D4410" t="s">
        <v>7</v>
      </c>
      <c r="E4410">
        <v>2016</v>
      </c>
      <c r="F4410" t="s">
        <v>0</v>
      </c>
      <c r="G4410">
        <v>98</v>
      </c>
    </row>
    <row r="4411" spans="1:7" x14ac:dyDescent="0.2">
      <c r="A4411">
        <v>56</v>
      </c>
      <c r="B4411" t="s">
        <v>142</v>
      </c>
      <c r="C4411" t="s">
        <v>54</v>
      </c>
      <c r="D4411" t="s">
        <v>7</v>
      </c>
      <c r="E4411">
        <v>2018</v>
      </c>
      <c r="F4411" t="s">
        <v>0</v>
      </c>
      <c r="G4411">
        <v>101</v>
      </c>
    </row>
    <row r="4412" spans="1:7" x14ac:dyDescent="0.2">
      <c r="A4412">
        <v>56</v>
      </c>
      <c r="B4412" t="s">
        <v>142</v>
      </c>
      <c r="C4412" t="s">
        <v>54</v>
      </c>
      <c r="D4412" t="s">
        <v>7</v>
      </c>
      <c r="E4412">
        <v>2014</v>
      </c>
      <c r="F4412" t="s">
        <v>135</v>
      </c>
      <c r="G4412">
        <v>101</v>
      </c>
    </row>
    <row r="4413" spans="1:7" x14ac:dyDescent="0.2">
      <c r="A4413">
        <v>56</v>
      </c>
      <c r="B4413" t="s">
        <v>142</v>
      </c>
      <c r="C4413" t="s">
        <v>54</v>
      </c>
      <c r="D4413" t="s">
        <v>7</v>
      </c>
      <c r="E4413">
        <v>2016</v>
      </c>
      <c r="F4413" t="s">
        <v>1</v>
      </c>
      <c r="G4413">
        <v>99</v>
      </c>
    </row>
    <row r="4414" spans="1:7" x14ac:dyDescent="0.2">
      <c r="A4414">
        <v>56</v>
      </c>
      <c r="B4414" t="s">
        <v>143</v>
      </c>
      <c r="C4414" t="s">
        <v>54</v>
      </c>
      <c r="D4414" t="s">
        <v>7</v>
      </c>
      <c r="E4414">
        <v>2016</v>
      </c>
      <c r="F4414" t="s">
        <v>134</v>
      </c>
      <c r="G4414">
        <v>98.5</v>
      </c>
    </row>
    <row r="4415" spans="1:7" x14ac:dyDescent="0.2">
      <c r="A4415">
        <v>56</v>
      </c>
      <c r="B4415" t="s">
        <v>143</v>
      </c>
      <c r="C4415" t="s">
        <v>54</v>
      </c>
      <c r="D4415" t="s">
        <v>7</v>
      </c>
      <c r="E4415">
        <v>2019</v>
      </c>
      <c r="F4415" t="s">
        <v>1</v>
      </c>
      <c r="G4415">
        <v>101</v>
      </c>
    </row>
    <row r="4416" spans="1:7" x14ac:dyDescent="0.2">
      <c r="A4416">
        <v>56</v>
      </c>
      <c r="B4416" t="s">
        <v>143</v>
      </c>
      <c r="C4416" t="s">
        <v>54</v>
      </c>
      <c r="D4416" t="s">
        <v>7</v>
      </c>
      <c r="E4416">
        <v>2018</v>
      </c>
      <c r="F4416" t="s">
        <v>0</v>
      </c>
      <c r="G4416">
        <v>100</v>
      </c>
    </row>
    <row r="4417" spans="1:7" x14ac:dyDescent="0.2">
      <c r="A4417">
        <v>56</v>
      </c>
      <c r="B4417" t="s">
        <v>143</v>
      </c>
      <c r="C4417" t="s">
        <v>54</v>
      </c>
      <c r="D4417" t="s">
        <v>7</v>
      </c>
      <c r="E4417">
        <v>2017</v>
      </c>
      <c r="F4417" t="s">
        <v>0</v>
      </c>
      <c r="G4417">
        <v>99.5</v>
      </c>
    </row>
    <row r="4418" spans="1:7" x14ac:dyDescent="0.2">
      <c r="A4418">
        <v>56</v>
      </c>
      <c r="B4418" t="s">
        <v>143</v>
      </c>
      <c r="C4418" t="s">
        <v>54</v>
      </c>
      <c r="D4418" t="s">
        <v>7</v>
      </c>
      <c r="E4418">
        <v>2018</v>
      </c>
      <c r="F4418" t="s">
        <v>1</v>
      </c>
      <c r="G4418">
        <v>100.5</v>
      </c>
    </row>
    <row r="4419" spans="1:7" x14ac:dyDescent="0.2">
      <c r="A4419">
        <v>56</v>
      </c>
      <c r="B4419" t="s">
        <v>143</v>
      </c>
      <c r="C4419" t="s">
        <v>54</v>
      </c>
      <c r="D4419" t="s">
        <v>7</v>
      </c>
      <c r="E4419">
        <v>2017</v>
      </c>
      <c r="F4419" t="s">
        <v>1</v>
      </c>
      <c r="G4419">
        <v>100</v>
      </c>
    </row>
    <row r="4420" spans="1:7" x14ac:dyDescent="0.2">
      <c r="A4420">
        <v>56</v>
      </c>
      <c r="B4420" t="s">
        <v>143</v>
      </c>
      <c r="C4420" t="s">
        <v>54</v>
      </c>
      <c r="D4420" t="s">
        <v>7</v>
      </c>
      <c r="E4420">
        <v>2019</v>
      </c>
      <c r="F4420" t="s">
        <v>0</v>
      </c>
      <c r="G4420">
        <v>100.5</v>
      </c>
    </row>
    <row r="4421" spans="1:7" x14ac:dyDescent="0.2">
      <c r="A4421">
        <v>56</v>
      </c>
      <c r="B4421" t="s">
        <v>143</v>
      </c>
      <c r="C4421" t="s">
        <v>54</v>
      </c>
      <c r="D4421" t="s">
        <v>7</v>
      </c>
      <c r="E4421">
        <v>2014</v>
      </c>
      <c r="F4421" t="s">
        <v>135</v>
      </c>
      <c r="G4421">
        <v>99</v>
      </c>
    </row>
    <row r="4422" spans="1:7" x14ac:dyDescent="0.2">
      <c r="A4422">
        <v>56</v>
      </c>
      <c r="B4422" t="s">
        <v>143</v>
      </c>
      <c r="C4422" t="s">
        <v>54</v>
      </c>
      <c r="D4422" t="s">
        <v>7</v>
      </c>
      <c r="E4422">
        <v>2015</v>
      </c>
      <c r="F4422" t="s">
        <v>135</v>
      </c>
      <c r="G4422">
        <v>98.4</v>
      </c>
    </row>
    <row r="4423" spans="1:7" x14ac:dyDescent="0.2">
      <c r="A4423">
        <v>56</v>
      </c>
      <c r="B4423" t="s">
        <v>144</v>
      </c>
      <c r="C4423" t="s">
        <v>54</v>
      </c>
      <c r="D4423" t="s">
        <v>7</v>
      </c>
      <c r="E4423">
        <v>2016</v>
      </c>
      <c r="F4423" t="s">
        <v>135</v>
      </c>
      <c r="G4423">
        <v>94.1</v>
      </c>
    </row>
    <row r="4424" spans="1:7" x14ac:dyDescent="0.2">
      <c r="A4424">
        <v>56</v>
      </c>
      <c r="B4424" t="s">
        <v>144</v>
      </c>
      <c r="C4424" t="s">
        <v>54</v>
      </c>
      <c r="D4424" t="s">
        <v>7</v>
      </c>
      <c r="E4424">
        <v>2019</v>
      </c>
      <c r="F4424" t="s">
        <v>133</v>
      </c>
      <c r="G4424">
        <v>100</v>
      </c>
    </row>
    <row r="4425" spans="1:7" x14ac:dyDescent="0.2">
      <c r="A4425">
        <v>56</v>
      </c>
      <c r="B4425" t="s">
        <v>144</v>
      </c>
      <c r="C4425" t="s">
        <v>54</v>
      </c>
      <c r="D4425" t="s">
        <v>7</v>
      </c>
      <c r="E4425">
        <v>2018</v>
      </c>
      <c r="F4425" t="s">
        <v>133</v>
      </c>
      <c r="G4425">
        <v>98.5</v>
      </c>
    </row>
    <row r="4426" spans="1:7" x14ac:dyDescent="0.2">
      <c r="A4426">
        <v>56</v>
      </c>
      <c r="B4426" t="s">
        <v>144</v>
      </c>
      <c r="C4426" t="s">
        <v>54</v>
      </c>
      <c r="D4426" t="s">
        <v>7</v>
      </c>
      <c r="E4426">
        <v>2020</v>
      </c>
      <c r="F4426" t="s">
        <v>133</v>
      </c>
      <c r="G4426">
        <v>100.5</v>
      </c>
    </row>
    <row r="4427" spans="1:7" x14ac:dyDescent="0.2">
      <c r="A4427">
        <v>56</v>
      </c>
      <c r="B4427" t="s">
        <v>144</v>
      </c>
      <c r="C4427" t="s">
        <v>54</v>
      </c>
      <c r="D4427" t="s">
        <v>7</v>
      </c>
      <c r="E4427">
        <v>2017</v>
      </c>
      <c r="F4427" t="s">
        <v>134</v>
      </c>
      <c r="G4427">
        <v>100</v>
      </c>
    </row>
    <row r="4428" spans="1:7" x14ac:dyDescent="0.2">
      <c r="A4428">
        <v>56</v>
      </c>
      <c r="B4428" t="s">
        <v>144</v>
      </c>
      <c r="C4428" t="s">
        <v>54</v>
      </c>
      <c r="D4428" t="s">
        <v>7</v>
      </c>
      <c r="E4428">
        <v>2019</v>
      </c>
      <c r="F4428" t="s">
        <v>1</v>
      </c>
      <c r="G4428">
        <v>101</v>
      </c>
    </row>
    <row r="4429" spans="1:7" x14ac:dyDescent="0.2">
      <c r="A4429">
        <v>56</v>
      </c>
      <c r="B4429" t="s">
        <v>144</v>
      </c>
      <c r="C4429" t="s">
        <v>54</v>
      </c>
      <c r="D4429" t="s">
        <v>7</v>
      </c>
      <c r="E4429">
        <v>2018</v>
      </c>
      <c r="F4429" t="s">
        <v>1</v>
      </c>
      <c r="G4429">
        <v>100.5</v>
      </c>
    </row>
    <row r="4430" spans="1:7" x14ac:dyDescent="0.2">
      <c r="A4430">
        <v>56</v>
      </c>
      <c r="B4430" t="s">
        <v>144</v>
      </c>
      <c r="C4430" t="s">
        <v>54</v>
      </c>
      <c r="D4430" t="s">
        <v>7</v>
      </c>
      <c r="E4430">
        <v>2020</v>
      </c>
      <c r="F4430" t="s">
        <v>1</v>
      </c>
      <c r="G4430">
        <v>101.5</v>
      </c>
    </row>
    <row r="4431" spans="1:7" x14ac:dyDescent="0.2">
      <c r="A4431">
        <v>56</v>
      </c>
      <c r="B4431" t="s">
        <v>144</v>
      </c>
      <c r="C4431" t="s">
        <v>54</v>
      </c>
      <c r="D4431" t="s">
        <v>7</v>
      </c>
      <c r="E4431">
        <v>2018</v>
      </c>
      <c r="F4431" t="s">
        <v>0</v>
      </c>
      <c r="G4431">
        <v>100.2</v>
      </c>
    </row>
    <row r="4432" spans="1:7" x14ac:dyDescent="0.2">
      <c r="A4432">
        <v>56</v>
      </c>
      <c r="B4432" t="s">
        <v>144</v>
      </c>
      <c r="C4432" t="s">
        <v>54</v>
      </c>
      <c r="D4432" t="s">
        <v>7</v>
      </c>
      <c r="E4432">
        <v>2020</v>
      </c>
      <c r="F4432" t="s">
        <v>0</v>
      </c>
      <c r="G4432">
        <v>101</v>
      </c>
    </row>
    <row r="4433" spans="1:7" x14ac:dyDescent="0.2">
      <c r="A4433">
        <v>56</v>
      </c>
      <c r="B4433" t="s">
        <v>144</v>
      </c>
      <c r="C4433" t="s">
        <v>54</v>
      </c>
      <c r="D4433" t="s">
        <v>7</v>
      </c>
      <c r="E4433">
        <v>2019</v>
      </c>
      <c r="F4433" t="s">
        <v>0</v>
      </c>
      <c r="G4433">
        <v>100.5</v>
      </c>
    </row>
    <row r="4434" spans="1:7" x14ac:dyDescent="0.2">
      <c r="A4434">
        <v>56</v>
      </c>
      <c r="B4434" t="s">
        <v>144</v>
      </c>
      <c r="C4434" t="s">
        <v>54</v>
      </c>
      <c r="D4434" t="s">
        <v>7</v>
      </c>
      <c r="E4434">
        <v>2015</v>
      </c>
      <c r="F4434" t="s">
        <v>135</v>
      </c>
      <c r="G4434">
        <v>97.7</v>
      </c>
    </row>
    <row r="4435" spans="1:7" x14ac:dyDescent="0.2">
      <c r="A4435">
        <v>56</v>
      </c>
      <c r="B4435" t="s">
        <v>145</v>
      </c>
      <c r="C4435" t="s">
        <v>54</v>
      </c>
      <c r="D4435" t="s">
        <v>7</v>
      </c>
      <c r="E4435">
        <v>2017</v>
      </c>
      <c r="F4435" t="s">
        <v>135</v>
      </c>
      <c r="G4435">
        <v>99.8</v>
      </c>
    </row>
    <row r="4436" spans="1:7" x14ac:dyDescent="0.2">
      <c r="A4436">
        <v>56</v>
      </c>
      <c r="B4436" t="s">
        <v>145</v>
      </c>
      <c r="C4436" t="s">
        <v>54</v>
      </c>
      <c r="D4436" t="s">
        <v>7</v>
      </c>
      <c r="E4436">
        <v>2020</v>
      </c>
      <c r="F4436" t="s">
        <v>0</v>
      </c>
      <c r="G4436">
        <v>100.5</v>
      </c>
    </row>
    <row r="4437" spans="1:7" x14ac:dyDescent="0.2">
      <c r="A4437">
        <v>56</v>
      </c>
      <c r="B4437" t="s">
        <v>145</v>
      </c>
      <c r="C4437" t="s">
        <v>54</v>
      </c>
      <c r="D4437" t="s">
        <v>7</v>
      </c>
      <c r="E4437">
        <v>2019</v>
      </c>
      <c r="F4437" t="s">
        <v>0</v>
      </c>
      <c r="G4437">
        <v>100</v>
      </c>
    </row>
    <row r="4438" spans="1:7" x14ac:dyDescent="0.2">
      <c r="A4438">
        <v>56</v>
      </c>
      <c r="B4438" t="s">
        <v>145</v>
      </c>
      <c r="C4438" t="s">
        <v>54</v>
      </c>
      <c r="D4438" t="s">
        <v>7</v>
      </c>
      <c r="E4438">
        <v>2021</v>
      </c>
      <c r="F4438" t="s">
        <v>0</v>
      </c>
      <c r="G4438">
        <v>101</v>
      </c>
    </row>
    <row r="4439" spans="1:7" x14ac:dyDescent="0.2">
      <c r="A4439">
        <v>56</v>
      </c>
      <c r="B4439" t="s">
        <v>145</v>
      </c>
      <c r="C4439" t="s">
        <v>54</v>
      </c>
      <c r="D4439" t="s">
        <v>7</v>
      </c>
      <c r="E4439">
        <v>2018</v>
      </c>
      <c r="F4439" t="s">
        <v>134</v>
      </c>
      <c r="G4439">
        <v>99.5</v>
      </c>
    </row>
    <row r="4440" spans="1:7" x14ac:dyDescent="0.2">
      <c r="A4440">
        <v>56</v>
      </c>
      <c r="B4440" t="s">
        <v>145</v>
      </c>
      <c r="C4440" t="s">
        <v>54</v>
      </c>
      <c r="D4440" t="s">
        <v>7</v>
      </c>
      <c r="E4440">
        <v>2020</v>
      </c>
      <c r="F4440" t="s">
        <v>1</v>
      </c>
      <c r="G4440">
        <v>101</v>
      </c>
    </row>
    <row r="4441" spans="1:7" x14ac:dyDescent="0.2">
      <c r="A4441">
        <v>56</v>
      </c>
      <c r="B4441" t="s">
        <v>145</v>
      </c>
      <c r="C4441" t="s">
        <v>54</v>
      </c>
      <c r="D4441" t="s">
        <v>7</v>
      </c>
      <c r="E4441">
        <v>2019</v>
      </c>
      <c r="F4441" t="s">
        <v>1</v>
      </c>
      <c r="G4441">
        <v>100.5</v>
      </c>
    </row>
    <row r="4442" spans="1:7" x14ac:dyDescent="0.2">
      <c r="A4442">
        <v>56</v>
      </c>
      <c r="B4442" t="s">
        <v>145</v>
      </c>
      <c r="C4442" t="s">
        <v>54</v>
      </c>
      <c r="D4442" t="s">
        <v>7</v>
      </c>
      <c r="E4442">
        <v>2021</v>
      </c>
      <c r="F4442" t="s">
        <v>1</v>
      </c>
      <c r="G4442">
        <v>101.5</v>
      </c>
    </row>
    <row r="4443" spans="1:7" x14ac:dyDescent="0.2">
      <c r="A4443">
        <v>56</v>
      </c>
      <c r="B4443" t="s">
        <v>145</v>
      </c>
      <c r="C4443" t="s">
        <v>54</v>
      </c>
      <c r="D4443" t="s">
        <v>7</v>
      </c>
      <c r="E4443">
        <v>2019</v>
      </c>
      <c r="F4443" t="s">
        <v>133</v>
      </c>
      <c r="G4443">
        <v>98</v>
      </c>
    </row>
    <row r="4444" spans="1:7" x14ac:dyDescent="0.2">
      <c r="A4444">
        <v>56</v>
      </c>
      <c r="B4444" t="s">
        <v>145</v>
      </c>
      <c r="C4444" t="s">
        <v>54</v>
      </c>
      <c r="D4444" t="s">
        <v>7</v>
      </c>
      <c r="E4444">
        <v>2021</v>
      </c>
      <c r="F4444" t="s">
        <v>133</v>
      </c>
      <c r="G4444">
        <v>99</v>
      </c>
    </row>
    <row r="4445" spans="1:7" x14ac:dyDescent="0.2">
      <c r="A4445">
        <v>56</v>
      </c>
      <c r="B4445" t="s">
        <v>145</v>
      </c>
      <c r="C4445" t="s">
        <v>54</v>
      </c>
      <c r="D4445" t="s">
        <v>7</v>
      </c>
      <c r="E4445">
        <v>2020</v>
      </c>
      <c r="F4445" t="s">
        <v>133</v>
      </c>
      <c r="G4445">
        <v>98.5</v>
      </c>
    </row>
    <row r="4446" spans="1:7" x14ac:dyDescent="0.2">
      <c r="A4446">
        <v>56</v>
      </c>
      <c r="B4446" t="s">
        <v>145</v>
      </c>
      <c r="C4446" t="s">
        <v>54</v>
      </c>
      <c r="D4446" t="s">
        <v>7</v>
      </c>
      <c r="E4446">
        <v>2016</v>
      </c>
      <c r="F4446" t="s">
        <v>135</v>
      </c>
      <c r="G4446">
        <v>93.6</v>
      </c>
    </row>
    <row r="4447" spans="1:7" x14ac:dyDescent="0.2">
      <c r="A4447">
        <v>57</v>
      </c>
      <c r="B4447" t="s">
        <v>144</v>
      </c>
      <c r="C4447" t="s">
        <v>55</v>
      </c>
      <c r="D4447" t="s">
        <v>56</v>
      </c>
      <c r="E4447">
        <v>2016</v>
      </c>
      <c r="F4447" t="s">
        <v>135</v>
      </c>
      <c r="G4447">
        <v>33.1</v>
      </c>
    </row>
    <row r="4448" spans="1:7" x14ac:dyDescent="0.2">
      <c r="A4448">
        <v>57</v>
      </c>
      <c r="B4448" t="s">
        <v>144</v>
      </c>
      <c r="C4448" t="s">
        <v>55</v>
      </c>
      <c r="D4448" t="s">
        <v>56</v>
      </c>
      <c r="E4448">
        <v>2019</v>
      </c>
      <c r="F4448" t="s">
        <v>133</v>
      </c>
      <c r="G4448">
        <v>38.299999999999997</v>
      </c>
    </row>
    <row r="4449" spans="1:7" x14ac:dyDescent="0.2">
      <c r="A4449">
        <v>57</v>
      </c>
      <c r="B4449" t="s">
        <v>144</v>
      </c>
      <c r="C4449" t="s">
        <v>55</v>
      </c>
      <c r="D4449" t="s">
        <v>56</v>
      </c>
      <c r="E4449">
        <v>2018</v>
      </c>
      <c r="F4449" t="s">
        <v>133</v>
      </c>
      <c r="G4449">
        <v>36.4</v>
      </c>
    </row>
    <row r="4450" spans="1:7" x14ac:dyDescent="0.2">
      <c r="A4450">
        <v>57</v>
      </c>
      <c r="B4450" t="s">
        <v>144</v>
      </c>
      <c r="C4450" t="s">
        <v>55</v>
      </c>
      <c r="D4450" t="s">
        <v>56</v>
      </c>
      <c r="E4450">
        <v>2020</v>
      </c>
      <c r="F4450" t="s">
        <v>133</v>
      </c>
      <c r="G4450">
        <v>40.200000000000003</v>
      </c>
    </row>
    <row r="4451" spans="1:7" x14ac:dyDescent="0.2">
      <c r="A4451">
        <v>57</v>
      </c>
      <c r="B4451" t="s">
        <v>144</v>
      </c>
      <c r="C4451" t="s">
        <v>55</v>
      </c>
      <c r="D4451" t="s">
        <v>56</v>
      </c>
      <c r="E4451">
        <v>2017</v>
      </c>
      <c r="F4451" t="s">
        <v>134</v>
      </c>
      <c r="G4451">
        <v>34.700000000000003</v>
      </c>
    </row>
    <row r="4452" spans="1:7" x14ac:dyDescent="0.2">
      <c r="A4452">
        <v>57</v>
      </c>
      <c r="B4452" t="s">
        <v>144</v>
      </c>
      <c r="C4452" t="s">
        <v>55</v>
      </c>
      <c r="D4452" t="s">
        <v>56</v>
      </c>
      <c r="E4452">
        <v>2019</v>
      </c>
      <c r="F4452" t="s">
        <v>1</v>
      </c>
      <c r="G4452">
        <v>39.200000000000003</v>
      </c>
    </row>
    <row r="4453" spans="1:7" x14ac:dyDescent="0.2">
      <c r="A4453">
        <v>57</v>
      </c>
      <c r="B4453" t="s">
        <v>144</v>
      </c>
      <c r="C4453" t="s">
        <v>55</v>
      </c>
      <c r="D4453" t="s">
        <v>56</v>
      </c>
      <c r="E4453">
        <v>2018</v>
      </c>
      <c r="F4453" t="s">
        <v>1</v>
      </c>
      <c r="G4453">
        <v>36.799999999999997</v>
      </c>
    </row>
    <row r="4454" spans="1:7" x14ac:dyDescent="0.2">
      <c r="A4454">
        <v>57</v>
      </c>
      <c r="B4454" t="s">
        <v>144</v>
      </c>
      <c r="C4454" t="s">
        <v>55</v>
      </c>
      <c r="D4454" t="s">
        <v>56</v>
      </c>
      <c r="E4454">
        <v>2020</v>
      </c>
      <c r="F4454" t="s">
        <v>1</v>
      </c>
      <c r="G4454">
        <v>41.8</v>
      </c>
    </row>
    <row r="4455" spans="1:7" x14ac:dyDescent="0.2">
      <c r="A4455">
        <v>57</v>
      </c>
      <c r="B4455" t="s">
        <v>144</v>
      </c>
      <c r="C4455" t="s">
        <v>55</v>
      </c>
      <c r="D4455" t="s">
        <v>56</v>
      </c>
      <c r="E4455">
        <v>2018</v>
      </c>
      <c r="F4455" t="s">
        <v>0</v>
      </c>
      <c r="G4455">
        <v>36.6</v>
      </c>
    </row>
    <row r="4456" spans="1:7" x14ac:dyDescent="0.2">
      <c r="A4456">
        <v>57</v>
      </c>
      <c r="B4456" t="s">
        <v>144</v>
      </c>
      <c r="C4456" t="s">
        <v>55</v>
      </c>
      <c r="D4456" t="s">
        <v>56</v>
      </c>
      <c r="E4456">
        <v>2020</v>
      </c>
      <c r="F4456" t="s">
        <v>0</v>
      </c>
      <c r="G4456">
        <v>41.2</v>
      </c>
    </row>
    <row r="4457" spans="1:7" x14ac:dyDescent="0.2">
      <c r="A4457">
        <v>57</v>
      </c>
      <c r="B4457" t="s">
        <v>144</v>
      </c>
      <c r="C4457" t="s">
        <v>55</v>
      </c>
      <c r="D4457" t="s">
        <v>56</v>
      </c>
      <c r="E4457">
        <v>2019</v>
      </c>
      <c r="F4457" t="s">
        <v>0</v>
      </c>
      <c r="G4457">
        <v>38.799999999999997</v>
      </c>
    </row>
    <row r="4458" spans="1:7" x14ac:dyDescent="0.2">
      <c r="A4458">
        <v>57</v>
      </c>
      <c r="B4458" t="s">
        <v>144</v>
      </c>
      <c r="C4458" t="s">
        <v>55</v>
      </c>
      <c r="D4458" t="s">
        <v>56</v>
      </c>
      <c r="E4458">
        <v>2015</v>
      </c>
      <c r="F4458" t="s">
        <v>135</v>
      </c>
      <c r="G4458">
        <v>30.7</v>
      </c>
    </row>
    <row r="4459" spans="1:7" x14ac:dyDescent="0.2">
      <c r="A4459">
        <v>57</v>
      </c>
      <c r="B4459" t="s">
        <v>145</v>
      </c>
      <c r="C4459" t="s">
        <v>55</v>
      </c>
      <c r="D4459" t="s">
        <v>56</v>
      </c>
      <c r="E4459">
        <v>2017</v>
      </c>
      <c r="F4459" t="s">
        <v>135</v>
      </c>
      <c r="G4459">
        <v>34.433999999999997</v>
      </c>
    </row>
    <row r="4460" spans="1:7" x14ac:dyDescent="0.2">
      <c r="A4460">
        <v>57</v>
      </c>
      <c r="B4460" t="s">
        <v>145</v>
      </c>
      <c r="C4460" t="s">
        <v>55</v>
      </c>
      <c r="D4460" t="s">
        <v>56</v>
      </c>
      <c r="E4460">
        <v>2020</v>
      </c>
      <c r="F4460" t="s">
        <v>0</v>
      </c>
      <c r="G4460">
        <v>41.8</v>
      </c>
    </row>
    <row r="4461" spans="1:7" x14ac:dyDescent="0.2">
      <c r="A4461">
        <v>57</v>
      </c>
      <c r="B4461" t="s">
        <v>145</v>
      </c>
      <c r="C4461" t="s">
        <v>55</v>
      </c>
      <c r="D4461" t="s">
        <v>56</v>
      </c>
      <c r="E4461">
        <v>2019</v>
      </c>
      <c r="F4461" t="s">
        <v>0</v>
      </c>
      <c r="G4461">
        <v>39.799999999999997</v>
      </c>
    </row>
    <row r="4462" spans="1:7" x14ac:dyDescent="0.2">
      <c r="A4462">
        <v>57</v>
      </c>
      <c r="B4462" t="s">
        <v>145</v>
      </c>
      <c r="C4462" t="s">
        <v>55</v>
      </c>
      <c r="D4462" t="s">
        <v>56</v>
      </c>
      <c r="E4462">
        <v>2021</v>
      </c>
      <c r="F4462" t="s">
        <v>0</v>
      </c>
      <c r="G4462">
        <v>44.1</v>
      </c>
    </row>
    <row r="4463" spans="1:7" x14ac:dyDescent="0.2">
      <c r="A4463">
        <v>57</v>
      </c>
      <c r="B4463" t="s">
        <v>145</v>
      </c>
      <c r="C4463" t="s">
        <v>55</v>
      </c>
      <c r="D4463" t="s">
        <v>56</v>
      </c>
      <c r="E4463">
        <v>2018</v>
      </c>
      <c r="F4463" t="s">
        <v>134</v>
      </c>
      <c r="G4463">
        <v>38</v>
      </c>
    </row>
    <row r="4464" spans="1:7" x14ac:dyDescent="0.2">
      <c r="A4464">
        <v>57</v>
      </c>
      <c r="B4464" t="s">
        <v>145</v>
      </c>
      <c r="C4464" t="s">
        <v>55</v>
      </c>
      <c r="D4464" t="s">
        <v>56</v>
      </c>
      <c r="E4464">
        <v>2020</v>
      </c>
      <c r="F4464" t="s">
        <v>1</v>
      </c>
      <c r="G4464">
        <v>42.7</v>
      </c>
    </row>
    <row r="4465" spans="1:7" x14ac:dyDescent="0.2">
      <c r="A4465">
        <v>57</v>
      </c>
      <c r="B4465" t="s">
        <v>145</v>
      </c>
      <c r="C4465" t="s">
        <v>55</v>
      </c>
      <c r="D4465" t="s">
        <v>56</v>
      </c>
      <c r="E4465">
        <v>2019</v>
      </c>
      <c r="F4465" t="s">
        <v>1</v>
      </c>
      <c r="G4465">
        <v>40.200000000000003</v>
      </c>
    </row>
    <row r="4466" spans="1:7" x14ac:dyDescent="0.2">
      <c r="A4466">
        <v>57</v>
      </c>
      <c r="B4466" t="s">
        <v>145</v>
      </c>
      <c r="C4466" t="s">
        <v>55</v>
      </c>
      <c r="D4466" t="s">
        <v>56</v>
      </c>
      <c r="E4466">
        <v>2021</v>
      </c>
      <c r="F4466" t="s">
        <v>1</v>
      </c>
      <c r="G4466">
        <v>45.3</v>
      </c>
    </row>
    <row r="4467" spans="1:7" x14ac:dyDescent="0.2">
      <c r="A4467">
        <v>57</v>
      </c>
      <c r="B4467" t="s">
        <v>145</v>
      </c>
      <c r="C4467" t="s">
        <v>55</v>
      </c>
      <c r="D4467" t="s">
        <v>56</v>
      </c>
      <c r="E4467">
        <v>2019</v>
      </c>
      <c r="F4467" t="s">
        <v>133</v>
      </c>
      <c r="G4467">
        <v>39.5</v>
      </c>
    </row>
    <row r="4468" spans="1:7" x14ac:dyDescent="0.2">
      <c r="A4468">
        <v>57</v>
      </c>
      <c r="B4468" t="s">
        <v>145</v>
      </c>
      <c r="C4468" t="s">
        <v>55</v>
      </c>
      <c r="D4468" t="s">
        <v>56</v>
      </c>
      <c r="E4468">
        <v>2021</v>
      </c>
      <c r="F4468" t="s">
        <v>133</v>
      </c>
      <c r="G4468">
        <v>42.8</v>
      </c>
    </row>
    <row r="4469" spans="1:7" x14ac:dyDescent="0.2">
      <c r="A4469">
        <v>57</v>
      </c>
      <c r="B4469" t="s">
        <v>145</v>
      </c>
      <c r="C4469" t="s">
        <v>55</v>
      </c>
      <c r="D4469" t="s">
        <v>56</v>
      </c>
      <c r="E4469">
        <v>2020</v>
      </c>
      <c r="F4469" t="s">
        <v>133</v>
      </c>
      <c r="G4469">
        <v>41.1</v>
      </c>
    </row>
    <row r="4470" spans="1:7" x14ac:dyDescent="0.2">
      <c r="A4470">
        <v>57</v>
      </c>
      <c r="B4470" t="s">
        <v>145</v>
      </c>
      <c r="C4470" t="s">
        <v>55</v>
      </c>
      <c r="D4470" t="s">
        <v>56</v>
      </c>
      <c r="E4470">
        <v>2016</v>
      </c>
      <c r="F4470" t="s">
        <v>135</v>
      </c>
      <c r="G4470">
        <v>33.061</v>
      </c>
    </row>
    <row r="4471" spans="1:7" x14ac:dyDescent="0.2">
      <c r="A4471">
        <v>58</v>
      </c>
      <c r="B4471" t="s">
        <v>144</v>
      </c>
      <c r="C4471" t="s">
        <v>57</v>
      </c>
      <c r="D4471" t="s">
        <v>56</v>
      </c>
      <c r="E4471">
        <v>2016</v>
      </c>
      <c r="F4471" t="s">
        <v>135</v>
      </c>
      <c r="G4471">
        <v>29</v>
      </c>
    </row>
    <row r="4472" spans="1:7" x14ac:dyDescent="0.2">
      <c r="A4472">
        <v>58</v>
      </c>
      <c r="B4472" t="s">
        <v>144</v>
      </c>
      <c r="C4472" t="s">
        <v>57</v>
      </c>
      <c r="D4472" t="s">
        <v>56</v>
      </c>
      <c r="E4472">
        <v>2019</v>
      </c>
      <c r="F4472" t="s">
        <v>133</v>
      </c>
      <c r="G4472">
        <v>33.5</v>
      </c>
    </row>
    <row r="4473" spans="1:7" x14ac:dyDescent="0.2">
      <c r="A4473">
        <v>58</v>
      </c>
      <c r="B4473" t="s">
        <v>144</v>
      </c>
      <c r="C4473" t="s">
        <v>57</v>
      </c>
      <c r="D4473" t="s">
        <v>56</v>
      </c>
      <c r="E4473">
        <v>2018</v>
      </c>
      <c r="F4473" t="s">
        <v>133</v>
      </c>
      <c r="G4473">
        <v>31.9</v>
      </c>
    </row>
    <row r="4474" spans="1:7" x14ac:dyDescent="0.2">
      <c r="A4474">
        <v>58</v>
      </c>
      <c r="B4474" t="s">
        <v>144</v>
      </c>
      <c r="C4474" t="s">
        <v>57</v>
      </c>
      <c r="D4474" t="s">
        <v>56</v>
      </c>
      <c r="E4474">
        <v>2020</v>
      </c>
      <c r="F4474" t="s">
        <v>133</v>
      </c>
      <c r="G4474">
        <v>35.200000000000003</v>
      </c>
    </row>
    <row r="4475" spans="1:7" x14ac:dyDescent="0.2">
      <c r="A4475">
        <v>58</v>
      </c>
      <c r="B4475" t="s">
        <v>144</v>
      </c>
      <c r="C4475" t="s">
        <v>57</v>
      </c>
      <c r="D4475" t="s">
        <v>56</v>
      </c>
      <c r="E4475">
        <v>2017</v>
      </c>
      <c r="F4475" t="s">
        <v>134</v>
      </c>
      <c r="G4475">
        <v>30.4</v>
      </c>
    </row>
    <row r="4476" spans="1:7" x14ac:dyDescent="0.2">
      <c r="A4476">
        <v>58</v>
      </c>
      <c r="B4476" t="s">
        <v>144</v>
      </c>
      <c r="C4476" t="s">
        <v>57</v>
      </c>
      <c r="D4476" t="s">
        <v>56</v>
      </c>
      <c r="E4476">
        <v>2019</v>
      </c>
      <c r="F4476" t="s">
        <v>1</v>
      </c>
      <c r="G4476">
        <v>34.299999999999997</v>
      </c>
    </row>
    <row r="4477" spans="1:7" x14ac:dyDescent="0.2">
      <c r="A4477">
        <v>58</v>
      </c>
      <c r="B4477" t="s">
        <v>144</v>
      </c>
      <c r="C4477" t="s">
        <v>57</v>
      </c>
      <c r="D4477" t="s">
        <v>56</v>
      </c>
      <c r="E4477">
        <v>2018</v>
      </c>
      <c r="F4477" t="s">
        <v>1</v>
      </c>
      <c r="G4477">
        <v>32.200000000000003</v>
      </c>
    </row>
    <row r="4478" spans="1:7" x14ac:dyDescent="0.2">
      <c r="A4478">
        <v>58</v>
      </c>
      <c r="B4478" t="s">
        <v>144</v>
      </c>
      <c r="C4478" t="s">
        <v>57</v>
      </c>
      <c r="D4478" t="s">
        <v>56</v>
      </c>
      <c r="E4478">
        <v>2020</v>
      </c>
      <c r="F4478" t="s">
        <v>1</v>
      </c>
      <c r="G4478">
        <v>36.5</v>
      </c>
    </row>
    <row r="4479" spans="1:7" x14ac:dyDescent="0.2">
      <c r="A4479">
        <v>58</v>
      </c>
      <c r="B4479" t="s">
        <v>144</v>
      </c>
      <c r="C4479" t="s">
        <v>57</v>
      </c>
      <c r="D4479" t="s">
        <v>56</v>
      </c>
      <c r="E4479">
        <v>2018</v>
      </c>
      <c r="F4479" t="s">
        <v>0</v>
      </c>
      <c r="G4479">
        <v>32</v>
      </c>
    </row>
    <row r="4480" spans="1:7" x14ac:dyDescent="0.2">
      <c r="A4480">
        <v>58</v>
      </c>
      <c r="B4480" t="s">
        <v>144</v>
      </c>
      <c r="C4480" t="s">
        <v>57</v>
      </c>
      <c r="D4480" t="s">
        <v>56</v>
      </c>
      <c r="E4480">
        <v>2020</v>
      </c>
      <c r="F4480" t="s">
        <v>0</v>
      </c>
      <c r="G4480">
        <v>35.6</v>
      </c>
    </row>
    <row r="4481" spans="1:7" x14ac:dyDescent="0.2">
      <c r="A4481">
        <v>58</v>
      </c>
      <c r="B4481" t="s">
        <v>144</v>
      </c>
      <c r="C4481" t="s">
        <v>57</v>
      </c>
      <c r="D4481" t="s">
        <v>56</v>
      </c>
      <c r="E4481">
        <v>2019</v>
      </c>
      <c r="F4481" t="s">
        <v>0</v>
      </c>
      <c r="G4481">
        <v>33.799999999999997</v>
      </c>
    </row>
    <row r="4482" spans="1:7" x14ac:dyDescent="0.2">
      <c r="A4482">
        <v>58</v>
      </c>
      <c r="B4482" t="s">
        <v>144</v>
      </c>
      <c r="C4482" t="s">
        <v>57</v>
      </c>
      <c r="D4482" t="s">
        <v>56</v>
      </c>
      <c r="E4482">
        <v>2015</v>
      </c>
      <c r="F4482" t="s">
        <v>135</v>
      </c>
      <c r="G4482">
        <v>26</v>
      </c>
    </row>
    <row r="4483" spans="1:7" x14ac:dyDescent="0.2">
      <c r="A4483">
        <v>58</v>
      </c>
      <c r="B4483" t="s">
        <v>145</v>
      </c>
      <c r="C4483" t="s">
        <v>57</v>
      </c>
      <c r="D4483" t="s">
        <v>56</v>
      </c>
      <c r="E4483">
        <v>2017</v>
      </c>
      <c r="F4483" t="s">
        <v>135</v>
      </c>
      <c r="G4483">
        <v>30.492999999999999</v>
      </c>
    </row>
    <row r="4484" spans="1:7" x14ac:dyDescent="0.2">
      <c r="A4484">
        <v>58</v>
      </c>
      <c r="B4484" t="s">
        <v>145</v>
      </c>
      <c r="C4484" t="s">
        <v>57</v>
      </c>
      <c r="D4484" t="s">
        <v>56</v>
      </c>
      <c r="E4484">
        <v>2020</v>
      </c>
      <c r="F4484" t="s">
        <v>0</v>
      </c>
      <c r="G4484">
        <v>37.299999999999997</v>
      </c>
    </row>
    <row r="4485" spans="1:7" x14ac:dyDescent="0.2">
      <c r="A4485">
        <v>58</v>
      </c>
      <c r="B4485" t="s">
        <v>145</v>
      </c>
      <c r="C4485" t="s">
        <v>57</v>
      </c>
      <c r="D4485" t="s">
        <v>56</v>
      </c>
      <c r="E4485">
        <v>2019</v>
      </c>
      <c r="F4485" t="s">
        <v>0</v>
      </c>
      <c r="G4485">
        <v>35.5</v>
      </c>
    </row>
    <row r="4486" spans="1:7" x14ac:dyDescent="0.2">
      <c r="A4486">
        <v>58</v>
      </c>
      <c r="B4486" t="s">
        <v>145</v>
      </c>
      <c r="C4486" t="s">
        <v>57</v>
      </c>
      <c r="D4486" t="s">
        <v>56</v>
      </c>
      <c r="E4486">
        <v>2021</v>
      </c>
      <c r="F4486" t="s">
        <v>0</v>
      </c>
      <c r="G4486">
        <v>39.4</v>
      </c>
    </row>
    <row r="4487" spans="1:7" x14ac:dyDescent="0.2">
      <c r="A4487">
        <v>58</v>
      </c>
      <c r="B4487" t="s">
        <v>145</v>
      </c>
      <c r="C4487" t="s">
        <v>57</v>
      </c>
      <c r="D4487" t="s">
        <v>56</v>
      </c>
      <c r="E4487">
        <v>2018</v>
      </c>
      <c r="F4487" t="s">
        <v>134</v>
      </c>
      <c r="G4487">
        <v>33.9</v>
      </c>
    </row>
    <row r="4488" spans="1:7" x14ac:dyDescent="0.2">
      <c r="A4488">
        <v>58</v>
      </c>
      <c r="B4488" t="s">
        <v>145</v>
      </c>
      <c r="C4488" t="s">
        <v>57</v>
      </c>
      <c r="D4488" t="s">
        <v>56</v>
      </c>
      <c r="E4488">
        <v>2020</v>
      </c>
      <c r="F4488" t="s">
        <v>1</v>
      </c>
      <c r="G4488">
        <v>38</v>
      </c>
    </row>
    <row r="4489" spans="1:7" x14ac:dyDescent="0.2">
      <c r="A4489">
        <v>58</v>
      </c>
      <c r="B4489" t="s">
        <v>145</v>
      </c>
      <c r="C4489" t="s">
        <v>57</v>
      </c>
      <c r="D4489" t="s">
        <v>56</v>
      </c>
      <c r="E4489">
        <v>2019</v>
      </c>
      <c r="F4489" t="s">
        <v>1</v>
      </c>
      <c r="G4489">
        <v>35.799999999999997</v>
      </c>
    </row>
    <row r="4490" spans="1:7" x14ac:dyDescent="0.2">
      <c r="A4490">
        <v>58</v>
      </c>
      <c r="B4490" t="s">
        <v>145</v>
      </c>
      <c r="C4490" t="s">
        <v>57</v>
      </c>
      <c r="D4490" t="s">
        <v>56</v>
      </c>
      <c r="E4490">
        <v>2021</v>
      </c>
      <c r="F4490" t="s">
        <v>1</v>
      </c>
      <c r="G4490">
        <v>40.299999999999997</v>
      </c>
    </row>
    <row r="4491" spans="1:7" x14ac:dyDescent="0.2">
      <c r="A4491">
        <v>58</v>
      </c>
      <c r="B4491" t="s">
        <v>145</v>
      </c>
      <c r="C4491" t="s">
        <v>57</v>
      </c>
      <c r="D4491" t="s">
        <v>56</v>
      </c>
      <c r="E4491">
        <v>2019</v>
      </c>
      <c r="F4491" t="s">
        <v>133</v>
      </c>
      <c r="G4491">
        <v>35.200000000000003</v>
      </c>
    </row>
    <row r="4492" spans="1:7" x14ac:dyDescent="0.2">
      <c r="A4492">
        <v>58</v>
      </c>
      <c r="B4492" t="s">
        <v>145</v>
      </c>
      <c r="C4492" t="s">
        <v>57</v>
      </c>
      <c r="D4492" t="s">
        <v>56</v>
      </c>
      <c r="E4492">
        <v>2021</v>
      </c>
      <c r="F4492" t="s">
        <v>133</v>
      </c>
      <c r="G4492">
        <v>37.200000000000003</v>
      </c>
    </row>
    <row r="4493" spans="1:7" x14ac:dyDescent="0.2">
      <c r="A4493">
        <v>58</v>
      </c>
      <c r="B4493" t="s">
        <v>145</v>
      </c>
      <c r="C4493" t="s">
        <v>57</v>
      </c>
      <c r="D4493" t="s">
        <v>56</v>
      </c>
      <c r="E4493">
        <v>2020</v>
      </c>
      <c r="F4493" t="s">
        <v>133</v>
      </c>
      <c r="G4493">
        <v>35.700000000000003</v>
      </c>
    </row>
    <row r="4494" spans="1:7" x14ac:dyDescent="0.2">
      <c r="A4494">
        <v>58</v>
      </c>
      <c r="B4494" t="s">
        <v>145</v>
      </c>
      <c r="C4494" t="s">
        <v>57</v>
      </c>
      <c r="D4494" t="s">
        <v>56</v>
      </c>
      <c r="E4494">
        <v>2016</v>
      </c>
      <c r="F4494" t="s">
        <v>135</v>
      </c>
      <c r="G4494">
        <v>28.949000000000002</v>
      </c>
    </row>
    <row r="4495" spans="1:7" x14ac:dyDescent="0.2">
      <c r="A4495">
        <v>59</v>
      </c>
      <c r="B4495" t="s">
        <v>136</v>
      </c>
      <c r="C4495" t="s">
        <v>130</v>
      </c>
      <c r="D4495" t="s">
        <v>59</v>
      </c>
      <c r="E4495">
        <v>2007</v>
      </c>
      <c r="F4495" t="s">
        <v>135</v>
      </c>
      <c r="G4495">
        <v>17066</v>
      </c>
    </row>
    <row r="4496" spans="1:7" x14ac:dyDescent="0.2">
      <c r="A4496">
        <v>59</v>
      </c>
      <c r="B4496" t="s">
        <v>136</v>
      </c>
      <c r="C4496" t="s">
        <v>130</v>
      </c>
      <c r="D4496" t="s">
        <v>59</v>
      </c>
      <c r="E4496">
        <v>2008</v>
      </c>
      <c r="F4496" t="s">
        <v>135</v>
      </c>
      <c r="G4496">
        <v>24807</v>
      </c>
    </row>
    <row r="4497" spans="1:7" x14ac:dyDescent="0.2">
      <c r="A4497">
        <v>59</v>
      </c>
      <c r="B4497" t="s">
        <v>136</v>
      </c>
      <c r="C4497" t="s">
        <v>130</v>
      </c>
      <c r="D4497" t="s">
        <v>59</v>
      </c>
      <c r="E4497">
        <v>2009</v>
      </c>
      <c r="F4497" t="s">
        <v>134</v>
      </c>
      <c r="G4497">
        <v>5200</v>
      </c>
    </row>
    <row r="4498" spans="1:7" x14ac:dyDescent="0.2">
      <c r="A4498">
        <v>59</v>
      </c>
      <c r="B4498" t="s">
        <v>136</v>
      </c>
      <c r="C4498" t="s">
        <v>130</v>
      </c>
      <c r="D4498" t="s">
        <v>59</v>
      </c>
      <c r="E4498">
        <v>2010</v>
      </c>
      <c r="F4498" t="s">
        <v>0</v>
      </c>
      <c r="G4498">
        <v>3500</v>
      </c>
    </row>
    <row r="4499" spans="1:7" x14ac:dyDescent="0.2">
      <c r="A4499">
        <v>59</v>
      </c>
      <c r="B4499" t="s">
        <v>136</v>
      </c>
      <c r="C4499" t="s">
        <v>130</v>
      </c>
      <c r="D4499" t="s">
        <v>59</v>
      </c>
      <c r="E4499">
        <v>2011</v>
      </c>
      <c r="F4499" t="s">
        <v>0</v>
      </c>
      <c r="G4499">
        <v>3500</v>
      </c>
    </row>
    <row r="4500" spans="1:7" x14ac:dyDescent="0.2">
      <c r="A4500">
        <v>59</v>
      </c>
      <c r="B4500" t="s">
        <v>136</v>
      </c>
      <c r="C4500" t="s">
        <v>130</v>
      </c>
      <c r="D4500" t="s">
        <v>59</v>
      </c>
      <c r="E4500">
        <v>2011</v>
      </c>
      <c r="F4500" t="s">
        <v>1</v>
      </c>
      <c r="G4500">
        <v>6400</v>
      </c>
    </row>
    <row r="4501" spans="1:7" x14ac:dyDescent="0.2">
      <c r="A4501">
        <v>59</v>
      </c>
      <c r="B4501" t="s">
        <v>136</v>
      </c>
      <c r="C4501" t="s">
        <v>130</v>
      </c>
      <c r="D4501" t="s">
        <v>59</v>
      </c>
      <c r="E4501">
        <v>2012</v>
      </c>
      <c r="F4501" t="s">
        <v>0</v>
      </c>
      <c r="G4501">
        <v>3850</v>
      </c>
    </row>
    <row r="4502" spans="1:7" x14ac:dyDescent="0.2">
      <c r="A4502">
        <v>59</v>
      </c>
      <c r="B4502" t="s">
        <v>136</v>
      </c>
      <c r="C4502" t="s">
        <v>130</v>
      </c>
      <c r="D4502" t="s">
        <v>59</v>
      </c>
      <c r="E4502">
        <v>2012</v>
      </c>
      <c r="F4502" t="s">
        <v>1</v>
      </c>
      <c r="G4502">
        <v>7100</v>
      </c>
    </row>
    <row r="4503" spans="1:7" x14ac:dyDescent="0.2">
      <c r="A4503">
        <v>59</v>
      </c>
      <c r="B4503" t="s">
        <v>136</v>
      </c>
      <c r="C4503" t="s">
        <v>130</v>
      </c>
      <c r="D4503" t="s">
        <v>59</v>
      </c>
      <c r="E4503">
        <v>2010</v>
      </c>
      <c r="F4503" t="s">
        <v>1</v>
      </c>
      <c r="G4503">
        <v>6000</v>
      </c>
    </row>
    <row r="4504" spans="1:7" x14ac:dyDescent="0.2">
      <c r="A4504">
        <v>59</v>
      </c>
      <c r="B4504" t="s">
        <v>137</v>
      </c>
      <c r="C4504" t="s">
        <v>130</v>
      </c>
      <c r="D4504" t="s">
        <v>59</v>
      </c>
      <c r="E4504">
        <v>2008</v>
      </c>
      <c r="F4504" t="s">
        <v>135</v>
      </c>
      <c r="G4504">
        <v>24807</v>
      </c>
    </row>
    <row r="4505" spans="1:7" x14ac:dyDescent="0.2">
      <c r="A4505">
        <v>59</v>
      </c>
      <c r="B4505" t="s">
        <v>137</v>
      </c>
      <c r="C4505" t="s">
        <v>130</v>
      </c>
      <c r="D4505" t="s">
        <v>59</v>
      </c>
      <c r="E4505">
        <v>2012</v>
      </c>
      <c r="F4505" t="s">
        <v>1</v>
      </c>
      <c r="G4505">
        <v>22600</v>
      </c>
    </row>
    <row r="4506" spans="1:7" x14ac:dyDescent="0.2">
      <c r="A4506">
        <v>59</v>
      </c>
      <c r="B4506" t="s">
        <v>137</v>
      </c>
      <c r="C4506" t="s">
        <v>130</v>
      </c>
      <c r="D4506" t="s">
        <v>59</v>
      </c>
      <c r="E4506">
        <v>2011</v>
      </c>
      <c r="F4506" t="s">
        <v>0</v>
      </c>
      <c r="G4506">
        <v>20400</v>
      </c>
    </row>
    <row r="4507" spans="1:7" x14ac:dyDescent="0.2">
      <c r="A4507">
        <v>59</v>
      </c>
      <c r="B4507" t="s">
        <v>137</v>
      </c>
      <c r="C4507" t="s">
        <v>130</v>
      </c>
      <c r="D4507" t="s">
        <v>59</v>
      </c>
      <c r="E4507">
        <v>2009</v>
      </c>
      <c r="F4507" t="s">
        <v>135</v>
      </c>
      <c r="G4507">
        <v>7060</v>
      </c>
    </row>
    <row r="4508" spans="1:7" x14ac:dyDescent="0.2">
      <c r="A4508">
        <v>59</v>
      </c>
      <c r="B4508" t="s">
        <v>137</v>
      </c>
      <c r="C4508" t="s">
        <v>130</v>
      </c>
      <c r="D4508" t="s">
        <v>59</v>
      </c>
      <c r="E4508">
        <v>2013</v>
      </c>
      <c r="F4508" t="s">
        <v>0</v>
      </c>
      <c r="G4508">
        <v>21500</v>
      </c>
    </row>
    <row r="4509" spans="1:7" x14ac:dyDescent="0.2">
      <c r="A4509">
        <v>59</v>
      </c>
      <c r="B4509" t="s">
        <v>137</v>
      </c>
      <c r="C4509" t="s">
        <v>130</v>
      </c>
      <c r="D4509" t="s">
        <v>59</v>
      </c>
      <c r="E4509">
        <v>2011</v>
      </c>
      <c r="F4509" t="s">
        <v>1</v>
      </c>
      <c r="G4509">
        <v>21400</v>
      </c>
    </row>
    <row r="4510" spans="1:7" x14ac:dyDescent="0.2">
      <c r="A4510">
        <v>59</v>
      </c>
      <c r="B4510" t="s">
        <v>137</v>
      </c>
      <c r="C4510" t="s">
        <v>130</v>
      </c>
      <c r="D4510" t="s">
        <v>59</v>
      </c>
      <c r="E4510">
        <v>2010</v>
      </c>
      <c r="F4510" t="s">
        <v>134</v>
      </c>
      <c r="G4510">
        <v>20400</v>
      </c>
    </row>
    <row r="4511" spans="1:7" x14ac:dyDescent="0.2">
      <c r="A4511">
        <v>59</v>
      </c>
      <c r="B4511" t="s">
        <v>137</v>
      </c>
      <c r="C4511" t="s">
        <v>130</v>
      </c>
      <c r="D4511" t="s">
        <v>59</v>
      </c>
      <c r="E4511">
        <v>2013</v>
      </c>
      <c r="F4511" t="s">
        <v>1</v>
      </c>
      <c r="G4511">
        <v>24000</v>
      </c>
    </row>
    <row r="4512" spans="1:7" x14ac:dyDescent="0.2">
      <c r="A4512">
        <v>59</v>
      </c>
      <c r="B4512" t="s">
        <v>137</v>
      </c>
      <c r="C4512" t="s">
        <v>130</v>
      </c>
      <c r="D4512" t="s">
        <v>59</v>
      </c>
      <c r="E4512">
        <v>2012</v>
      </c>
      <c r="F4512" t="s">
        <v>0</v>
      </c>
      <c r="G4512">
        <v>20800</v>
      </c>
    </row>
    <row r="4513" spans="1:7" x14ac:dyDescent="0.2">
      <c r="A4513">
        <v>59</v>
      </c>
      <c r="B4513" t="s">
        <v>138</v>
      </c>
      <c r="C4513" t="s">
        <v>130</v>
      </c>
      <c r="D4513" t="s">
        <v>59</v>
      </c>
      <c r="E4513">
        <v>2011</v>
      </c>
      <c r="F4513" t="s">
        <v>134</v>
      </c>
      <c r="G4513">
        <v>28850</v>
      </c>
    </row>
    <row r="4514" spans="1:7" x14ac:dyDescent="0.2">
      <c r="A4514">
        <v>59</v>
      </c>
      <c r="B4514" t="s">
        <v>138</v>
      </c>
      <c r="C4514" t="s">
        <v>130</v>
      </c>
      <c r="D4514" t="s">
        <v>59</v>
      </c>
      <c r="E4514">
        <v>2013</v>
      </c>
      <c r="F4514" t="s">
        <v>0</v>
      </c>
      <c r="G4514">
        <v>22500</v>
      </c>
    </row>
    <row r="4515" spans="1:7" x14ac:dyDescent="0.2">
      <c r="A4515">
        <v>59</v>
      </c>
      <c r="B4515" t="s">
        <v>138</v>
      </c>
      <c r="C4515" t="s">
        <v>130</v>
      </c>
      <c r="D4515" t="s">
        <v>59</v>
      </c>
      <c r="E4515">
        <v>2012</v>
      </c>
      <c r="F4515" t="s">
        <v>0</v>
      </c>
      <c r="G4515">
        <v>22000</v>
      </c>
    </row>
    <row r="4516" spans="1:7" x14ac:dyDescent="0.2">
      <c r="A4516">
        <v>59</v>
      </c>
      <c r="B4516" t="s">
        <v>138</v>
      </c>
      <c r="C4516" t="s">
        <v>130</v>
      </c>
      <c r="D4516" t="s">
        <v>59</v>
      </c>
      <c r="E4516">
        <v>2013</v>
      </c>
      <c r="F4516" t="s">
        <v>1</v>
      </c>
      <c r="G4516">
        <v>32800</v>
      </c>
    </row>
    <row r="4517" spans="1:7" x14ac:dyDescent="0.2">
      <c r="A4517">
        <v>59</v>
      </c>
      <c r="B4517" t="s">
        <v>138</v>
      </c>
      <c r="C4517" t="s">
        <v>130</v>
      </c>
      <c r="D4517" t="s">
        <v>59</v>
      </c>
      <c r="E4517">
        <v>2012</v>
      </c>
      <c r="F4517" t="s">
        <v>1</v>
      </c>
      <c r="G4517">
        <v>31300</v>
      </c>
    </row>
    <row r="4518" spans="1:7" x14ac:dyDescent="0.2">
      <c r="A4518">
        <v>59</v>
      </c>
      <c r="B4518" t="s">
        <v>138</v>
      </c>
      <c r="C4518" t="s">
        <v>130</v>
      </c>
      <c r="D4518" t="s">
        <v>59</v>
      </c>
      <c r="E4518">
        <v>2010</v>
      </c>
      <c r="F4518" t="s">
        <v>135</v>
      </c>
      <c r="G4518">
        <v>22108.6</v>
      </c>
    </row>
    <row r="4519" spans="1:7" x14ac:dyDescent="0.2">
      <c r="A4519">
        <v>59</v>
      </c>
      <c r="B4519" t="s">
        <v>138</v>
      </c>
      <c r="C4519" t="s">
        <v>130</v>
      </c>
      <c r="D4519" t="s">
        <v>59</v>
      </c>
      <c r="E4519">
        <v>2014</v>
      </c>
      <c r="F4519" t="s">
        <v>0</v>
      </c>
      <c r="G4519">
        <v>23200</v>
      </c>
    </row>
    <row r="4520" spans="1:7" x14ac:dyDescent="0.2">
      <c r="A4520">
        <v>59</v>
      </c>
      <c r="B4520" t="s">
        <v>138</v>
      </c>
      <c r="C4520" t="s">
        <v>130</v>
      </c>
      <c r="D4520" t="s">
        <v>59</v>
      </c>
      <c r="E4520">
        <v>2014</v>
      </c>
      <c r="F4520" t="s">
        <v>1</v>
      </c>
      <c r="G4520">
        <v>34000</v>
      </c>
    </row>
    <row r="4521" spans="1:7" x14ac:dyDescent="0.2">
      <c r="A4521">
        <v>59</v>
      </c>
      <c r="B4521" t="s">
        <v>139</v>
      </c>
      <c r="C4521" t="s">
        <v>129</v>
      </c>
      <c r="D4521" t="s">
        <v>59</v>
      </c>
      <c r="E4521">
        <v>2013</v>
      </c>
      <c r="F4521" t="s">
        <v>1</v>
      </c>
      <c r="G4521">
        <v>32950</v>
      </c>
    </row>
    <row r="4522" spans="1:7" x14ac:dyDescent="0.2">
      <c r="A4522">
        <v>59</v>
      </c>
      <c r="B4522" t="s">
        <v>139</v>
      </c>
      <c r="C4522" t="s">
        <v>129</v>
      </c>
      <c r="D4522" t="s">
        <v>59</v>
      </c>
      <c r="E4522">
        <v>2015</v>
      </c>
      <c r="F4522" t="s">
        <v>0</v>
      </c>
      <c r="G4522">
        <v>24940</v>
      </c>
    </row>
    <row r="4523" spans="1:7" x14ac:dyDescent="0.2">
      <c r="A4523">
        <v>59</v>
      </c>
      <c r="B4523" t="s">
        <v>139</v>
      </c>
      <c r="C4523" t="s">
        <v>129</v>
      </c>
      <c r="D4523" t="s">
        <v>59</v>
      </c>
      <c r="E4523">
        <v>2011</v>
      </c>
      <c r="F4523" t="s">
        <v>135</v>
      </c>
      <c r="G4523">
        <v>34792</v>
      </c>
    </row>
    <row r="4524" spans="1:7" x14ac:dyDescent="0.2">
      <c r="A4524">
        <v>59</v>
      </c>
      <c r="B4524" t="s">
        <v>139</v>
      </c>
      <c r="C4524" t="s">
        <v>129</v>
      </c>
      <c r="D4524" t="s">
        <v>59</v>
      </c>
      <c r="E4524">
        <v>2014</v>
      </c>
      <c r="F4524" t="s">
        <v>0</v>
      </c>
      <c r="G4524">
        <v>23060</v>
      </c>
    </row>
    <row r="4525" spans="1:7" x14ac:dyDescent="0.2">
      <c r="A4525">
        <v>59</v>
      </c>
      <c r="B4525" t="s">
        <v>139</v>
      </c>
      <c r="C4525" t="s">
        <v>129</v>
      </c>
      <c r="D4525" t="s">
        <v>59</v>
      </c>
      <c r="E4525">
        <v>2015</v>
      </c>
      <c r="F4525" t="s">
        <v>1</v>
      </c>
      <c r="G4525">
        <v>35940</v>
      </c>
    </row>
    <row r="4526" spans="1:7" x14ac:dyDescent="0.2">
      <c r="A4526">
        <v>59</v>
      </c>
      <c r="B4526" t="s">
        <v>139</v>
      </c>
      <c r="C4526" t="s">
        <v>129</v>
      </c>
      <c r="D4526" t="s">
        <v>59</v>
      </c>
      <c r="E4526">
        <v>2012</v>
      </c>
      <c r="F4526" t="s">
        <v>134</v>
      </c>
      <c r="G4526">
        <v>31300</v>
      </c>
    </row>
    <row r="4527" spans="1:7" x14ac:dyDescent="0.2">
      <c r="A4527">
        <v>59</v>
      </c>
      <c r="B4527" t="s">
        <v>139</v>
      </c>
      <c r="C4527" t="s">
        <v>129</v>
      </c>
      <c r="D4527" t="s">
        <v>59</v>
      </c>
      <c r="E4527">
        <v>2014</v>
      </c>
      <c r="F4527" t="s">
        <v>1</v>
      </c>
      <c r="G4527">
        <v>34360</v>
      </c>
    </row>
    <row r="4528" spans="1:7" x14ac:dyDescent="0.2">
      <c r="A4528">
        <v>59</v>
      </c>
      <c r="B4528" t="s">
        <v>139</v>
      </c>
      <c r="C4528" t="s">
        <v>129</v>
      </c>
      <c r="D4528" t="s">
        <v>59</v>
      </c>
      <c r="E4528">
        <v>2013</v>
      </c>
      <c r="F4528" t="s">
        <v>0</v>
      </c>
      <c r="G4528">
        <v>21350</v>
      </c>
    </row>
    <row r="4529" spans="1:7" x14ac:dyDescent="0.2">
      <c r="A4529">
        <v>59</v>
      </c>
      <c r="B4529" t="s">
        <v>140</v>
      </c>
      <c r="C4529" t="s">
        <v>116</v>
      </c>
      <c r="D4529" t="s">
        <v>59</v>
      </c>
      <c r="E4529">
        <v>2011</v>
      </c>
      <c r="F4529" t="s">
        <v>135</v>
      </c>
      <c r="G4529">
        <v>34792</v>
      </c>
    </row>
    <row r="4530" spans="1:7" x14ac:dyDescent="0.2">
      <c r="A4530">
        <v>59</v>
      </c>
      <c r="B4530" t="s">
        <v>140</v>
      </c>
      <c r="C4530" t="s">
        <v>116</v>
      </c>
      <c r="D4530" t="s">
        <v>59</v>
      </c>
      <c r="E4530">
        <v>2015</v>
      </c>
      <c r="F4530" t="s">
        <v>1</v>
      </c>
      <c r="G4530">
        <v>21800</v>
      </c>
    </row>
    <row r="4531" spans="1:7" x14ac:dyDescent="0.2">
      <c r="A4531">
        <v>59</v>
      </c>
      <c r="B4531" t="s">
        <v>140</v>
      </c>
      <c r="C4531" t="s">
        <v>116</v>
      </c>
      <c r="D4531" t="s">
        <v>59</v>
      </c>
      <c r="E4531">
        <v>2014</v>
      </c>
      <c r="F4531" t="s">
        <v>0</v>
      </c>
      <c r="G4531">
        <v>14000</v>
      </c>
    </row>
    <row r="4532" spans="1:7" x14ac:dyDescent="0.2">
      <c r="A4532">
        <v>59</v>
      </c>
      <c r="B4532" t="s">
        <v>140</v>
      </c>
      <c r="C4532" t="s">
        <v>116</v>
      </c>
      <c r="D4532" t="s">
        <v>59</v>
      </c>
      <c r="E4532">
        <v>2012</v>
      </c>
      <c r="F4532" t="s">
        <v>135</v>
      </c>
      <c r="G4532">
        <v>29374</v>
      </c>
    </row>
    <row r="4533" spans="1:7" x14ac:dyDescent="0.2">
      <c r="A4533">
        <v>59</v>
      </c>
      <c r="B4533" t="s">
        <v>140</v>
      </c>
      <c r="C4533" t="s">
        <v>116</v>
      </c>
      <c r="D4533" t="s">
        <v>59</v>
      </c>
      <c r="E4533">
        <v>2016</v>
      </c>
      <c r="F4533" t="s">
        <v>0</v>
      </c>
      <c r="G4533">
        <v>15000</v>
      </c>
    </row>
    <row r="4534" spans="1:7" x14ac:dyDescent="0.2">
      <c r="A4534">
        <v>59</v>
      </c>
      <c r="B4534" t="s">
        <v>140</v>
      </c>
      <c r="C4534" t="s">
        <v>116</v>
      </c>
      <c r="D4534" t="s">
        <v>59</v>
      </c>
      <c r="E4534">
        <v>2014</v>
      </c>
      <c r="F4534" t="s">
        <v>1</v>
      </c>
      <c r="G4534">
        <v>15000</v>
      </c>
    </row>
    <row r="4535" spans="1:7" x14ac:dyDescent="0.2">
      <c r="A4535">
        <v>59</v>
      </c>
      <c r="B4535" t="s">
        <v>140</v>
      </c>
      <c r="C4535" t="s">
        <v>116</v>
      </c>
      <c r="D4535" t="s">
        <v>59</v>
      </c>
      <c r="E4535">
        <v>2013</v>
      </c>
      <c r="F4535" t="s">
        <v>134</v>
      </c>
      <c r="G4535">
        <v>14000</v>
      </c>
    </row>
    <row r="4536" spans="1:7" x14ac:dyDescent="0.2">
      <c r="A4536">
        <v>59</v>
      </c>
      <c r="B4536" t="s">
        <v>140</v>
      </c>
      <c r="C4536" t="s">
        <v>116</v>
      </c>
      <c r="D4536" t="s">
        <v>59</v>
      </c>
      <c r="E4536">
        <v>2016</v>
      </c>
      <c r="F4536" t="s">
        <v>1</v>
      </c>
      <c r="G4536">
        <v>23300</v>
      </c>
    </row>
    <row r="4537" spans="1:7" x14ac:dyDescent="0.2">
      <c r="A4537">
        <v>59</v>
      </c>
      <c r="B4537" t="s">
        <v>140</v>
      </c>
      <c r="C4537" t="s">
        <v>116</v>
      </c>
      <c r="D4537" t="s">
        <v>59</v>
      </c>
      <c r="E4537">
        <v>2015</v>
      </c>
      <c r="F4537" t="s">
        <v>0</v>
      </c>
      <c r="G4537">
        <v>14500</v>
      </c>
    </row>
    <row r="4538" spans="1:7" x14ac:dyDescent="0.2">
      <c r="A4538">
        <v>59</v>
      </c>
      <c r="B4538" t="s">
        <v>141</v>
      </c>
      <c r="C4538" t="s">
        <v>58</v>
      </c>
      <c r="D4538" t="s">
        <v>59</v>
      </c>
      <c r="E4538">
        <v>2014</v>
      </c>
      <c r="F4538" t="s">
        <v>134</v>
      </c>
      <c r="G4538">
        <v>13200</v>
      </c>
    </row>
    <row r="4539" spans="1:7" x14ac:dyDescent="0.2">
      <c r="A4539">
        <v>59</v>
      </c>
      <c r="B4539" t="s">
        <v>141</v>
      </c>
      <c r="C4539" t="s">
        <v>58</v>
      </c>
      <c r="D4539" t="s">
        <v>59</v>
      </c>
      <c r="E4539">
        <v>2016</v>
      </c>
      <c r="F4539" t="s">
        <v>0</v>
      </c>
      <c r="G4539">
        <v>12400</v>
      </c>
    </row>
    <row r="4540" spans="1:7" x14ac:dyDescent="0.2">
      <c r="A4540">
        <v>59</v>
      </c>
      <c r="B4540" t="s">
        <v>141</v>
      </c>
      <c r="C4540" t="s">
        <v>58</v>
      </c>
      <c r="D4540" t="s">
        <v>59</v>
      </c>
      <c r="E4540">
        <v>2015</v>
      </c>
      <c r="F4540" t="s">
        <v>0</v>
      </c>
      <c r="G4540">
        <v>12200</v>
      </c>
    </row>
    <row r="4541" spans="1:7" x14ac:dyDescent="0.2">
      <c r="A4541">
        <v>59</v>
      </c>
      <c r="B4541" t="s">
        <v>141</v>
      </c>
      <c r="C4541" t="s">
        <v>58</v>
      </c>
      <c r="D4541" t="s">
        <v>59</v>
      </c>
      <c r="E4541">
        <v>2012</v>
      </c>
      <c r="F4541" t="s">
        <v>135</v>
      </c>
      <c r="G4541">
        <v>29374</v>
      </c>
    </row>
    <row r="4542" spans="1:7" x14ac:dyDescent="0.2">
      <c r="A4542">
        <v>59</v>
      </c>
      <c r="B4542" t="s">
        <v>141</v>
      </c>
      <c r="C4542" t="s">
        <v>58</v>
      </c>
      <c r="D4542" t="s">
        <v>59</v>
      </c>
      <c r="E4542">
        <v>2016</v>
      </c>
      <c r="F4542" t="s">
        <v>1</v>
      </c>
      <c r="G4542">
        <v>17200</v>
      </c>
    </row>
    <row r="4543" spans="1:7" x14ac:dyDescent="0.2">
      <c r="A4543">
        <v>59</v>
      </c>
      <c r="B4543" t="s">
        <v>141</v>
      </c>
      <c r="C4543" t="s">
        <v>58</v>
      </c>
      <c r="D4543" t="s">
        <v>59</v>
      </c>
      <c r="E4543">
        <v>2015</v>
      </c>
      <c r="F4543" t="s">
        <v>1</v>
      </c>
      <c r="G4543">
        <v>16612</v>
      </c>
    </row>
    <row r="4544" spans="1:7" x14ac:dyDescent="0.2">
      <c r="A4544">
        <v>59</v>
      </c>
      <c r="B4544" t="s">
        <v>141</v>
      </c>
      <c r="C4544" t="s">
        <v>58</v>
      </c>
      <c r="D4544" t="s">
        <v>59</v>
      </c>
      <c r="E4544">
        <v>2013</v>
      </c>
      <c r="F4544" t="s">
        <v>135</v>
      </c>
      <c r="G4544">
        <v>12222.3</v>
      </c>
    </row>
    <row r="4545" spans="1:7" x14ac:dyDescent="0.2">
      <c r="A4545">
        <v>59</v>
      </c>
      <c r="B4545" t="s">
        <v>141</v>
      </c>
      <c r="C4545" t="s">
        <v>58</v>
      </c>
      <c r="D4545" t="s">
        <v>59</v>
      </c>
      <c r="E4545">
        <v>2017</v>
      </c>
      <c r="F4545" t="s">
        <v>0</v>
      </c>
      <c r="G4545">
        <v>12800</v>
      </c>
    </row>
    <row r="4546" spans="1:7" x14ac:dyDescent="0.2">
      <c r="A4546">
        <v>59</v>
      </c>
      <c r="B4546" t="s">
        <v>141</v>
      </c>
      <c r="C4546" t="s">
        <v>58</v>
      </c>
      <c r="D4546" t="s">
        <v>59</v>
      </c>
      <c r="E4546">
        <v>2017</v>
      </c>
      <c r="F4546" t="s">
        <v>1</v>
      </c>
      <c r="G4546">
        <v>18000</v>
      </c>
    </row>
    <row r="4547" spans="1:7" x14ac:dyDescent="0.2">
      <c r="A4547">
        <v>59</v>
      </c>
      <c r="B4547" t="s">
        <v>142</v>
      </c>
      <c r="C4547" t="s">
        <v>58</v>
      </c>
      <c r="D4547" t="s">
        <v>59</v>
      </c>
      <c r="E4547">
        <v>2017</v>
      </c>
      <c r="F4547" t="s">
        <v>0</v>
      </c>
      <c r="G4547">
        <v>18200</v>
      </c>
    </row>
    <row r="4548" spans="1:7" x14ac:dyDescent="0.2">
      <c r="A4548">
        <v>59</v>
      </c>
      <c r="B4548" t="s">
        <v>142</v>
      </c>
      <c r="C4548" t="s">
        <v>58</v>
      </c>
      <c r="D4548" t="s">
        <v>59</v>
      </c>
      <c r="E4548">
        <v>2018</v>
      </c>
      <c r="F4548" t="s">
        <v>1</v>
      </c>
      <c r="G4548">
        <v>26300</v>
      </c>
    </row>
    <row r="4549" spans="1:7" x14ac:dyDescent="0.2">
      <c r="A4549">
        <v>59</v>
      </c>
      <c r="B4549" t="s">
        <v>142</v>
      </c>
      <c r="C4549" t="s">
        <v>58</v>
      </c>
      <c r="D4549" t="s">
        <v>59</v>
      </c>
      <c r="E4549">
        <v>2015</v>
      </c>
      <c r="F4549" t="s">
        <v>134</v>
      </c>
      <c r="G4549">
        <v>19000</v>
      </c>
    </row>
    <row r="4550" spans="1:7" x14ac:dyDescent="0.2">
      <c r="A4550">
        <v>59</v>
      </c>
      <c r="B4550" t="s">
        <v>142</v>
      </c>
      <c r="C4550" t="s">
        <v>58</v>
      </c>
      <c r="D4550" t="s">
        <v>59</v>
      </c>
      <c r="E4550">
        <v>2017</v>
      </c>
      <c r="F4550" t="s">
        <v>1</v>
      </c>
      <c r="G4550">
        <v>25570</v>
      </c>
    </row>
    <row r="4551" spans="1:7" x14ac:dyDescent="0.2">
      <c r="A4551">
        <v>59</v>
      </c>
      <c r="B4551" t="s">
        <v>142</v>
      </c>
      <c r="C4551" t="s">
        <v>58</v>
      </c>
      <c r="D4551" t="s">
        <v>59</v>
      </c>
      <c r="E4551">
        <v>2013</v>
      </c>
      <c r="F4551" t="s">
        <v>135</v>
      </c>
      <c r="G4551">
        <v>12222.3</v>
      </c>
    </row>
    <row r="4552" spans="1:7" x14ac:dyDescent="0.2">
      <c r="A4552">
        <v>59</v>
      </c>
      <c r="B4552" t="s">
        <v>142</v>
      </c>
      <c r="C4552" t="s">
        <v>58</v>
      </c>
      <c r="D4552" t="s">
        <v>59</v>
      </c>
      <c r="E4552">
        <v>2016</v>
      </c>
      <c r="F4552" t="s">
        <v>0</v>
      </c>
      <c r="G4552">
        <v>18200</v>
      </c>
    </row>
    <row r="4553" spans="1:7" x14ac:dyDescent="0.2">
      <c r="A4553">
        <v>59</v>
      </c>
      <c r="B4553" t="s">
        <v>142</v>
      </c>
      <c r="C4553" t="s">
        <v>58</v>
      </c>
      <c r="D4553" t="s">
        <v>59</v>
      </c>
      <c r="E4553">
        <v>2018</v>
      </c>
      <c r="F4553" t="s">
        <v>0</v>
      </c>
      <c r="G4553">
        <v>18500</v>
      </c>
    </row>
    <row r="4554" spans="1:7" x14ac:dyDescent="0.2">
      <c r="A4554">
        <v>59</v>
      </c>
      <c r="B4554" t="s">
        <v>142</v>
      </c>
      <c r="C4554" t="s">
        <v>58</v>
      </c>
      <c r="D4554" t="s">
        <v>59</v>
      </c>
      <c r="E4554">
        <v>2014</v>
      </c>
      <c r="F4554" t="s">
        <v>135</v>
      </c>
      <c r="G4554">
        <v>10210</v>
      </c>
    </row>
    <row r="4555" spans="1:7" x14ac:dyDescent="0.2">
      <c r="A4555">
        <v>59</v>
      </c>
      <c r="B4555" t="s">
        <v>142</v>
      </c>
      <c r="C4555" t="s">
        <v>58</v>
      </c>
      <c r="D4555" t="s">
        <v>59</v>
      </c>
      <c r="E4555">
        <v>2016</v>
      </c>
      <c r="F4555" t="s">
        <v>1</v>
      </c>
      <c r="G4555">
        <v>24950</v>
      </c>
    </row>
    <row r="4556" spans="1:7" x14ac:dyDescent="0.2">
      <c r="A4556">
        <v>59</v>
      </c>
      <c r="B4556" t="s">
        <v>143</v>
      </c>
      <c r="C4556" t="s">
        <v>58</v>
      </c>
      <c r="D4556" t="s">
        <v>59</v>
      </c>
      <c r="E4556">
        <v>2016</v>
      </c>
      <c r="F4556" t="s">
        <v>134</v>
      </c>
      <c r="G4556">
        <v>22000</v>
      </c>
    </row>
    <row r="4557" spans="1:7" x14ac:dyDescent="0.2">
      <c r="A4557">
        <v>59</v>
      </c>
      <c r="B4557" t="s">
        <v>143</v>
      </c>
      <c r="C4557" t="s">
        <v>58</v>
      </c>
      <c r="D4557" t="s">
        <v>59</v>
      </c>
      <c r="E4557">
        <v>2019</v>
      </c>
      <c r="F4557" t="s">
        <v>1</v>
      </c>
      <c r="G4557">
        <v>27800</v>
      </c>
    </row>
    <row r="4558" spans="1:7" x14ac:dyDescent="0.2">
      <c r="A4558">
        <v>59</v>
      </c>
      <c r="B4558" t="s">
        <v>143</v>
      </c>
      <c r="C4558" t="s">
        <v>58</v>
      </c>
      <c r="D4558" t="s">
        <v>59</v>
      </c>
      <c r="E4558">
        <v>2018</v>
      </c>
      <c r="F4558" t="s">
        <v>0</v>
      </c>
      <c r="G4558">
        <v>24800</v>
      </c>
    </row>
    <row r="4559" spans="1:7" x14ac:dyDescent="0.2">
      <c r="A4559">
        <v>59</v>
      </c>
      <c r="B4559" t="s">
        <v>143</v>
      </c>
      <c r="C4559" t="s">
        <v>58</v>
      </c>
      <c r="D4559" t="s">
        <v>59</v>
      </c>
      <c r="E4559">
        <v>2017</v>
      </c>
      <c r="F4559" t="s">
        <v>0</v>
      </c>
      <c r="G4559">
        <v>23600</v>
      </c>
    </row>
    <row r="4560" spans="1:7" x14ac:dyDescent="0.2">
      <c r="A4560">
        <v>59</v>
      </c>
      <c r="B4560" t="s">
        <v>143</v>
      </c>
      <c r="C4560" t="s">
        <v>58</v>
      </c>
      <c r="D4560" t="s">
        <v>59</v>
      </c>
      <c r="E4560">
        <v>2018</v>
      </c>
      <c r="F4560" t="s">
        <v>1</v>
      </c>
      <c r="G4560">
        <v>26600</v>
      </c>
    </row>
    <row r="4561" spans="1:7" x14ac:dyDescent="0.2">
      <c r="A4561">
        <v>59</v>
      </c>
      <c r="B4561" t="s">
        <v>143</v>
      </c>
      <c r="C4561" t="s">
        <v>58</v>
      </c>
      <c r="D4561" t="s">
        <v>59</v>
      </c>
      <c r="E4561">
        <v>2017</v>
      </c>
      <c r="F4561" t="s">
        <v>1</v>
      </c>
      <c r="G4561">
        <v>25000</v>
      </c>
    </row>
    <row r="4562" spans="1:7" x14ac:dyDescent="0.2">
      <c r="A4562">
        <v>59</v>
      </c>
      <c r="B4562" t="s">
        <v>143</v>
      </c>
      <c r="C4562" t="s">
        <v>58</v>
      </c>
      <c r="D4562" t="s">
        <v>59</v>
      </c>
      <c r="E4562">
        <v>2019</v>
      </c>
      <c r="F4562" t="s">
        <v>0</v>
      </c>
      <c r="G4562">
        <v>25800</v>
      </c>
    </row>
    <row r="4563" spans="1:7" x14ac:dyDescent="0.2">
      <c r="A4563">
        <v>59</v>
      </c>
      <c r="B4563" t="s">
        <v>143</v>
      </c>
      <c r="C4563" t="s">
        <v>58</v>
      </c>
      <c r="D4563" t="s">
        <v>59</v>
      </c>
      <c r="E4563">
        <v>2014</v>
      </c>
      <c r="F4563" t="s">
        <v>135</v>
      </c>
      <c r="G4563">
        <v>10210</v>
      </c>
    </row>
    <row r="4564" spans="1:7" x14ac:dyDescent="0.2">
      <c r="A4564">
        <v>59</v>
      </c>
      <c r="B4564" t="s">
        <v>143</v>
      </c>
      <c r="C4564" t="s">
        <v>58</v>
      </c>
      <c r="D4564" t="s">
        <v>59</v>
      </c>
      <c r="E4564">
        <v>2015</v>
      </c>
      <c r="F4564" t="s">
        <v>135</v>
      </c>
      <c r="G4564">
        <v>17300</v>
      </c>
    </row>
    <row r="4565" spans="1:7" x14ac:dyDescent="0.2">
      <c r="A4565">
        <v>59</v>
      </c>
      <c r="B4565" t="s">
        <v>144</v>
      </c>
      <c r="C4565" t="s">
        <v>58</v>
      </c>
      <c r="D4565" t="s">
        <v>59</v>
      </c>
      <c r="E4565">
        <v>2016</v>
      </c>
      <c r="F4565" t="s">
        <v>135</v>
      </c>
      <c r="G4565">
        <v>23778.01166527778</v>
      </c>
    </row>
    <row r="4566" spans="1:7" x14ac:dyDescent="0.2">
      <c r="A4566">
        <v>59</v>
      </c>
      <c r="B4566" t="s">
        <v>144</v>
      </c>
      <c r="C4566" t="s">
        <v>58</v>
      </c>
      <c r="D4566" t="s">
        <v>59</v>
      </c>
      <c r="E4566">
        <v>2019</v>
      </c>
      <c r="F4566" t="s">
        <v>133</v>
      </c>
      <c r="G4566">
        <v>24700</v>
      </c>
    </row>
    <row r="4567" spans="1:7" x14ac:dyDescent="0.2">
      <c r="A4567">
        <v>59</v>
      </c>
      <c r="B4567" t="s">
        <v>144</v>
      </c>
      <c r="C4567" t="s">
        <v>58</v>
      </c>
      <c r="D4567" t="s">
        <v>59</v>
      </c>
      <c r="E4567">
        <v>2018</v>
      </c>
      <c r="F4567" t="s">
        <v>133</v>
      </c>
      <c r="G4567">
        <v>24800</v>
      </c>
    </row>
    <row r="4568" spans="1:7" x14ac:dyDescent="0.2">
      <c r="A4568">
        <v>59</v>
      </c>
      <c r="B4568" t="s">
        <v>144</v>
      </c>
      <c r="C4568" t="s">
        <v>58</v>
      </c>
      <c r="D4568" t="s">
        <v>59</v>
      </c>
      <c r="E4568">
        <v>2020</v>
      </c>
      <c r="F4568" t="s">
        <v>133</v>
      </c>
      <c r="G4568">
        <v>25000</v>
      </c>
    </row>
    <row r="4569" spans="1:7" x14ac:dyDescent="0.2">
      <c r="A4569">
        <v>59</v>
      </c>
      <c r="B4569" t="s">
        <v>144</v>
      </c>
      <c r="C4569" t="s">
        <v>58</v>
      </c>
      <c r="D4569" t="s">
        <v>59</v>
      </c>
      <c r="E4569">
        <v>2017</v>
      </c>
      <c r="F4569" t="s">
        <v>134</v>
      </c>
      <c r="G4569">
        <v>25000</v>
      </c>
    </row>
    <row r="4570" spans="1:7" x14ac:dyDescent="0.2">
      <c r="A4570">
        <v>59</v>
      </c>
      <c r="B4570" t="s">
        <v>144</v>
      </c>
      <c r="C4570" t="s">
        <v>58</v>
      </c>
      <c r="D4570" t="s">
        <v>59</v>
      </c>
      <c r="E4570">
        <v>2019</v>
      </c>
      <c r="F4570" t="s">
        <v>1</v>
      </c>
      <c r="G4570">
        <v>31100</v>
      </c>
    </row>
    <row r="4571" spans="1:7" x14ac:dyDescent="0.2">
      <c r="A4571">
        <v>59</v>
      </c>
      <c r="B4571" t="s">
        <v>144</v>
      </c>
      <c r="C4571" t="s">
        <v>58</v>
      </c>
      <c r="D4571" t="s">
        <v>59</v>
      </c>
      <c r="E4571">
        <v>2018</v>
      </c>
      <c r="F4571" t="s">
        <v>1</v>
      </c>
      <c r="G4571">
        <v>28000</v>
      </c>
    </row>
    <row r="4572" spans="1:7" x14ac:dyDescent="0.2">
      <c r="A4572">
        <v>59</v>
      </c>
      <c r="B4572" t="s">
        <v>144</v>
      </c>
      <c r="C4572" t="s">
        <v>58</v>
      </c>
      <c r="D4572" t="s">
        <v>59</v>
      </c>
      <c r="E4572">
        <v>2020</v>
      </c>
      <c r="F4572" t="s">
        <v>1</v>
      </c>
      <c r="G4572">
        <v>33600</v>
      </c>
    </row>
    <row r="4573" spans="1:7" x14ac:dyDescent="0.2">
      <c r="A4573">
        <v>59</v>
      </c>
      <c r="B4573" t="s">
        <v>144</v>
      </c>
      <c r="C4573" t="s">
        <v>58</v>
      </c>
      <c r="D4573" t="s">
        <v>59</v>
      </c>
      <c r="E4573">
        <v>2018</v>
      </c>
      <c r="F4573" t="s">
        <v>0</v>
      </c>
      <c r="G4573">
        <v>27260</v>
      </c>
    </row>
    <row r="4574" spans="1:7" x14ac:dyDescent="0.2">
      <c r="A4574">
        <v>59</v>
      </c>
      <c r="B4574" t="s">
        <v>144</v>
      </c>
      <c r="C4574" t="s">
        <v>58</v>
      </c>
      <c r="D4574" t="s">
        <v>59</v>
      </c>
      <c r="E4574">
        <v>2020</v>
      </c>
      <c r="F4574" t="s">
        <v>0</v>
      </c>
      <c r="G4574">
        <v>28440</v>
      </c>
    </row>
    <row r="4575" spans="1:7" x14ac:dyDescent="0.2">
      <c r="A4575">
        <v>59</v>
      </c>
      <c r="B4575" t="s">
        <v>144</v>
      </c>
      <c r="C4575" t="s">
        <v>58</v>
      </c>
      <c r="D4575" t="s">
        <v>59</v>
      </c>
      <c r="E4575">
        <v>2019</v>
      </c>
      <c r="F4575" t="s">
        <v>0</v>
      </c>
      <c r="G4575">
        <v>27785</v>
      </c>
    </row>
    <row r="4576" spans="1:7" x14ac:dyDescent="0.2">
      <c r="A4576">
        <v>59</v>
      </c>
      <c r="B4576" t="s">
        <v>144</v>
      </c>
      <c r="C4576" t="s">
        <v>58</v>
      </c>
      <c r="D4576" t="s">
        <v>59</v>
      </c>
      <c r="E4576">
        <v>2015</v>
      </c>
      <c r="F4576" t="s">
        <v>135</v>
      </c>
      <c r="G4576">
        <v>17300</v>
      </c>
    </row>
    <row r="4577" spans="1:7" x14ac:dyDescent="0.2">
      <c r="A4577">
        <v>59</v>
      </c>
      <c r="B4577" t="s">
        <v>145</v>
      </c>
      <c r="C4577" t="s">
        <v>58</v>
      </c>
      <c r="D4577" t="s">
        <v>59</v>
      </c>
      <c r="E4577">
        <v>2017</v>
      </c>
      <c r="F4577" t="s">
        <v>135</v>
      </c>
      <c r="G4577">
        <v>23660</v>
      </c>
    </row>
    <row r="4578" spans="1:7" x14ac:dyDescent="0.2">
      <c r="A4578">
        <v>59</v>
      </c>
      <c r="B4578" t="s">
        <v>145</v>
      </c>
      <c r="C4578" t="s">
        <v>58</v>
      </c>
      <c r="D4578" t="s">
        <v>59</v>
      </c>
      <c r="E4578">
        <v>2020</v>
      </c>
      <c r="F4578" t="s">
        <v>0</v>
      </c>
      <c r="G4578">
        <v>40670</v>
      </c>
    </row>
    <row r="4579" spans="1:7" x14ac:dyDescent="0.2">
      <c r="A4579">
        <v>59</v>
      </c>
      <c r="B4579" t="s">
        <v>145</v>
      </c>
      <c r="C4579" t="s">
        <v>58</v>
      </c>
      <c r="D4579" t="s">
        <v>59</v>
      </c>
      <c r="E4579">
        <v>2019</v>
      </c>
      <c r="F4579" t="s">
        <v>0</v>
      </c>
      <c r="G4579">
        <v>40000</v>
      </c>
    </row>
    <row r="4580" spans="1:7" x14ac:dyDescent="0.2">
      <c r="A4580">
        <v>59</v>
      </c>
      <c r="B4580" t="s">
        <v>145</v>
      </c>
      <c r="C4580" t="s">
        <v>58</v>
      </c>
      <c r="D4580" t="s">
        <v>59</v>
      </c>
      <c r="E4580">
        <v>2021</v>
      </c>
      <c r="F4580" t="s">
        <v>0</v>
      </c>
      <c r="G4580">
        <v>41230</v>
      </c>
    </row>
    <row r="4581" spans="1:7" x14ac:dyDescent="0.2">
      <c r="A4581">
        <v>59</v>
      </c>
      <c r="B4581" t="s">
        <v>145</v>
      </c>
      <c r="C4581" t="s">
        <v>58</v>
      </c>
      <c r="D4581" t="s">
        <v>59</v>
      </c>
      <c r="E4581">
        <v>2018</v>
      </c>
      <c r="F4581" t="s">
        <v>134</v>
      </c>
      <c r="G4581">
        <v>39800</v>
      </c>
    </row>
    <row r="4582" spans="1:7" x14ac:dyDescent="0.2">
      <c r="A4582">
        <v>59</v>
      </c>
      <c r="B4582" t="s">
        <v>145</v>
      </c>
      <c r="C4582" t="s">
        <v>58</v>
      </c>
      <c r="D4582" t="s">
        <v>59</v>
      </c>
      <c r="E4582">
        <v>2020</v>
      </c>
      <c r="F4582" t="s">
        <v>1</v>
      </c>
      <c r="G4582">
        <v>41600</v>
      </c>
    </row>
    <row r="4583" spans="1:7" x14ac:dyDescent="0.2">
      <c r="A4583">
        <v>59</v>
      </c>
      <c r="B4583" t="s">
        <v>145</v>
      </c>
      <c r="C4583" t="s">
        <v>58</v>
      </c>
      <c r="D4583" t="s">
        <v>59</v>
      </c>
      <c r="E4583">
        <v>2019</v>
      </c>
      <c r="F4583" t="s">
        <v>1</v>
      </c>
      <c r="G4583">
        <v>40400</v>
      </c>
    </row>
    <row r="4584" spans="1:7" x14ac:dyDescent="0.2">
      <c r="A4584">
        <v>59</v>
      </c>
      <c r="B4584" t="s">
        <v>145</v>
      </c>
      <c r="C4584" t="s">
        <v>58</v>
      </c>
      <c r="D4584" t="s">
        <v>59</v>
      </c>
      <c r="E4584">
        <v>2021</v>
      </c>
      <c r="F4584" t="s">
        <v>1</v>
      </c>
      <c r="G4584">
        <v>42700</v>
      </c>
    </row>
    <row r="4585" spans="1:7" x14ac:dyDescent="0.2">
      <c r="A4585">
        <v>59</v>
      </c>
      <c r="B4585" t="s">
        <v>145</v>
      </c>
      <c r="C4585" t="s">
        <v>58</v>
      </c>
      <c r="D4585" t="s">
        <v>59</v>
      </c>
      <c r="E4585">
        <v>2019</v>
      </c>
      <c r="F4585" t="s">
        <v>133</v>
      </c>
      <c r="G4585">
        <v>35000</v>
      </c>
    </row>
    <row r="4586" spans="1:7" x14ac:dyDescent="0.2">
      <c r="A4586">
        <v>59</v>
      </c>
      <c r="B4586" t="s">
        <v>145</v>
      </c>
      <c r="C4586" t="s">
        <v>58</v>
      </c>
      <c r="D4586" t="s">
        <v>59</v>
      </c>
      <c r="E4586">
        <v>2021</v>
      </c>
      <c r="F4586" t="s">
        <v>133</v>
      </c>
      <c r="G4586">
        <v>35300</v>
      </c>
    </row>
    <row r="4587" spans="1:7" x14ac:dyDescent="0.2">
      <c r="A4587">
        <v>59</v>
      </c>
      <c r="B4587" t="s">
        <v>145</v>
      </c>
      <c r="C4587" t="s">
        <v>58</v>
      </c>
      <c r="D4587" t="s">
        <v>59</v>
      </c>
      <c r="E4587">
        <v>2020</v>
      </c>
      <c r="F4587" t="s">
        <v>133</v>
      </c>
      <c r="G4587">
        <v>35170</v>
      </c>
    </row>
    <row r="4588" spans="1:7" x14ac:dyDescent="0.2">
      <c r="A4588">
        <v>59</v>
      </c>
      <c r="B4588" t="s">
        <v>145</v>
      </c>
      <c r="C4588" t="s">
        <v>58</v>
      </c>
      <c r="D4588" t="s">
        <v>59</v>
      </c>
      <c r="E4588">
        <v>2016</v>
      </c>
      <c r="F4588" t="s">
        <v>135</v>
      </c>
      <c r="G4588">
        <v>23778.01166527778</v>
      </c>
    </row>
    <row r="4589" spans="1:7" x14ac:dyDescent="0.2">
      <c r="A4589">
        <v>59</v>
      </c>
      <c r="B4589" t="s">
        <v>146</v>
      </c>
      <c r="C4589" t="s">
        <v>58</v>
      </c>
      <c r="D4589" t="s">
        <v>59</v>
      </c>
      <c r="E4589">
        <v>2017</v>
      </c>
      <c r="F4589" t="s">
        <v>135</v>
      </c>
      <c r="G4589">
        <v>23660</v>
      </c>
    </row>
    <row r="4590" spans="1:7" x14ac:dyDescent="0.2">
      <c r="A4590">
        <v>59</v>
      </c>
      <c r="B4590" t="s">
        <v>146</v>
      </c>
      <c r="C4590" t="s">
        <v>58</v>
      </c>
      <c r="D4590" t="s">
        <v>59</v>
      </c>
      <c r="E4590">
        <v>2021</v>
      </c>
      <c r="F4590" t="s">
        <v>133</v>
      </c>
      <c r="G4590">
        <v>50000</v>
      </c>
    </row>
    <row r="4591" spans="1:7" x14ac:dyDescent="0.2">
      <c r="A4591">
        <v>59</v>
      </c>
      <c r="B4591" t="s">
        <v>146</v>
      </c>
      <c r="C4591" t="s">
        <v>58</v>
      </c>
      <c r="D4591" t="s">
        <v>59</v>
      </c>
      <c r="E4591">
        <v>2020</v>
      </c>
      <c r="F4591" t="s">
        <v>133</v>
      </c>
      <c r="G4591">
        <v>50000</v>
      </c>
    </row>
    <row r="4592" spans="1:7" x14ac:dyDescent="0.2">
      <c r="A4592">
        <v>59</v>
      </c>
      <c r="B4592" t="s">
        <v>146</v>
      </c>
      <c r="C4592" t="s">
        <v>58</v>
      </c>
      <c r="D4592" t="s">
        <v>59</v>
      </c>
      <c r="E4592">
        <v>2022</v>
      </c>
      <c r="F4592" t="s">
        <v>133</v>
      </c>
      <c r="G4592">
        <v>50500</v>
      </c>
    </row>
    <row r="4593" spans="1:7" x14ac:dyDescent="0.2">
      <c r="A4593">
        <v>59</v>
      </c>
      <c r="B4593" t="s">
        <v>146</v>
      </c>
      <c r="C4593" t="s">
        <v>58</v>
      </c>
      <c r="D4593" t="s">
        <v>59</v>
      </c>
      <c r="E4593">
        <v>2018</v>
      </c>
      <c r="F4593" t="s">
        <v>135</v>
      </c>
      <c r="G4593">
        <v>47800</v>
      </c>
    </row>
    <row r="4594" spans="1:7" x14ac:dyDescent="0.2">
      <c r="A4594">
        <v>59</v>
      </c>
      <c r="B4594" t="s">
        <v>146</v>
      </c>
      <c r="C4594" t="s">
        <v>58</v>
      </c>
      <c r="D4594" t="s">
        <v>59</v>
      </c>
      <c r="E4594">
        <v>2021</v>
      </c>
      <c r="F4594" t="s">
        <v>0</v>
      </c>
      <c r="G4594">
        <v>65800</v>
      </c>
    </row>
    <row r="4595" spans="1:7" x14ac:dyDescent="0.2">
      <c r="A4595">
        <v>59</v>
      </c>
      <c r="B4595" t="s">
        <v>146</v>
      </c>
      <c r="C4595" t="s">
        <v>58</v>
      </c>
      <c r="D4595" t="s">
        <v>59</v>
      </c>
      <c r="E4595">
        <v>2020</v>
      </c>
      <c r="F4595" t="s">
        <v>0</v>
      </c>
      <c r="G4595">
        <v>65200</v>
      </c>
    </row>
    <row r="4596" spans="1:7" x14ac:dyDescent="0.2">
      <c r="A4596">
        <v>59</v>
      </c>
      <c r="B4596" t="s">
        <v>146</v>
      </c>
      <c r="C4596" t="s">
        <v>58</v>
      </c>
      <c r="D4596" t="s">
        <v>59</v>
      </c>
      <c r="E4596">
        <v>2022</v>
      </c>
      <c r="F4596" t="s">
        <v>0</v>
      </c>
      <c r="G4596">
        <v>66600</v>
      </c>
    </row>
    <row r="4597" spans="1:7" x14ac:dyDescent="0.2">
      <c r="A4597">
        <v>59</v>
      </c>
      <c r="B4597" t="s">
        <v>146</v>
      </c>
      <c r="C4597" t="s">
        <v>58</v>
      </c>
      <c r="D4597" t="s">
        <v>59</v>
      </c>
      <c r="E4597">
        <v>2019</v>
      </c>
      <c r="F4597" t="s">
        <v>134</v>
      </c>
      <c r="G4597">
        <v>62100</v>
      </c>
    </row>
    <row r="4598" spans="1:7" x14ac:dyDescent="0.2">
      <c r="A4598">
        <v>59</v>
      </c>
      <c r="B4598" t="s">
        <v>146</v>
      </c>
      <c r="C4598" t="s">
        <v>58</v>
      </c>
      <c r="D4598" t="s">
        <v>59</v>
      </c>
      <c r="E4598">
        <v>2021</v>
      </c>
      <c r="F4598" t="s">
        <v>1</v>
      </c>
      <c r="G4598">
        <v>69000</v>
      </c>
    </row>
    <row r="4599" spans="1:7" x14ac:dyDescent="0.2">
      <c r="A4599">
        <v>59</v>
      </c>
      <c r="B4599" t="s">
        <v>146</v>
      </c>
      <c r="C4599" t="s">
        <v>58</v>
      </c>
      <c r="D4599" t="s">
        <v>59</v>
      </c>
      <c r="E4599">
        <v>2020</v>
      </c>
      <c r="F4599" t="s">
        <v>1</v>
      </c>
      <c r="G4599">
        <v>67800</v>
      </c>
    </row>
    <row r="4600" spans="1:7" x14ac:dyDescent="0.2">
      <c r="A4600">
        <v>59</v>
      </c>
      <c r="B4600" t="s">
        <v>146</v>
      </c>
      <c r="C4600" t="s">
        <v>58</v>
      </c>
      <c r="D4600" t="s">
        <v>59</v>
      </c>
      <c r="E4600">
        <v>2022</v>
      </c>
      <c r="F4600" t="s">
        <v>1</v>
      </c>
      <c r="G4600">
        <v>70400</v>
      </c>
    </row>
    <row r="4601" spans="1:7" x14ac:dyDescent="0.2">
      <c r="A4601">
        <v>60</v>
      </c>
      <c r="B4601" t="s">
        <v>136</v>
      </c>
      <c r="C4601" t="s">
        <v>127</v>
      </c>
      <c r="D4601" t="s">
        <v>59</v>
      </c>
      <c r="E4601">
        <v>2007</v>
      </c>
      <c r="F4601" t="s">
        <v>135</v>
      </c>
      <c r="G4601">
        <v>74460</v>
      </c>
    </row>
    <row r="4602" spans="1:7" x14ac:dyDescent="0.2">
      <c r="A4602">
        <v>60</v>
      </c>
      <c r="B4602" t="s">
        <v>136</v>
      </c>
      <c r="C4602" t="s">
        <v>127</v>
      </c>
      <c r="D4602" t="s">
        <v>59</v>
      </c>
      <c r="E4602">
        <v>2008</v>
      </c>
      <c r="F4602" t="s">
        <v>135</v>
      </c>
      <c r="G4602">
        <v>83732.800000000003</v>
      </c>
    </row>
    <row r="4603" spans="1:7" x14ac:dyDescent="0.2">
      <c r="A4603">
        <v>60</v>
      </c>
      <c r="B4603" t="s">
        <v>136</v>
      </c>
      <c r="C4603" t="s">
        <v>127</v>
      </c>
      <c r="D4603" t="s">
        <v>59</v>
      </c>
      <c r="E4603">
        <v>2009</v>
      </c>
      <c r="F4603" t="s">
        <v>134</v>
      </c>
      <c r="G4603">
        <v>95500</v>
      </c>
    </row>
    <row r="4604" spans="1:7" x14ac:dyDescent="0.2">
      <c r="A4604">
        <v>60</v>
      </c>
      <c r="B4604" t="s">
        <v>136</v>
      </c>
      <c r="C4604" t="s">
        <v>127</v>
      </c>
      <c r="D4604" t="s">
        <v>59</v>
      </c>
      <c r="E4604">
        <v>2010</v>
      </c>
      <c r="F4604" t="s">
        <v>0</v>
      </c>
      <c r="G4604">
        <v>95500</v>
      </c>
    </row>
    <row r="4605" spans="1:7" x14ac:dyDescent="0.2">
      <c r="A4605">
        <v>60</v>
      </c>
      <c r="B4605" t="s">
        <v>136</v>
      </c>
      <c r="C4605" t="s">
        <v>127</v>
      </c>
      <c r="D4605" t="s">
        <v>59</v>
      </c>
      <c r="E4605">
        <v>2011</v>
      </c>
      <c r="F4605" t="s">
        <v>0</v>
      </c>
      <c r="G4605">
        <v>97400</v>
      </c>
    </row>
    <row r="4606" spans="1:7" x14ac:dyDescent="0.2">
      <c r="A4606">
        <v>60</v>
      </c>
      <c r="B4606" t="s">
        <v>136</v>
      </c>
      <c r="C4606" t="s">
        <v>127</v>
      </c>
      <c r="D4606" t="s">
        <v>59</v>
      </c>
      <c r="E4606">
        <v>2011</v>
      </c>
      <c r="F4606" t="s">
        <v>1</v>
      </c>
      <c r="G4606">
        <v>102000</v>
      </c>
    </row>
    <row r="4607" spans="1:7" x14ac:dyDescent="0.2">
      <c r="A4607">
        <v>60</v>
      </c>
      <c r="B4607" t="s">
        <v>136</v>
      </c>
      <c r="C4607" t="s">
        <v>127</v>
      </c>
      <c r="D4607" t="s">
        <v>59</v>
      </c>
      <c r="E4607">
        <v>2012</v>
      </c>
      <c r="F4607" t="s">
        <v>0</v>
      </c>
      <c r="G4607">
        <v>100300</v>
      </c>
    </row>
    <row r="4608" spans="1:7" x14ac:dyDescent="0.2">
      <c r="A4608">
        <v>60</v>
      </c>
      <c r="B4608" t="s">
        <v>136</v>
      </c>
      <c r="C4608" t="s">
        <v>127</v>
      </c>
      <c r="D4608" t="s">
        <v>59</v>
      </c>
      <c r="E4608">
        <v>2012</v>
      </c>
      <c r="F4608" t="s">
        <v>1</v>
      </c>
      <c r="G4608">
        <v>107100</v>
      </c>
    </row>
    <row r="4609" spans="1:7" x14ac:dyDescent="0.2">
      <c r="A4609">
        <v>60</v>
      </c>
      <c r="B4609" t="s">
        <v>136</v>
      </c>
      <c r="C4609" t="s">
        <v>127</v>
      </c>
      <c r="D4609" t="s">
        <v>59</v>
      </c>
      <c r="E4609">
        <v>2010</v>
      </c>
      <c r="F4609" t="s">
        <v>1</v>
      </c>
      <c r="G4609">
        <v>97900</v>
      </c>
    </row>
    <row r="4610" spans="1:7" x14ac:dyDescent="0.2">
      <c r="A4610">
        <v>60</v>
      </c>
      <c r="B4610" t="s">
        <v>137</v>
      </c>
      <c r="C4610" t="s">
        <v>127</v>
      </c>
      <c r="D4610" t="s">
        <v>59</v>
      </c>
      <c r="E4610">
        <v>2008</v>
      </c>
      <c r="F4610" t="s">
        <v>135</v>
      </c>
      <c r="G4610">
        <v>83732.800000000003</v>
      </c>
    </row>
    <row r="4611" spans="1:7" x14ac:dyDescent="0.2">
      <c r="A4611">
        <v>60</v>
      </c>
      <c r="B4611" t="s">
        <v>137</v>
      </c>
      <c r="C4611" t="s">
        <v>127</v>
      </c>
      <c r="D4611" t="s">
        <v>59</v>
      </c>
      <c r="E4611">
        <v>2012</v>
      </c>
      <c r="F4611" t="s">
        <v>1</v>
      </c>
      <c r="G4611">
        <v>99800</v>
      </c>
    </row>
    <row r="4612" spans="1:7" x14ac:dyDescent="0.2">
      <c r="A4612">
        <v>60</v>
      </c>
      <c r="B4612" t="s">
        <v>137</v>
      </c>
      <c r="C4612" t="s">
        <v>127</v>
      </c>
      <c r="D4612" t="s">
        <v>59</v>
      </c>
      <c r="E4612">
        <v>2011</v>
      </c>
      <c r="F4612" t="s">
        <v>0</v>
      </c>
      <c r="G4612">
        <v>94300</v>
      </c>
    </row>
    <row r="4613" spans="1:7" x14ac:dyDescent="0.2">
      <c r="A4613">
        <v>60</v>
      </c>
      <c r="B4613" t="s">
        <v>137</v>
      </c>
      <c r="C4613" t="s">
        <v>127</v>
      </c>
      <c r="D4613" t="s">
        <v>59</v>
      </c>
      <c r="E4613">
        <v>2009</v>
      </c>
      <c r="F4613" t="s">
        <v>135</v>
      </c>
      <c r="G4613">
        <v>87028</v>
      </c>
    </row>
    <row r="4614" spans="1:7" x14ac:dyDescent="0.2">
      <c r="A4614">
        <v>60</v>
      </c>
      <c r="B4614" t="s">
        <v>137</v>
      </c>
      <c r="C4614" t="s">
        <v>127</v>
      </c>
      <c r="D4614" t="s">
        <v>59</v>
      </c>
      <c r="E4614">
        <v>2013</v>
      </c>
      <c r="F4614" t="s">
        <v>0</v>
      </c>
      <c r="G4614">
        <v>100980</v>
      </c>
    </row>
    <row r="4615" spans="1:7" x14ac:dyDescent="0.2">
      <c r="A4615">
        <v>60</v>
      </c>
      <c r="B4615" t="s">
        <v>137</v>
      </c>
      <c r="C4615" t="s">
        <v>127</v>
      </c>
      <c r="D4615" t="s">
        <v>59</v>
      </c>
      <c r="E4615">
        <v>2011</v>
      </c>
      <c r="F4615" t="s">
        <v>1</v>
      </c>
      <c r="G4615">
        <v>95000</v>
      </c>
    </row>
    <row r="4616" spans="1:7" x14ac:dyDescent="0.2">
      <c r="A4616">
        <v>60</v>
      </c>
      <c r="B4616" t="s">
        <v>137</v>
      </c>
      <c r="C4616" t="s">
        <v>127</v>
      </c>
      <c r="D4616" t="s">
        <v>59</v>
      </c>
      <c r="E4616">
        <v>2010</v>
      </c>
      <c r="F4616" t="s">
        <v>134</v>
      </c>
      <c r="G4616">
        <v>90000</v>
      </c>
    </row>
    <row r="4617" spans="1:7" x14ac:dyDescent="0.2">
      <c r="A4617">
        <v>60</v>
      </c>
      <c r="B4617" t="s">
        <v>137</v>
      </c>
      <c r="C4617" t="s">
        <v>127</v>
      </c>
      <c r="D4617" t="s">
        <v>59</v>
      </c>
      <c r="E4617">
        <v>2013</v>
      </c>
      <c r="F4617" t="s">
        <v>1</v>
      </c>
      <c r="G4617">
        <v>105700</v>
      </c>
    </row>
    <row r="4618" spans="1:7" x14ac:dyDescent="0.2">
      <c r="A4618">
        <v>60</v>
      </c>
      <c r="B4618" t="s">
        <v>137</v>
      </c>
      <c r="C4618" t="s">
        <v>127</v>
      </c>
      <c r="D4618" t="s">
        <v>59</v>
      </c>
      <c r="E4618">
        <v>2012</v>
      </c>
      <c r="F4618" t="s">
        <v>0</v>
      </c>
      <c r="G4618">
        <v>97100</v>
      </c>
    </row>
    <row r="4619" spans="1:7" x14ac:dyDescent="0.2">
      <c r="A4619">
        <v>60</v>
      </c>
      <c r="B4619" t="s">
        <v>138</v>
      </c>
      <c r="C4619" t="s">
        <v>127</v>
      </c>
      <c r="D4619" t="s">
        <v>117</v>
      </c>
      <c r="E4619">
        <v>2011</v>
      </c>
      <c r="F4619" t="s">
        <v>134</v>
      </c>
      <c r="G4619">
        <v>95000</v>
      </c>
    </row>
    <row r="4620" spans="1:7" x14ac:dyDescent="0.2">
      <c r="A4620">
        <v>60</v>
      </c>
      <c r="B4620" t="s">
        <v>138</v>
      </c>
      <c r="C4620" t="s">
        <v>127</v>
      </c>
      <c r="D4620" t="s">
        <v>117</v>
      </c>
      <c r="E4620">
        <v>2013</v>
      </c>
      <c r="F4620" t="s">
        <v>0</v>
      </c>
      <c r="G4620">
        <v>102000</v>
      </c>
    </row>
    <row r="4621" spans="1:7" x14ac:dyDescent="0.2">
      <c r="A4621">
        <v>60</v>
      </c>
      <c r="B4621" t="s">
        <v>138</v>
      </c>
      <c r="C4621" t="s">
        <v>127</v>
      </c>
      <c r="D4621" t="s">
        <v>117</v>
      </c>
      <c r="E4621">
        <v>2012</v>
      </c>
      <c r="F4621" t="s">
        <v>0</v>
      </c>
      <c r="G4621">
        <v>99000</v>
      </c>
    </row>
    <row r="4622" spans="1:7" x14ac:dyDescent="0.2">
      <c r="A4622">
        <v>60</v>
      </c>
      <c r="B4622" t="s">
        <v>138</v>
      </c>
      <c r="C4622" t="s">
        <v>127</v>
      </c>
      <c r="D4622" t="s">
        <v>117</v>
      </c>
      <c r="E4622">
        <v>2013</v>
      </c>
      <c r="F4622" t="s">
        <v>1</v>
      </c>
      <c r="G4622">
        <v>106000</v>
      </c>
    </row>
    <row r="4623" spans="1:7" x14ac:dyDescent="0.2">
      <c r="A4623">
        <v>60</v>
      </c>
      <c r="B4623" t="s">
        <v>138</v>
      </c>
      <c r="C4623" t="s">
        <v>127</v>
      </c>
      <c r="D4623" t="s">
        <v>117</v>
      </c>
      <c r="E4623">
        <v>2012</v>
      </c>
      <c r="F4623" t="s">
        <v>1</v>
      </c>
      <c r="G4623">
        <v>100000</v>
      </c>
    </row>
    <row r="4624" spans="1:7" x14ac:dyDescent="0.2">
      <c r="A4624">
        <v>60</v>
      </c>
      <c r="B4624" t="s">
        <v>138</v>
      </c>
      <c r="C4624" t="s">
        <v>127</v>
      </c>
      <c r="D4624" t="s">
        <v>117</v>
      </c>
      <c r="E4624">
        <v>2010</v>
      </c>
      <c r="F4624" t="s">
        <v>135</v>
      </c>
      <c r="G4624">
        <v>88077</v>
      </c>
    </row>
    <row r="4625" spans="1:7" x14ac:dyDescent="0.2">
      <c r="A4625">
        <v>60</v>
      </c>
      <c r="B4625" t="s">
        <v>138</v>
      </c>
      <c r="C4625" t="s">
        <v>127</v>
      </c>
      <c r="D4625" t="s">
        <v>117</v>
      </c>
      <c r="E4625">
        <v>2014</v>
      </c>
      <c r="F4625" t="s">
        <v>0</v>
      </c>
      <c r="G4625">
        <v>107000</v>
      </c>
    </row>
    <row r="4626" spans="1:7" x14ac:dyDescent="0.2">
      <c r="A4626">
        <v>60</v>
      </c>
      <c r="B4626" t="s">
        <v>138</v>
      </c>
      <c r="C4626" t="s">
        <v>127</v>
      </c>
      <c r="D4626" t="s">
        <v>117</v>
      </c>
      <c r="E4626">
        <v>2014</v>
      </c>
      <c r="F4626" t="s">
        <v>1</v>
      </c>
      <c r="G4626">
        <v>114000</v>
      </c>
    </row>
    <row r="4627" spans="1:7" x14ac:dyDescent="0.2">
      <c r="A4627">
        <v>60</v>
      </c>
      <c r="B4627" t="s">
        <v>139</v>
      </c>
      <c r="C4627" t="s">
        <v>127</v>
      </c>
      <c r="D4627" t="s">
        <v>117</v>
      </c>
      <c r="E4627">
        <v>2013</v>
      </c>
      <c r="F4627" t="s">
        <v>1</v>
      </c>
      <c r="G4627">
        <v>104000</v>
      </c>
    </row>
    <row r="4628" spans="1:7" x14ac:dyDescent="0.2">
      <c r="A4628">
        <v>60</v>
      </c>
      <c r="B4628" t="s">
        <v>139</v>
      </c>
      <c r="C4628" t="s">
        <v>127</v>
      </c>
      <c r="D4628" t="s">
        <v>117</v>
      </c>
      <c r="E4628">
        <v>2015</v>
      </c>
      <c r="F4628" t="s">
        <v>0</v>
      </c>
      <c r="G4628">
        <v>107000</v>
      </c>
    </row>
    <row r="4629" spans="1:7" x14ac:dyDescent="0.2">
      <c r="A4629">
        <v>60</v>
      </c>
      <c r="B4629" t="s">
        <v>139</v>
      </c>
      <c r="C4629" t="s">
        <v>127</v>
      </c>
      <c r="D4629" t="s">
        <v>117</v>
      </c>
      <c r="E4629">
        <v>2011</v>
      </c>
      <c r="F4629" t="s">
        <v>135</v>
      </c>
      <c r="G4629">
        <v>91040</v>
      </c>
    </row>
    <row r="4630" spans="1:7" x14ac:dyDescent="0.2">
      <c r="A4630">
        <v>60</v>
      </c>
      <c r="B4630" t="s">
        <v>139</v>
      </c>
      <c r="C4630" t="s">
        <v>127</v>
      </c>
      <c r="D4630" t="s">
        <v>117</v>
      </c>
      <c r="E4630">
        <v>2014</v>
      </c>
      <c r="F4630" t="s">
        <v>0</v>
      </c>
      <c r="G4630">
        <v>103000</v>
      </c>
    </row>
    <row r="4631" spans="1:7" x14ac:dyDescent="0.2">
      <c r="A4631">
        <v>60</v>
      </c>
      <c r="B4631" t="s">
        <v>139</v>
      </c>
      <c r="C4631" t="s">
        <v>127</v>
      </c>
      <c r="D4631" t="s">
        <v>117</v>
      </c>
      <c r="E4631">
        <v>2015</v>
      </c>
      <c r="F4631" t="s">
        <v>1</v>
      </c>
      <c r="G4631">
        <v>115000</v>
      </c>
    </row>
    <row r="4632" spans="1:7" x14ac:dyDescent="0.2">
      <c r="A4632">
        <v>60</v>
      </c>
      <c r="B4632" t="s">
        <v>139</v>
      </c>
      <c r="C4632" t="s">
        <v>127</v>
      </c>
      <c r="D4632" t="s">
        <v>117</v>
      </c>
      <c r="E4632">
        <v>2012</v>
      </c>
      <c r="F4632" t="s">
        <v>134</v>
      </c>
      <c r="G4632">
        <v>99000</v>
      </c>
    </row>
    <row r="4633" spans="1:7" x14ac:dyDescent="0.2">
      <c r="A4633">
        <v>60</v>
      </c>
      <c r="B4633" t="s">
        <v>139</v>
      </c>
      <c r="C4633" t="s">
        <v>127</v>
      </c>
      <c r="D4633" t="s">
        <v>117</v>
      </c>
      <c r="E4633">
        <v>2014</v>
      </c>
      <c r="F4633" t="s">
        <v>1</v>
      </c>
      <c r="G4633">
        <v>109000</v>
      </c>
    </row>
    <row r="4634" spans="1:7" x14ac:dyDescent="0.2">
      <c r="A4634">
        <v>60</v>
      </c>
      <c r="B4634" t="s">
        <v>139</v>
      </c>
      <c r="C4634" t="s">
        <v>127</v>
      </c>
      <c r="D4634" t="s">
        <v>117</v>
      </c>
      <c r="E4634">
        <v>2013</v>
      </c>
      <c r="F4634" t="s">
        <v>0</v>
      </c>
      <c r="G4634">
        <v>101000</v>
      </c>
    </row>
    <row r="4635" spans="1:7" x14ac:dyDescent="0.2">
      <c r="A4635">
        <v>60</v>
      </c>
      <c r="B4635" t="s">
        <v>140</v>
      </c>
      <c r="C4635" t="s">
        <v>127</v>
      </c>
      <c r="D4635" t="s">
        <v>59</v>
      </c>
      <c r="E4635">
        <v>2011</v>
      </c>
      <c r="F4635" t="s">
        <v>135</v>
      </c>
      <c r="G4635">
        <v>91041</v>
      </c>
    </row>
    <row r="4636" spans="1:7" x14ac:dyDescent="0.2">
      <c r="A4636">
        <v>60</v>
      </c>
      <c r="B4636" t="s">
        <v>140</v>
      </c>
      <c r="C4636" t="s">
        <v>127</v>
      </c>
      <c r="D4636" t="s">
        <v>59</v>
      </c>
      <c r="E4636">
        <v>2015</v>
      </c>
      <c r="F4636" t="s">
        <v>1</v>
      </c>
      <c r="G4636">
        <v>117000</v>
      </c>
    </row>
    <row r="4637" spans="1:7" x14ac:dyDescent="0.2">
      <c r="A4637">
        <v>60</v>
      </c>
      <c r="B4637" t="s">
        <v>140</v>
      </c>
      <c r="C4637" t="s">
        <v>127</v>
      </c>
      <c r="D4637" t="s">
        <v>59</v>
      </c>
      <c r="E4637">
        <v>2014</v>
      </c>
      <c r="F4637" t="s">
        <v>0</v>
      </c>
      <c r="G4637">
        <v>109500</v>
      </c>
    </row>
    <row r="4638" spans="1:7" x14ac:dyDescent="0.2">
      <c r="A4638">
        <v>60</v>
      </c>
      <c r="B4638" t="s">
        <v>140</v>
      </c>
      <c r="C4638" t="s">
        <v>127</v>
      </c>
      <c r="D4638" t="s">
        <v>59</v>
      </c>
      <c r="E4638">
        <v>2012</v>
      </c>
      <c r="F4638" t="s">
        <v>135</v>
      </c>
      <c r="G4638">
        <v>97828.5</v>
      </c>
    </row>
    <row r="4639" spans="1:7" x14ac:dyDescent="0.2">
      <c r="A4639">
        <v>60</v>
      </c>
      <c r="B4639" t="s">
        <v>140</v>
      </c>
      <c r="C4639" t="s">
        <v>127</v>
      </c>
      <c r="D4639" t="s">
        <v>59</v>
      </c>
      <c r="E4639">
        <v>2016</v>
      </c>
      <c r="F4639" t="s">
        <v>0</v>
      </c>
      <c r="G4639">
        <v>114500</v>
      </c>
    </row>
    <row r="4640" spans="1:7" x14ac:dyDescent="0.2">
      <c r="A4640">
        <v>60</v>
      </c>
      <c r="B4640" t="s">
        <v>140</v>
      </c>
      <c r="C4640" t="s">
        <v>127</v>
      </c>
      <c r="D4640" t="s">
        <v>59</v>
      </c>
      <c r="E4640">
        <v>2014</v>
      </c>
      <c r="F4640" t="s">
        <v>1</v>
      </c>
      <c r="G4640">
        <v>111000</v>
      </c>
    </row>
    <row r="4641" spans="1:7" x14ac:dyDescent="0.2">
      <c r="A4641">
        <v>60</v>
      </c>
      <c r="B4641" t="s">
        <v>140</v>
      </c>
      <c r="C4641" t="s">
        <v>127</v>
      </c>
      <c r="D4641" t="s">
        <v>59</v>
      </c>
      <c r="E4641">
        <v>2013</v>
      </c>
      <c r="F4641" t="s">
        <v>134</v>
      </c>
      <c r="G4641">
        <v>108000</v>
      </c>
    </row>
    <row r="4642" spans="1:7" x14ac:dyDescent="0.2">
      <c r="A4642">
        <v>60</v>
      </c>
      <c r="B4642" t="s">
        <v>140</v>
      </c>
      <c r="C4642" t="s">
        <v>127</v>
      </c>
      <c r="D4642" t="s">
        <v>59</v>
      </c>
      <c r="E4642">
        <v>2016</v>
      </c>
      <c r="F4642" t="s">
        <v>1</v>
      </c>
      <c r="G4642">
        <v>122000</v>
      </c>
    </row>
    <row r="4643" spans="1:7" x14ac:dyDescent="0.2">
      <c r="A4643">
        <v>60</v>
      </c>
      <c r="B4643" t="s">
        <v>140</v>
      </c>
      <c r="C4643" t="s">
        <v>127</v>
      </c>
      <c r="D4643" t="s">
        <v>59</v>
      </c>
      <c r="E4643">
        <v>2015</v>
      </c>
      <c r="F4643" t="s">
        <v>0</v>
      </c>
      <c r="G4643">
        <v>112000</v>
      </c>
    </row>
    <row r="4644" spans="1:7" x14ac:dyDescent="0.2">
      <c r="A4644">
        <v>60</v>
      </c>
      <c r="B4644" t="s">
        <v>141</v>
      </c>
      <c r="C4644" t="s">
        <v>127</v>
      </c>
      <c r="D4644" t="s">
        <v>59</v>
      </c>
      <c r="E4644">
        <v>2014</v>
      </c>
      <c r="F4644" t="s">
        <v>134</v>
      </c>
      <c r="G4644">
        <v>155000</v>
      </c>
    </row>
    <row r="4645" spans="1:7" x14ac:dyDescent="0.2">
      <c r="A4645">
        <v>60</v>
      </c>
      <c r="B4645" t="s">
        <v>141</v>
      </c>
      <c r="C4645" t="s">
        <v>127</v>
      </c>
      <c r="D4645" t="s">
        <v>59</v>
      </c>
      <c r="E4645">
        <v>2016</v>
      </c>
      <c r="F4645" t="s">
        <v>0</v>
      </c>
      <c r="G4645">
        <v>163000</v>
      </c>
    </row>
    <row r="4646" spans="1:7" x14ac:dyDescent="0.2">
      <c r="A4646">
        <v>60</v>
      </c>
      <c r="B4646" t="s">
        <v>141</v>
      </c>
      <c r="C4646" t="s">
        <v>127</v>
      </c>
      <c r="D4646" t="s">
        <v>59</v>
      </c>
      <c r="E4646">
        <v>2015</v>
      </c>
      <c r="F4646" t="s">
        <v>0</v>
      </c>
      <c r="G4646">
        <v>158000</v>
      </c>
    </row>
    <row r="4647" spans="1:7" x14ac:dyDescent="0.2">
      <c r="A4647">
        <v>60</v>
      </c>
      <c r="B4647" t="s">
        <v>141</v>
      </c>
      <c r="C4647" t="s">
        <v>127</v>
      </c>
      <c r="D4647" t="s">
        <v>59</v>
      </c>
      <c r="E4647">
        <v>2012</v>
      </c>
      <c r="F4647" t="s">
        <v>135</v>
      </c>
      <c r="G4647">
        <v>97828.5</v>
      </c>
    </row>
    <row r="4648" spans="1:7" x14ac:dyDescent="0.2">
      <c r="A4648">
        <v>60</v>
      </c>
      <c r="B4648" t="s">
        <v>141</v>
      </c>
      <c r="C4648" t="s">
        <v>127</v>
      </c>
      <c r="D4648" t="s">
        <v>59</v>
      </c>
      <c r="E4648">
        <v>2016</v>
      </c>
      <c r="F4648" t="s">
        <v>1</v>
      </c>
      <c r="G4648">
        <v>168000</v>
      </c>
    </row>
    <row r="4649" spans="1:7" x14ac:dyDescent="0.2">
      <c r="A4649">
        <v>60</v>
      </c>
      <c r="B4649" t="s">
        <v>141</v>
      </c>
      <c r="C4649" t="s">
        <v>127</v>
      </c>
      <c r="D4649" t="s">
        <v>59</v>
      </c>
      <c r="E4649">
        <v>2015</v>
      </c>
      <c r="F4649" t="s">
        <v>1</v>
      </c>
      <c r="G4649">
        <v>161000</v>
      </c>
    </row>
    <row r="4650" spans="1:7" x14ac:dyDescent="0.2">
      <c r="A4650">
        <v>60</v>
      </c>
      <c r="B4650" t="s">
        <v>141</v>
      </c>
      <c r="C4650" t="s">
        <v>127</v>
      </c>
      <c r="D4650" t="s">
        <v>59</v>
      </c>
      <c r="E4650">
        <v>2013</v>
      </c>
      <c r="F4650" t="s">
        <v>135</v>
      </c>
      <c r="G4650">
        <v>145305.18899999998</v>
      </c>
    </row>
    <row r="4651" spans="1:7" x14ac:dyDescent="0.2">
      <c r="A4651">
        <v>60</v>
      </c>
      <c r="B4651" t="s">
        <v>141</v>
      </c>
      <c r="C4651" t="s">
        <v>127</v>
      </c>
      <c r="D4651" t="s">
        <v>59</v>
      </c>
      <c r="E4651">
        <v>2017</v>
      </c>
      <c r="F4651" t="s">
        <v>0</v>
      </c>
      <c r="G4651">
        <v>167000</v>
      </c>
    </row>
    <row r="4652" spans="1:7" x14ac:dyDescent="0.2">
      <c r="A4652">
        <v>60</v>
      </c>
      <c r="B4652" t="s">
        <v>141</v>
      </c>
      <c r="C4652" t="s">
        <v>127</v>
      </c>
      <c r="D4652" t="s">
        <v>59</v>
      </c>
      <c r="E4652">
        <v>2017</v>
      </c>
      <c r="F4652" t="s">
        <v>1</v>
      </c>
      <c r="G4652">
        <v>174000</v>
      </c>
    </row>
    <row r="4653" spans="1:7" x14ac:dyDescent="0.2">
      <c r="A4653">
        <v>60</v>
      </c>
      <c r="B4653" t="s">
        <v>142</v>
      </c>
      <c r="C4653" t="s">
        <v>127</v>
      </c>
      <c r="D4653" t="s">
        <v>59</v>
      </c>
      <c r="E4653">
        <v>2017</v>
      </c>
      <c r="F4653" t="s">
        <v>0</v>
      </c>
      <c r="G4653">
        <v>152000</v>
      </c>
    </row>
    <row r="4654" spans="1:7" x14ac:dyDescent="0.2">
      <c r="A4654">
        <v>60</v>
      </c>
      <c r="B4654" t="s">
        <v>142</v>
      </c>
      <c r="C4654" t="s">
        <v>127</v>
      </c>
      <c r="D4654" t="s">
        <v>59</v>
      </c>
      <c r="E4654">
        <v>2018</v>
      </c>
      <c r="F4654" t="s">
        <v>1</v>
      </c>
      <c r="G4654">
        <v>165000</v>
      </c>
    </row>
    <row r="4655" spans="1:7" x14ac:dyDescent="0.2">
      <c r="A4655">
        <v>60</v>
      </c>
      <c r="B4655" t="s">
        <v>142</v>
      </c>
      <c r="C4655" t="s">
        <v>127</v>
      </c>
      <c r="D4655" t="s">
        <v>59</v>
      </c>
      <c r="E4655">
        <v>2015</v>
      </c>
      <c r="F4655" t="s">
        <v>134</v>
      </c>
      <c r="G4655">
        <v>145000</v>
      </c>
    </row>
    <row r="4656" spans="1:7" x14ac:dyDescent="0.2">
      <c r="A4656">
        <v>60</v>
      </c>
      <c r="B4656" t="s">
        <v>142</v>
      </c>
      <c r="C4656" t="s">
        <v>127</v>
      </c>
      <c r="D4656" t="s">
        <v>59</v>
      </c>
      <c r="E4656">
        <v>2017</v>
      </c>
      <c r="F4656" t="s">
        <v>1</v>
      </c>
      <c r="G4656">
        <v>157000</v>
      </c>
    </row>
    <row r="4657" spans="1:7" x14ac:dyDescent="0.2">
      <c r="A4657">
        <v>60</v>
      </c>
      <c r="B4657" t="s">
        <v>142</v>
      </c>
      <c r="C4657" t="s">
        <v>127</v>
      </c>
      <c r="D4657" t="s">
        <v>59</v>
      </c>
      <c r="E4657">
        <v>2013</v>
      </c>
      <c r="F4657" t="s">
        <v>135</v>
      </c>
      <c r="G4657">
        <v>145305.18899999998</v>
      </c>
    </row>
    <row r="4658" spans="1:7" x14ac:dyDescent="0.2">
      <c r="A4658">
        <v>60</v>
      </c>
      <c r="B4658" t="s">
        <v>142</v>
      </c>
      <c r="C4658" t="s">
        <v>127</v>
      </c>
      <c r="D4658" t="s">
        <v>59</v>
      </c>
      <c r="E4658">
        <v>2016</v>
      </c>
      <c r="F4658" t="s">
        <v>0</v>
      </c>
      <c r="G4658">
        <v>148000</v>
      </c>
    </row>
    <row r="4659" spans="1:7" x14ac:dyDescent="0.2">
      <c r="A4659">
        <v>60</v>
      </c>
      <c r="B4659" t="s">
        <v>142</v>
      </c>
      <c r="C4659" t="s">
        <v>127</v>
      </c>
      <c r="D4659" t="s">
        <v>59</v>
      </c>
      <c r="E4659">
        <v>2018</v>
      </c>
      <c r="F4659" t="s">
        <v>0</v>
      </c>
      <c r="G4659">
        <v>156000</v>
      </c>
    </row>
    <row r="4660" spans="1:7" x14ac:dyDescent="0.2">
      <c r="A4660">
        <v>60</v>
      </c>
      <c r="B4660" t="s">
        <v>142</v>
      </c>
      <c r="C4660" t="s">
        <v>127</v>
      </c>
      <c r="D4660" t="s">
        <v>59</v>
      </c>
      <c r="E4660">
        <v>2014</v>
      </c>
      <c r="F4660" t="s">
        <v>135</v>
      </c>
      <c r="G4660">
        <v>142786.6</v>
      </c>
    </row>
    <row r="4661" spans="1:7" x14ac:dyDescent="0.2">
      <c r="A4661">
        <v>60</v>
      </c>
      <c r="B4661" t="s">
        <v>142</v>
      </c>
      <c r="C4661" t="s">
        <v>127</v>
      </c>
      <c r="D4661" t="s">
        <v>59</v>
      </c>
      <c r="E4661">
        <v>2016</v>
      </c>
      <c r="F4661" t="s">
        <v>1</v>
      </c>
      <c r="G4661">
        <v>150000</v>
      </c>
    </row>
    <row r="4662" spans="1:7" x14ac:dyDescent="0.2">
      <c r="A4662">
        <v>60</v>
      </c>
      <c r="B4662" t="s">
        <v>143</v>
      </c>
      <c r="C4662" t="s">
        <v>127</v>
      </c>
      <c r="D4662" t="s">
        <v>59</v>
      </c>
      <c r="E4662">
        <v>2016</v>
      </c>
      <c r="F4662" t="s">
        <v>134</v>
      </c>
      <c r="G4662">
        <v>130000</v>
      </c>
    </row>
    <row r="4663" spans="1:7" x14ac:dyDescent="0.2">
      <c r="A4663">
        <v>60</v>
      </c>
      <c r="B4663" t="s">
        <v>143</v>
      </c>
      <c r="C4663" t="s">
        <v>127</v>
      </c>
      <c r="D4663" t="s">
        <v>59</v>
      </c>
      <c r="E4663">
        <v>2019</v>
      </c>
      <c r="F4663" t="s">
        <v>1</v>
      </c>
      <c r="G4663">
        <v>152700</v>
      </c>
    </row>
    <row r="4664" spans="1:7" x14ac:dyDescent="0.2">
      <c r="A4664">
        <v>60</v>
      </c>
      <c r="B4664" t="s">
        <v>143</v>
      </c>
      <c r="C4664" t="s">
        <v>127</v>
      </c>
      <c r="D4664" t="s">
        <v>59</v>
      </c>
      <c r="E4664">
        <v>2018</v>
      </c>
      <c r="F4664" t="s">
        <v>0</v>
      </c>
      <c r="G4664">
        <v>142400</v>
      </c>
    </row>
    <row r="4665" spans="1:7" x14ac:dyDescent="0.2">
      <c r="A4665">
        <v>60</v>
      </c>
      <c r="B4665" t="s">
        <v>143</v>
      </c>
      <c r="C4665" t="s">
        <v>127</v>
      </c>
      <c r="D4665" t="s">
        <v>59</v>
      </c>
      <c r="E4665">
        <v>2017</v>
      </c>
      <c r="F4665" t="s">
        <v>0</v>
      </c>
      <c r="G4665">
        <v>135800</v>
      </c>
    </row>
    <row r="4666" spans="1:7" x14ac:dyDescent="0.2">
      <c r="A4666">
        <v>60</v>
      </c>
      <c r="B4666" t="s">
        <v>143</v>
      </c>
      <c r="C4666" t="s">
        <v>127</v>
      </c>
      <c r="D4666" t="s">
        <v>59</v>
      </c>
      <c r="E4666">
        <v>2018</v>
      </c>
      <c r="F4666" t="s">
        <v>1</v>
      </c>
      <c r="G4666">
        <v>144800</v>
      </c>
    </row>
    <row r="4667" spans="1:7" x14ac:dyDescent="0.2">
      <c r="A4667">
        <v>60</v>
      </c>
      <c r="B4667" t="s">
        <v>143</v>
      </c>
      <c r="C4667" t="s">
        <v>127</v>
      </c>
      <c r="D4667" t="s">
        <v>59</v>
      </c>
      <c r="E4667">
        <v>2017</v>
      </c>
      <c r="F4667" t="s">
        <v>1</v>
      </c>
      <c r="G4667">
        <v>137700</v>
      </c>
    </row>
    <row r="4668" spans="1:7" x14ac:dyDescent="0.2">
      <c r="A4668">
        <v>60</v>
      </c>
      <c r="B4668" t="s">
        <v>143</v>
      </c>
      <c r="C4668" t="s">
        <v>127</v>
      </c>
      <c r="D4668" t="s">
        <v>59</v>
      </c>
      <c r="E4668">
        <v>2019</v>
      </c>
      <c r="F4668" t="s">
        <v>0</v>
      </c>
      <c r="G4668">
        <v>149600</v>
      </c>
    </row>
    <row r="4669" spans="1:7" x14ac:dyDescent="0.2">
      <c r="A4669">
        <v>60</v>
      </c>
      <c r="B4669" t="s">
        <v>143</v>
      </c>
      <c r="C4669" t="s">
        <v>127</v>
      </c>
      <c r="D4669" t="s">
        <v>59</v>
      </c>
      <c r="E4669">
        <v>2014</v>
      </c>
      <c r="F4669" t="s">
        <v>135</v>
      </c>
      <c r="G4669">
        <v>142787</v>
      </c>
    </row>
    <row r="4670" spans="1:7" x14ac:dyDescent="0.2">
      <c r="A4670">
        <v>60</v>
      </c>
      <c r="B4670" t="s">
        <v>143</v>
      </c>
      <c r="C4670" t="s">
        <v>127</v>
      </c>
      <c r="D4670" t="s">
        <v>59</v>
      </c>
      <c r="E4670">
        <v>2015</v>
      </c>
      <c r="F4670" t="s">
        <v>135</v>
      </c>
      <c r="G4670">
        <v>138605.29999999999</v>
      </c>
    </row>
    <row r="4671" spans="1:7" x14ac:dyDescent="0.2">
      <c r="A4671">
        <v>60</v>
      </c>
      <c r="B4671" t="s">
        <v>144</v>
      </c>
      <c r="C4671" t="s">
        <v>127</v>
      </c>
      <c r="D4671" t="s">
        <v>59</v>
      </c>
      <c r="E4671">
        <v>2016</v>
      </c>
      <c r="F4671" t="s">
        <v>135</v>
      </c>
      <c r="G4671">
        <v>135000</v>
      </c>
    </row>
    <row r="4672" spans="1:7" x14ac:dyDescent="0.2">
      <c r="A4672">
        <v>60</v>
      </c>
      <c r="B4672" t="s">
        <v>144</v>
      </c>
      <c r="C4672" t="s">
        <v>127</v>
      </c>
      <c r="D4672" t="s">
        <v>59</v>
      </c>
      <c r="E4672">
        <v>2019</v>
      </c>
      <c r="F4672" t="s">
        <v>133</v>
      </c>
      <c r="G4672">
        <v>142000</v>
      </c>
    </row>
    <row r="4673" spans="1:7" x14ac:dyDescent="0.2">
      <c r="A4673">
        <v>60</v>
      </c>
      <c r="B4673" t="s">
        <v>144</v>
      </c>
      <c r="C4673" t="s">
        <v>127</v>
      </c>
      <c r="D4673" t="s">
        <v>59</v>
      </c>
      <c r="E4673">
        <v>2018</v>
      </c>
      <c r="F4673" t="s">
        <v>133</v>
      </c>
      <c r="G4673">
        <v>140000</v>
      </c>
    </row>
    <row r="4674" spans="1:7" x14ac:dyDescent="0.2">
      <c r="A4674">
        <v>60</v>
      </c>
      <c r="B4674" t="s">
        <v>144</v>
      </c>
      <c r="C4674" t="s">
        <v>127</v>
      </c>
      <c r="D4674" t="s">
        <v>59</v>
      </c>
      <c r="E4674">
        <v>2020</v>
      </c>
      <c r="F4674" t="s">
        <v>133</v>
      </c>
      <c r="G4674">
        <v>144000</v>
      </c>
    </row>
    <row r="4675" spans="1:7" x14ac:dyDescent="0.2">
      <c r="A4675">
        <v>60</v>
      </c>
      <c r="B4675" t="s">
        <v>144</v>
      </c>
      <c r="C4675" t="s">
        <v>127</v>
      </c>
      <c r="D4675" t="s">
        <v>59</v>
      </c>
      <c r="E4675">
        <v>2017</v>
      </c>
      <c r="F4675" t="s">
        <v>134</v>
      </c>
      <c r="G4675">
        <v>141750</v>
      </c>
    </row>
    <row r="4676" spans="1:7" x14ac:dyDescent="0.2">
      <c r="A4676">
        <v>60</v>
      </c>
      <c r="B4676" t="s">
        <v>144</v>
      </c>
      <c r="C4676" t="s">
        <v>127</v>
      </c>
      <c r="D4676" t="s">
        <v>59</v>
      </c>
      <c r="E4676">
        <v>2019</v>
      </c>
      <c r="F4676" t="s">
        <v>1</v>
      </c>
      <c r="G4676">
        <v>165500</v>
      </c>
    </row>
    <row r="4677" spans="1:7" x14ac:dyDescent="0.2">
      <c r="A4677">
        <v>60</v>
      </c>
      <c r="B4677" t="s">
        <v>144</v>
      </c>
      <c r="C4677" t="s">
        <v>127</v>
      </c>
      <c r="D4677" t="s">
        <v>59</v>
      </c>
      <c r="E4677">
        <v>2018</v>
      </c>
      <c r="F4677" t="s">
        <v>1</v>
      </c>
      <c r="G4677">
        <v>152000</v>
      </c>
    </row>
    <row r="4678" spans="1:7" x14ac:dyDescent="0.2">
      <c r="A4678">
        <v>60</v>
      </c>
      <c r="B4678" t="s">
        <v>144</v>
      </c>
      <c r="C4678" t="s">
        <v>127</v>
      </c>
      <c r="D4678" t="s">
        <v>59</v>
      </c>
      <c r="E4678">
        <v>2020</v>
      </c>
      <c r="F4678" t="s">
        <v>1</v>
      </c>
      <c r="G4678">
        <v>178500</v>
      </c>
    </row>
    <row r="4679" spans="1:7" x14ac:dyDescent="0.2">
      <c r="A4679">
        <v>60</v>
      </c>
      <c r="B4679" t="s">
        <v>144</v>
      </c>
      <c r="C4679" t="s">
        <v>127</v>
      </c>
      <c r="D4679" t="s">
        <v>59</v>
      </c>
      <c r="E4679">
        <v>2018</v>
      </c>
      <c r="F4679" t="s">
        <v>0</v>
      </c>
      <c r="G4679">
        <v>148700</v>
      </c>
    </row>
    <row r="4680" spans="1:7" x14ac:dyDescent="0.2">
      <c r="A4680">
        <v>60</v>
      </c>
      <c r="B4680" t="s">
        <v>144</v>
      </c>
      <c r="C4680" t="s">
        <v>127</v>
      </c>
      <c r="D4680" t="s">
        <v>59</v>
      </c>
      <c r="E4680">
        <v>2020</v>
      </c>
      <c r="F4680" t="s">
        <v>0</v>
      </c>
      <c r="G4680">
        <v>160000</v>
      </c>
    </row>
    <row r="4681" spans="1:7" x14ac:dyDescent="0.2">
      <c r="A4681">
        <v>60</v>
      </c>
      <c r="B4681" t="s">
        <v>144</v>
      </c>
      <c r="C4681" t="s">
        <v>127</v>
      </c>
      <c r="D4681" t="s">
        <v>59</v>
      </c>
      <c r="E4681">
        <v>2019</v>
      </c>
      <c r="F4681" t="s">
        <v>0</v>
      </c>
      <c r="G4681">
        <v>152700</v>
      </c>
    </row>
    <row r="4682" spans="1:7" x14ac:dyDescent="0.2">
      <c r="A4682">
        <v>60</v>
      </c>
      <c r="B4682" t="s">
        <v>144</v>
      </c>
      <c r="C4682" t="s">
        <v>127</v>
      </c>
      <c r="D4682" t="s">
        <v>59</v>
      </c>
      <c r="E4682">
        <v>2015</v>
      </c>
      <c r="F4682" t="s">
        <v>135</v>
      </c>
      <c r="G4682">
        <v>138600</v>
      </c>
    </row>
    <row r="4683" spans="1:7" x14ac:dyDescent="0.2">
      <c r="A4683">
        <v>60</v>
      </c>
      <c r="B4683" t="s">
        <v>145</v>
      </c>
      <c r="C4683" t="s">
        <v>127</v>
      </c>
      <c r="D4683" t="s">
        <v>59</v>
      </c>
      <c r="E4683">
        <v>2017</v>
      </c>
      <c r="F4683" t="s">
        <v>135</v>
      </c>
      <c r="G4683">
        <v>141734.962</v>
      </c>
    </row>
    <row r="4684" spans="1:7" x14ac:dyDescent="0.2">
      <c r="A4684">
        <v>60</v>
      </c>
      <c r="B4684" t="s">
        <v>145</v>
      </c>
      <c r="C4684" t="s">
        <v>127</v>
      </c>
      <c r="D4684" t="s">
        <v>59</v>
      </c>
      <c r="E4684">
        <v>2020</v>
      </c>
      <c r="F4684" t="s">
        <v>0</v>
      </c>
      <c r="G4684">
        <v>163000</v>
      </c>
    </row>
    <row r="4685" spans="1:7" x14ac:dyDescent="0.2">
      <c r="A4685">
        <v>60</v>
      </c>
      <c r="B4685" t="s">
        <v>145</v>
      </c>
      <c r="C4685" t="s">
        <v>127</v>
      </c>
      <c r="D4685" t="s">
        <v>59</v>
      </c>
      <c r="E4685">
        <v>2019</v>
      </c>
      <c r="F4685" t="s">
        <v>0</v>
      </c>
      <c r="G4685">
        <v>156000</v>
      </c>
    </row>
    <row r="4686" spans="1:7" x14ac:dyDescent="0.2">
      <c r="A4686">
        <v>60</v>
      </c>
      <c r="B4686" t="s">
        <v>145</v>
      </c>
      <c r="C4686" t="s">
        <v>127</v>
      </c>
      <c r="D4686" t="s">
        <v>59</v>
      </c>
      <c r="E4686">
        <v>2021</v>
      </c>
      <c r="F4686" t="s">
        <v>0</v>
      </c>
      <c r="G4686">
        <v>170000</v>
      </c>
    </row>
    <row r="4687" spans="1:7" x14ac:dyDescent="0.2">
      <c r="A4687">
        <v>60</v>
      </c>
      <c r="B4687" t="s">
        <v>145</v>
      </c>
      <c r="C4687" t="s">
        <v>127</v>
      </c>
      <c r="D4687" t="s">
        <v>59</v>
      </c>
      <c r="E4687">
        <v>2018</v>
      </c>
      <c r="F4687" t="s">
        <v>134</v>
      </c>
      <c r="G4687">
        <v>151000</v>
      </c>
    </row>
    <row r="4688" spans="1:7" x14ac:dyDescent="0.2">
      <c r="A4688">
        <v>60</v>
      </c>
      <c r="B4688" t="s">
        <v>145</v>
      </c>
      <c r="C4688" t="s">
        <v>127</v>
      </c>
      <c r="D4688" t="s">
        <v>59</v>
      </c>
      <c r="E4688">
        <v>2020</v>
      </c>
      <c r="F4688" t="s">
        <v>1</v>
      </c>
      <c r="G4688">
        <v>166700</v>
      </c>
    </row>
    <row r="4689" spans="1:7" x14ac:dyDescent="0.2">
      <c r="A4689">
        <v>60</v>
      </c>
      <c r="B4689" t="s">
        <v>145</v>
      </c>
      <c r="C4689" t="s">
        <v>127</v>
      </c>
      <c r="D4689" t="s">
        <v>59</v>
      </c>
      <c r="E4689">
        <v>2019</v>
      </c>
      <c r="F4689" t="s">
        <v>1</v>
      </c>
      <c r="G4689">
        <v>158000</v>
      </c>
    </row>
    <row r="4690" spans="1:7" x14ac:dyDescent="0.2">
      <c r="A4690">
        <v>60</v>
      </c>
      <c r="B4690" t="s">
        <v>145</v>
      </c>
      <c r="C4690" t="s">
        <v>127</v>
      </c>
      <c r="D4690" t="s">
        <v>59</v>
      </c>
      <c r="E4690">
        <v>2021</v>
      </c>
      <c r="F4690" t="s">
        <v>1</v>
      </c>
      <c r="G4690">
        <v>175500</v>
      </c>
    </row>
    <row r="4691" spans="1:7" x14ac:dyDescent="0.2">
      <c r="A4691">
        <v>60</v>
      </c>
      <c r="B4691" t="s">
        <v>145</v>
      </c>
      <c r="C4691" t="s">
        <v>127</v>
      </c>
      <c r="D4691" t="s">
        <v>59</v>
      </c>
      <c r="E4691">
        <v>2019</v>
      </c>
      <c r="F4691" t="s">
        <v>133</v>
      </c>
      <c r="G4691">
        <v>153200</v>
      </c>
    </row>
    <row r="4692" spans="1:7" x14ac:dyDescent="0.2">
      <c r="A4692">
        <v>60</v>
      </c>
      <c r="B4692" t="s">
        <v>145</v>
      </c>
      <c r="C4692" t="s">
        <v>127</v>
      </c>
      <c r="D4692" t="s">
        <v>59</v>
      </c>
      <c r="E4692">
        <v>2021</v>
      </c>
      <c r="F4692" t="s">
        <v>133</v>
      </c>
      <c r="G4692">
        <v>155500</v>
      </c>
    </row>
    <row r="4693" spans="1:7" x14ac:dyDescent="0.2">
      <c r="A4693">
        <v>60</v>
      </c>
      <c r="B4693" t="s">
        <v>145</v>
      </c>
      <c r="C4693" t="s">
        <v>127</v>
      </c>
      <c r="D4693" t="s">
        <v>59</v>
      </c>
      <c r="E4693">
        <v>2020</v>
      </c>
      <c r="F4693" t="s">
        <v>133</v>
      </c>
      <c r="G4693">
        <v>153500</v>
      </c>
    </row>
    <row r="4694" spans="1:7" x14ac:dyDescent="0.2">
      <c r="A4694">
        <v>60</v>
      </c>
      <c r="B4694" t="s">
        <v>145</v>
      </c>
      <c r="C4694" t="s">
        <v>127</v>
      </c>
      <c r="D4694" t="s">
        <v>59</v>
      </c>
      <c r="E4694">
        <v>2016</v>
      </c>
      <c r="F4694" t="s">
        <v>135</v>
      </c>
      <c r="G4694">
        <v>135107.40599999999</v>
      </c>
    </row>
    <row r="4695" spans="1:7" x14ac:dyDescent="0.2">
      <c r="A4695">
        <v>60</v>
      </c>
      <c r="B4695" t="s">
        <v>146</v>
      </c>
      <c r="C4695" t="s">
        <v>127</v>
      </c>
      <c r="D4695" t="s">
        <v>59</v>
      </c>
      <c r="E4695">
        <v>2017</v>
      </c>
      <c r="F4695" t="s">
        <v>135</v>
      </c>
      <c r="G4695">
        <v>141734.962</v>
      </c>
    </row>
    <row r="4696" spans="1:7" x14ac:dyDescent="0.2">
      <c r="A4696">
        <v>60</v>
      </c>
      <c r="B4696" t="s">
        <v>146</v>
      </c>
      <c r="C4696" t="s">
        <v>127</v>
      </c>
      <c r="D4696" t="s">
        <v>59</v>
      </c>
      <c r="E4696">
        <v>2021</v>
      </c>
      <c r="F4696" t="s">
        <v>133</v>
      </c>
      <c r="G4696">
        <v>102000</v>
      </c>
    </row>
    <row r="4697" spans="1:7" x14ac:dyDescent="0.2">
      <c r="A4697">
        <v>60</v>
      </c>
      <c r="B4697" t="s">
        <v>146</v>
      </c>
      <c r="C4697" t="s">
        <v>127</v>
      </c>
      <c r="D4697" t="s">
        <v>59</v>
      </c>
      <c r="E4697">
        <v>2020</v>
      </c>
      <c r="F4697" t="s">
        <v>133</v>
      </c>
      <c r="G4697">
        <v>100000</v>
      </c>
    </row>
    <row r="4698" spans="1:7" x14ac:dyDescent="0.2">
      <c r="A4698">
        <v>60</v>
      </c>
      <c r="B4698" t="s">
        <v>146</v>
      </c>
      <c r="C4698" t="s">
        <v>127</v>
      </c>
      <c r="D4698" t="s">
        <v>59</v>
      </c>
      <c r="E4698">
        <v>2022</v>
      </c>
      <c r="F4698" t="s">
        <v>133</v>
      </c>
      <c r="G4698">
        <v>104500</v>
      </c>
    </row>
    <row r="4699" spans="1:7" x14ac:dyDescent="0.2">
      <c r="A4699">
        <v>60</v>
      </c>
      <c r="B4699" t="s">
        <v>146</v>
      </c>
      <c r="C4699" t="s">
        <v>127</v>
      </c>
      <c r="D4699" t="s">
        <v>59</v>
      </c>
      <c r="E4699">
        <v>2018</v>
      </c>
      <c r="F4699" t="s">
        <v>135</v>
      </c>
      <c r="G4699">
        <v>156000</v>
      </c>
    </row>
    <row r="4700" spans="1:7" x14ac:dyDescent="0.2">
      <c r="A4700">
        <v>60</v>
      </c>
      <c r="B4700" t="s">
        <v>146</v>
      </c>
      <c r="C4700" t="s">
        <v>127</v>
      </c>
      <c r="D4700" t="s">
        <v>59</v>
      </c>
      <c r="E4700">
        <v>2021</v>
      </c>
      <c r="F4700" t="s">
        <v>0</v>
      </c>
      <c r="G4700">
        <v>109000</v>
      </c>
    </row>
    <row r="4701" spans="1:7" x14ac:dyDescent="0.2">
      <c r="A4701">
        <v>60</v>
      </c>
      <c r="B4701" t="s">
        <v>146</v>
      </c>
      <c r="C4701" t="s">
        <v>127</v>
      </c>
      <c r="D4701" t="s">
        <v>59</v>
      </c>
      <c r="E4701">
        <v>2020</v>
      </c>
      <c r="F4701" t="s">
        <v>0</v>
      </c>
      <c r="G4701">
        <v>104500</v>
      </c>
    </row>
    <row r="4702" spans="1:7" x14ac:dyDescent="0.2">
      <c r="A4702">
        <v>60</v>
      </c>
      <c r="B4702" t="s">
        <v>146</v>
      </c>
      <c r="C4702" t="s">
        <v>127</v>
      </c>
      <c r="D4702" t="s">
        <v>59</v>
      </c>
      <c r="E4702">
        <v>2022</v>
      </c>
      <c r="F4702" t="s">
        <v>0</v>
      </c>
      <c r="G4702">
        <v>114500</v>
      </c>
    </row>
    <row r="4703" spans="1:7" x14ac:dyDescent="0.2">
      <c r="A4703">
        <v>60</v>
      </c>
      <c r="B4703" t="s">
        <v>146</v>
      </c>
      <c r="C4703" t="s">
        <v>127</v>
      </c>
      <c r="D4703" t="s">
        <v>59</v>
      </c>
      <c r="E4703">
        <v>2019</v>
      </c>
      <c r="F4703" t="s">
        <v>134</v>
      </c>
      <c r="G4703">
        <v>100000</v>
      </c>
    </row>
    <row r="4704" spans="1:7" x14ac:dyDescent="0.2">
      <c r="A4704">
        <v>60</v>
      </c>
      <c r="B4704" t="s">
        <v>146</v>
      </c>
      <c r="C4704" t="s">
        <v>127</v>
      </c>
      <c r="D4704" t="s">
        <v>59</v>
      </c>
      <c r="E4704">
        <v>2021</v>
      </c>
      <c r="F4704" t="s">
        <v>1</v>
      </c>
      <c r="G4704">
        <v>111000</v>
      </c>
    </row>
    <row r="4705" spans="1:7" x14ac:dyDescent="0.2">
      <c r="A4705">
        <v>60</v>
      </c>
      <c r="B4705" t="s">
        <v>146</v>
      </c>
      <c r="C4705" t="s">
        <v>127</v>
      </c>
      <c r="D4705" t="s">
        <v>59</v>
      </c>
      <c r="E4705">
        <v>2020</v>
      </c>
      <c r="F4705" t="s">
        <v>1</v>
      </c>
      <c r="G4705">
        <v>105500</v>
      </c>
    </row>
    <row r="4706" spans="1:7" x14ac:dyDescent="0.2">
      <c r="A4706">
        <v>60</v>
      </c>
      <c r="B4706" t="s">
        <v>146</v>
      </c>
      <c r="C4706" t="s">
        <v>127</v>
      </c>
      <c r="D4706" t="s">
        <v>59</v>
      </c>
      <c r="E4706">
        <v>2022</v>
      </c>
      <c r="F4706" t="s">
        <v>1</v>
      </c>
      <c r="G4706">
        <v>117100</v>
      </c>
    </row>
    <row r="4707" spans="1:7" x14ac:dyDescent="0.2">
      <c r="A4707">
        <v>61</v>
      </c>
      <c r="B4707" t="s">
        <v>136</v>
      </c>
      <c r="C4707" t="s">
        <v>60</v>
      </c>
      <c r="D4707" t="s">
        <v>61</v>
      </c>
      <c r="E4707">
        <v>2007</v>
      </c>
      <c r="F4707" t="s">
        <v>135</v>
      </c>
      <c r="G4707">
        <v>1758.3</v>
      </c>
    </row>
    <row r="4708" spans="1:7" x14ac:dyDescent="0.2">
      <c r="A4708">
        <v>61</v>
      </c>
      <c r="B4708" t="s">
        <v>136</v>
      </c>
      <c r="C4708" t="s">
        <v>60</v>
      </c>
      <c r="D4708" t="s">
        <v>61</v>
      </c>
      <c r="E4708">
        <v>2008</v>
      </c>
      <c r="F4708" t="s">
        <v>135</v>
      </c>
      <c r="G4708">
        <v>1951.5</v>
      </c>
    </row>
    <row r="4709" spans="1:7" x14ac:dyDescent="0.2">
      <c r="A4709">
        <v>61</v>
      </c>
      <c r="B4709" t="s">
        <v>136</v>
      </c>
      <c r="C4709" t="s">
        <v>60</v>
      </c>
      <c r="D4709" t="s">
        <v>61</v>
      </c>
      <c r="E4709">
        <v>2009</v>
      </c>
      <c r="F4709" t="s">
        <v>134</v>
      </c>
      <c r="G4709">
        <v>1272</v>
      </c>
    </row>
    <row r="4710" spans="1:7" x14ac:dyDescent="0.2">
      <c r="A4710">
        <v>61</v>
      </c>
      <c r="B4710" t="s">
        <v>136</v>
      </c>
      <c r="C4710" t="s">
        <v>60</v>
      </c>
      <c r="D4710" t="s">
        <v>61</v>
      </c>
      <c r="E4710">
        <v>2010</v>
      </c>
      <c r="F4710" t="s">
        <v>0</v>
      </c>
      <c r="G4710">
        <v>1235</v>
      </c>
    </row>
    <row r="4711" spans="1:7" x14ac:dyDescent="0.2">
      <c r="A4711">
        <v>61</v>
      </c>
      <c r="B4711" t="s">
        <v>136</v>
      </c>
      <c r="C4711" t="s">
        <v>60</v>
      </c>
      <c r="D4711" t="s">
        <v>61</v>
      </c>
      <c r="E4711">
        <v>2011</v>
      </c>
      <c r="F4711" t="s">
        <v>0</v>
      </c>
      <c r="G4711">
        <v>1270</v>
      </c>
    </row>
    <row r="4712" spans="1:7" x14ac:dyDescent="0.2">
      <c r="A4712">
        <v>61</v>
      </c>
      <c r="B4712" t="s">
        <v>136</v>
      </c>
      <c r="C4712" t="s">
        <v>60</v>
      </c>
      <c r="D4712" t="s">
        <v>61</v>
      </c>
      <c r="E4712">
        <v>2011</v>
      </c>
      <c r="F4712" t="s">
        <v>1</v>
      </c>
      <c r="G4712">
        <v>1350</v>
      </c>
    </row>
    <row r="4713" spans="1:7" x14ac:dyDescent="0.2">
      <c r="A4713">
        <v>61</v>
      </c>
      <c r="B4713" t="s">
        <v>136</v>
      </c>
      <c r="C4713" t="s">
        <v>60</v>
      </c>
      <c r="D4713" t="s">
        <v>61</v>
      </c>
      <c r="E4713">
        <v>2012</v>
      </c>
      <c r="F4713" t="s">
        <v>0</v>
      </c>
      <c r="G4713">
        <v>1305</v>
      </c>
    </row>
    <row r="4714" spans="1:7" x14ac:dyDescent="0.2">
      <c r="A4714">
        <v>61</v>
      </c>
      <c r="B4714" t="s">
        <v>136</v>
      </c>
      <c r="C4714" t="s">
        <v>60</v>
      </c>
      <c r="D4714" t="s">
        <v>61</v>
      </c>
      <c r="E4714">
        <v>2012</v>
      </c>
      <c r="F4714" t="s">
        <v>1</v>
      </c>
      <c r="G4714">
        <v>1430</v>
      </c>
    </row>
    <row r="4715" spans="1:7" x14ac:dyDescent="0.2">
      <c r="A4715">
        <v>61</v>
      </c>
      <c r="B4715" t="s">
        <v>136</v>
      </c>
      <c r="C4715" t="s">
        <v>60</v>
      </c>
      <c r="D4715" t="s">
        <v>61</v>
      </c>
      <c r="E4715">
        <v>2010</v>
      </c>
      <c r="F4715" t="s">
        <v>1</v>
      </c>
      <c r="G4715">
        <v>1280</v>
      </c>
    </row>
    <row r="4716" spans="1:7" x14ac:dyDescent="0.2">
      <c r="A4716">
        <v>61</v>
      </c>
      <c r="B4716" t="s">
        <v>137</v>
      </c>
      <c r="C4716" t="s">
        <v>60</v>
      </c>
      <c r="D4716" t="s">
        <v>61</v>
      </c>
      <c r="E4716">
        <v>2008</v>
      </c>
      <c r="F4716" t="s">
        <v>135</v>
      </c>
      <c r="G4716">
        <v>1951.5</v>
      </c>
    </row>
    <row r="4717" spans="1:7" x14ac:dyDescent="0.2">
      <c r="A4717">
        <v>61</v>
      </c>
      <c r="B4717" t="s">
        <v>137</v>
      </c>
      <c r="C4717" t="s">
        <v>60</v>
      </c>
      <c r="D4717" t="s">
        <v>61</v>
      </c>
      <c r="E4717">
        <v>2012</v>
      </c>
      <c r="F4717" t="s">
        <v>1</v>
      </c>
      <c r="G4717">
        <v>1564</v>
      </c>
    </row>
    <row r="4718" spans="1:7" x14ac:dyDescent="0.2">
      <c r="A4718">
        <v>61</v>
      </c>
      <c r="B4718" t="s">
        <v>137</v>
      </c>
      <c r="C4718" t="s">
        <v>60</v>
      </c>
      <c r="D4718" t="s">
        <v>61</v>
      </c>
      <c r="E4718">
        <v>2011</v>
      </c>
      <c r="F4718" t="s">
        <v>0</v>
      </c>
      <c r="G4718">
        <v>1462</v>
      </c>
    </row>
    <row r="4719" spans="1:7" x14ac:dyDescent="0.2">
      <c r="A4719">
        <v>61</v>
      </c>
      <c r="B4719" t="s">
        <v>137</v>
      </c>
      <c r="C4719" t="s">
        <v>60</v>
      </c>
      <c r="D4719" t="s">
        <v>61</v>
      </c>
      <c r="E4719">
        <v>2009</v>
      </c>
      <c r="F4719" t="s">
        <v>135</v>
      </c>
      <c r="G4719">
        <v>1322.8</v>
      </c>
    </row>
    <row r="4720" spans="1:7" x14ac:dyDescent="0.2">
      <c r="A4720">
        <v>61</v>
      </c>
      <c r="B4720" t="s">
        <v>137</v>
      </c>
      <c r="C4720" t="s">
        <v>60</v>
      </c>
      <c r="D4720" t="s">
        <v>61</v>
      </c>
      <c r="E4720">
        <v>2013</v>
      </c>
      <c r="F4720" t="s">
        <v>0</v>
      </c>
      <c r="G4720">
        <v>1527</v>
      </c>
    </row>
    <row r="4721" spans="1:7" x14ac:dyDescent="0.2">
      <c r="A4721">
        <v>61</v>
      </c>
      <c r="B4721" t="s">
        <v>137</v>
      </c>
      <c r="C4721" t="s">
        <v>60</v>
      </c>
      <c r="D4721" t="s">
        <v>61</v>
      </c>
      <c r="E4721">
        <v>2011</v>
      </c>
      <c r="F4721" t="s">
        <v>1</v>
      </c>
      <c r="G4721">
        <v>1493</v>
      </c>
    </row>
    <row r="4722" spans="1:7" x14ac:dyDescent="0.2">
      <c r="A4722">
        <v>61</v>
      </c>
      <c r="B4722" t="s">
        <v>137</v>
      </c>
      <c r="C4722" t="s">
        <v>60</v>
      </c>
      <c r="D4722" t="s">
        <v>61</v>
      </c>
      <c r="E4722">
        <v>2010</v>
      </c>
      <c r="F4722" t="s">
        <v>134</v>
      </c>
      <c r="G4722">
        <v>1432</v>
      </c>
    </row>
    <row r="4723" spans="1:7" x14ac:dyDescent="0.2">
      <c r="A4723">
        <v>61</v>
      </c>
      <c r="B4723" t="s">
        <v>137</v>
      </c>
      <c r="C4723" t="s">
        <v>60</v>
      </c>
      <c r="D4723" t="s">
        <v>61</v>
      </c>
      <c r="E4723">
        <v>2013</v>
      </c>
      <c r="F4723" t="s">
        <v>1</v>
      </c>
      <c r="G4723">
        <v>1640</v>
      </c>
    </row>
    <row r="4724" spans="1:7" x14ac:dyDescent="0.2">
      <c r="A4724">
        <v>61</v>
      </c>
      <c r="B4724" t="s">
        <v>137</v>
      </c>
      <c r="C4724" t="s">
        <v>60</v>
      </c>
      <c r="D4724" t="s">
        <v>61</v>
      </c>
      <c r="E4724">
        <v>2012</v>
      </c>
      <c r="F4724" t="s">
        <v>0</v>
      </c>
      <c r="G4724">
        <v>1492</v>
      </c>
    </row>
    <row r="4725" spans="1:7" x14ac:dyDescent="0.2">
      <c r="A4725">
        <v>61</v>
      </c>
      <c r="B4725" t="s">
        <v>138</v>
      </c>
      <c r="C4725" t="s">
        <v>60</v>
      </c>
      <c r="D4725" t="s">
        <v>61</v>
      </c>
      <c r="E4725">
        <v>2011</v>
      </c>
      <c r="F4725" t="s">
        <v>134</v>
      </c>
      <c r="G4725">
        <v>1900</v>
      </c>
    </row>
    <row r="4726" spans="1:7" x14ac:dyDescent="0.2">
      <c r="A4726">
        <v>61</v>
      </c>
      <c r="B4726" t="s">
        <v>138</v>
      </c>
      <c r="C4726" t="s">
        <v>60</v>
      </c>
      <c r="D4726" t="s">
        <v>61</v>
      </c>
      <c r="E4726">
        <v>2013</v>
      </c>
      <c r="F4726" t="s">
        <v>0</v>
      </c>
      <c r="G4726">
        <v>1965</v>
      </c>
    </row>
    <row r="4727" spans="1:7" x14ac:dyDescent="0.2">
      <c r="A4727">
        <v>61</v>
      </c>
      <c r="B4727" t="s">
        <v>138</v>
      </c>
      <c r="C4727" t="s">
        <v>60</v>
      </c>
      <c r="D4727" t="s">
        <v>61</v>
      </c>
      <c r="E4727">
        <v>2012</v>
      </c>
      <c r="F4727" t="s">
        <v>0</v>
      </c>
      <c r="G4727">
        <v>1930</v>
      </c>
    </row>
    <row r="4728" spans="1:7" x14ac:dyDescent="0.2">
      <c r="A4728">
        <v>61</v>
      </c>
      <c r="B4728" t="s">
        <v>138</v>
      </c>
      <c r="C4728" t="s">
        <v>60</v>
      </c>
      <c r="D4728" t="s">
        <v>61</v>
      </c>
      <c r="E4728">
        <v>2013</v>
      </c>
      <c r="F4728" t="s">
        <v>1</v>
      </c>
      <c r="G4728">
        <v>2055</v>
      </c>
    </row>
    <row r="4729" spans="1:7" x14ac:dyDescent="0.2">
      <c r="A4729">
        <v>61</v>
      </c>
      <c r="B4729" t="s">
        <v>138</v>
      </c>
      <c r="C4729" t="s">
        <v>60</v>
      </c>
      <c r="D4729" t="s">
        <v>61</v>
      </c>
      <c r="E4729">
        <v>2012</v>
      </c>
      <c r="F4729" t="s">
        <v>1</v>
      </c>
      <c r="G4729">
        <v>1975</v>
      </c>
    </row>
    <row r="4730" spans="1:7" x14ac:dyDescent="0.2">
      <c r="A4730">
        <v>61</v>
      </c>
      <c r="B4730" t="s">
        <v>138</v>
      </c>
      <c r="C4730" t="s">
        <v>60</v>
      </c>
      <c r="D4730" t="s">
        <v>61</v>
      </c>
      <c r="E4730">
        <v>2010</v>
      </c>
      <c r="F4730" t="s">
        <v>135</v>
      </c>
      <c r="G4730">
        <v>1822.5</v>
      </c>
    </row>
    <row r="4731" spans="1:7" x14ac:dyDescent="0.2">
      <c r="A4731">
        <v>61</v>
      </c>
      <c r="B4731" t="s">
        <v>138</v>
      </c>
      <c r="C4731" t="s">
        <v>60</v>
      </c>
      <c r="D4731" t="s">
        <v>61</v>
      </c>
      <c r="E4731">
        <v>2014</v>
      </c>
      <c r="F4731" t="s">
        <v>0</v>
      </c>
      <c r="G4731">
        <v>1995</v>
      </c>
    </row>
    <row r="4732" spans="1:7" x14ac:dyDescent="0.2">
      <c r="A4732">
        <v>61</v>
      </c>
      <c r="B4732" t="s">
        <v>138</v>
      </c>
      <c r="C4732" t="s">
        <v>60</v>
      </c>
      <c r="D4732" t="s">
        <v>61</v>
      </c>
      <c r="E4732">
        <v>2014</v>
      </c>
      <c r="F4732" t="s">
        <v>1</v>
      </c>
      <c r="G4732">
        <v>2145</v>
      </c>
    </row>
    <row r="4733" spans="1:7" x14ac:dyDescent="0.2">
      <c r="A4733">
        <v>61</v>
      </c>
      <c r="B4733" t="s">
        <v>139</v>
      </c>
      <c r="C4733" t="s">
        <v>60</v>
      </c>
      <c r="D4733" t="s">
        <v>61</v>
      </c>
      <c r="E4733">
        <v>2013</v>
      </c>
      <c r="F4733" t="s">
        <v>1</v>
      </c>
      <c r="G4733">
        <v>2070</v>
      </c>
    </row>
    <row r="4734" spans="1:7" x14ac:dyDescent="0.2">
      <c r="A4734">
        <v>61</v>
      </c>
      <c r="B4734" t="s">
        <v>139</v>
      </c>
      <c r="C4734" t="s">
        <v>60</v>
      </c>
      <c r="D4734" t="s">
        <v>61</v>
      </c>
      <c r="E4734">
        <v>2015</v>
      </c>
      <c r="F4734" t="s">
        <v>0</v>
      </c>
      <c r="G4734">
        <v>2070</v>
      </c>
    </row>
    <row r="4735" spans="1:7" x14ac:dyDescent="0.2">
      <c r="A4735">
        <v>61</v>
      </c>
      <c r="B4735" t="s">
        <v>139</v>
      </c>
      <c r="C4735" t="s">
        <v>60</v>
      </c>
      <c r="D4735" t="s">
        <v>61</v>
      </c>
      <c r="E4735">
        <v>2011</v>
      </c>
      <c r="F4735" t="s">
        <v>135</v>
      </c>
      <c r="G4735">
        <v>1989.4</v>
      </c>
    </row>
    <row r="4736" spans="1:7" x14ac:dyDescent="0.2">
      <c r="A4736">
        <v>61</v>
      </c>
      <c r="B4736" t="s">
        <v>139</v>
      </c>
      <c r="C4736" t="s">
        <v>60</v>
      </c>
      <c r="D4736" t="s">
        <v>61</v>
      </c>
      <c r="E4736">
        <v>2014</v>
      </c>
      <c r="F4736" t="s">
        <v>0</v>
      </c>
      <c r="G4736">
        <v>2050</v>
      </c>
    </row>
    <row r="4737" spans="1:7" x14ac:dyDescent="0.2">
      <c r="A4737">
        <v>61</v>
      </c>
      <c r="B4737" t="s">
        <v>139</v>
      </c>
      <c r="C4737" t="s">
        <v>60</v>
      </c>
      <c r="D4737" t="s">
        <v>61</v>
      </c>
      <c r="E4737">
        <v>2015</v>
      </c>
      <c r="F4737" t="s">
        <v>1</v>
      </c>
      <c r="G4737">
        <v>2195</v>
      </c>
    </row>
    <row r="4738" spans="1:7" x14ac:dyDescent="0.2">
      <c r="A4738">
        <v>61</v>
      </c>
      <c r="B4738" t="s">
        <v>139</v>
      </c>
      <c r="C4738" t="s">
        <v>60</v>
      </c>
      <c r="D4738" t="s">
        <v>61</v>
      </c>
      <c r="E4738">
        <v>2012</v>
      </c>
      <c r="F4738" t="s">
        <v>134</v>
      </c>
      <c r="G4738">
        <v>2020</v>
      </c>
    </row>
    <row r="4739" spans="1:7" x14ac:dyDescent="0.2">
      <c r="A4739">
        <v>61</v>
      </c>
      <c r="B4739" t="s">
        <v>139</v>
      </c>
      <c r="C4739" t="s">
        <v>60</v>
      </c>
      <c r="D4739" t="s">
        <v>61</v>
      </c>
      <c r="E4739">
        <v>2014</v>
      </c>
      <c r="F4739" t="s">
        <v>1</v>
      </c>
      <c r="G4739">
        <v>2150</v>
      </c>
    </row>
    <row r="4740" spans="1:7" x14ac:dyDescent="0.2">
      <c r="A4740">
        <v>61</v>
      </c>
      <c r="B4740" t="s">
        <v>139</v>
      </c>
      <c r="C4740" t="s">
        <v>60</v>
      </c>
      <c r="D4740" t="s">
        <v>61</v>
      </c>
      <c r="E4740">
        <v>2013</v>
      </c>
      <c r="F4740" t="s">
        <v>0</v>
      </c>
      <c r="G4740">
        <v>2035</v>
      </c>
    </row>
    <row r="4741" spans="1:7" x14ac:dyDescent="0.2">
      <c r="A4741">
        <v>61</v>
      </c>
      <c r="B4741" t="s">
        <v>140</v>
      </c>
      <c r="C4741" t="s">
        <v>60</v>
      </c>
      <c r="D4741" t="s">
        <v>61</v>
      </c>
      <c r="E4741">
        <v>2011</v>
      </c>
      <c r="F4741" t="s">
        <v>135</v>
      </c>
      <c r="G4741">
        <v>1833</v>
      </c>
    </row>
    <row r="4742" spans="1:7" x14ac:dyDescent="0.2">
      <c r="A4742">
        <v>61</v>
      </c>
      <c r="B4742" t="s">
        <v>140</v>
      </c>
      <c r="C4742" t="s">
        <v>60</v>
      </c>
      <c r="D4742" t="s">
        <v>61</v>
      </c>
      <c r="E4742">
        <v>2015</v>
      </c>
      <c r="F4742" t="s">
        <v>1</v>
      </c>
      <c r="G4742">
        <v>1580</v>
      </c>
    </row>
    <row r="4743" spans="1:7" x14ac:dyDescent="0.2">
      <c r="A4743">
        <v>61</v>
      </c>
      <c r="B4743" t="s">
        <v>140</v>
      </c>
      <c r="C4743" t="s">
        <v>60</v>
      </c>
      <c r="D4743" t="s">
        <v>61</v>
      </c>
      <c r="E4743">
        <v>2014</v>
      </c>
      <c r="F4743" t="s">
        <v>0</v>
      </c>
      <c r="G4743">
        <v>1365</v>
      </c>
    </row>
    <row r="4744" spans="1:7" x14ac:dyDescent="0.2">
      <c r="A4744">
        <v>61</v>
      </c>
      <c r="B4744" t="s">
        <v>140</v>
      </c>
      <c r="C4744" t="s">
        <v>60</v>
      </c>
      <c r="D4744" t="s">
        <v>61</v>
      </c>
      <c r="E4744">
        <v>2012</v>
      </c>
      <c r="F4744" t="s">
        <v>135</v>
      </c>
      <c r="G4744">
        <v>1564.7</v>
      </c>
    </row>
    <row r="4745" spans="1:7" x14ac:dyDescent="0.2">
      <c r="A4745">
        <v>61</v>
      </c>
      <c r="B4745" t="s">
        <v>140</v>
      </c>
      <c r="C4745" t="s">
        <v>60</v>
      </c>
      <c r="D4745" t="s">
        <v>61</v>
      </c>
      <c r="E4745">
        <v>2016</v>
      </c>
      <c r="F4745" t="s">
        <v>0</v>
      </c>
      <c r="G4745">
        <v>1440</v>
      </c>
    </row>
    <row r="4746" spans="1:7" x14ac:dyDescent="0.2">
      <c r="A4746">
        <v>61</v>
      </c>
      <c r="B4746" t="s">
        <v>140</v>
      </c>
      <c r="C4746" t="s">
        <v>60</v>
      </c>
      <c r="D4746" t="s">
        <v>61</v>
      </c>
      <c r="E4746">
        <v>2014</v>
      </c>
      <c r="F4746" t="s">
        <v>1</v>
      </c>
      <c r="G4746">
        <v>1500</v>
      </c>
    </row>
    <row r="4747" spans="1:7" x14ac:dyDescent="0.2">
      <c r="A4747">
        <v>61</v>
      </c>
      <c r="B4747" t="s">
        <v>140</v>
      </c>
      <c r="C4747" t="s">
        <v>60</v>
      </c>
      <c r="D4747" t="s">
        <v>61</v>
      </c>
      <c r="E4747">
        <v>2013</v>
      </c>
      <c r="F4747" t="s">
        <v>134</v>
      </c>
      <c r="G4747">
        <v>1350</v>
      </c>
    </row>
    <row r="4748" spans="1:7" x14ac:dyDescent="0.2">
      <c r="A4748">
        <v>61</v>
      </c>
      <c r="B4748" t="s">
        <v>140</v>
      </c>
      <c r="C4748" t="s">
        <v>60</v>
      </c>
      <c r="D4748" t="s">
        <v>61</v>
      </c>
      <c r="E4748">
        <v>2016</v>
      </c>
      <c r="F4748" t="s">
        <v>1</v>
      </c>
      <c r="G4748">
        <v>1670</v>
      </c>
    </row>
    <row r="4749" spans="1:7" x14ac:dyDescent="0.2">
      <c r="A4749">
        <v>61</v>
      </c>
      <c r="B4749" t="s">
        <v>140</v>
      </c>
      <c r="C4749" t="s">
        <v>60</v>
      </c>
      <c r="D4749" t="s">
        <v>61</v>
      </c>
      <c r="E4749">
        <v>2015</v>
      </c>
      <c r="F4749" t="s">
        <v>0</v>
      </c>
      <c r="G4749">
        <v>1390</v>
      </c>
    </row>
    <row r="4750" spans="1:7" x14ac:dyDescent="0.2">
      <c r="A4750">
        <v>61</v>
      </c>
      <c r="B4750" t="s">
        <v>141</v>
      </c>
      <c r="C4750" t="s">
        <v>60</v>
      </c>
      <c r="D4750" t="s">
        <v>61</v>
      </c>
      <c r="E4750">
        <v>2014</v>
      </c>
      <c r="F4750" t="s">
        <v>134</v>
      </c>
      <c r="G4750">
        <v>1515</v>
      </c>
    </row>
    <row r="4751" spans="1:7" x14ac:dyDescent="0.2">
      <c r="A4751">
        <v>61</v>
      </c>
      <c r="B4751" t="s">
        <v>141</v>
      </c>
      <c r="C4751" t="s">
        <v>60</v>
      </c>
      <c r="D4751" t="s">
        <v>61</v>
      </c>
      <c r="E4751">
        <v>2016</v>
      </c>
      <c r="F4751" t="s">
        <v>0</v>
      </c>
      <c r="G4751">
        <v>1475</v>
      </c>
    </row>
    <row r="4752" spans="1:7" x14ac:dyDescent="0.2">
      <c r="A4752">
        <v>61</v>
      </c>
      <c r="B4752" t="s">
        <v>141</v>
      </c>
      <c r="C4752" t="s">
        <v>60</v>
      </c>
      <c r="D4752" t="s">
        <v>61</v>
      </c>
      <c r="E4752">
        <v>2015</v>
      </c>
      <c r="F4752" t="s">
        <v>0</v>
      </c>
      <c r="G4752">
        <v>1447</v>
      </c>
    </row>
    <row r="4753" spans="1:7" x14ac:dyDescent="0.2">
      <c r="A4753">
        <v>61</v>
      </c>
      <c r="B4753" t="s">
        <v>141</v>
      </c>
      <c r="C4753" t="s">
        <v>60</v>
      </c>
      <c r="D4753" t="s">
        <v>61</v>
      </c>
      <c r="E4753">
        <v>2012</v>
      </c>
      <c r="F4753" t="s">
        <v>135</v>
      </c>
      <c r="G4753">
        <v>1564.7</v>
      </c>
    </row>
    <row r="4754" spans="1:7" x14ac:dyDescent="0.2">
      <c r="A4754">
        <v>61</v>
      </c>
      <c r="B4754" t="s">
        <v>141</v>
      </c>
      <c r="C4754" t="s">
        <v>60</v>
      </c>
      <c r="D4754" t="s">
        <v>61</v>
      </c>
      <c r="E4754">
        <v>2016</v>
      </c>
      <c r="F4754" t="s">
        <v>1</v>
      </c>
      <c r="G4754">
        <v>1600</v>
      </c>
    </row>
    <row r="4755" spans="1:7" x14ac:dyDescent="0.2">
      <c r="A4755">
        <v>61</v>
      </c>
      <c r="B4755" t="s">
        <v>141</v>
      </c>
      <c r="C4755" t="s">
        <v>60</v>
      </c>
      <c r="D4755" t="s">
        <v>61</v>
      </c>
      <c r="E4755">
        <v>2015</v>
      </c>
      <c r="F4755" t="s">
        <v>1</v>
      </c>
      <c r="G4755">
        <v>1550</v>
      </c>
    </row>
    <row r="4756" spans="1:7" x14ac:dyDescent="0.2">
      <c r="A4756">
        <v>61</v>
      </c>
      <c r="B4756" t="s">
        <v>141</v>
      </c>
      <c r="C4756" t="s">
        <v>60</v>
      </c>
      <c r="D4756" t="s">
        <v>61</v>
      </c>
      <c r="E4756">
        <v>2013</v>
      </c>
      <c r="F4756" t="s">
        <v>135</v>
      </c>
      <c r="G4756">
        <v>1322.8</v>
      </c>
    </row>
    <row r="4757" spans="1:7" x14ac:dyDescent="0.2">
      <c r="A4757">
        <v>61</v>
      </c>
      <c r="B4757" t="s">
        <v>141</v>
      </c>
      <c r="C4757" t="s">
        <v>60</v>
      </c>
      <c r="D4757" t="s">
        <v>61</v>
      </c>
      <c r="E4757">
        <v>2017</v>
      </c>
      <c r="F4757" t="s">
        <v>0</v>
      </c>
      <c r="G4757">
        <v>1513</v>
      </c>
    </row>
    <row r="4758" spans="1:7" x14ac:dyDescent="0.2">
      <c r="A4758">
        <v>61</v>
      </c>
      <c r="B4758" t="s">
        <v>141</v>
      </c>
      <c r="C4758" t="s">
        <v>60</v>
      </c>
      <c r="D4758" t="s">
        <v>61</v>
      </c>
      <c r="E4758">
        <v>2017</v>
      </c>
      <c r="F4758" t="s">
        <v>1</v>
      </c>
      <c r="G4758">
        <v>1665</v>
      </c>
    </row>
    <row r="4759" spans="1:7" x14ac:dyDescent="0.2">
      <c r="A4759">
        <v>61</v>
      </c>
      <c r="B4759" t="s">
        <v>142</v>
      </c>
      <c r="C4759" t="s">
        <v>60</v>
      </c>
      <c r="D4759" t="s">
        <v>61</v>
      </c>
      <c r="E4759">
        <v>2017</v>
      </c>
      <c r="F4759" t="s">
        <v>0</v>
      </c>
      <c r="G4759">
        <v>1031.3</v>
      </c>
    </row>
    <row r="4760" spans="1:7" x14ac:dyDescent="0.2">
      <c r="A4760">
        <v>61</v>
      </c>
      <c r="B4760" t="s">
        <v>142</v>
      </c>
      <c r="C4760" t="s">
        <v>60</v>
      </c>
      <c r="D4760" t="s">
        <v>61</v>
      </c>
      <c r="E4760">
        <v>2018</v>
      </c>
      <c r="F4760" t="s">
        <v>1</v>
      </c>
      <c r="G4760">
        <v>1133.5</v>
      </c>
    </row>
    <row r="4761" spans="1:7" x14ac:dyDescent="0.2">
      <c r="A4761">
        <v>61</v>
      </c>
      <c r="B4761" t="s">
        <v>142</v>
      </c>
      <c r="C4761" t="s">
        <v>60</v>
      </c>
      <c r="D4761" t="s">
        <v>61</v>
      </c>
      <c r="E4761">
        <v>2015</v>
      </c>
      <c r="F4761" t="s">
        <v>134</v>
      </c>
      <c r="G4761">
        <v>978.3</v>
      </c>
    </row>
    <row r="4762" spans="1:7" x14ac:dyDescent="0.2">
      <c r="A4762">
        <v>61</v>
      </c>
      <c r="B4762" t="s">
        <v>142</v>
      </c>
      <c r="C4762" t="s">
        <v>60</v>
      </c>
      <c r="D4762" t="s">
        <v>61</v>
      </c>
      <c r="E4762">
        <v>2017</v>
      </c>
      <c r="F4762" t="s">
        <v>1</v>
      </c>
      <c r="G4762">
        <v>1081.3</v>
      </c>
    </row>
    <row r="4763" spans="1:7" x14ac:dyDescent="0.2">
      <c r="A4763">
        <v>61</v>
      </c>
      <c r="B4763" t="s">
        <v>142</v>
      </c>
      <c r="C4763" t="s">
        <v>60</v>
      </c>
      <c r="D4763" t="s">
        <v>61</v>
      </c>
      <c r="E4763">
        <v>2013</v>
      </c>
      <c r="F4763" t="s">
        <v>135</v>
      </c>
      <c r="G4763">
        <v>1322.8</v>
      </c>
    </row>
    <row r="4764" spans="1:7" x14ac:dyDescent="0.2">
      <c r="A4764">
        <v>61</v>
      </c>
      <c r="B4764" t="s">
        <v>142</v>
      </c>
      <c r="C4764" t="s">
        <v>60</v>
      </c>
      <c r="D4764" t="s">
        <v>61</v>
      </c>
      <c r="E4764">
        <v>2016</v>
      </c>
      <c r="F4764" t="s">
        <v>0</v>
      </c>
      <c r="G4764">
        <v>975</v>
      </c>
    </row>
    <row r="4765" spans="1:7" x14ac:dyDescent="0.2">
      <c r="A4765">
        <v>61</v>
      </c>
      <c r="B4765" t="s">
        <v>142</v>
      </c>
      <c r="C4765" t="s">
        <v>60</v>
      </c>
      <c r="D4765" t="s">
        <v>61</v>
      </c>
      <c r="E4765">
        <v>2018</v>
      </c>
      <c r="F4765" t="s">
        <v>0</v>
      </c>
      <c r="G4765">
        <v>1079.8</v>
      </c>
    </row>
    <row r="4766" spans="1:7" x14ac:dyDescent="0.2">
      <c r="A4766">
        <v>61</v>
      </c>
      <c r="B4766" t="s">
        <v>142</v>
      </c>
      <c r="C4766" t="s">
        <v>60</v>
      </c>
      <c r="D4766" t="s">
        <v>61</v>
      </c>
      <c r="E4766">
        <v>2014</v>
      </c>
      <c r="F4766" t="s">
        <v>135</v>
      </c>
      <c r="G4766">
        <v>1275.5999999999999</v>
      </c>
    </row>
    <row r="4767" spans="1:7" x14ac:dyDescent="0.2">
      <c r="A4767">
        <v>61</v>
      </c>
      <c r="B4767" t="s">
        <v>142</v>
      </c>
      <c r="C4767" t="s">
        <v>60</v>
      </c>
      <c r="D4767" t="s">
        <v>61</v>
      </c>
      <c r="E4767">
        <v>2016</v>
      </c>
      <c r="F4767" t="s">
        <v>1</v>
      </c>
      <c r="G4767">
        <v>1028.9000000000001</v>
      </c>
    </row>
    <row r="4768" spans="1:7" x14ac:dyDescent="0.2">
      <c r="A4768">
        <v>61</v>
      </c>
      <c r="B4768" t="s">
        <v>143</v>
      </c>
      <c r="C4768" t="s">
        <v>60</v>
      </c>
      <c r="D4768" t="s">
        <v>61</v>
      </c>
      <c r="E4768">
        <v>2016</v>
      </c>
      <c r="F4768" t="s">
        <v>134</v>
      </c>
      <c r="G4768">
        <v>775</v>
      </c>
    </row>
    <row r="4769" spans="1:7" x14ac:dyDescent="0.2">
      <c r="A4769">
        <v>61</v>
      </c>
      <c r="B4769" t="s">
        <v>143</v>
      </c>
      <c r="C4769" t="s">
        <v>60</v>
      </c>
      <c r="D4769" t="s">
        <v>61</v>
      </c>
      <c r="E4769">
        <v>2019</v>
      </c>
      <c r="F4769" t="s">
        <v>1</v>
      </c>
      <c r="G4769">
        <v>899</v>
      </c>
    </row>
    <row r="4770" spans="1:7" x14ac:dyDescent="0.2">
      <c r="A4770">
        <v>61</v>
      </c>
      <c r="B4770" t="s">
        <v>143</v>
      </c>
      <c r="C4770" t="s">
        <v>60</v>
      </c>
      <c r="D4770" t="s">
        <v>61</v>
      </c>
      <c r="E4770">
        <v>2018</v>
      </c>
      <c r="F4770" t="s">
        <v>0</v>
      </c>
      <c r="G4770">
        <v>835</v>
      </c>
    </row>
    <row r="4771" spans="1:7" x14ac:dyDescent="0.2">
      <c r="A4771">
        <v>61</v>
      </c>
      <c r="B4771" t="s">
        <v>143</v>
      </c>
      <c r="C4771" t="s">
        <v>60</v>
      </c>
      <c r="D4771" t="s">
        <v>61</v>
      </c>
      <c r="E4771">
        <v>2017</v>
      </c>
      <c r="F4771" t="s">
        <v>0</v>
      </c>
      <c r="G4771">
        <v>810</v>
      </c>
    </row>
    <row r="4772" spans="1:7" x14ac:dyDescent="0.2">
      <c r="A4772">
        <v>61</v>
      </c>
      <c r="B4772" t="s">
        <v>143</v>
      </c>
      <c r="C4772" t="s">
        <v>60</v>
      </c>
      <c r="D4772" t="s">
        <v>61</v>
      </c>
      <c r="E4772">
        <v>2018</v>
      </c>
      <c r="F4772" t="s">
        <v>1</v>
      </c>
      <c r="G4772">
        <v>853</v>
      </c>
    </row>
    <row r="4773" spans="1:7" x14ac:dyDescent="0.2">
      <c r="A4773">
        <v>61</v>
      </c>
      <c r="B4773" t="s">
        <v>143</v>
      </c>
      <c r="C4773" t="s">
        <v>60</v>
      </c>
      <c r="D4773" t="s">
        <v>61</v>
      </c>
      <c r="E4773">
        <v>2017</v>
      </c>
      <c r="F4773" t="s">
        <v>1</v>
      </c>
      <c r="G4773">
        <v>821</v>
      </c>
    </row>
    <row r="4774" spans="1:7" x14ac:dyDescent="0.2">
      <c r="A4774">
        <v>61</v>
      </c>
      <c r="B4774" t="s">
        <v>143</v>
      </c>
      <c r="C4774" t="s">
        <v>60</v>
      </c>
      <c r="D4774" t="s">
        <v>61</v>
      </c>
      <c r="E4774">
        <v>2019</v>
      </c>
      <c r="F4774" t="s">
        <v>0</v>
      </c>
      <c r="G4774">
        <v>865</v>
      </c>
    </row>
    <row r="4775" spans="1:7" x14ac:dyDescent="0.2">
      <c r="A4775">
        <v>61</v>
      </c>
      <c r="B4775" t="s">
        <v>143</v>
      </c>
      <c r="C4775" t="s">
        <v>60</v>
      </c>
      <c r="D4775" t="s">
        <v>61</v>
      </c>
      <c r="E4775">
        <v>2014</v>
      </c>
      <c r="F4775" t="s">
        <v>135</v>
      </c>
      <c r="G4775">
        <v>1275.5999999999999</v>
      </c>
    </row>
    <row r="4776" spans="1:7" x14ac:dyDescent="0.2">
      <c r="A4776">
        <v>61</v>
      </c>
      <c r="B4776" t="s">
        <v>143</v>
      </c>
      <c r="C4776" t="s">
        <v>60</v>
      </c>
      <c r="D4776" t="s">
        <v>61</v>
      </c>
      <c r="E4776">
        <v>2015</v>
      </c>
      <c r="F4776" t="s">
        <v>135</v>
      </c>
      <c r="G4776">
        <v>873.7</v>
      </c>
    </row>
    <row r="4777" spans="1:7" x14ac:dyDescent="0.2">
      <c r="A4777">
        <v>61</v>
      </c>
      <c r="B4777" t="s">
        <v>144</v>
      </c>
      <c r="C4777" t="s">
        <v>60</v>
      </c>
      <c r="D4777" t="s">
        <v>61</v>
      </c>
      <c r="E4777">
        <v>2016</v>
      </c>
      <c r="F4777" t="s">
        <v>135</v>
      </c>
      <c r="G4777">
        <v>989.9</v>
      </c>
    </row>
    <row r="4778" spans="1:7" x14ac:dyDescent="0.2">
      <c r="A4778">
        <v>61</v>
      </c>
      <c r="B4778" t="s">
        <v>144</v>
      </c>
      <c r="C4778" t="s">
        <v>60</v>
      </c>
      <c r="D4778" t="s">
        <v>61</v>
      </c>
      <c r="E4778">
        <v>2019</v>
      </c>
      <c r="F4778" t="s">
        <v>133</v>
      </c>
      <c r="G4778">
        <v>1043</v>
      </c>
    </row>
    <row r="4779" spans="1:7" x14ac:dyDescent="0.2">
      <c r="A4779">
        <v>61</v>
      </c>
      <c r="B4779" t="s">
        <v>144</v>
      </c>
      <c r="C4779" t="s">
        <v>60</v>
      </c>
      <c r="D4779" t="s">
        <v>61</v>
      </c>
      <c r="E4779">
        <v>2018</v>
      </c>
      <c r="F4779" t="s">
        <v>133</v>
      </c>
      <c r="G4779">
        <v>1023.9</v>
      </c>
    </row>
    <row r="4780" spans="1:7" x14ac:dyDescent="0.2">
      <c r="A4780">
        <v>61</v>
      </c>
      <c r="B4780" t="s">
        <v>144</v>
      </c>
      <c r="C4780" t="s">
        <v>60</v>
      </c>
      <c r="D4780" t="s">
        <v>61</v>
      </c>
      <c r="E4780">
        <v>2020</v>
      </c>
      <c r="F4780" t="s">
        <v>133</v>
      </c>
      <c r="G4780">
        <v>1067.7</v>
      </c>
    </row>
    <row r="4781" spans="1:7" x14ac:dyDescent="0.2">
      <c r="A4781">
        <v>61</v>
      </c>
      <c r="B4781" t="s">
        <v>144</v>
      </c>
      <c r="C4781" t="s">
        <v>60</v>
      </c>
      <c r="D4781" t="s">
        <v>61</v>
      </c>
      <c r="E4781">
        <v>2017</v>
      </c>
      <c r="F4781" t="s">
        <v>134</v>
      </c>
      <c r="G4781">
        <v>1019.5</v>
      </c>
    </row>
    <row r="4782" spans="1:7" x14ac:dyDescent="0.2">
      <c r="A4782">
        <v>61</v>
      </c>
      <c r="B4782" t="s">
        <v>144</v>
      </c>
      <c r="C4782" t="s">
        <v>60</v>
      </c>
      <c r="D4782" t="s">
        <v>61</v>
      </c>
      <c r="E4782">
        <v>2019</v>
      </c>
      <c r="F4782" t="s">
        <v>1</v>
      </c>
      <c r="G4782">
        <v>1124.2</v>
      </c>
    </row>
    <row r="4783" spans="1:7" x14ac:dyDescent="0.2">
      <c r="A4783">
        <v>61</v>
      </c>
      <c r="B4783" t="s">
        <v>144</v>
      </c>
      <c r="C4783" t="s">
        <v>60</v>
      </c>
      <c r="D4783" t="s">
        <v>61</v>
      </c>
      <c r="E4783">
        <v>2018</v>
      </c>
      <c r="F4783" t="s">
        <v>1</v>
      </c>
      <c r="G4783">
        <v>1068.4000000000001</v>
      </c>
    </row>
    <row r="4784" spans="1:7" x14ac:dyDescent="0.2">
      <c r="A4784">
        <v>61</v>
      </c>
      <c r="B4784" t="s">
        <v>144</v>
      </c>
      <c r="C4784" t="s">
        <v>60</v>
      </c>
      <c r="D4784" t="s">
        <v>61</v>
      </c>
      <c r="E4784">
        <v>2020</v>
      </c>
      <c r="F4784" t="s">
        <v>1</v>
      </c>
      <c r="G4784">
        <v>1188.0999999999999</v>
      </c>
    </row>
    <row r="4785" spans="1:7" x14ac:dyDescent="0.2">
      <c r="A4785">
        <v>61</v>
      </c>
      <c r="B4785" t="s">
        <v>144</v>
      </c>
      <c r="C4785" t="s">
        <v>60</v>
      </c>
      <c r="D4785" t="s">
        <v>61</v>
      </c>
      <c r="E4785">
        <v>2018</v>
      </c>
      <c r="F4785" t="s">
        <v>0</v>
      </c>
      <c r="G4785">
        <v>1046.8</v>
      </c>
    </row>
    <row r="4786" spans="1:7" x14ac:dyDescent="0.2">
      <c r="A4786">
        <v>61</v>
      </c>
      <c r="B4786" t="s">
        <v>144</v>
      </c>
      <c r="C4786" t="s">
        <v>60</v>
      </c>
      <c r="D4786" t="s">
        <v>61</v>
      </c>
      <c r="E4786">
        <v>2020</v>
      </c>
      <c r="F4786" t="s">
        <v>0</v>
      </c>
      <c r="G4786">
        <v>1119</v>
      </c>
    </row>
    <row r="4787" spans="1:7" x14ac:dyDescent="0.2">
      <c r="A4787">
        <v>61</v>
      </c>
      <c r="B4787" t="s">
        <v>144</v>
      </c>
      <c r="C4787" t="s">
        <v>60</v>
      </c>
      <c r="D4787" t="s">
        <v>61</v>
      </c>
      <c r="E4787">
        <v>2019</v>
      </c>
      <c r="F4787" t="s">
        <v>0</v>
      </c>
      <c r="G4787">
        <v>1079.0999999999999</v>
      </c>
    </row>
    <row r="4788" spans="1:7" x14ac:dyDescent="0.2">
      <c r="A4788">
        <v>61</v>
      </c>
      <c r="B4788" t="s">
        <v>144</v>
      </c>
      <c r="C4788" t="s">
        <v>60</v>
      </c>
      <c r="D4788" t="s">
        <v>61</v>
      </c>
      <c r="E4788">
        <v>2015</v>
      </c>
      <c r="F4788" t="s">
        <v>135</v>
      </c>
      <c r="G4788">
        <v>873.7</v>
      </c>
    </row>
    <row r="4789" spans="1:7" x14ac:dyDescent="0.2">
      <c r="A4789">
        <v>61</v>
      </c>
      <c r="B4789" t="s">
        <v>145</v>
      </c>
      <c r="C4789" t="s">
        <v>60</v>
      </c>
      <c r="D4789" t="s">
        <v>61</v>
      </c>
      <c r="E4789">
        <v>2017</v>
      </c>
      <c r="F4789" t="s">
        <v>135</v>
      </c>
      <c r="G4789">
        <v>1381.7</v>
      </c>
    </row>
    <row r="4790" spans="1:7" x14ac:dyDescent="0.2">
      <c r="A4790">
        <v>61</v>
      </c>
      <c r="B4790" t="s">
        <v>145</v>
      </c>
      <c r="C4790" t="s">
        <v>60</v>
      </c>
      <c r="D4790" t="s">
        <v>61</v>
      </c>
      <c r="E4790">
        <v>2020</v>
      </c>
      <c r="F4790" t="s">
        <v>0</v>
      </c>
      <c r="G4790">
        <v>1887</v>
      </c>
    </row>
    <row r="4791" spans="1:7" x14ac:dyDescent="0.2">
      <c r="A4791">
        <v>61</v>
      </c>
      <c r="B4791" t="s">
        <v>145</v>
      </c>
      <c r="C4791" t="s">
        <v>60</v>
      </c>
      <c r="D4791" t="s">
        <v>61</v>
      </c>
      <c r="E4791">
        <v>2019</v>
      </c>
      <c r="F4791" t="s">
        <v>0</v>
      </c>
      <c r="G4791">
        <v>1778</v>
      </c>
    </row>
    <row r="4792" spans="1:7" x14ac:dyDescent="0.2">
      <c r="A4792">
        <v>61</v>
      </c>
      <c r="B4792" t="s">
        <v>145</v>
      </c>
      <c r="C4792" t="s">
        <v>60</v>
      </c>
      <c r="D4792" t="s">
        <v>61</v>
      </c>
      <c r="E4792">
        <v>2021</v>
      </c>
      <c r="F4792" t="s">
        <v>0</v>
      </c>
      <c r="G4792">
        <v>2015</v>
      </c>
    </row>
    <row r="4793" spans="1:7" x14ac:dyDescent="0.2">
      <c r="A4793">
        <v>61</v>
      </c>
      <c r="B4793" t="s">
        <v>145</v>
      </c>
      <c r="C4793" t="s">
        <v>60</v>
      </c>
      <c r="D4793" t="s">
        <v>61</v>
      </c>
      <c r="E4793">
        <v>2018</v>
      </c>
      <c r="F4793" t="s">
        <v>134</v>
      </c>
      <c r="G4793">
        <v>1610</v>
      </c>
    </row>
    <row r="4794" spans="1:7" x14ac:dyDescent="0.2">
      <c r="A4794">
        <v>61</v>
      </c>
      <c r="B4794" t="s">
        <v>145</v>
      </c>
      <c r="C4794" t="s">
        <v>60</v>
      </c>
      <c r="D4794" t="s">
        <v>61</v>
      </c>
      <c r="E4794">
        <v>2020</v>
      </c>
      <c r="F4794" t="s">
        <v>1</v>
      </c>
      <c r="G4794">
        <v>2078</v>
      </c>
    </row>
    <row r="4795" spans="1:7" x14ac:dyDescent="0.2">
      <c r="A4795">
        <v>61</v>
      </c>
      <c r="B4795" t="s">
        <v>145</v>
      </c>
      <c r="C4795" t="s">
        <v>60</v>
      </c>
      <c r="D4795" t="s">
        <v>61</v>
      </c>
      <c r="E4795">
        <v>2019</v>
      </c>
      <c r="F4795" t="s">
        <v>1</v>
      </c>
      <c r="G4795">
        <v>1885</v>
      </c>
    </row>
    <row r="4796" spans="1:7" x14ac:dyDescent="0.2">
      <c r="A4796">
        <v>61</v>
      </c>
      <c r="B4796" t="s">
        <v>145</v>
      </c>
      <c r="C4796" t="s">
        <v>60</v>
      </c>
      <c r="D4796" t="s">
        <v>61</v>
      </c>
      <c r="E4796">
        <v>2021</v>
      </c>
      <c r="F4796" t="s">
        <v>1</v>
      </c>
      <c r="G4796">
        <v>2260</v>
      </c>
    </row>
    <row r="4797" spans="1:7" x14ac:dyDescent="0.2">
      <c r="A4797">
        <v>61</v>
      </c>
      <c r="B4797" t="s">
        <v>145</v>
      </c>
      <c r="C4797" t="s">
        <v>60</v>
      </c>
      <c r="D4797" t="s">
        <v>61</v>
      </c>
      <c r="E4797">
        <v>2019</v>
      </c>
      <c r="F4797" t="s">
        <v>133</v>
      </c>
      <c r="G4797">
        <v>1640</v>
      </c>
    </row>
    <row r="4798" spans="1:7" x14ac:dyDescent="0.2">
      <c r="A4798">
        <v>61</v>
      </c>
      <c r="B4798" t="s">
        <v>145</v>
      </c>
      <c r="C4798" t="s">
        <v>60</v>
      </c>
      <c r="D4798" t="s">
        <v>61</v>
      </c>
      <c r="E4798">
        <v>2021</v>
      </c>
      <c r="F4798" t="s">
        <v>133</v>
      </c>
      <c r="G4798">
        <v>1762.5</v>
      </c>
    </row>
    <row r="4799" spans="1:7" x14ac:dyDescent="0.2">
      <c r="A4799">
        <v>61</v>
      </c>
      <c r="B4799" t="s">
        <v>145</v>
      </c>
      <c r="C4799" t="s">
        <v>60</v>
      </c>
      <c r="D4799" t="s">
        <v>61</v>
      </c>
      <c r="E4799">
        <v>2020</v>
      </c>
      <c r="F4799" t="s">
        <v>133</v>
      </c>
      <c r="G4799">
        <v>1692</v>
      </c>
    </row>
    <row r="4800" spans="1:7" x14ac:dyDescent="0.2">
      <c r="A4800">
        <v>61</v>
      </c>
      <c r="B4800" t="s">
        <v>145</v>
      </c>
      <c r="C4800" t="s">
        <v>60</v>
      </c>
      <c r="D4800" t="s">
        <v>61</v>
      </c>
      <c r="E4800">
        <v>2016</v>
      </c>
      <c r="F4800" t="s">
        <v>135</v>
      </c>
      <c r="G4800">
        <v>929</v>
      </c>
    </row>
    <row r="4801" spans="1:7" x14ac:dyDescent="0.2">
      <c r="A4801">
        <v>61</v>
      </c>
      <c r="B4801" t="s">
        <v>146</v>
      </c>
      <c r="C4801" t="s">
        <v>60</v>
      </c>
      <c r="D4801" t="s">
        <v>61</v>
      </c>
      <c r="E4801">
        <v>2017</v>
      </c>
      <c r="F4801" t="s">
        <v>135</v>
      </c>
      <c r="G4801">
        <v>1381.7</v>
      </c>
    </row>
    <row r="4802" spans="1:7" x14ac:dyDescent="0.2">
      <c r="A4802">
        <v>61</v>
      </c>
      <c r="B4802" t="s">
        <v>146</v>
      </c>
      <c r="C4802" t="s">
        <v>60</v>
      </c>
      <c r="D4802" t="s">
        <v>61</v>
      </c>
      <c r="E4802">
        <v>2021</v>
      </c>
      <c r="F4802" t="s">
        <v>133</v>
      </c>
      <c r="G4802">
        <v>1888</v>
      </c>
    </row>
    <row r="4803" spans="1:7" x14ac:dyDescent="0.2">
      <c r="A4803">
        <v>61</v>
      </c>
      <c r="B4803" t="s">
        <v>146</v>
      </c>
      <c r="C4803" t="s">
        <v>60</v>
      </c>
      <c r="D4803" t="s">
        <v>61</v>
      </c>
      <c r="E4803">
        <v>2020</v>
      </c>
      <c r="F4803" t="s">
        <v>133</v>
      </c>
      <c r="G4803">
        <v>1845.5</v>
      </c>
    </row>
    <row r="4804" spans="1:7" x14ac:dyDescent="0.2">
      <c r="A4804">
        <v>61</v>
      </c>
      <c r="B4804" t="s">
        <v>146</v>
      </c>
      <c r="C4804" t="s">
        <v>60</v>
      </c>
      <c r="D4804" t="s">
        <v>61</v>
      </c>
      <c r="E4804">
        <v>2022</v>
      </c>
      <c r="F4804" t="s">
        <v>133</v>
      </c>
      <c r="G4804">
        <v>1965</v>
      </c>
    </row>
    <row r="4805" spans="1:7" x14ac:dyDescent="0.2">
      <c r="A4805">
        <v>61</v>
      </c>
      <c r="B4805" t="s">
        <v>146</v>
      </c>
      <c r="C4805" t="s">
        <v>60</v>
      </c>
      <c r="D4805" t="s">
        <v>61</v>
      </c>
      <c r="E4805">
        <v>2018</v>
      </c>
      <c r="F4805" t="s">
        <v>135</v>
      </c>
      <c r="G4805">
        <v>1479.5</v>
      </c>
    </row>
    <row r="4806" spans="1:7" x14ac:dyDescent="0.2">
      <c r="A4806">
        <v>61</v>
      </c>
      <c r="B4806" t="s">
        <v>146</v>
      </c>
      <c r="C4806" t="s">
        <v>60</v>
      </c>
      <c r="D4806" t="s">
        <v>61</v>
      </c>
      <c r="E4806">
        <v>2021</v>
      </c>
      <c r="F4806" t="s">
        <v>0</v>
      </c>
      <c r="G4806">
        <v>2015</v>
      </c>
    </row>
    <row r="4807" spans="1:7" x14ac:dyDescent="0.2">
      <c r="A4807">
        <v>61</v>
      </c>
      <c r="B4807" t="s">
        <v>146</v>
      </c>
      <c r="C4807" t="s">
        <v>60</v>
      </c>
      <c r="D4807" t="s">
        <v>61</v>
      </c>
      <c r="E4807">
        <v>2020</v>
      </c>
      <c r="F4807" t="s">
        <v>0</v>
      </c>
      <c r="G4807">
        <v>1887</v>
      </c>
    </row>
    <row r="4808" spans="1:7" x14ac:dyDescent="0.2">
      <c r="A4808">
        <v>61</v>
      </c>
      <c r="B4808" t="s">
        <v>146</v>
      </c>
      <c r="C4808" t="s">
        <v>60</v>
      </c>
      <c r="D4808" t="s">
        <v>61</v>
      </c>
      <c r="E4808">
        <v>2022</v>
      </c>
      <c r="F4808" t="s">
        <v>0</v>
      </c>
      <c r="G4808">
        <v>2145</v>
      </c>
    </row>
    <row r="4809" spans="1:7" x14ac:dyDescent="0.2">
      <c r="A4809">
        <v>61</v>
      </c>
      <c r="B4809" t="s">
        <v>146</v>
      </c>
      <c r="C4809" t="s">
        <v>60</v>
      </c>
      <c r="D4809" t="s">
        <v>61</v>
      </c>
      <c r="E4809">
        <v>2019</v>
      </c>
      <c r="F4809" t="s">
        <v>134</v>
      </c>
      <c r="G4809">
        <v>1763</v>
      </c>
    </row>
    <row r="4810" spans="1:7" x14ac:dyDescent="0.2">
      <c r="A4810">
        <v>61</v>
      </c>
      <c r="B4810" t="s">
        <v>146</v>
      </c>
      <c r="C4810" t="s">
        <v>60</v>
      </c>
      <c r="D4810" t="s">
        <v>61</v>
      </c>
      <c r="E4810">
        <v>2021</v>
      </c>
      <c r="F4810" t="s">
        <v>1</v>
      </c>
      <c r="G4810">
        <v>2108</v>
      </c>
    </row>
    <row r="4811" spans="1:7" x14ac:dyDescent="0.2">
      <c r="A4811">
        <v>61</v>
      </c>
      <c r="B4811" t="s">
        <v>146</v>
      </c>
      <c r="C4811" t="s">
        <v>60</v>
      </c>
      <c r="D4811" t="s">
        <v>61</v>
      </c>
      <c r="E4811">
        <v>2020</v>
      </c>
      <c r="F4811" t="s">
        <v>1</v>
      </c>
      <c r="G4811">
        <v>1935</v>
      </c>
    </row>
    <row r="4812" spans="1:7" x14ac:dyDescent="0.2">
      <c r="A4812">
        <v>61</v>
      </c>
      <c r="B4812" t="s">
        <v>146</v>
      </c>
      <c r="C4812" t="s">
        <v>60</v>
      </c>
      <c r="D4812" t="s">
        <v>61</v>
      </c>
      <c r="E4812">
        <v>2022</v>
      </c>
      <c r="F4812" t="s">
        <v>1</v>
      </c>
      <c r="G4812">
        <v>2282</v>
      </c>
    </row>
    <row r="4813" spans="1:7" x14ac:dyDescent="0.2">
      <c r="A4813">
        <v>62</v>
      </c>
      <c r="B4813" t="s">
        <v>136</v>
      </c>
      <c r="C4813" t="s">
        <v>62</v>
      </c>
      <c r="D4813" t="s">
        <v>7</v>
      </c>
      <c r="E4813">
        <v>2007</v>
      </c>
      <c r="F4813" t="s">
        <v>135</v>
      </c>
      <c r="G4813">
        <v>114.6</v>
      </c>
    </row>
    <row r="4814" spans="1:7" x14ac:dyDescent="0.2">
      <c r="A4814">
        <v>62</v>
      </c>
      <c r="B4814" t="s">
        <v>136</v>
      </c>
      <c r="C4814" t="s">
        <v>62</v>
      </c>
      <c r="D4814" t="s">
        <v>7</v>
      </c>
      <c r="E4814">
        <v>2008</v>
      </c>
      <c r="F4814" t="s">
        <v>135</v>
      </c>
      <c r="G4814">
        <v>111</v>
      </c>
    </row>
    <row r="4815" spans="1:7" x14ac:dyDescent="0.2">
      <c r="A4815">
        <v>62</v>
      </c>
      <c r="B4815" t="s">
        <v>136</v>
      </c>
      <c r="C4815" t="s">
        <v>62</v>
      </c>
      <c r="D4815" t="s">
        <v>7</v>
      </c>
      <c r="E4815">
        <v>2009</v>
      </c>
      <c r="F4815" t="s">
        <v>134</v>
      </c>
      <c r="G4815">
        <v>65.2</v>
      </c>
    </row>
    <row r="4816" spans="1:7" x14ac:dyDescent="0.2">
      <c r="A4816">
        <v>62</v>
      </c>
      <c r="B4816" t="s">
        <v>136</v>
      </c>
      <c r="C4816" t="s">
        <v>62</v>
      </c>
      <c r="D4816" t="s">
        <v>7</v>
      </c>
      <c r="E4816">
        <v>2010</v>
      </c>
      <c r="F4816" t="s">
        <v>0</v>
      </c>
      <c r="G4816">
        <v>97.091194968553452</v>
      </c>
    </row>
    <row r="4817" spans="1:7" x14ac:dyDescent="0.2">
      <c r="A4817">
        <v>62</v>
      </c>
      <c r="B4817" t="s">
        <v>136</v>
      </c>
      <c r="C4817" t="s">
        <v>62</v>
      </c>
      <c r="D4817" t="s">
        <v>7</v>
      </c>
      <c r="E4817">
        <v>2011</v>
      </c>
      <c r="F4817" t="s">
        <v>0</v>
      </c>
      <c r="G4817">
        <v>102.83400809716599</v>
      </c>
    </row>
    <row r="4818" spans="1:7" x14ac:dyDescent="0.2">
      <c r="A4818">
        <v>62</v>
      </c>
      <c r="B4818" t="s">
        <v>136</v>
      </c>
      <c r="C4818" t="s">
        <v>62</v>
      </c>
      <c r="D4818" t="s">
        <v>7</v>
      </c>
      <c r="E4818">
        <v>2011</v>
      </c>
      <c r="F4818" t="s">
        <v>1</v>
      </c>
      <c r="G4818">
        <v>105.46875</v>
      </c>
    </row>
    <row r="4819" spans="1:7" x14ac:dyDescent="0.2">
      <c r="A4819">
        <v>62</v>
      </c>
      <c r="B4819" t="s">
        <v>136</v>
      </c>
      <c r="C4819" t="s">
        <v>62</v>
      </c>
      <c r="D4819" t="s">
        <v>7</v>
      </c>
      <c r="E4819">
        <v>2012</v>
      </c>
      <c r="F4819" t="s">
        <v>0</v>
      </c>
      <c r="G4819">
        <v>102.75590551181102</v>
      </c>
    </row>
    <row r="4820" spans="1:7" x14ac:dyDescent="0.2">
      <c r="A4820">
        <v>62</v>
      </c>
      <c r="B4820" t="s">
        <v>136</v>
      </c>
      <c r="C4820" t="s">
        <v>62</v>
      </c>
      <c r="D4820" t="s">
        <v>7</v>
      </c>
      <c r="E4820">
        <v>2012</v>
      </c>
      <c r="F4820" t="s">
        <v>1</v>
      </c>
      <c r="G4820">
        <v>104.1</v>
      </c>
    </row>
    <row r="4821" spans="1:7" x14ac:dyDescent="0.2">
      <c r="A4821">
        <v>62</v>
      </c>
      <c r="B4821" t="s">
        <v>136</v>
      </c>
      <c r="C4821" t="s">
        <v>62</v>
      </c>
      <c r="D4821" t="s">
        <v>7</v>
      </c>
      <c r="E4821">
        <v>2010</v>
      </c>
      <c r="F4821" t="s">
        <v>1</v>
      </c>
      <c r="G4821">
        <v>100.62893081761005</v>
      </c>
    </row>
    <row r="4822" spans="1:7" x14ac:dyDescent="0.2">
      <c r="A4822">
        <v>62</v>
      </c>
      <c r="B4822" t="s">
        <v>137</v>
      </c>
      <c r="C4822" t="s">
        <v>62</v>
      </c>
      <c r="D4822" t="s">
        <v>7</v>
      </c>
      <c r="E4822">
        <v>2008</v>
      </c>
      <c r="F4822" t="s">
        <v>135</v>
      </c>
      <c r="G4822">
        <v>111</v>
      </c>
    </row>
    <row r="4823" spans="1:7" x14ac:dyDescent="0.2">
      <c r="A4823">
        <v>62</v>
      </c>
      <c r="B4823" t="s">
        <v>137</v>
      </c>
      <c r="C4823" t="s">
        <v>62</v>
      </c>
      <c r="D4823" t="s">
        <v>7</v>
      </c>
      <c r="E4823">
        <v>2012</v>
      </c>
      <c r="F4823" t="s">
        <v>1</v>
      </c>
      <c r="G4823">
        <v>104.75552578700604</v>
      </c>
    </row>
    <row r="4824" spans="1:7" x14ac:dyDescent="0.2">
      <c r="A4824">
        <v>62</v>
      </c>
      <c r="B4824" t="s">
        <v>137</v>
      </c>
      <c r="C4824" t="s">
        <v>62</v>
      </c>
      <c r="D4824" t="s">
        <v>7</v>
      </c>
      <c r="E4824">
        <v>2011</v>
      </c>
      <c r="F4824" t="s">
        <v>0</v>
      </c>
      <c r="G4824">
        <v>102.09497206703911</v>
      </c>
    </row>
    <row r="4825" spans="1:7" x14ac:dyDescent="0.2">
      <c r="A4825">
        <v>62</v>
      </c>
      <c r="B4825" t="s">
        <v>137</v>
      </c>
      <c r="C4825" t="s">
        <v>62</v>
      </c>
      <c r="D4825" t="s">
        <v>7</v>
      </c>
      <c r="E4825">
        <v>2009</v>
      </c>
      <c r="F4825" t="s">
        <v>135</v>
      </c>
      <c r="G4825">
        <v>67.783756085062763</v>
      </c>
    </row>
    <row r="4826" spans="1:7" x14ac:dyDescent="0.2">
      <c r="A4826">
        <v>62</v>
      </c>
      <c r="B4826" t="s">
        <v>137</v>
      </c>
      <c r="C4826" t="s">
        <v>62</v>
      </c>
      <c r="D4826" t="s">
        <v>7</v>
      </c>
      <c r="E4826">
        <v>2013</v>
      </c>
      <c r="F4826" t="s">
        <v>0</v>
      </c>
      <c r="G4826">
        <v>102.34584450402144</v>
      </c>
    </row>
    <row r="4827" spans="1:7" x14ac:dyDescent="0.2">
      <c r="A4827">
        <v>62</v>
      </c>
      <c r="B4827" t="s">
        <v>137</v>
      </c>
      <c r="C4827" t="s">
        <v>62</v>
      </c>
      <c r="D4827" t="s">
        <v>7</v>
      </c>
      <c r="E4827">
        <v>2011</v>
      </c>
      <c r="F4827" t="s">
        <v>1</v>
      </c>
      <c r="G4827">
        <v>104.25977653631284</v>
      </c>
    </row>
    <row r="4828" spans="1:7" x14ac:dyDescent="0.2">
      <c r="A4828">
        <v>62</v>
      </c>
      <c r="B4828" t="s">
        <v>137</v>
      </c>
      <c r="C4828" t="s">
        <v>62</v>
      </c>
      <c r="D4828" t="s">
        <v>7</v>
      </c>
      <c r="E4828">
        <v>2010</v>
      </c>
      <c r="F4828" t="s">
        <v>134</v>
      </c>
      <c r="G4828">
        <v>108.25521620804355</v>
      </c>
    </row>
    <row r="4829" spans="1:7" x14ac:dyDescent="0.2">
      <c r="A4829">
        <v>62</v>
      </c>
      <c r="B4829" t="s">
        <v>137</v>
      </c>
      <c r="C4829" t="s">
        <v>62</v>
      </c>
      <c r="D4829" t="s">
        <v>7</v>
      </c>
      <c r="E4829">
        <v>2013</v>
      </c>
      <c r="F4829" t="s">
        <v>1</v>
      </c>
      <c r="G4829">
        <v>104.85933503836317</v>
      </c>
    </row>
    <row r="4830" spans="1:7" x14ac:dyDescent="0.2">
      <c r="A4830">
        <v>62</v>
      </c>
      <c r="B4830" t="s">
        <v>137</v>
      </c>
      <c r="C4830" t="s">
        <v>62</v>
      </c>
      <c r="D4830" t="s">
        <v>7</v>
      </c>
      <c r="E4830">
        <v>2012</v>
      </c>
      <c r="F4830" t="s">
        <v>0</v>
      </c>
      <c r="G4830">
        <v>102.05198358413134</v>
      </c>
    </row>
    <row r="4831" spans="1:7" x14ac:dyDescent="0.2">
      <c r="A4831">
        <v>62</v>
      </c>
      <c r="B4831" t="s">
        <v>138</v>
      </c>
      <c r="C4831" t="s">
        <v>62</v>
      </c>
      <c r="D4831" t="s">
        <v>7</v>
      </c>
      <c r="E4831">
        <v>2011</v>
      </c>
      <c r="F4831" t="s">
        <v>134</v>
      </c>
      <c r="G4831">
        <v>104.25240054869684</v>
      </c>
    </row>
    <row r="4832" spans="1:7" x14ac:dyDescent="0.2">
      <c r="A4832">
        <v>62</v>
      </c>
      <c r="B4832" t="s">
        <v>138</v>
      </c>
      <c r="C4832" t="s">
        <v>62</v>
      </c>
      <c r="D4832" t="s">
        <v>7</v>
      </c>
      <c r="E4832">
        <v>2013</v>
      </c>
      <c r="F4832" t="s">
        <v>0</v>
      </c>
      <c r="G4832">
        <v>101.81347150259067</v>
      </c>
    </row>
    <row r="4833" spans="1:7" x14ac:dyDescent="0.2">
      <c r="A4833">
        <v>62</v>
      </c>
      <c r="B4833" t="s">
        <v>138</v>
      </c>
      <c r="C4833" t="s">
        <v>62</v>
      </c>
      <c r="D4833" t="s">
        <v>7</v>
      </c>
      <c r="E4833">
        <v>2012</v>
      </c>
      <c r="F4833" t="s">
        <v>0</v>
      </c>
      <c r="G4833">
        <v>101.57894736842105</v>
      </c>
    </row>
    <row r="4834" spans="1:7" x14ac:dyDescent="0.2">
      <c r="A4834">
        <v>62</v>
      </c>
      <c r="B4834" t="s">
        <v>138</v>
      </c>
      <c r="C4834" t="s">
        <v>62</v>
      </c>
      <c r="D4834" t="s">
        <v>7</v>
      </c>
      <c r="E4834">
        <v>2013</v>
      </c>
      <c r="F4834" t="s">
        <v>1</v>
      </c>
      <c r="G4834">
        <v>104.0506329113924</v>
      </c>
    </row>
    <row r="4835" spans="1:7" x14ac:dyDescent="0.2">
      <c r="A4835">
        <v>62</v>
      </c>
      <c r="B4835" t="s">
        <v>138</v>
      </c>
      <c r="C4835" t="s">
        <v>62</v>
      </c>
      <c r="D4835" t="s">
        <v>7</v>
      </c>
      <c r="E4835">
        <v>2012</v>
      </c>
      <c r="F4835" t="s">
        <v>1</v>
      </c>
      <c r="G4835">
        <v>103.94736842105263</v>
      </c>
    </row>
    <row r="4836" spans="1:7" x14ac:dyDescent="0.2">
      <c r="A4836">
        <v>62</v>
      </c>
      <c r="B4836" t="s">
        <v>138</v>
      </c>
      <c r="C4836" t="s">
        <v>62</v>
      </c>
      <c r="D4836" t="s">
        <v>7</v>
      </c>
      <c r="E4836">
        <v>2010</v>
      </c>
      <c r="F4836" t="s">
        <v>135</v>
      </c>
      <c r="G4836">
        <v>137.69999999999999</v>
      </c>
    </row>
    <row r="4837" spans="1:7" x14ac:dyDescent="0.2">
      <c r="A4837">
        <v>62</v>
      </c>
      <c r="B4837" t="s">
        <v>138</v>
      </c>
      <c r="C4837" t="s">
        <v>62</v>
      </c>
      <c r="D4837" t="s">
        <v>7</v>
      </c>
      <c r="E4837">
        <v>2014</v>
      </c>
      <c r="F4837" t="s">
        <v>0</v>
      </c>
      <c r="G4837">
        <v>101.52671755725191</v>
      </c>
    </row>
    <row r="4838" spans="1:7" x14ac:dyDescent="0.2">
      <c r="A4838">
        <v>62</v>
      </c>
      <c r="B4838" t="s">
        <v>138</v>
      </c>
      <c r="C4838" t="s">
        <v>62</v>
      </c>
      <c r="D4838" t="s">
        <v>7</v>
      </c>
      <c r="E4838">
        <v>2014</v>
      </c>
      <c r="F4838" t="s">
        <v>1</v>
      </c>
      <c r="G4838">
        <v>104.37956204379562</v>
      </c>
    </row>
    <row r="4839" spans="1:7" x14ac:dyDescent="0.2">
      <c r="A4839">
        <v>62</v>
      </c>
      <c r="B4839" t="s">
        <v>139</v>
      </c>
      <c r="C4839" t="s">
        <v>62</v>
      </c>
      <c r="D4839" t="s">
        <v>7</v>
      </c>
      <c r="E4839">
        <v>2013</v>
      </c>
      <c r="F4839" t="s">
        <v>1</v>
      </c>
      <c r="G4839">
        <v>102.5</v>
      </c>
    </row>
    <row r="4840" spans="1:7" x14ac:dyDescent="0.2">
      <c r="A4840">
        <v>62</v>
      </c>
      <c r="B4840" t="s">
        <v>139</v>
      </c>
      <c r="C4840" t="s">
        <v>62</v>
      </c>
      <c r="D4840" t="s">
        <v>7</v>
      </c>
      <c r="E4840">
        <v>2015</v>
      </c>
      <c r="F4840" t="s">
        <v>0</v>
      </c>
      <c r="G4840">
        <v>101</v>
      </c>
    </row>
    <row r="4841" spans="1:7" x14ac:dyDescent="0.2">
      <c r="A4841">
        <v>62</v>
      </c>
      <c r="B4841" t="s">
        <v>139</v>
      </c>
      <c r="C4841" t="s">
        <v>62</v>
      </c>
      <c r="D4841" t="s">
        <v>7</v>
      </c>
      <c r="E4841">
        <v>2011</v>
      </c>
      <c r="F4841" t="s">
        <v>135</v>
      </c>
      <c r="G4841">
        <v>111.2</v>
      </c>
    </row>
    <row r="4842" spans="1:7" x14ac:dyDescent="0.2">
      <c r="A4842">
        <v>62</v>
      </c>
      <c r="B4842" t="s">
        <v>139</v>
      </c>
      <c r="C4842" t="s">
        <v>62</v>
      </c>
      <c r="D4842" t="s">
        <v>7</v>
      </c>
      <c r="E4842">
        <v>2014</v>
      </c>
      <c r="F4842" t="s">
        <v>0</v>
      </c>
      <c r="G4842">
        <v>100.7</v>
      </c>
    </row>
    <row r="4843" spans="1:7" x14ac:dyDescent="0.2">
      <c r="A4843">
        <v>62</v>
      </c>
      <c r="B4843" t="s">
        <v>139</v>
      </c>
      <c r="C4843" t="s">
        <v>62</v>
      </c>
      <c r="D4843" t="s">
        <v>7</v>
      </c>
      <c r="E4843">
        <v>2015</v>
      </c>
      <c r="F4843" t="s">
        <v>1</v>
      </c>
      <c r="G4843">
        <v>102.1</v>
      </c>
    </row>
    <row r="4844" spans="1:7" x14ac:dyDescent="0.2">
      <c r="A4844">
        <v>62</v>
      </c>
      <c r="B4844" t="s">
        <v>139</v>
      </c>
      <c r="C4844" t="s">
        <v>62</v>
      </c>
      <c r="D4844" t="s">
        <v>7</v>
      </c>
      <c r="E4844">
        <v>2012</v>
      </c>
      <c r="F4844" t="s">
        <v>134</v>
      </c>
      <c r="G4844">
        <v>101.5</v>
      </c>
    </row>
    <row r="4845" spans="1:7" x14ac:dyDescent="0.2">
      <c r="A4845">
        <v>62</v>
      </c>
      <c r="B4845" t="s">
        <v>139</v>
      </c>
      <c r="C4845" t="s">
        <v>62</v>
      </c>
      <c r="D4845" t="s">
        <v>7</v>
      </c>
      <c r="E4845">
        <v>2014</v>
      </c>
      <c r="F4845" t="s">
        <v>1</v>
      </c>
      <c r="G4845">
        <v>103.9</v>
      </c>
    </row>
    <row r="4846" spans="1:7" x14ac:dyDescent="0.2">
      <c r="A4846">
        <v>62</v>
      </c>
      <c r="B4846" t="s">
        <v>139</v>
      </c>
      <c r="C4846" t="s">
        <v>62</v>
      </c>
      <c r="D4846" t="s">
        <v>7</v>
      </c>
      <c r="E4846">
        <v>2013</v>
      </c>
      <c r="F4846" t="s">
        <v>0</v>
      </c>
      <c r="G4846">
        <v>100.7</v>
      </c>
    </row>
    <row r="4847" spans="1:7" x14ac:dyDescent="0.2">
      <c r="A4847">
        <v>62</v>
      </c>
      <c r="B4847" t="s">
        <v>140</v>
      </c>
      <c r="C4847" t="s">
        <v>62</v>
      </c>
      <c r="D4847" t="s">
        <v>7</v>
      </c>
      <c r="E4847">
        <v>2011</v>
      </c>
      <c r="F4847" t="s">
        <v>135</v>
      </c>
      <c r="G4847">
        <v>107.3</v>
      </c>
    </row>
    <row r="4848" spans="1:7" x14ac:dyDescent="0.2">
      <c r="A4848">
        <v>62</v>
      </c>
      <c r="B4848" t="s">
        <v>140</v>
      </c>
      <c r="C4848" t="s">
        <v>62</v>
      </c>
      <c r="D4848" t="s">
        <v>7</v>
      </c>
      <c r="E4848">
        <v>2015</v>
      </c>
      <c r="F4848" t="s">
        <v>1</v>
      </c>
      <c r="G4848">
        <v>105.33333333333333</v>
      </c>
    </row>
    <row r="4849" spans="1:7" x14ac:dyDescent="0.2">
      <c r="A4849">
        <v>62</v>
      </c>
      <c r="B4849" t="s">
        <v>140</v>
      </c>
      <c r="C4849" t="s">
        <v>62</v>
      </c>
      <c r="D4849" t="s">
        <v>7</v>
      </c>
      <c r="E4849">
        <v>2014</v>
      </c>
      <c r="F4849" t="s">
        <v>0</v>
      </c>
      <c r="G4849">
        <v>101.11111111111111</v>
      </c>
    </row>
    <row r="4850" spans="1:7" x14ac:dyDescent="0.2">
      <c r="A4850">
        <v>62</v>
      </c>
      <c r="B4850" t="s">
        <v>140</v>
      </c>
      <c r="C4850" t="s">
        <v>62</v>
      </c>
      <c r="D4850" t="s">
        <v>7</v>
      </c>
      <c r="E4850">
        <v>2012</v>
      </c>
      <c r="F4850" t="s">
        <v>135</v>
      </c>
      <c r="G4850">
        <v>85.4</v>
      </c>
    </row>
    <row r="4851" spans="1:7" x14ac:dyDescent="0.2">
      <c r="A4851">
        <v>62</v>
      </c>
      <c r="B4851" t="s">
        <v>140</v>
      </c>
      <c r="C4851" t="s">
        <v>62</v>
      </c>
      <c r="D4851" t="s">
        <v>7</v>
      </c>
      <c r="E4851">
        <v>2016</v>
      </c>
      <c r="F4851" t="s">
        <v>0</v>
      </c>
      <c r="G4851">
        <v>103.59712230215827</v>
      </c>
    </row>
    <row r="4852" spans="1:7" x14ac:dyDescent="0.2">
      <c r="A4852">
        <v>62</v>
      </c>
      <c r="B4852" t="s">
        <v>140</v>
      </c>
      <c r="C4852" t="s">
        <v>62</v>
      </c>
      <c r="D4852" t="s">
        <v>7</v>
      </c>
      <c r="E4852">
        <v>2014</v>
      </c>
      <c r="F4852" t="s">
        <v>1</v>
      </c>
      <c r="G4852">
        <v>111.11111111111111</v>
      </c>
    </row>
    <row r="4853" spans="1:7" x14ac:dyDescent="0.2">
      <c r="A4853">
        <v>62</v>
      </c>
      <c r="B4853" t="s">
        <v>140</v>
      </c>
      <c r="C4853" t="s">
        <v>62</v>
      </c>
      <c r="D4853" t="s">
        <v>7</v>
      </c>
      <c r="E4853">
        <v>2013</v>
      </c>
      <c r="F4853" t="s">
        <v>134</v>
      </c>
      <c r="G4853">
        <v>86.278519844059559</v>
      </c>
    </row>
    <row r="4854" spans="1:7" x14ac:dyDescent="0.2">
      <c r="A4854">
        <v>62</v>
      </c>
      <c r="B4854" t="s">
        <v>140</v>
      </c>
      <c r="C4854" t="s">
        <v>62</v>
      </c>
      <c r="D4854" t="s">
        <v>7</v>
      </c>
      <c r="E4854">
        <v>2016</v>
      </c>
      <c r="F4854" t="s">
        <v>1</v>
      </c>
      <c r="G4854">
        <v>105.69620253164558</v>
      </c>
    </row>
    <row r="4855" spans="1:7" x14ac:dyDescent="0.2">
      <c r="A4855">
        <v>62</v>
      </c>
      <c r="B4855" t="s">
        <v>140</v>
      </c>
      <c r="C4855" t="s">
        <v>62</v>
      </c>
      <c r="D4855" t="s">
        <v>7</v>
      </c>
      <c r="E4855">
        <v>2015</v>
      </c>
      <c r="F4855" t="s">
        <v>0</v>
      </c>
      <c r="G4855">
        <v>101.83150183150182</v>
      </c>
    </row>
    <row r="4856" spans="1:7" x14ac:dyDescent="0.2">
      <c r="A4856">
        <v>62</v>
      </c>
      <c r="B4856" t="s">
        <v>141</v>
      </c>
      <c r="C4856" t="s">
        <v>62</v>
      </c>
      <c r="D4856" t="s">
        <v>7</v>
      </c>
      <c r="E4856">
        <v>2014</v>
      </c>
      <c r="F4856" t="s">
        <v>134</v>
      </c>
      <c r="G4856">
        <v>114.52978530390082</v>
      </c>
    </row>
    <row r="4857" spans="1:7" x14ac:dyDescent="0.2">
      <c r="A4857">
        <v>62</v>
      </c>
      <c r="B4857" t="s">
        <v>141</v>
      </c>
      <c r="C4857" t="s">
        <v>62</v>
      </c>
      <c r="D4857" t="s">
        <v>7</v>
      </c>
      <c r="E4857">
        <v>2016</v>
      </c>
      <c r="F4857" t="s">
        <v>0</v>
      </c>
      <c r="G4857">
        <v>101.93503800967518</v>
      </c>
    </row>
    <row r="4858" spans="1:7" x14ac:dyDescent="0.2">
      <c r="A4858">
        <v>62</v>
      </c>
      <c r="B4858" t="s">
        <v>141</v>
      </c>
      <c r="C4858" t="s">
        <v>62</v>
      </c>
      <c r="D4858" t="s">
        <v>7</v>
      </c>
      <c r="E4858">
        <v>2015</v>
      </c>
      <c r="F4858" t="s">
        <v>0</v>
      </c>
      <c r="G4858">
        <v>95.511551155115512</v>
      </c>
    </row>
    <row r="4859" spans="1:7" x14ac:dyDescent="0.2">
      <c r="A4859">
        <v>62</v>
      </c>
      <c r="B4859" t="s">
        <v>141</v>
      </c>
      <c r="C4859" t="s">
        <v>62</v>
      </c>
      <c r="D4859" t="s">
        <v>7</v>
      </c>
      <c r="E4859">
        <v>2012</v>
      </c>
      <c r="F4859" t="s">
        <v>135</v>
      </c>
      <c r="G4859">
        <v>85.4</v>
      </c>
    </row>
    <row r="4860" spans="1:7" x14ac:dyDescent="0.2">
      <c r="A4860">
        <v>62</v>
      </c>
      <c r="B4860" t="s">
        <v>141</v>
      </c>
      <c r="C4860" t="s">
        <v>62</v>
      </c>
      <c r="D4860" t="s">
        <v>7</v>
      </c>
      <c r="E4860">
        <v>2016</v>
      </c>
      <c r="F4860" t="s">
        <v>1</v>
      </c>
      <c r="G4860">
        <v>103.2258064516129</v>
      </c>
    </row>
    <row r="4861" spans="1:7" x14ac:dyDescent="0.2">
      <c r="A4861">
        <v>62</v>
      </c>
      <c r="B4861" t="s">
        <v>141</v>
      </c>
      <c r="C4861" t="s">
        <v>62</v>
      </c>
      <c r="D4861" t="s">
        <v>7</v>
      </c>
      <c r="E4861">
        <v>2015</v>
      </c>
      <c r="F4861" t="s">
        <v>1</v>
      </c>
      <c r="G4861">
        <v>102.3102310231023</v>
      </c>
    </row>
    <row r="4862" spans="1:7" x14ac:dyDescent="0.2">
      <c r="A4862">
        <v>62</v>
      </c>
      <c r="B4862" t="s">
        <v>141</v>
      </c>
      <c r="C4862" t="s">
        <v>62</v>
      </c>
      <c r="D4862" t="s">
        <v>7</v>
      </c>
      <c r="E4862">
        <v>2013</v>
      </c>
      <c r="F4862" t="s">
        <v>135</v>
      </c>
      <c r="G4862">
        <v>84.540167444238506</v>
      </c>
    </row>
    <row r="4863" spans="1:7" x14ac:dyDescent="0.2">
      <c r="A4863">
        <v>62</v>
      </c>
      <c r="B4863" t="s">
        <v>141</v>
      </c>
      <c r="C4863" t="s">
        <v>62</v>
      </c>
      <c r="D4863" t="s">
        <v>7</v>
      </c>
      <c r="E4863">
        <v>2017</v>
      </c>
      <c r="F4863" t="s">
        <v>0</v>
      </c>
      <c r="G4863">
        <v>102.57627118644068</v>
      </c>
    </row>
    <row r="4864" spans="1:7" x14ac:dyDescent="0.2">
      <c r="A4864">
        <v>62</v>
      </c>
      <c r="B4864" t="s">
        <v>141</v>
      </c>
      <c r="C4864" t="s">
        <v>62</v>
      </c>
      <c r="D4864" t="s">
        <v>7</v>
      </c>
      <c r="E4864">
        <v>2017</v>
      </c>
      <c r="F4864" t="s">
        <v>1</v>
      </c>
      <c r="G4864">
        <v>104.0625</v>
      </c>
    </row>
    <row r="4865" spans="1:7" x14ac:dyDescent="0.2">
      <c r="A4865">
        <v>62</v>
      </c>
      <c r="B4865" t="s">
        <v>142</v>
      </c>
      <c r="C4865" t="s">
        <v>62</v>
      </c>
      <c r="D4865" t="s">
        <v>7</v>
      </c>
      <c r="E4865">
        <v>2017</v>
      </c>
      <c r="F4865" t="s">
        <v>0</v>
      </c>
      <c r="G4865">
        <v>105.77435897435898</v>
      </c>
    </row>
    <row r="4866" spans="1:7" x14ac:dyDescent="0.2">
      <c r="A4866">
        <v>62</v>
      </c>
      <c r="B4866" t="s">
        <v>142</v>
      </c>
      <c r="C4866" t="s">
        <v>62</v>
      </c>
      <c r="D4866" t="s">
        <v>7</v>
      </c>
      <c r="E4866">
        <v>2018</v>
      </c>
      <c r="F4866" t="s">
        <v>1</v>
      </c>
      <c r="G4866">
        <v>104.8275224267086</v>
      </c>
    </row>
    <row r="4867" spans="1:7" x14ac:dyDescent="0.2">
      <c r="A4867">
        <v>62</v>
      </c>
      <c r="B4867" t="s">
        <v>142</v>
      </c>
      <c r="C4867" t="s">
        <v>62</v>
      </c>
      <c r="D4867" t="s">
        <v>7</v>
      </c>
      <c r="E4867">
        <v>2015</v>
      </c>
      <c r="F4867" t="s">
        <v>134</v>
      </c>
      <c r="G4867">
        <v>76.693320790216376</v>
      </c>
    </row>
    <row r="4868" spans="1:7" x14ac:dyDescent="0.2">
      <c r="A4868">
        <v>62</v>
      </c>
      <c r="B4868" t="s">
        <v>142</v>
      </c>
      <c r="C4868" t="s">
        <v>62</v>
      </c>
      <c r="D4868" t="s">
        <v>7</v>
      </c>
      <c r="E4868">
        <v>2017</v>
      </c>
      <c r="F4868" t="s">
        <v>1</v>
      </c>
      <c r="G4868">
        <v>105.09281757216442</v>
      </c>
    </row>
    <row r="4869" spans="1:7" x14ac:dyDescent="0.2">
      <c r="A4869">
        <v>62</v>
      </c>
      <c r="B4869" t="s">
        <v>142</v>
      </c>
      <c r="C4869" t="s">
        <v>62</v>
      </c>
      <c r="D4869" t="s">
        <v>7</v>
      </c>
      <c r="E4869">
        <v>2013</v>
      </c>
      <c r="F4869" t="s">
        <v>135</v>
      </c>
      <c r="G4869">
        <v>84.5</v>
      </c>
    </row>
    <row r="4870" spans="1:7" x14ac:dyDescent="0.2">
      <c r="A4870">
        <v>62</v>
      </c>
      <c r="B4870" t="s">
        <v>142</v>
      </c>
      <c r="C4870" t="s">
        <v>62</v>
      </c>
      <c r="D4870" t="s">
        <v>7</v>
      </c>
      <c r="E4870">
        <v>2016</v>
      </c>
      <c r="F4870" t="s">
        <v>0</v>
      </c>
      <c r="G4870">
        <v>99.662680159460294</v>
      </c>
    </row>
    <row r="4871" spans="1:7" x14ac:dyDescent="0.2">
      <c r="A4871">
        <v>62</v>
      </c>
      <c r="B4871" t="s">
        <v>142</v>
      </c>
      <c r="C4871" t="s">
        <v>62</v>
      </c>
      <c r="D4871" t="s">
        <v>7</v>
      </c>
      <c r="E4871">
        <v>2018</v>
      </c>
      <c r="F4871" t="s">
        <v>0</v>
      </c>
      <c r="G4871">
        <v>104.7028022883739</v>
      </c>
    </row>
    <row r="4872" spans="1:7" x14ac:dyDescent="0.2">
      <c r="A4872">
        <v>62</v>
      </c>
      <c r="B4872" t="s">
        <v>142</v>
      </c>
      <c r="C4872" t="s">
        <v>62</v>
      </c>
      <c r="D4872" t="s">
        <v>7</v>
      </c>
      <c r="E4872">
        <v>2014</v>
      </c>
      <c r="F4872" t="s">
        <v>135</v>
      </c>
      <c r="G4872">
        <v>96.431811309343814</v>
      </c>
    </row>
    <row r="4873" spans="1:7" x14ac:dyDescent="0.2">
      <c r="A4873">
        <v>62</v>
      </c>
      <c r="B4873" t="s">
        <v>142</v>
      </c>
      <c r="C4873" t="s">
        <v>62</v>
      </c>
      <c r="D4873" t="s">
        <v>7</v>
      </c>
      <c r="E4873">
        <v>2016</v>
      </c>
      <c r="F4873" t="s">
        <v>1</v>
      </c>
      <c r="G4873">
        <v>105.17223755494226</v>
      </c>
    </row>
    <row r="4874" spans="1:7" x14ac:dyDescent="0.2">
      <c r="A4874">
        <v>62</v>
      </c>
      <c r="B4874" t="s">
        <v>143</v>
      </c>
      <c r="C4874" t="s">
        <v>62</v>
      </c>
      <c r="D4874" t="s">
        <v>7</v>
      </c>
      <c r="E4874">
        <v>2016</v>
      </c>
      <c r="F4874" t="s">
        <v>134</v>
      </c>
      <c r="G4874">
        <v>88.70321620693602</v>
      </c>
    </row>
    <row r="4875" spans="1:7" x14ac:dyDescent="0.2">
      <c r="A4875">
        <v>62</v>
      </c>
      <c r="B4875" t="s">
        <v>143</v>
      </c>
      <c r="C4875" t="s">
        <v>62</v>
      </c>
      <c r="D4875" t="s">
        <v>7</v>
      </c>
      <c r="E4875">
        <v>2019</v>
      </c>
      <c r="F4875" t="s">
        <v>1</v>
      </c>
      <c r="G4875">
        <v>105.39273153575617</v>
      </c>
    </row>
    <row r="4876" spans="1:7" x14ac:dyDescent="0.2">
      <c r="A4876">
        <v>62</v>
      </c>
      <c r="B4876" t="s">
        <v>143</v>
      </c>
      <c r="C4876" t="s">
        <v>62</v>
      </c>
      <c r="D4876" t="s">
        <v>7</v>
      </c>
      <c r="E4876">
        <v>2018</v>
      </c>
      <c r="F4876" t="s">
        <v>0</v>
      </c>
      <c r="G4876">
        <v>103</v>
      </c>
    </row>
    <row r="4877" spans="1:7" x14ac:dyDescent="0.2">
      <c r="A4877">
        <v>62</v>
      </c>
      <c r="B4877" t="s">
        <v>143</v>
      </c>
      <c r="C4877" t="s">
        <v>62</v>
      </c>
      <c r="D4877" t="s">
        <v>7</v>
      </c>
      <c r="E4877">
        <v>2017</v>
      </c>
      <c r="F4877" t="s">
        <v>0</v>
      </c>
      <c r="G4877">
        <v>104.51612903225806</v>
      </c>
    </row>
    <row r="4878" spans="1:7" x14ac:dyDescent="0.2">
      <c r="A4878">
        <v>62</v>
      </c>
      <c r="B4878" t="s">
        <v>143</v>
      </c>
      <c r="C4878" t="s">
        <v>62</v>
      </c>
      <c r="D4878" t="s">
        <v>7</v>
      </c>
      <c r="E4878">
        <v>2018</v>
      </c>
      <c r="F4878" t="s">
        <v>1</v>
      </c>
      <c r="G4878">
        <v>104</v>
      </c>
    </row>
    <row r="4879" spans="1:7" x14ac:dyDescent="0.2">
      <c r="A4879">
        <v>62</v>
      </c>
      <c r="B4879" t="s">
        <v>143</v>
      </c>
      <c r="C4879" t="s">
        <v>62</v>
      </c>
      <c r="D4879" t="s">
        <v>7</v>
      </c>
      <c r="E4879">
        <v>2017</v>
      </c>
      <c r="F4879" t="s">
        <v>1</v>
      </c>
      <c r="G4879">
        <v>106</v>
      </c>
    </row>
    <row r="4880" spans="1:7" x14ac:dyDescent="0.2">
      <c r="A4880">
        <v>62</v>
      </c>
      <c r="B4880" t="s">
        <v>143</v>
      </c>
      <c r="C4880" t="s">
        <v>62</v>
      </c>
      <c r="D4880" t="s">
        <v>7</v>
      </c>
      <c r="E4880">
        <v>2019</v>
      </c>
      <c r="F4880" t="s">
        <v>0</v>
      </c>
      <c r="G4880">
        <v>104</v>
      </c>
    </row>
    <row r="4881" spans="1:7" x14ac:dyDescent="0.2">
      <c r="A4881">
        <v>62</v>
      </c>
      <c r="B4881" t="s">
        <v>143</v>
      </c>
      <c r="C4881" t="s">
        <v>62</v>
      </c>
      <c r="D4881" t="s">
        <v>7</v>
      </c>
      <c r="E4881">
        <v>2014</v>
      </c>
      <c r="F4881" t="s">
        <v>135</v>
      </c>
      <c r="G4881">
        <v>96.4</v>
      </c>
    </row>
    <row r="4882" spans="1:7" x14ac:dyDescent="0.2">
      <c r="A4882">
        <v>62</v>
      </c>
      <c r="B4882" t="s">
        <v>143</v>
      </c>
      <c r="C4882" t="s">
        <v>62</v>
      </c>
      <c r="D4882" t="s">
        <v>7</v>
      </c>
      <c r="E4882">
        <v>2015</v>
      </c>
      <c r="F4882" t="s">
        <v>135</v>
      </c>
      <c r="G4882">
        <v>68.493258074631555</v>
      </c>
    </row>
    <row r="4883" spans="1:7" x14ac:dyDescent="0.2">
      <c r="A4883">
        <v>62</v>
      </c>
      <c r="B4883" t="s">
        <v>144</v>
      </c>
      <c r="C4883" t="s">
        <v>62</v>
      </c>
      <c r="D4883" t="s">
        <v>7</v>
      </c>
      <c r="E4883">
        <v>2016</v>
      </c>
      <c r="F4883" t="s">
        <v>135</v>
      </c>
      <c r="G4883">
        <v>106.1</v>
      </c>
    </row>
    <row r="4884" spans="1:7" x14ac:dyDescent="0.2">
      <c r="A4884">
        <v>62</v>
      </c>
      <c r="B4884" t="s">
        <v>144</v>
      </c>
      <c r="C4884" t="s">
        <v>62</v>
      </c>
      <c r="D4884" t="s">
        <v>7</v>
      </c>
      <c r="E4884">
        <v>2019</v>
      </c>
      <c r="F4884" t="s">
        <v>133</v>
      </c>
      <c r="G4884">
        <v>101.9</v>
      </c>
    </row>
    <row r="4885" spans="1:7" x14ac:dyDescent="0.2">
      <c r="A4885">
        <v>62</v>
      </c>
      <c r="B4885" t="s">
        <v>144</v>
      </c>
      <c r="C4885" t="s">
        <v>62</v>
      </c>
      <c r="D4885" t="s">
        <v>7</v>
      </c>
      <c r="E4885">
        <v>2018</v>
      </c>
      <c r="F4885" t="s">
        <v>133</v>
      </c>
      <c r="G4885">
        <v>100.4</v>
      </c>
    </row>
    <row r="4886" spans="1:7" x14ac:dyDescent="0.2">
      <c r="A4886">
        <v>62</v>
      </c>
      <c r="B4886" t="s">
        <v>144</v>
      </c>
      <c r="C4886" t="s">
        <v>62</v>
      </c>
      <c r="D4886" t="s">
        <v>7</v>
      </c>
      <c r="E4886">
        <v>2020</v>
      </c>
      <c r="F4886" t="s">
        <v>133</v>
      </c>
      <c r="G4886">
        <v>102.4</v>
      </c>
    </row>
    <row r="4887" spans="1:7" x14ac:dyDescent="0.2">
      <c r="A4887">
        <v>62</v>
      </c>
      <c r="B4887" t="s">
        <v>144</v>
      </c>
      <c r="C4887" t="s">
        <v>62</v>
      </c>
      <c r="D4887" t="s">
        <v>7</v>
      </c>
      <c r="E4887">
        <v>2017</v>
      </c>
      <c r="F4887" t="s">
        <v>134</v>
      </c>
      <c r="G4887">
        <v>103</v>
      </c>
    </row>
    <row r="4888" spans="1:7" x14ac:dyDescent="0.2">
      <c r="A4888">
        <v>62</v>
      </c>
      <c r="B4888" t="s">
        <v>144</v>
      </c>
      <c r="C4888" t="s">
        <v>62</v>
      </c>
      <c r="D4888" t="s">
        <v>7</v>
      </c>
      <c r="E4888">
        <v>2019</v>
      </c>
      <c r="F4888" t="s">
        <v>1</v>
      </c>
      <c r="G4888">
        <v>105.2</v>
      </c>
    </row>
    <row r="4889" spans="1:7" x14ac:dyDescent="0.2">
      <c r="A4889">
        <v>62</v>
      </c>
      <c r="B4889" t="s">
        <v>144</v>
      </c>
      <c r="C4889" t="s">
        <v>62</v>
      </c>
      <c r="D4889" t="s">
        <v>7</v>
      </c>
      <c r="E4889">
        <v>2018</v>
      </c>
      <c r="F4889" t="s">
        <v>1</v>
      </c>
      <c r="G4889">
        <v>104.8</v>
      </c>
    </row>
    <row r="4890" spans="1:7" x14ac:dyDescent="0.2">
      <c r="A4890">
        <v>62</v>
      </c>
      <c r="B4890" t="s">
        <v>144</v>
      </c>
      <c r="C4890" t="s">
        <v>62</v>
      </c>
      <c r="D4890" t="s">
        <v>7</v>
      </c>
      <c r="E4890">
        <v>2020</v>
      </c>
      <c r="F4890" t="s">
        <v>1</v>
      </c>
      <c r="G4890">
        <v>105.7</v>
      </c>
    </row>
    <row r="4891" spans="1:7" x14ac:dyDescent="0.2">
      <c r="A4891">
        <v>62</v>
      </c>
      <c r="B4891" t="s">
        <v>144</v>
      </c>
      <c r="C4891" t="s">
        <v>62</v>
      </c>
      <c r="D4891" t="s">
        <v>7</v>
      </c>
      <c r="E4891">
        <v>2018</v>
      </c>
      <c r="F4891" t="s">
        <v>0</v>
      </c>
      <c r="G4891">
        <v>102.7</v>
      </c>
    </row>
    <row r="4892" spans="1:7" x14ac:dyDescent="0.2">
      <c r="A4892">
        <v>62</v>
      </c>
      <c r="B4892" t="s">
        <v>144</v>
      </c>
      <c r="C4892" t="s">
        <v>62</v>
      </c>
      <c r="D4892" t="s">
        <v>7</v>
      </c>
      <c r="E4892">
        <v>2020</v>
      </c>
      <c r="F4892" t="s">
        <v>0</v>
      </c>
      <c r="G4892">
        <v>103.7</v>
      </c>
    </row>
    <row r="4893" spans="1:7" x14ac:dyDescent="0.2">
      <c r="A4893">
        <v>62</v>
      </c>
      <c r="B4893" t="s">
        <v>144</v>
      </c>
      <c r="C4893" t="s">
        <v>62</v>
      </c>
      <c r="D4893" t="s">
        <v>7</v>
      </c>
      <c r="E4893">
        <v>2019</v>
      </c>
      <c r="F4893" t="s">
        <v>0</v>
      </c>
      <c r="G4893">
        <v>103.1</v>
      </c>
    </row>
    <row r="4894" spans="1:7" x14ac:dyDescent="0.2">
      <c r="A4894">
        <v>62</v>
      </c>
      <c r="B4894" t="s">
        <v>144</v>
      </c>
      <c r="C4894" t="s">
        <v>62</v>
      </c>
      <c r="D4894" t="s">
        <v>7</v>
      </c>
      <c r="E4894">
        <v>2015</v>
      </c>
      <c r="F4894" t="s">
        <v>135</v>
      </c>
      <c r="G4894">
        <v>68.493258074631555</v>
      </c>
    </row>
    <row r="4895" spans="1:7" x14ac:dyDescent="0.2">
      <c r="A4895">
        <v>62</v>
      </c>
      <c r="B4895" t="s">
        <v>145</v>
      </c>
      <c r="C4895" t="s">
        <v>62</v>
      </c>
      <c r="D4895" t="s">
        <v>7</v>
      </c>
      <c r="E4895">
        <v>2017</v>
      </c>
      <c r="F4895" t="s">
        <v>135</v>
      </c>
      <c r="G4895">
        <v>148.72981700753499</v>
      </c>
    </row>
    <row r="4896" spans="1:7" x14ac:dyDescent="0.2">
      <c r="A4896">
        <v>62</v>
      </c>
      <c r="B4896" t="s">
        <v>145</v>
      </c>
      <c r="C4896" t="s">
        <v>62</v>
      </c>
      <c r="D4896" t="s">
        <v>7</v>
      </c>
      <c r="E4896">
        <v>2020</v>
      </c>
      <c r="F4896" t="s">
        <v>0</v>
      </c>
      <c r="G4896">
        <v>106.13048368953881</v>
      </c>
    </row>
    <row r="4897" spans="1:7" x14ac:dyDescent="0.2">
      <c r="A4897">
        <v>62</v>
      </c>
      <c r="B4897" t="s">
        <v>145</v>
      </c>
      <c r="C4897" t="s">
        <v>62</v>
      </c>
      <c r="D4897" t="s">
        <v>7</v>
      </c>
      <c r="E4897">
        <v>2019</v>
      </c>
      <c r="F4897" t="s">
        <v>0</v>
      </c>
      <c r="G4897">
        <v>110.43478260869564</v>
      </c>
    </row>
    <row r="4898" spans="1:7" x14ac:dyDescent="0.2">
      <c r="A4898">
        <v>62</v>
      </c>
      <c r="B4898" t="s">
        <v>145</v>
      </c>
      <c r="C4898" t="s">
        <v>62</v>
      </c>
      <c r="D4898" t="s">
        <v>7</v>
      </c>
      <c r="E4898">
        <v>2021</v>
      </c>
      <c r="F4898" t="s">
        <v>0</v>
      </c>
      <c r="G4898">
        <v>106.78325384207737</v>
      </c>
    </row>
    <row r="4899" spans="1:7" x14ac:dyDescent="0.2">
      <c r="A4899">
        <v>62</v>
      </c>
      <c r="B4899" t="s">
        <v>145</v>
      </c>
      <c r="C4899" t="s">
        <v>62</v>
      </c>
      <c r="D4899" t="s">
        <v>7</v>
      </c>
      <c r="E4899">
        <v>2018</v>
      </c>
      <c r="F4899" t="s">
        <v>134</v>
      </c>
      <c r="G4899">
        <v>116.52312368821018</v>
      </c>
    </row>
    <row r="4900" spans="1:7" x14ac:dyDescent="0.2">
      <c r="A4900">
        <v>62</v>
      </c>
      <c r="B4900" t="s">
        <v>145</v>
      </c>
      <c r="C4900" t="s">
        <v>62</v>
      </c>
      <c r="D4900" t="s">
        <v>7</v>
      </c>
      <c r="E4900">
        <v>2020</v>
      </c>
      <c r="F4900" t="s">
        <v>1</v>
      </c>
      <c r="G4900">
        <v>110.23872679045093</v>
      </c>
    </row>
    <row r="4901" spans="1:7" x14ac:dyDescent="0.2">
      <c r="A4901">
        <v>62</v>
      </c>
      <c r="B4901" t="s">
        <v>145</v>
      </c>
      <c r="C4901" t="s">
        <v>62</v>
      </c>
      <c r="D4901" t="s">
        <v>7</v>
      </c>
      <c r="E4901">
        <v>2019</v>
      </c>
      <c r="F4901" t="s">
        <v>1</v>
      </c>
      <c r="G4901">
        <v>117.0807453416149</v>
      </c>
    </row>
    <row r="4902" spans="1:7" x14ac:dyDescent="0.2">
      <c r="A4902">
        <v>62</v>
      </c>
      <c r="B4902" t="s">
        <v>145</v>
      </c>
      <c r="C4902" t="s">
        <v>62</v>
      </c>
      <c r="D4902" t="s">
        <v>7</v>
      </c>
      <c r="E4902">
        <v>2021</v>
      </c>
      <c r="F4902" t="s">
        <v>1</v>
      </c>
      <c r="G4902">
        <v>108.75842155919152</v>
      </c>
    </row>
    <row r="4903" spans="1:7" x14ac:dyDescent="0.2">
      <c r="A4903">
        <v>62</v>
      </c>
      <c r="B4903" t="s">
        <v>145</v>
      </c>
      <c r="C4903" t="s">
        <v>62</v>
      </c>
      <c r="D4903" t="s">
        <v>7</v>
      </c>
      <c r="E4903">
        <v>2019</v>
      </c>
      <c r="F4903" t="s">
        <v>133</v>
      </c>
      <c r="G4903">
        <v>101.86335403726707</v>
      </c>
    </row>
    <row r="4904" spans="1:7" x14ac:dyDescent="0.2">
      <c r="A4904">
        <v>62</v>
      </c>
      <c r="B4904" t="s">
        <v>145</v>
      </c>
      <c r="C4904" t="s">
        <v>62</v>
      </c>
      <c r="D4904" t="s">
        <v>7</v>
      </c>
      <c r="E4904">
        <v>2021</v>
      </c>
      <c r="F4904" t="s">
        <v>133</v>
      </c>
      <c r="G4904">
        <v>104.16666666666666</v>
      </c>
    </row>
    <row r="4905" spans="1:7" x14ac:dyDescent="0.2">
      <c r="A4905">
        <v>62</v>
      </c>
      <c r="B4905" t="s">
        <v>145</v>
      </c>
      <c r="C4905" t="s">
        <v>62</v>
      </c>
      <c r="D4905" t="s">
        <v>7</v>
      </c>
      <c r="E4905">
        <v>2020</v>
      </c>
      <c r="F4905" t="s">
        <v>133</v>
      </c>
      <c r="G4905">
        <v>103.17073170731709</v>
      </c>
    </row>
    <row r="4906" spans="1:7" x14ac:dyDescent="0.2">
      <c r="A4906">
        <v>62</v>
      </c>
      <c r="B4906" t="s">
        <v>145</v>
      </c>
      <c r="C4906" t="s">
        <v>62</v>
      </c>
      <c r="D4906" t="s">
        <v>7</v>
      </c>
      <c r="E4906">
        <v>2016</v>
      </c>
      <c r="F4906" t="s">
        <v>135</v>
      </c>
      <c r="G4906">
        <v>103.9</v>
      </c>
    </row>
    <row r="4907" spans="1:7" x14ac:dyDescent="0.2">
      <c r="A4907">
        <v>62</v>
      </c>
      <c r="B4907" t="s">
        <v>146</v>
      </c>
      <c r="C4907" t="s">
        <v>62</v>
      </c>
      <c r="D4907" t="s">
        <v>7</v>
      </c>
      <c r="E4907">
        <v>2017</v>
      </c>
      <c r="F4907" t="s">
        <v>135</v>
      </c>
      <c r="G4907">
        <v>148.72981700753499</v>
      </c>
    </row>
    <row r="4908" spans="1:7" x14ac:dyDescent="0.2">
      <c r="A4908">
        <v>62</v>
      </c>
      <c r="B4908" t="s">
        <v>146</v>
      </c>
      <c r="C4908" t="s">
        <v>62</v>
      </c>
      <c r="D4908" t="s">
        <v>7</v>
      </c>
      <c r="E4908">
        <v>2021</v>
      </c>
      <c r="F4908" t="s">
        <v>133</v>
      </c>
      <c r="G4908">
        <v>102.30289894337579</v>
      </c>
    </row>
    <row r="4909" spans="1:7" x14ac:dyDescent="0.2">
      <c r="A4909">
        <v>62</v>
      </c>
      <c r="B4909" t="s">
        <v>146</v>
      </c>
      <c r="C4909" t="s">
        <v>62</v>
      </c>
      <c r="D4909" t="s">
        <v>7</v>
      </c>
      <c r="E4909">
        <v>2020</v>
      </c>
      <c r="F4909" t="s">
        <v>133</v>
      </c>
      <c r="G4909">
        <v>104.67952353942145</v>
      </c>
    </row>
    <row r="4910" spans="1:7" x14ac:dyDescent="0.2">
      <c r="A4910">
        <v>62</v>
      </c>
      <c r="B4910" t="s">
        <v>146</v>
      </c>
      <c r="C4910" t="s">
        <v>62</v>
      </c>
      <c r="D4910" t="s">
        <v>7</v>
      </c>
      <c r="E4910">
        <v>2022</v>
      </c>
      <c r="F4910" t="s">
        <v>133</v>
      </c>
      <c r="G4910">
        <v>104.07838983050848</v>
      </c>
    </row>
    <row r="4911" spans="1:7" x14ac:dyDescent="0.2">
      <c r="A4911">
        <v>62</v>
      </c>
      <c r="B4911" t="s">
        <v>146</v>
      </c>
      <c r="C4911" t="s">
        <v>62</v>
      </c>
      <c r="D4911" t="s">
        <v>7</v>
      </c>
      <c r="E4911">
        <v>2018</v>
      </c>
      <c r="F4911" t="s">
        <v>135</v>
      </c>
      <c r="G4911">
        <v>107.1</v>
      </c>
    </row>
    <row r="4912" spans="1:7" x14ac:dyDescent="0.2">
      <c r="A4912">
        <v>62</v>
      </c>
      <c r="B4912" t="s">
        <v>146</v>
      </c>
      <c r="C4912" t="s">
        <v>62</v>
      </c>
      <c r="D4912" t="s">
        <v>7</v>
      </c>
      <c r="E4912">
        <v>2021</v>
      </c>
      <c r="F4912" t="s">
        <v>0</v>
      </c>
      <c r="G4912">
        <v>106.78325384207737</v>
      </c>
    </row>
    <row r="4913" spans="1:7" x14ac:dyDescent="0.2">
      <c r="A4913">
        <v>62</v>
      </c>
      <c r="B4913" t="s">
        <v>146</v>
      </c>
      <c r="C4913" t="s">
        <v>62</v>
      </c>
      <c r="D4913" t="s">
        <v>7</v>
      </c>
      <c r="E4913">
        <v>2020</v>
      </c>
      <c r="F4913" t="s">
        <v>0</v>
      </c>
      <c r="G4913">
        <v>107.03346568349404</v>
      </c>
    </row>
    <row r="4914" spans="1:7" x14ac:dyDescent="0.2">
      <c r="A4914">
        <v>62</v>
      </c>
      <c r="B4914" t="s">
        <v>146</v>
      </c>
      <c r="C4914" t="s">
        <v>62</v>
      </c>
      <c r="D4914" t="s">
        <v>7</v>
      </c>
      <c r="E4914">
        <v>2022</v>
      </c>
      <c r="F4914" t="s">
        <v>0</v>
      </c>
      <c r="G4914">
        <v>106.45161290322581</v>
      </c>
    </row>
    <row r="4915" spans="1:7" x14ac:dyDescent="0.2">
      <c r="A4915">
        <v>62</v>
      </c>
      <c r="B4915" t="s">
        <v>146</v>
      </c>
      <c r="C4915" t="s">
        <v>62</v>
      </c>
      <c r="D4915" t="s">
        <v>7</v>
      </c>
      <c r="E4915">
        <v>2019</v>
      </c>
      <c r="F4915" t="s">
        <v>134</v>
      </c>
      <c r="G4915">
        <v>119.16187901318013</v>
      </c>
    </row>
    <row r="4916" spans="1:7" x14ac:dyDescent="0.2">
      <c r="A4916">
        <v>62</v>
      </c>
      <c r="B4916" t="s">
        <v>146</v>
      </c>
      <c r="C4916" t="s">
        <v>62</v>
      </c>
      <c r="D4916" t="s">
        <v>7</v>
      </c>
      <c r="E4916">
        <v>2021</v>
      </c>
      <c r="F4916" t="s">
        <v>1</v>
      </c>
      <c r="G4916">
        <v>108.94056847545218</v>
      </c>
    </row>
    <row r="4917" spans="1:7" x14ac:dyDescent="0.2">
      <c r="A4917">
        <v>62</v>
      </c>
      <c r="B4917" t="s">
        <v>146</v>
      </c>
      <c r="C4917" t="s">
        <v>62</v>
      </c>
      <c r="D4917" t="s">
        <v>7</v>
      </c>
      <c r="E4917">
        <v>2020</v>
      </c>
      <c r="F4917" t="s">
        <v>1</v>
      </c>
      <c r="G4917">
        <v>109.75609756097562</v>
      </c>
    </row>
    <row r="4918" spans="1:7" x14ac:dyDescent="0.2">
      <c r="A4918">
        <v>62</v>
      </c>
      <c r="B4918" t="s">
        <v>146</v>
      </c>
      <c r="C4918" t="s">
        <v>62</v>
      </c>
      <c r="D4918" t="s">
        <v>7</v>
      </c>
      <c r="E4918">
        <v>2022</v>
      </c>
      <c r="F4918" t="s">
        <v>1</v>
      </c>
      <c r="G4918">
        <v>108.25426944971538</v>
      </c>
    </row>
    <row r="4919" spans="1:7" x14ac:dyDescent="0.2">
      <c r="A4919">
        <v>64</v>
      </c>
      <c r="B4919" t="s">
        <v>136</v>
      </c>
      <c r="C4919" t="s">
        <v>63</v>
      </c>
      <c r="D4919" t="s">
        <v>61</v>
      </c>
      <c r="E4919">
        <v>2007</v>
      </c>
      <c r="F4919" t="s">
        <v>135</v>
      </c>
      <c r="G4919">
        <v>1344.5</v>
      </c>
    </row>
    <row r="4920" spans="1:7" x14ac:dyDescent="0.2">
      <c r="A4920">
        <v>64</v>
      </c>
      <c r="B4920" t="s">
        <v>136</v>
      </c>
      <c r="C4920" t="s">
        <v>63</v>
      </c>
      <c r="D4920" t="s">
        <v>61</v>
      </c>
      <c r="E4920">
        <v>2008</v>
      </c>
      <c r="F4920" t="s">
        <v>135</v>
      </c>
      <c r="G4920">
        <v>1483.8</v>
      </c>
    </row>
    <row r="4921" spans="1:7" x14ac:dyDescent="0.2">
      <c r="A4921">
        <v>64</v>
      </c>
      <c r="B4921" t="s">
        <v>136</v>
      </c>
      <c r="C4921" t="s">
        <v>63</v>
      </c>
      <c r="D4921" t="s">
        <v>61</v>
      </c>
      <c r="E4921">
        <v>2009</v>
      </c>
      <c r="F4921" t="s">
        <v>134</v>
      </c>
      <c r="G4921">
        <v>1052</v>
      </c>
    </row>
    <row r="4922" spans="1:7" x14ac:dyDescent="0.2">
      <c r="A4922">
        <v>64</v>
      </c>
      <c r="B4922" t="s">
        <v>136</v>
      </c>
      <c r="C4922" t="s">
        <v>63</v>
      </c>
      <c r="D4922" t="s">
        <v>61</v>
      </c>
      <c r="E4922">
        <v>2010</v>
      </c>
      <c r="F4922" t="s">
        <v>0</v>
      </c>
      <c r="G4922">
        <v>1025</v>
      </c>
    </row>
    <row r="4923" spans="1:7" x14ac:dyDescent="0.2">
      <c r="A4923">
        <v>64</v>
      </c>
      <c r="B4923" t="s">
        <v>136</v>
      </c>
      <c r="C4923" t="s">
        <v>63</v>
      </c>
      <c r="D4923" t="s">
        <v>61</v>
      </c>
      <c r="E4923">
        <v>2011</v>
      </c>
      <c r="F4923" t="s">
        <v>0</v>
      </c>
      <c r="G4923">
        <v>1050</v>
      </c>
    </row>
    <row r="4924" spans="1:7" x14ac:dyDescent="0.2">
      <c r="A4924">
        <v>64</v>
      </c>
      <c r="B4924" t="s">
        <v>136</v>
      </c>
      <c r="C4924" t="s">
        <v>63</v>
      </c>
      <c r="D4924" t="s">
        <v>61</v>
      </c>
      <c r="E4924">
        <v>2011</v>
      </c>
      <c r="F4924" t="s">
        <v>1</v>
      </c>
      <c r="G4924">
        <v>1100</v>
      </c>
    </row>
    <row r="4925" spans="1:7" x14ac:dyDescent="0.2">
      <c r="A4925">
        <v>64</v>
      </c>
      <c r="B4925" t="s">
        <v>136</v>
      </c>
      <c r="C4925" t="s">
        <v>63</v>
      </c>
      <c r="D4925" t="s">
        <v>61</v>
      </c>
      <c r="E4925">
        <v>2012</v>
      </c>
      <c r="F4925" t="s">
        <v>0</v>
      </c>
      <c r="G4925">
        <v>1075</v>
      </c>
    </row>
    <row r="4926" spans="1:7" x14ac:dyDescent="0.2">
      <c r="A4926">
        <v>64</v>
      </c>
      <c r="B4926" t="s">
        <v>136</v>
      </c>
      <c r="C4926" t="s">
        <v>63</v>
      </c>
      <c r="D4926" t="s">
        <v>61</v>
      </c>
      <c r="E4926">
        <v>2012</v>
      </c>
      <c r="F4926" t="s">
        <v>1</v>
      </c>
      <c r="G4926">
        <v>1150</v>
      </c>
    </row>
    <row r="4927" spans="1:7" x14ac:dyDescent="0.2">
      <c r="A4927">
        <v>64</v>
      </c>
      <c r="B4927" t="s">
        <v>136</v>
      </c>
      <c r="C4927" t="s">
        <v>63</v>
      </c>
      <c r="D4927" t="s">
        <v>61</v>
      </c>
      <c r="E4927">
        <v>2010</v>
      </c>
      <c r="F4927" t="s">
        <v>1</v>
      </c>
      <c r="G4927">
        <v>1050</v>
      </c>
    </row>
    <row r="4928" spans="1:7" x14ac:dyDescent="0.2">
      <c r="A4928">
        <v>64</v>
      </c>
      <c r="B4928" t="s">
        <v>137</v>
      </c>
      <c r="C4928" t="s">
        <v>63</v>
      </c>
      <c r="D4928" t="s">
        <v>61</v>
      </c>
      <c r="E4928">
        <v>2008</v>
      </c>
      <c r="F4928" t="s">
        <v>135</v>
      </c>
      <c r="G4928">
        <v>1483.8</v>
      </c>
    </row>
    <row r="4929" spans="1:7" x14ac:dyDescent="0.2">
      <c r="A4929">
        <v>64</v>
      </c>
      <c r="B4929" t="s">
        <v>137</v>
      </c>
      <c r="C4929" t="s">
        <v>63</v>
      </c>
      <c r="D4929" t="s">
        <v>61</v>
      </c>
      <c r="E4929">
        <v>2012</v>
      </c>
      <c r="F4929" t="s">
        <v>1</v>
      </c>
      <c r="G4929">
        <v>1294</v>
      </c>
    </row>
    <row r="4930" spans="1:7" x14ac:dyDescent="0.2">
      <c r="A4930">
        <v>64</v>
      </c>
      <c r="B4930" t="s">
        <v>137</v>
      </c>
      <c r="C4930" t="s">
        <v>63</v>
      </c>
      <c r="D4930" t="s">
        <v>61</v>
      </c>
      <c r="E4930">
        <v>2011</v>
      </c>
      <c r="F4930" t="s">
        <v>0</v>
      </c>
      <c r="G4930">
        <v>1222</v>
      </c>
    </row>
    <row r="4931" spans="1:7" x14ac:dyDescent="0.2">
      <c r="A4931">
        <v>64</v>
      </c>
      <c r="B4931" t="s">
        <v>137</v>
      </c>
      <c r="C4931" t="s">
        <v>63</v>
      </c>
      <c r="D4931" t="s">
        <v>61</v>
      </c>
      <c r="E4931">
        <v>2009</v>
      </c>
      <c r="F4931" t="s">
        <v>135</v>
      </c>
      <c r="G4931">
        <v>1043.0999999999999</v>
      </c>
    </row>
    <row r="4932" spans="1:7" x14ac:dyDescent="0.2">
      <c r="A4932">
        <v>64</v>
      </c>
      <c r="B4932" t="s">
        <v>137</v>
      </c>
      <c r="C4932" t="s">
        <v>63</v>
      </c>
      <c r="D4932" t="s">
        <v>61</v>
      </c>
      <c r="E4932">
        <v>2013</v>
      </c>
      <c r="F4932" t="s">
        <v>0</v>
      </c>
      <c r="G4932">
        <v>1267</v>
      </c>
    </row>
    <row r="4933" spans="1:7" x14ac:dyDescent="0.2">
      <c r="A4933">
        <v>64</v>
      </c>
      <c r="B4933" t="s">
        <v>137</v>
      </c>
      <c r="C4933" t="s">
        <v>63</v>
      </c>
      <c r="D4933" t="s">
        <v>61</v>
      </c>
      <c r="E4933">
        <v>2011</v>
      </c>
      <c r="F4933" t="s">
        <v>1</v>
      </c>
      <c r="G4933">
        <v>1243</v>
      </c>
    </row>
    <row r="4934" spans="1:7" x14ac:dyDescent="0.2">
      <c r="A4934">
        <v>64</v>
      </c>
      <c r="B4934" t="s">
        <v>137</v>
      </c>
      <c r="C4934" t="s">
        <v>63</v>
      </c>
      <c r="D4934" t="s">
        <v>61</v>
      </c>
      <c r="E4934">
        <v>2010</v>
      </c>
      <c r="F4934" t="s">
        <v>134</v>
      </c>
      <c r="G4934">
        <v>1202</v>
      </c>
    </row>
    <row r="4935" spans="1:7" x14ac:dyDescent="0.2">
      <c r="A4935">
        <v>64</v>
      </c>
      <c r="B4935" t="s">
        <v>137</v>
      </c>
      <c r="C4935" t="s">
        <v>63</v>
      </c>
      <c r="D4935" t="s">
        <v>61</v>
      </c>
      <c r="E4935">
        <v>2013</v>
      </c>
      <c r="F4935" t="s">
        <v>1</v>
      </c>
      <c r="G4935">
        <v>1350</v>
      </c>
    </row>
    <row r="4936" spans="1:7" x14ac:dyDescent="0.2">
      <c r="A4936">
        <v>64</v>
      </c>
      <c r="B4936" t="s">
        <v>137</v>
      </c>
      <c r="C4936" t="s">
        <v>63</v>
      </c>
      <c r="D4936" t="s">
        <v>61</v>
      </c>
      <c r="E4936">
        <v>2012</v>
      </c>
      <c r="F4936" t="s">
        <v>0</v>
      </c>
      <c r="G4936">
        <v>1242</v>
      </c>
    </row>
    <row r="4937" spans="1:7" x14ac:dyDescent="0.2">
      <c r="A4937">
        <v>64</v>
      </c>
      <c r="B4937" t="s">
        <v>138</v>
      </c>
      <c r="C4937" t="s">
        <v>63</v>
      </c>
      <c r="D4937" t="s">
        <v>61</v>
      </c>
      <c r="E4937">
        <v>2011</v>
      </c>
      <c r="F4937" t="s">
        <v>134</v>
      </c>
      <c r="G4937">
        <v>1550</v>
      </c>
    </row>
    <row r="4938" spans="1:7" x14ac:dyDescent="0.2">
      <c r="A4938">
        <v>64</v>
      </c>
      <c r="B4938" t="s">
        <v>138</v>
      </c>
      <c r="C4938" t="s">
        <v>63</v>
      </c>
      <c r="D4938" t="s">
        <v>61</v>
      </c>
      <c r="E4938">
        <v>2013</v>
      </c>
      <c r="F4938" t="s">
        <v>0</v>
      </c>
      <c r="G4938">
        <v>1610</v>
      </c>
    </row>
    <row r="4939" spans="1:7" x14ac:dyDescent="0.2">
      <c r="A4939">
        <v>64</v>
      </c>
      <c r="B4939" t="s">
        <v>138</v>
      </c>
      <c r="C4939" t="s">
        <v>63</v>
      </c>
      <c r="D4939" t="s">
        <v>61</v>
      </c>
      <c r="E4939">
        <v>2012</v>
      </c>
      <c r="F4939" t="s">
        <v>0</v>
      </c>
      <c r="G4939">
        <v>1580</v>
      </c>
    </row>
    <row r="4940" spans="1:7" x14ac:dyDescent="0.2">
      <c r="A4940">
        <v>64</v>
      </c>
      <c r="B4940" t="s">
        <v>138</v>
      </c>
      <c r="C4940" t="s">
        <v>63</v>
      </c>
      <c r="D4940" t="s">
        <v>61</v>
      </c>
      <c r="E4940">
        <v>2013</v>
      </c>
      <c r="F4940" t="s">
        <v>1</v>
      </c>
      <c r="G4940">
        <v>1690</v>
      </c>
    </row>
    <row r="4941" spans="1:7" x14ac:dyDescent="0.2">
      <c r="A4941">
        <v>64</v>
      </c>
      <c r="B4941" t="s">
        <v>138</v>
      </c>
      <c r="C4941" t="s">
        <v>63</v>
      </c>
      <c r="D4941" t="s">
        <v>61</v>
      </c>
      <c r="E4941">
        <v>2012</v>
      </c>
      <c r="F4941" t="s">
        <v>1</v>
      </c>
      <c r="G4941">
        <v>1620</v>
      </c>
    </row>
    <row r="4942" spans="1:7" x14ac:dyDescent="0.2">
      <c r="A4942">
        <v>64</v>
      </c>
      <c r="B4942" t="s">
        <v>138</v>
      </c>
      <c r="C4942" t="s">
        <v>63</v>
      </c>
      <c r="D4942" t="s">
        <v>61</v>
      </c>
      <c r="E4942">
        <v>2010</v>
      </c>
      <c r="F4942" t="s">
        <v>135</v>
      </c>
      <c r="G4942">
        <v>1479.9</v>
      </c>
    </row>
    <row r="4943" spans="1:7" x14ac:dyDescent="0.2">
      <c r="A4943">
        <v>64</v>
      </c>
      <c r="B4943" t="s">
        <v>138</v>
      </c>
      <c r="C4943" t="s">
        <v>63</v>
      </c>
      <c r="D4943" t="s">
        <v>61</v>
      </c>
      <c r="E4943">
        <v>2014</v>
      </c>
      <c r="F4943" t="s">
        <v>0</v>
      </c>
      <c r="G4943">
        <v>1635</v>
      </c>
    </row>
    <row r="4944" spans="1:7" x14ac:dyDescent="0.2">
      <c r="A4944">
        <v>64</v>
      </c>
      <c r="B4944" t="s">
        <v>138</v>
      </c>
      <c r="C4944" t="s">
        <v>63</v>
      </c>
      <c r="D4944" t="s">
        <v>61</v>
      </c>
      <c r="E4944">
        <v>2014</v>
      </c>
      <c r="F4944" t="s">
        <v>1</v>
      </c>
      <c r="G4944">
        <v>1770</v>
      </c>
    </row>
    <row r="4945" spans="1:7" x14ac:dyDescent="0.2">
      <c r="A4945">
        <v>64</v>
      </c>
      <c r="B4945" t="s">
        <v>139</v>
      </c>
      <c r="C4945" t="s">
        <v>63</v>
      </c>
      <c r="D4945" t="s">
        <v>61</v>
      </c>
      <c r="E4945">
        <v>2013</v>
      </c>
      <c r="F4945" t="s">
        <v>1</v>
      </c>
      <c r="G4945">
        <v>1550</v>
      </c>
    </row>
    <row r="4946" spans="1:7" x14ac:dyDescent="0.2">
      <c r="A4946">
        <v>64</v>
      </c>
      <c r="B4946" t="s">
        <v>139</v>
      </c>
      <c r="C4946" t="s">
        <v>63</v>
      </c>
      <c r="D4946" t="s">
        <v>61</v>
      </c>
      <c r="E4946">
        <v>2015</v>
      </c>
      <c r="F4946" t="s">
        <v>0</v>
      </c>
      <c r="G4946">
        <v>1550</v>
      </c>
    </row>
    <row r="4947" spans="1:7" x14ac:dyDescent="0.2">
      <c r="A4947">
        <v>64</v>
      </c>
      <c r="B4947" t="s">
        <v>139</v>
      </c>
      <c r="C4947" t="s">
        <v>63</v>
      </c>
      <c r="D4947" t="s">
        <v>61</v>
      </c>
      <c r="E4947">
        <v>2011</v>
      </c>
      <c r="F4947" t="s">
        <v>135</v>
      </c>
      <c r="G4947">
        <v>1510.008</v>
      </c>
    </row>
    <row r="4948" spans="1:7" x14ac:dyDescent="0.2">
      <c r="A4948">
        <v>64</v>
      </c>
      <c r="B4948" t="s">
        <v>139</v>
      </c>
      <c r="C4948" t="s">
        <v>63</v>
      </c>
      <c r="D4948" t="s">
        <v>61</v>
      </c>
      <c r="E4948">
        <v>2014</v>
      </c>
      <c r="F4948" t="s">
        <v>0</v>
      </c>
      <c r="G4948">
        <v>1542</v>
      </c>
    </row>
    <row r="4949" spans="1:7" x14ac:dyDescent="0.2">
      <c r="A4949">
        <v>64</v>
      </c>
      <c r="B4949" t="s">
        <v>139</v>
      </c>
      <c r="C4949" t="s">
        <v>63</v>
      </c>
      <c r="D4949" t="s">
        <v>61</v>
      </c>
      <c r="E4949">
        <v>2015</v>
      </c>
      <c r="F4949" t="s">
        <v>1</v>
      </c>
      <c r="G4949">
        <v>1610</v>
      </c>
    </row>
    <row r="4950" spans="1:7" x14ac:dyDescent="0.2">
      <c r="A4950">
        <v>64</v>
      </c>
      <c r="B4950" t="s">
        <v>139</v>
      </c>
      <c r="C4950" t="s">
        <v>63</v>
      </c>
      <c r="D4950" t="s">
        <v>61</v>
      </c>
      <c r="E4950">
        <v>2012</v>
      </c>
      <c r="F4950" t="s">
        <v>134</v>
      </c>
      <c r="G4950">
        <v>1520</v>
      </c>
    </row>
    <row r="4951" spans="1:7" x14ac:dyDescent="0.2">
      <c r="A4951">
        <v>64</v>
      </c>
      <c r="B4951" t="s">
        <v>139</v>
      </c>
      <c r="C4951" t="s">
        <v>63</v>
      </c>
      <c r="D4951" t="s">
        <v>61</v>
      </c>
      <c r="E4951">
        <v>2014</v>
      </c>
      <c r="F4951" t="s">
        <v>1</v>
      </c>
      <c r="G4951">
        <v>1585</v>
      </c>
    </row>
    <row r="4952" spans="1:7" x14ac:dyDescent="0.2">
      <c r="A4952">
        <v>64</v>
      </c>
      <c r="B4952" t="s">
        <v>139</v>
      </c>
      <c r="C4952" t="s">
        <v>63</v>
      </c>
      <c r="D4952" t="s">
        <v>61</v>
      </c>
      <c r="E4952">
        <v>2013</v>
      </c>
      <c r="F4952" t="s">
        <v>0</v>
      </c>
      <c r="G4952">
        <v>1530</v>
      </c>
    </row>
    <row r="4953" spans="1:7" x14ac:dyDescent="0.2">
      <c r="A4953">
        <v>64</v>
      </c>
      <c r="B4953" t="s">
        <v>140</v>
      </c>
      <c r="C4953" t="s">
        <v>63</v>
      </c>
      <c r="D4953" t="s">
        <v>61</v>
      </c>
      <c r="E4953">
        <v>2011</v>
      </c>
      <c r="F4953" t="s">
        <v>135</v>
      </c>
      <c r="G4953">
        <v>1499.4</v>
      </c>
    </row>
    <row r="4954" spans="1:7" x14ac:dyDescent="0.2">
      <c r="A4954">
        <v>64</v>
      </c>
      <c r="B4954" t="s">
        <v>140</v>
      </c>
      <c r="C4954" t="s">
        <v>63</v>
      </c>
      <c r="D4954" t="s">
        <v>61</v>
      </c>
      <c r="E4954">
        <v>2015</v>
      </c>
      <c r="F4954" t="s">
        <v>1</v>
      </c>
      <c r="G4954">
        <v>1320</v>
      </c>
    </row>
    <row r="4955" spans="1:7" x14ac:dyDescent="0.2">
      <c r="A4955">
        <v>64</v>
      </c>
      <c r="B4955" t="s">
        <v>140</v>
      </c>
      <c r="C4955" t="s">
        <v>63</v>
      </c>
      <c r="D4955" t="s">
        <v>61</v>
      </c>
      <c r="E4955">
        <v>2014</v>
      </c>
      <c r="F4955" t="s">
        <v>0</v>
      </c>
      <c r="G4955">
        <v>1120</v>
      </c>
    </row>
    <row r="4956" spans="1:7" x14ac:dyDescent="0.2">
      <c r="A4956">
        <v>64</v>
      </c>
      <c r="B4956" t="s">
        <v>140</v>
      </c>
      <c r="C4956" t="s">
        <v>63</v>
      </c>
      <c r="D4956" t="s">
        <v>61</v>
      </c>
      <c r="E4956">
        <v>2012</v>
      </c>
      <c r="F4956" t="s">
        <v>135</v>
      </c>
      <c r="G4956">
        <v>1254</v>
      </c>
    </row>
    <row r="4957" spans="1:7" x14ac:dyDescent="0.2">
      <c r="A4957">
        <v>64</v>
      </c>
      <c r="B4957" t="s">
        <v>140</v>
      </c>
      <c r="C4957" t="s">
        <v>63</v>
      </c>
      <c r="D4957" t="s">
        <v>61</v>
      </c>
      <c r="E4957">
        <v>2016</v>
      </c>
      <c r="F4957" t="s">
        <v>0</v>
      </c>
      <c r="G4957">
        <v>1185</v>
      </c>
    </row>
    <row r="4958" spans="1:7" x14ac:dyDescent="0.2">
      <c r="A4958">
        <v>64</v>
      </c>
      <c r="B4958" t="s">
        <v>140</v>
      </c>
      <c r="C4958" t="s">
        <v>63</v>
      </c>
      <c r="D4958" t="s">
        <v>61</v>
      </c>
      <c r="E4958">
        <v>2014</v>
      </c>
      <c r="F4958" t="s">
        <v>1</v>
      </c>
      <c r="G4958">
        <v>1250</v>
      </c>
    </row>
    <row r="4959" spans="1:7" x14ac:dyDescent="0.2">
      <c r="A4959">
        <v>64</v>
      </c>
      <c r="B4959" t="s">
        <v>140</v>
      </c>
      <c r="C4959" t="s">
        <v>63</v>
      </c>
      <c r="D4959" t="s">
        <v>61</v>
      </c>
      <c r="E4959">
        <v>2013</v>
      </c>
      <c r="F4959" t="s">
        <v>134</v>
      </c>
      <c r="G4959">
        <v>1110</v>
      </c>
    </row>
    <row r="4960" spans="1:7" x14ac:dyDescent="0.2">
      <c r="A4960">
        <v>64</v>
      </c>
      <c r="B4960" t="s">
        <v>140</v>
      </c>
      <c r="C4960" t="s">
        <v>63</v>
      </c>
      <c r="D4960" t="s">
        <v>61</v>
      </c>
      <c r="E4960">
        <v>2016</v>
      </c>
      <c r="F4960" t="s">
        <v>1</v>
      </c>
      <c r="G4960">
        <v>1400</v>
      </c>
    </row>
    <row r="4961" spans="1:7" x14ac:dyDescent="0.2">
      <c r="A4961">
        <v>64</v>
      </c>
      <c r="B4961" t="s">
        <v>140</v>
      </c>
      <c r="C4961" t="s">
        <v>63</v>
      </c>
      <c r="D4961" t="s">
        <v>61</v>
      </c>
      <c r="E4961">
        <v>2015</v>
      </c>
      <c r="F4961" t="s">
        <v>0</v>
      </c>
      <c r="G4961">
        <v>1140</v>
      </c>
    </row>
    <row r="4962" spans="1:7" x14ac:dyDescent="0.2">
      <c r="A4962">
        <v>64</v>
      </c>
      <c r="B4962" t="s">
        <v>141</v>
      </c>
      <c r="C4962" t="s">
        <v>63</v>
      </c>
      <c r="D4962" t="s">
        <v>61</v>
      </c>
      <c r="E4962">
        <v>2014</v>
      </c>
      <c r="F4962" t="s">
        <v>134</v>
      </c>
      <c r="G4962">
        <v>1325</v>
      </c>
    </row>
    <row r="4963" spans="1:7" x14ac:dyDescent="0.2">
      <c r="A4963">
        <v>64</v>
      </c>
      <c r="B4963" t="s">
        <v>141</v>
      </c>
      <c r="C4963" t="s">
        <v>63</v>
      </c>
      <c r="D4963" t="s">
        <v>61</v>
      </c>
      <c r="E4963">
        <v>2016</v>
      </c>
      <c r="F4963" t="s">
        <v>0</v>
      </c>
      <c r="G4963">
        <v>1280</v>
      </c>
    </row>
    <row r="4964" spans="1:7" x14ac:dyDescent="0.2">
      <c r="A4964">
        <v>64</v>
      </c>
      <c r="B4964" t="s">
        <v>141</v>
      </c>
      <c r="C4964" t="s">
        <v>63</v>
      </c>
      <c r="D4964" t="s">
        <v>61</v>
      </c>
      <c r="E4964">
        <v>2015</v>
      </c>
      <c r="F4964" t="s">
        <v>0</v>
      </c>
      <c r="G4964">
        <v>1257</v>
      </c>
    </row>
    <row r="4965" spans="1:7" x14ac:dyDescent="0.2">
      <c r="A4965">
        <v>64</v>
      </c>
      <c r="B4965" t="s">
        <v>141</v>
      </c>
      <c r="C4965" t="s">
        <v>63</v>
      </c>
      <c r="D4965" t="s">
        <v>61</v>
      </c>
      <c r="E4965">
        <v>2012</v>
      </c>
      <c r="F4965" t="s">
        <v>135</v>
      </c>
      <c r="G4965">
        <v>1254</v>
      </c>
    </row>
    <row r="4966" spans="1:7" x14ac:dyDescent="0.2">
      <c r="A4966">
        <v>64</v>
      </c>
      <c r="B4966" t="s">
        <v>141</v>
      </c>
      <c r="C4966" t="s">
        <v>63</v>
      </c>
      <c r="D4966" t="s">
        <v>61</v>
      </c>
      <c r="E4966">
        <v>2016</v>
      </c>
      <c r="F4966" t="s">
        <v>1</v>
      </c>
      <c r="G4966">
        <v>1385</v>
      </c>
    </row>
    <row r="4967" spans="1:7" x14ac:dyDescent="0.2">
      <c r="A4967">
        <v>64</v>
      </c>
      <c r="B4967" t="s">
        <v>141</v>
      </c>
      <c r="C4967" t="s">
        <v>63</v>
      </c>
      <c r="D4967" t="s">
        <v>61</v>
      </c>
      <c r="E4967">
        <v>2015</v>
      </c>
      <c r="F4967" t="s">
        <v>1</v>
      </c>
      <c r="G4967">
        <v>1350</v>
      </c>
    </row>
    <row r="4968" spans="1:7" x14ac:dyDescent="0.2">
      <c r="A4968">
        <v>64</v>
      </c>
      <c r="B4968" t="s">
        <v>141</v>
      </c>
      <c r="C4968" t="s">
        <v>63</v>
      </c>
      <c r="D4968" t="s">
        <v>61</v>
      </c>
      <c r="E4968">
        <v>2013</v>
      </c>
      <c r="F4968" t="s">
        <v>135</v>
      </c>
      <c r="G4968">
        <v>1088.8</v>
      </c>
    </row>
    <row r="4969" spans="1:7" x14ac:dyDescent="0.2">
      <c r="A4969">
        <v>64</v>
      </c>
      <c r="B4969" t="s">
        <v>141</v>
      </c>
      <c r="C4969" t="s">
        <v>63</v>
      </c>
      <c r="D4969" t="s">
        <v>61</v>
      </c>
      <c r="E4969">
        <v>2017</v>
      </c>
      <c r="F4969" t="s">
        <v>0</v>
      </c>
      <c r="G4969">
        <v>1302</v>
      </c>
    </row>
    <row r="4970" spans="1:7" x14ac:dyDescent="0.2">
      <c r="A4970">
        <v>64</v>
      </c>
      <c r="B4970" t="s">
        <v>141</v>
      </c>
      <c r="C4970" t="s">
        <v>63</v>
      </c>
      <c r="D4970" t="s">
        <v>61</v>
      </c>
      <c r="E4970">
        <v>2017</v>
      </c>
      <c r="F4970" t="s">
        <v>1</v>
      </c>
      <c r="G4970">
        <v>1430</v>
      </c>
    </row>
    <row r="4971" spans="1:7" x14ac:dyDescent="0.2">
      <c r="A4971">
        <v>64</v>
      </c>
      <c r="B4971" t="s">
        <v>142</v>
      </c>
      <c r="C4971" t="s">
        <v>63</v>
      </c>
      <c r="D4971" t="s">
        <v>61</v>
      </c>
      <c r="E4971">
        <v>2017</v>
      </c>
      <c r="F4971" t="s">
        <v>0</v>
      </c>
      <c r="G4971">
        <v>860</v>
      </c>
    </row>
    <row r="4972" spans="1:7" x14ac:dyDescent="0.2">
      <c r="A4972">
        <v>64</v>
      </c>
      <c r="B4972" t="s">
        <v>142</v>
      </c>
      <c r="C4972" t="s">
        <v>63</v>
      </c>
      <c r="D4972" t="s">
        <v>61</v>
      </c>
      <c r="E4972">
        <v>2018</v>
      </c>
      <c r="F4972" t="s">
        <v>1</v>
      </c>
      <c r="G4972">
        <v>940</v>
      </c>
    </row>
    <row r="4973" spans="1:7" x14ac:dyDescent="0.2">
      <c r="A4973">
        <v>64</v>
      </c>
      <c r="B4973" t="s">
        <v>142</v>
      </c>
      <c r="C4973" t="s">
        <v>63</v>
      </c>
      <c r="D4973" t="s">
        <v>61</v>
      </c>
      <c r="E4973">
        <v>2015</v>
      </c>
      <c r="F4973" t="s">
        <v>134</v>
      </c>
      <c r="G4973">
        <v>820</v>
      </c>
    </row>
    <row r="4974" spans="1:7" x14ac:dyDescent="0.2">
      <c r="A4974">
        <v>64</v>
      </c>
      <c r="B4974" t="s">
        <v>142</v>
      </c>
      <c r="C4974" t="s">
        <v>63</v>
      </c>
      <c r="D4974" t="s">
        <v>61</v>
      </c>
      <c r="E4974">
        <v>2017</v>
      </c>
      <c r="F4974" t="s">
        <v>1</v>
      </c>
      <c r="G4974">
        <v>900</v>
      </c>
    </row>
    <row r="4975" spans="1:7" x14ac:dyDescent="0.2">
      <c r="A4975">
        <v>64</v>
      </c>
      <c r="B4975" t="s">
        <v>142</v>
      </c>
      <c r="C4975" t="s">
        <v>63</v>
      </c>
      <c r="D4975" t="s">
        <v>61</v>
      </c>
      <c r="E4975">
        <v>2013</v>
      </c>
      <c r="F4975" t="s">
        <v>135</v>
      </c>
      <c r="G4975">
        <v>1088.8</v>
      </c>
    </row>
    <row r="4976" spans="1:7" x14ac:dyDescent="0.2">
      <c r="A4976">
        <v>64</v>
      </c>
      <c r="B4976" t="s">
        <v>142</v>
      </c>
      <c r="C4976" t="s">
        <v>63</v>
      </c>
      <c r="D4976" t="s">
        <v>61</v>
      </c>
      <c r="E4976">
        <v>2016</v>
      </c>
      <c r="F4976" t="s">
        <v>0</v>
      </c>
      <c r="G4976">
        <v>820</v>
      </c>
    </row>
    <row r="4977" spans="1:7" x14ac:dyDescent="0.2">
      <c r="A4977">
        <v>64</v>
      </c>
      <c r="B4977" t="s">
        <v>142</v>
      </c>
      <c r="C4977" t="s">
        <v>63</v>
      </c>
      <c r="D4977" t="s">
        <v>61</v>
      </c>
      <c r="E4977">
        <v>2018</v>
      </c>
      <c r="F4977" t="s">
        <v>0</v>
      </c>
      <c r="G4977">
        <v>900</v>
      </c>
    </row>
    <row r="4978" spans="1:7" x14ac:dyDescent="0.2">
      <c r="A4978">
        <v>64</v>
      </c>
      <c r="B4978" t="s">
        <v>142</v>
      </c>
      <c r="C4978" t="s">
        <v>63</v>
      </c>
      <c r="D4978" t="s">
        <v>61</v>
      </c>
      <c r="E4978">
        <v>2014</v>
      </c>
      <c r="F4978" t="s">
        <v>135</v>
      </c>
      <c r="G4978">
        <v>1068.8</v>
      </c>
    </row>
    <row r="4979" spans="1:7" x14ac:dyDescent="0.2">
      <c r="A4979">
        <v>64</v>
      </c>
      <c r="B4979" t="s">
        <v>142</v>
      </c>
      <c r="C4979" t="s">
        <v>63</v>
      </c>
      <c r="D4979" t="s">
        <v>61</v>
      </c>
      <c r="E4979">
        <v>2016</v>
      </c>
      <c r="F4979" t="s">
        <v>1</v>
      </c>
      <c r="G4979">
        <v>860</v>
      </c>
    </row>
    <row r="4980" spans="1:7" x14ac:dyDescent="0.2">
      <c r="A4980">
        <v>64</v>
      </c>
      <c r="B4980" t="s">
        <v>143</v>
      </c>
      <c r="C4980" t="s">
        <v>63</v>
      </c>
      <c r="D4980" t="s">
        <v>61</v>
      </c>
      <c r="E4980">
        <v>2016</v>
      </c>
      <c r="F4980" t="s">
        <v>134</v>
      </c>
      <c r="G4980">
        <v>650</v>
      </c>
    </row>
    <row r="4981" spans="1:7" x14ac:dyDescent="0.2">
      <c r="A4981">
        <v>64</v>
      </c>
      <c r="B4981" t="s">
        <v>143</v>
      </c>
      <c r="C4981" t="s">
        <v>63</v>
      </c>
      <c r="D4981" t="s">
        <v>61</v>
      </c>
      <c r="E4981">
        <v>2019</v>
      </c>
      <c r="F4981" t="s">
        <v>1</v>
      </c>
      <c r="G4981">
        <v>750</v>
      </c>
    </row>
    <row r="4982" spans="1:7" x14ac:dyDescent="0.2">
      <c r="A4982">
        <v>64</v>
      </c>
      <c r="B4982" t="s">
        <v>143</v>
      </c>
      <c r="C4982" t="s">
        <v>63</v>
      </c>
      <c r="D4982" t="s">
        <v>61</v>
      </c>
      <c r="E4982">
        <v>2018</v>
      </c>
      <c r="F4982" t="s">
        <v>0</v>
      </c>
      <c r="G4982">
        <v>699</v>
      </c>
    </row>
    <row r="4983" spans="1:7" x14ac:dyDescent="0.2">
      <c r="A4983">
        <v>64</v>
      </c>
      <c r="B4983" t="s">
        <v>143</v>
      </c>
      <c r="C4983" t="s">
        <v>63</v>
      </c>
      <c r="D4983" t="s">
        <v>61</v>
      </c>
      <c r="E4983">
        <v>2017</v>
      </c>
      <c r="F4983" t="s">
        <v>0</v>
      </c>
      <c r="G4983">
        <v>680</v>
      </c>
    </row>
    <row r="4984" spans="1:7" x14ac:dyDescent="0.2">
      <c r="A4984">
        <v>64</v>
      </c>
      <c r="B4984" t="s">
        <v>143</v>
      </c>
      <c r="C4984" t="s">
        <v>63</v>
      </c>
      <c r="D4984" t="s">
        <v>61</v>
      </c>
      <c r="E4984">
        <v>2018</v>
      </c>
      <c r="F4984" t="s">
        <v>1</v>
      </c>
      <c r="G4984">
        <v>715</v>
      </c>
    </row>
    <row r="4985" spans="1:7" x14ac:dyDescent="0.2">
      <c r="A4985">
        <v>64</v>
      </c>
      <c r="B4985" t="s">
        <v>143</v>
      </c>
      <c r="C4985" t="s">
        <v>63</v>
      </c>
      <c r="D4985" t="s">
        <v>61</v>
      </c>
      <c r="E4985">
        <v>2017</v>
      </c>
      <c r="F4985" t="s">
        <v>1</v>
      </c>
      <c r="G4985">
        <v>690</v>
      </c>
    </row>
    <row r="4986" spans="1:7" x14ac:dyDescent="0.2">
      <c r="A4986">
        <v>64</v>
      </c>
      <c r="B4986" t="s">
        <v>143</v>
      </c>
      <c r="C4986" t="s">
        <v>63</v>
      </c>
      <c r="D4986" t="s">
        <v>61</v>
      </c>
      <c r="E4986">
        <v>2019</v>
      </c>
      <c r="F4986" t="s">
        <v>0</v>
      </c>
      <c r="G4986">
        <v>720</v>
      </c>
    </row>
    <row r="4987" spans="1:7" x14ac:dyDescent="0.2">
      <c r="A4987">
        <v>64</v>
      </c>
      <c r="B4987" t="s">
        <v>143</v>
      </c>
      <c r="C4987" t="s">
        <v>63</v>
      </c>
      <c r="D4987" t="s">
        <v>61</v>
      </c>
      <c r="E4987">
        <v>2014</v>
      </c>
      <c r="F4987" t="s">
        <v>135</v>
      </c>
      <c r="G4987">
        <v>1068.8</v>
      </c>
    </row>
    <row r="4988" spans="1:7" x14ac:dyDescent="0.2">
      <c r="A4988">
        <v>64</v>
      </c>
      <c r="B4988" t="s">
        <v>143</v>
      </c>
      <c r="C4988" t="s">
        <v>63</v>
      </c>
      <c r="D4988" t="s">
        <v>61</v>
      </c>
      <c r="E4988">
        <v>2015</v>
      </c>
      <c r="F4988" t="s">
        <v>135</v>
      </c>
      <c r="G4988">
        <v>727.1</v>
      </c>
    </row>
    <row r="4989" spans="1:7" x14ac:dyDescent="0.2">
      <c r="A4989">
        <v>64</v>
      </c>
      <c r="B4989" t="s">
        <v>144</v>
      </c>
      <c r="C4989" t="s">
        <v>63</v>
      </c>
      <c r="D4989" t="s">
        <v>61</v>
      </c>
      <c r="E4989">
        <v>2016</v>
      </c>
      <c r="F4989" t="s">
        <v>135</v>
      </c>
      <c r="G4989">
        <v>760.9</v>
      </c>
    </row>
    <row r="4990" spans="1:7" x14ac:dyDescent="0.2">
      <c r="A4990">
        <v>64</v>
      </c>
      <c r="B4990" t="s">
        <v>144</v>
      </c>
      <c r="C4990" t="s">
        <v>63</v>
      </c>
      <c r="D4990" t="s">
        <v>61</v>
      </c>
      <c r="E4990">
        <v>2019</v>
      </c>
      <c r="F4990" t="s">
        <v>133</v>
      </c>
      <c r="G4990">
        <v>799.5</v>
      </c>
    </row>
    <row r="4991" spans="1:7" x14ac:dyDescent="0.2">
      <c r="A4991">
        <v>64</v>
      </c>
      <c r="B4991" t="s">
        <v>144</v>
      </c>
      <c r="C4991" t="s">
        <v>63</v>
      </c>
      <c r="D4991" t="s">
        <v>61</v>
      </c>
      <c r="E4991">
        <v>2018</v>
      </c>
      <c r="F4991" t="s">
        <v>133</v>
      </c>
      <c r="G4991">
        <v>783.9</v>
      </c>
    </row>
    <row r="4992" spans="1:7" x14ac:dyDescent="0.2">
      <c r="A4992">
        <v>64</v>
      </c>
      <c r="B4992" t="s">
        <v>144</v>
      </c>
      <c r="C4992" t="s">
        <v>63</v>
      </c>
      <c r="D4992" t="s">
        <v>61</v>
      </c>
      <c r="E4992">
        <v>2020</v>
      </c>
      <c r="F4992" t="s">
        <v>133</v>
      </c>
      <c r="G4992">
        <v>820</v>
      </c>
    </row>
    <row r="4993" spans="1:7" x14ac:dyDescent="0.2">
      <c r="A4993">
        <v>64</v>
      </c>
      <c r="B4993" t="s">
        <v>144</v>
      </c>
      <c r="C4993" t="s">
        <v>63</v>
      </c>
      <c r="D4993" t="s">
        <v>61</v>
      </c>
      <c r="E4993">
        <v>2017</v>
      </c>
      <c r="F4993" t="s">
        <v>134</v>
      </c>
      <c r="G4993">
        <v>779.5</v>
      </c>
    </row>
    <row r="4994" spans="1:7" x14ac:dyDescent="0.2">
      <c r="A4994">
        <v>64</v>
      </c>
      <c r="B4994" t="s">
        <v>144</v>
      </c>
      <c r="C4994" t="s">
        <v>63</v>
      </c>
      <c r="D4994" t="s">
        <v>61</v>
      </c>
      <c r="E4994">
        <v>2019</v>
      </c>
      <c r="F4994" t="s">
        <v>1</v>
      </c>
      <c r="G4994">
        <v>858.6</v>
      </c>
    </row>
    <row r="4995" spans="1:7" x14ac:dyDescent="0.2">
      <c r="A4995">
        <v>64</v>
      </c>
      <c r="B4995" t="s">
        <v>144</v>
      </c>
      <c r="C4995" t="s">
        <v>63</v>
      </c>
      <c r="D4995" t="s">
        <v>61</v>
      </c>
      <c r="E4995">
        <v>2018</v>
      </c>
      <c r="F4995" t="s">
        <v>1</v>
      </c>
      <c r="G4995">
        <v>814.3</v>
      </c>
    </row>
    <row r="4996" spans="1:7" x14ac:dyDescent="0.2">
      <c r="A4996">
        <v>64</v>
      </c>
      <c r="B4996" t="s">
        <v>144</v>
      </c>
      <c r="C4996" t="s">
        <v>63</v>
      </c>
      <c r="D4996" t="s">
        <v>61</v>
      </c>
      <c r="E4996">
        <v>2020</v>
      </c>
      <c r="F4996" t="s">
        <v>1</v>
      </c>
      <c r="G4996">
        <v>909</v>
      </c>
    </row>
    <row r="4997" spans="1:7" x14ac:dyDescent="0.2">
      <c r="A4997">
        <v>64</v>
      </c>
      <c r="B4997" t="s">
        <v>144</v>
      </c>
      <c r="C4997" t="s">
        <v>63</v>
      </c>
      <c r="D4997" t="s">
        <v>61</v>
      </c>
      <c r="E4997">
        <v>2018</v>
      </c>
      <c r="F4997" t="s">
        <v>0</v>
      </c>
      <c r="G4997">
        <v>799.6</v>
      </c>
    </row>
    <row r="4998" spans="1:7" x14ac:dyDescent="0.2">
      <c r="A4998">
        <v>64</v>
      </c>
      <c r="B4998" t="s">
        <v>144</v>
      </c>
      <c r="C4998" t="s">
        <v>63</v>
      </c>
      <c r="D4998" t="s">
        <v>61</v>
      </c>
      <c r="E4998">
        <v>2020</v>
      </c>
      <c r="F4998" t="s">
        <v>0</v>
      </c>
      <c r="G4998">
        <v>857.3</v>
      </c>
    </row>
    <row r="4999" spans="1:7" x14ac:dyDescent="0.2">
      <c r="A4999">
        <v>64</v>
      </c>
      <c r="B4999" t="s">
        <v>144</v>
      </c>
      <c r="C4999" t="s">
        <v>63</v>
      </c>
      <c r="D4999" t="s">
        <v>61</v>
      </c>
      <c r="E4999">
        <v>2019</v>
      </c>
      <c r="F4999" t="s">
        <v>0</v>
      </c>
      <c r="G4999">
        <v>825.1</v>
      </c>
    </row>
    <row r="5000" spans="1:7" x14ac:dyDescent="0.2">
      <c r="A5000">
        <v>64</v>
      </c>
      <c r="B5000" t="s">
        <v>144</v>
      </c>
      <c r="C5000" t="s">
        <v>63</v>
      </c>
      <c r="D5000" t="s">
        <v>61</v>
      </c>
      <c r="E5000">
        <v>2015</v>
      </c>
      <c r="F5000" t="s">
        <v>135</v>
      </c>
      <c r="G5000">
        <v>727.1</v>
      </c>
    </row>
    <row r="5001" spans="1:7" x14ac:dyDescent="0.2">
      <c r="A5001">
        <v>64</v>
      </c>
      <c r="B5001" t="s">
        <v>145</v>
      </c>
      <c r="C5001" t="s">
        <v>63</v>
      </c>
      <c r="D5001" t="s">
        <v>61</v>
      </c>
      <c r="E5001">
        <v>2017</v>
      </c>
      <c r="F5001" t="s">
        <v>135</v>
      </c>
      <c r="G5001">
        <v>1130.8</v>
      </c>
    </row>
    <row r="5002" spans="1:7" x14ac:dyDescent="0.2">
      <c r="A5002">
        <v>64</v>
      </c>
      <c r="B5002" t="s">
        <v>145</v>
      </c>
      <c r="C5002" t="s">
        <v>63</v>
      </c>
      <c r="D5002" t="s">
        <v>61</v>
      </c>
      <c r="E5002">
        <v>2020</v>
      </c>
      <c r="F5002" t="s">
        <v>0</v>
      </c>
      <c r="G5002">
        <v>1670</v>
      </c>
    </row>
    <row r="5003" spans="1:7" x14ac:dyDescent="0.2">
      <c r="A5003">
        <v>64</v>
      </c>
      <c r="B5003" t="s">
        <v>145</v>
      </c>
      <c r="C5003" t="s">
        <v>63</v>
      </c>
      <c r="D5003" t="s">
        <v>61</v>
      </c>
      <c r="E5003">
        <v>2019</v>
      </c>
      <c r="F5003" t="s">
        <v>0</v>
      </c>
      <c r="G5003">
        <v>1570</v>
      </c>
    </row>
    <row r="5004" spans="1:7" x14ac:dyDescent="0.2">
      <c r="A5004">
        <v>64</v>
      </c>
      <c r="B5004" t="s">
        <v>145</v>
      </c>
      <c r="C5004" t="s">
        <v>63</v>
      </c>
      <c r="D5004" t="s">
        <v>61</v>
      </c>
      <c r="E5004">
        <v>2021</v>
      </c>
      <c r="F5004" t="s">
        <v>0</v>
      </c>
      <c r="G5004">
        <v>1790</v>
      </c>
    </row>
    <row r="5005" spans="1:7" x14ac:dyDescent="0.2">
      <c r="A5005">
        <v>64</v>
      </c>
      <c r="B5005" t="s">
        <v>145</v>
      </c>
      <c r="C5005" t="s">
        <v>63</v>
      </c>
      <c r="D5005" t="s">
        <v>61</v>
      </c>
      <c r="E5005">
        <v>2018</v>
      </c>
      <c r="F5005" t="s">
        <v>134</v>
      </c>
      <c r="G5005">
        <v>1410</v>
      </c>
    </row>
    <row r="5006" spans="1:7" x14ac:dyDescent="0.2">
      <c r="A5006">
        <v>64</v>
      </c>
      <c r="B5006" t="s">
        <v>145</v>
      </c>
      <c r="C5006" t="s">
        <v>63</v>
      </c>
      <c r="D5006" t="s">
        <v>61</v>
      </c>
      <c r="E5006">
        <v>2020</v>
      </c>
      <c r="F5006" t="s">
        <v>1</v>
      </c>
      <c r="G5006">
        <v>1850</v>
      </c>
    </row>
    <row r="5007" spans="1:7" x14ac:dyDescent="0.2">
      <c r="A5007">
        <v>64</v>
      </c>
      <c r="B5007" t="s">
        <v>145</v>
      </c>
      <c r="C5007" t="s">
        <v>63</v>
      </c>
      <c r="D5007" t="s">
        <v>61</v>
      </c>
      <c r="E5007">
        <v>2019</v>
      </c>
      <c r="F5007" t="s">
        <v>1</v>
      </c>
      <c r="G5007">
        <v>1670</v>
      </c>
    </row>
    <row r="5008" spans="1:7" x14ac:dyDescent="0.2">
      <c r="A5008">
        <v>64</v>
      </c>
      <c r="B5008" t="s">
        <v>145</v>
      </c>
      <c r="C5008" t="s">
        <v>63</v>
      </c>
      <c r="D5008" t="s">
        <v>61</v>
      </c>
      <c r="E5008">
        <v>2021</v>
      </c>
      <c r="F5008" t="s">
        <v>1</v>
      </c>
      <c r="G5008">
        <v>2020</v>
      </c>
    </row>
    <row r="5009" spans="1:7" x14ac:dyDescent="0.2">
      <c r="A5009">
        <v>64</v>
      </c>
      <c r="B5009" t="s">
        <v>145</v>
      </c>
      <c r="C5009" t="s">
        <v>63</v>
      </c>
      <c r="D5009" t="s">
        <v>61</v>
      </c>
      <c r="E5009">
        <v>2019</v>
      </c>
      <c r="F5009" t="s">
        <v>133</v>
      </c>
      <c r="G5009">
        <v>1450</v>
      </c>
    </row>
    <row r="5010" spans="1:7" x14ac:dyDescent="0.2">
      <c r="A5010">
        <v>64</v>
      </c>
      <c r="B5010" t="s">
        <v>145</v>
      </c>
      <c r="C5010" t="s">
        <v>63</v>
      </c>
      <c r="D5010" t="s">
        <v>61</v>
      </c>
      <c r="E5010">
        <v>2021</v>
      </c>
      <c r="F5010" t="s">
        <v>133</v>
      </c>
      <c r="G5010">
        <v>1570</v>
      </c>
    </row>
    <row r="5011" spans="1:7" x14ac:dyDescent="0.2">
      <c r="A5011">
        <v>64</v>
      </c>
      <c r="B5011" t="s">
        <v>145</v>
      </c>
      <c r="C5011" t="s">
        <v>63</v>
      </c>
      <c r="D5011" t="s">
        <v>61</v>
      </c>
      <c r="E5011">
        <v>2020</v>
      </c>
      <c r="F5011" t="s">
        <v>133</v>
      </c>
      <c r="G5011">
        <v>1500</v>
      </c>
    </row>
    <row r="5012" spans="1:7" x14ac:dyDescent="0.2">
      <c r="A5012">
        <v>64</v>
      </c>
      <c r="B5012" t="s">
        <v>145</v>
      </c>
      <c r="C5012" t="s">
        <v>63</v>
      </c>
      <c r="D5012" t="s">
        <v>61</v>
      </c>
      <c r="E5012">
        <v>2016</v>
      </c>
      <c r="F5012" t="s">
        <v>135</v>
      </c>
      <c r="G5012">
        <v>741.1</v>
      </c>
    </row>
    <row r="5013" spans="1:7" x14ac:dyDescent="0.2">
      <c r="A5013">
        <v>64</v>
      </c>
      <c r="B5013" t="s">
        <v>146</v>
      </c>
      <c r="C5013" t="s">
        <v>63</v>
      </c>
      <c r="D5013" t="s">
        <v>61</v>
      </c>
      <c r="E5013">
        <v>2017</v>
      </c>
      <c r="F5013" t="s">
        <v>135</v>
      </c>
      <c r="G5013">
        <v>1130.8</v>
      </c>
    </row>
    <row r="5014" spans="1:7" x14ac:dyDescent="0.2">
      <c r="A5014">
        <v>64</v>
      </c>
      <c r="B5014" t="s">
        <v>146</v>
      </c>
      <c r="C5014" t="s">
        <v>63</v>
      </c>
      <c r="D5014" t="s">
        <v>61</v>
      </c>
      <c r="E5014">
        <v>2021</v>
      </c>
      <c r="F5014" t="s">
        <v>133</v>
      </c>
      <c r="G5014">
        <v>1670</v>
      </c>
    </row>
    <row r="5015" spans="1:7" x14ac:dyDescent="0.2">
      <c r="A5015">
        <v>64</v>
      </c>
      <c r="B5015" t="s">
        <v>146</v>
      </c>
      <c r="C5015" t="s">
        <v>63</v>
      </c>
      <c r="D5015" t="s">
        <v>61</v>
      </c>
      <c r="E5015">
        <v>2020</v>
      </c>
      <c r="F5015" t="s">
        <v>133</v>
      </c>
      <c r="G5015">
        <v>1631</v>
      </c>
    </row>
    <row r="5016" spans="1:7" x14ac:dyDescent="0.2">
      <c r="A5016">
        <v>64</v>
      </c>
      <c r="B5016" t="s">
        <v>146</v>
      </c>
      <c r="C5016" t="s">
        <v>63</v>
      </c>
      <c r="D5016" t="s">
        <v>61</v>
      </c>
      <c r="E5016">
        <v>2022</v>
      </c>
      <c r="F5016" t="s">
        <v>133</v>
      </c>
      <c r="G5016">
        <v>1743</v>
      </c>
    </row>
    <row r="5017" spans="1:7" x14ac:dyDescent="0.2">
      <c r="A5017">
        <v>64</v>
      </c>
      <c r="B5017" t="s">
        <v>146</v>
      </c>
      <c r="C5017" t="s">
        <v>63</v>
      </c>
      <c r="D5017" t="s">
        <v>61</v>
      </c>
      <c r="E5017">
        <v>2018</v>
      </c>
      <c r="F5017" t="s">
        <v>135</v>
      </c>
      <c r="G5017">
        <v>1269</v>
      </c>
    </row>
    <row r="5018" spans="1:7" x14ac:dyDescent="0.2">
      <c r="A5018">
        <v>64</v>
      </c>
      <c r="B5018" t="s">
        <v>146</v>
      </c>
      <c r="C5018" t="s">
        <v>63</v>
      </c>
      <c r="D5018" t="s">
        <v>61</v>
      </c>
      <c r="E5018">
        <v>2021</v>
      </c>
      <c r="F5018" t="s">
        <v>0</v>
      </c>
      <c r="G5018">
        <v>1790</v>
      </c>
    </row>
    <row r="5019" spans="1:7" x14ac:dyDescent="0.2">
      <c r="A5019">
        <v>64</v>
      </c>
      <c r="B5019" t="s">
        <v>146</v>
      </c>
      <c r="C5019" t="s">
        <v>63</v>
      </c>
      <c r="D5019" t="s">
        <v>61</v>
      </c>
      <c r="E5019">
        <v>2020</v>
      </c>
      <c r="F5019" t="s">
        <v>0</v>
      </c>
      <c r="G5019">
        <v>1670</v>
      </c>
    </row>
    <row r="5020" spans="1:7" x14ac:dyDescent="0.2">
      <c r="A5020">
        <v>64</v>
      </c>
      <c r="B5020" t="s">
        <v>146</v>
      </c>
      <c r="C5020" t="s">
        <v>63</v>
      </c>
      <c r="D5020" t="s">
        <v>61</v>
      </c>
      <c r="E5020">
        <v>2022</v>
      </c>
      <c r="F5020" t="s">
        <v>0</v>
      </c>
      <c r="G5020">
        <v>1911</v>
      </c>
    </row>
    <row r="5021" spans="1:7" x14ac:dyDescent="0.2">
      <c r="A5021">
        <v>64</v>
      </c>
      <c r="B5021" t="s">
        <v>146</v>
      </c>
      <c r="C5021" t="s">
        <v>63</v>
      </c>
      <c r="D5021" t="s">
        <v>61</v>
      </c>
      <c r="E5021">
        <v>2019</v>
      </c>
      <c r="F5021" t="s">
        <v>134</v>
      </c>
      <c r="G5021">
        <v>1550</v>
      </c>
    </row>
    <row r="5022" spans="1:7" x14ac:dyDescent="0.2">
      <c r="A5022">
        <v>64</v>
      </c>
      <c r="B5022" t="s">
        <v>146</v>
      </c>
      <c r="C5022" t="s">
        <v>63</v>
      </c>
      <c r="D5022" t="s">
        <v>61</v>
      </c>
      <c r="E5022">
        <v>2021</v>
      </c>
      <c r="F5022" t="s">
        <v>1</v>
      </c>
      <c r="G5022">
        <v>1870</v>
      </c>
    </row>
    <row r="5023" spans="1:7" x14ac:dyDescent="0.2">
      <c r="A5023">
        <v>64</v>
      </c>
      <c r="B5023" t="s">
        <v>146</v>
      </c>
      <c r="C5023" t="s">
        <v>63</v>
      </c>
      <c r="D5023" t="s">
        <v>61</v>
      </c>
      <c r="E5023">
        <v>2020</v>
      </c>
      <c r="F5023" t="s">
        <v>1</v>
      </c>
      <c r="G5023">
        <v>1710</v>
      </c>
    </row>
    <row r="5024" spans="1:7" x14ac:dyDescent="0.2">
      <c r="A5024">
        <v>64</v>
      </c>
      <c r="B5024" t="s">
        <v>146</v>
      </c>
      <c r="C5024" t="s">
        <v>63</v>
      </c>
      <c r="D5024" t="s">
        <v>61</v>
      </c>
      <c r="E5024">
        <v>2022</v>
      </c>
      <c r="F5024" t="s">
        <v>1</v>
      </c>
      <c r="G5024">
        <v>2030</v>
      </c>
    </row>
    <row r="5025" spans="1:7" x14ac:dyDescent="0.2">
      <c r="A5025">
        <v>65</v>
      </c>
      <c r="B5025" t="s">
        <v>136</v>
      </c>
      <c r="C5025" t="s">
        <v>62</v>
      </c>
      <c r="D5025" t="s">
        <v>7</v>
      </c>
      <c r="E5025">
        <v>2007</v>
      </c>
      <c r="F5025" t="s">
        <v>135</v>
      </c>
      <c r="G5025">
        <v>106.4</v>
      </c>
    </row>
    <row r="5026" spans="1:7" x14ac:dyDescent="0.2">
      <c r="A5026">
        <v>65</v>
      </c>
      <c r="B5026" t="s">
        <v>136</v>
      </c>
      <c r="C5026" t="s">
        <v>62</v>
      </c>
      <c r="D5026" t="s">
        <v>7</v>
      </c>
      <c r="E5026">
        <v>2008</v>
      </c>
      <c r="F5026" t="s">
        <v>135</v>
      </c>
      <c r="G5026">
        <v>110.4</v>
      </c>
    </row>
    <row r="5027" spans="1:7" x14ac:dyDescent="0.2">
      <c r="A5027">
        <v>65</v>
      </c>
      <c r="B5027" t="s">
        <v>136</v>
      </c>
      <c r="C5027" t="s">
        <v>62</v>
      </c>
      <c r="D5027" t="s">
        <v>7</v>
      </c>
      <c r="E5027">
        <v>2009</v>
      </c>
      <c r="F5027" t="s">
        <v>134</v>
      </c>
      <c r="G5027">
        <v>70.900000000000006</v>
      </c>
    </row>
    <row r="5028" spans="1:7" x14ac:dyDescent="0.2">
      <c r="A5028">
        <v>65</v>
      </c>
      <c r="B5028" t="s">
        <v>136</v>
      </c>
      <c r="C5028" t="s">
        <v>62</v>
      </c>
      <c r="D5028" t="s">
        <v>7</v>
      </c>
      <c r="E5028">
        <v>2010</v>
      </c>
      <c r="F5028" t="s">
        <v>0</v>
      </c>
      <c r="G5028">
        <v>97.433460076045634</v>
      </c>
    </row>
    <row r="5029" spans="1:7" x14ac:dyDescent="0.2">
      <c r="A5029">
        <v>65</v>
      </c>
      <c r="B5029" t="s">
        <v>136</v>
      </c>
      <c r="C5029" t="s">
        <v>62</v>
      </c>
      <c r="D5029" t="s">
        <v>7</v>
      </c>
      <c r="E5029">
        <v>2011</v>
      </c>
      <c r="F5029" t="s">
        <v>0</v>
      </c>
      <c r="G5029">
        <v>102.4390243902439</v>
      </c>
    </row>
    <row r="5030" spans="1:7" x14ac:dyDescent="0.2">
      <c r="A5030">
        <v>65</v>
      </c>
      <c r="B5030" t="s">
        <v>136</v>
      </c>
      <c r="C5030" t="s">
        <v>62</v>
      </c>
      <c r="D5030" t="s">
        <v>7</v>
      </c>
      <c r="E5030">
        <v>2011</v>
      </c>
      <c r="F5030" t="s">
        <v>1</v>
      </c>
      <c r="G5030">
        <v>104.76190476190476</v>
      </c>
    </row>
    <row r="5031" spans="1:7" x14ac:dyDescent="0.2">
      <c r="A5031">
        <v>65</v>
      </c>
      <c r="B5031" t="s">
        <v>136</v>
      </c>
      <c r="C5031" t="s">
        <v>62</v>
      </c>
      <c r="D5031" t="s">
        <v>7</v>
      </c>
      <c r="E5031">
        <v>2012</v>
      </c>
      <c r="F5031" t="s">
        <v>0</v>
      </c>
      <c r="G5031">
        <v>102.38095238095238</v>
      </c>
    </row>
    <row r="5032" spans="1:7" x14ac:dyDescent="0.2">
      <c r="A5032">
        <v>65</v>
      </c>
      <c r="B5032" t="s">
        <v>136</v>
      </c>
      <c r="C5032" t="s">
        <v>62</v>
      </c>
      <c r="D5032" t="s">
        <v>7</v>
      </c>
      <c r="E5032">
        <v>2012</v>
      </c>
      <c r="F5032" t="s">
        <v>1</v>
      </c>
      <c r="G5032">
        <v>104.54545454545455</v>
      </c>
    </row>
    <row r="5033" spans="1:7" x14ac:dyDescent="0.2">
      <c r="A5033">
        <v>65</v>
      </c>
      <c r="B5033" t="s">
        <v>136</v>
      </c>
      <c r="C5033" t="s">
        <v>62</v>
      </c>
      <c r="D5033" t="s">
        <v>7</v>
      </c>
      <c r="E5033">
        <v>2010</v>
      </c>
      <c r="F5033" t="s">
        <v>1</v>
      </c>
      <c r="G5033">
        <v>99.809885931558938</v>
      </c>
    </row>
    <row r="5034" spans="1:7" x14ac:dyDescent="0.2">
      <c r="A5034">
        <v>65</v>
      </c>
      <c r="B5034" t="s">
        <v>137</v>
      </c>
      <c r="C5034" t="s">
        <v>62</v>
      </c>
      <c r="D5034" t="s">
        <v>7</v>
      </c>
      <c r="E5034">
        <v>2008</v>
      </c>
      <c r="F5034" t="s">
        <v>135</v>
      </c>
      <c r="G5034">
        <v>110.4</v>
      </c>
    </row>
    <row r="5035" spans="1:7" x14ac:dyDescent="0.2">
      <c r="A5035">
        <v>65</v>
      </c>
      <c r="B5035" t="s">
        <v>137</v>
      </c>
      <c r="C5035" t="s">
        <v>62</v>
      </c>
      <c r="D5035" t="s">
        <v>7</v>
      </c>
      <c r="E5035">
        <v>2012</v>
      </c>
      <c r="F5035" t="s">
        <v>1</v>
      </c>
      <c r="G5035">
        <v>104.10297666934835</v>
      </c>
    </row>
    <row r="5036" spans="1:7" x14ac:dyDescent="0.2">
      <c r="A5036">
        <v>65</v>
      </c>
      <c r="B5036" t="s">
        <v>137</v>
      </c>
      <c r="C5036" t="s">
        <v>62</v>
      </c>
      <c r="D5036" t="s">
        <v>7</v>
      </c>
      <c r="E5036">
        <v>2011</v>
      </c>
      <c r="F5036" t="s">
        <v>0</v>
      </c>
      <c r="G5036">
        <v>101.7</v>
      </c>
    </row>
    <row r="5037" spans="1:7" x14ac:dyDescent="0.2">
      <c r="A5037">
        <v>65</v>
      </c>
      <c r="B5037" t="s">
        <v>137</v>
      </c>
      <c r="C5037" t="s">
        <v>62</v>
      </c>
      <c r="D5037" t="s">
        <v>7</v>
      </c>
      <c r="E5037">
        <v>2009</v>
      </c>
      <c r="F5037" t="s">
        <v>135</v>
      </c>
      <c r="G5037">
        <v>70.299231702385768</v>
      </c>
    </row>
    <row r="5038" spans="1:7" x14ac:dyDescent="0.2">
      <c r="A5038">
        <v>65</v>
      </c>
      <c r="B5038" t="s">
        <v>137</v>
      </c>
      <c r="C5038" t="s">
        <v>62</v>
      </c>
      <c r="D5038" t="s">
        <v>7</v>
      </c>
      <c r="E5038">
        <v>2013</v>
      </c>
      <c r="F5038" t="s">
        <v>0</v>
      </c>
      <c r="G5038">
        <v>102.01288244766506</v>
      </c>
    </row>
    <row r="5039" spans="1:7" x14ac:dyDescent="0.2">
      <c r="A5039">
        <v>65</v>
      </c>
      <c r="B5039" t="s">
        <v>137</v>
      </c>
      <c r="C5039" t="s">
        <v>62</v>
      </c>
      <c r="D5039" t="s">
        <v>7</v>
      </c>
      <c r="E5039">
        <v>2011</v>
      </c>
      <c r="F5039" t="s">
        <v>1</v>
      </c>
      <c r="G5039">
        <v>103.41098169717138</v>
      </c>
    </row>
    <row r="5040" spans="1:7" x14ac:dyDescent="0.2">
      <c r="A5040">
        <v>65</v>
      </c>
      <c r="B5040" t="s">
        <v>137</v>
      </c>
      <c r="C5040" t="s">
        <v>62</v>
      </c>
      <c r="D5040" t="s">
        <v>7</v>
      </c>
      <c r="E5040">
        <v>2010</v>
      </c>
      <c r="F5040" t="s">
        <v>134</v>
      </c>
      <c r="G5040">
        <v>115.2334387882274</v>
      </c>
    </row>
    <row r="5041" spans="1:7" x14ac:dyDescent="0.2">
      <c r="A5041">
        <v>65</v>
      </c>
      <c r="B5041" t="s">
        <v>137</v>
      </c>
      <c r="C5041" t="s">
        <v>62</v>
      </c>
      <c r="D5041" t="s">
        <v>7</v>
      </c>
      <c r="E5041">
        <v>2013</v>
      </c>
      <c r="F5041" t="s">
        <v>1</v>
      </c>
      <c r="G5041">
        <v>104.32766615146831</v>
      </c>
    </row>
    <row r="5042" spans="1:7" x14ac:dyDescent="0.2">
      <c r="A5042">
        <v>65</v>
      </c>
      <c r="B5042" t="s">
        <v>137</v>
      </c>
      <c r="C5042" t="s">
        <v>62</v>
      </c>
      <c r="D5042" t="s">
        <v>7</v>
      </c>
      <c r="E5042">
        <v>2012</v>
      </c>
      <c r="F5042" t="s">
        <v>0</v>
      </c>
      <c r="G5042">
        <v>101.63666121112928</v>
      </c>
    </row>
    <row r="5043" spans="1:7" x14ac:dyDescent="0.2">
      <c r="A5043">
        <v>65</v>
      </c>
      <c r="B5043" t="s">
        <v>138</v>
      </c>
      <c r="C5043" t="s">
        <v>62</v>
      </c>
      <c r="D5043" t="s">
        <v>7</v>
      </c>
      <c r="E5043">
        <v>2011</v>
      </c>
      <c r="F5043" t="s">
        <v>134</v>
      </c>
      <c r="G5043">
        <v>104.73680654098249</v>
      </c>
    </row>
    <row r="5044" spans="1:7" x14ac:dyDescent="0.2">
      <c r="A5044">
        <v>65</v>
      </c>
      <c r="B5044" t="s">
        <v>138</v>
      </c>
      <c r="C5044" t="s">
        <v>62</v>
      </c>
      <c r="D5044" t="s">
        <v>7</v>
      </c>
      <c r="E5044">
        <v>2013</v>
      </c>
      <c r="F5044" t="s">
        <v>0</v>
      </c>
      <c r="G5044">
        <v>101.89873417721519</v>
      </c>
    </row>
    <row r="5045" spans="1:7" x14ac:dyDescent="0.2">
      <c r="A5045">
        <v>65</v>
      </c>
      <c r="B5045" t="s">
        <v>138</v>
      </c>
      <c r="C5045" t="s">
        <v>62</v>
      </c>
      <c r="D5045" t="s">
        <v>7</v>
      </c>
      <c r="E5045">
        <v>2012</v>
      </c>
      <c r="F5045" t="s">
        <v>0</v>
      </c>
      <c r="G5045">
        <v>101.93548387096774</v>
      </c>
    </row>
    <row r="5046" spans="1:7" x14ac:dyDescent="0.2">
      <c r="A5046">
        <v>65</v>
      </c>
      <c r="B5046" t="s">
        <v>138</v>
      </c>
      <c r="C5046" t="s">
        <v>62</v>
      </c>
      <c r="D5046" t="s">
        <v>7</v>
      </c>
      <c r="E5046">
        <v>2013</v>
      </c>
      <c r="F5046" t="s">
        <v>1</v>
      </c>
      <c r="G5046">
        <v>104.32098765432099</v>
      </c>
    </row>
    <row r="5047" spans="1:7" x14ac:dyDescent="0.2">
      <c r="A5047">
        <v>65</v>
      </c>
      <c r="B5047" t="s">
        <v>138</v>
      </c>
      <c r="C5047" t="s">
        <v>62</v>
      </c>
      <c r="D5047" t="s">
        <v>7</v>
      </c>
      <c r="E5047">
        <v>2012</v>
      </c>
      <c r="F5047" t="s">
        <v>1</v>
      </c>
      <c r="G5047">
        <v>104.51612903225806</v>
      </c>
    </row>
    <row r="5048" spans="1:7" x14ac:dyDescent="0.2">
      <c r="A5048">
        <v>65</v>
      </c>
      <c r="B5048" t="s">
        <v>138</v>
      </c>
      <c r="C5048" t="s">
        <v>62</v>
      </c>
      <c r="D5048" t="s">
        <v>7</v>
      </c>
      <c r="E5048">
        <v>2010</v>
      </c>
      <c r="F5048" t="s">
        <v>135</v>
      </c>
      <c r="G5048">
        <v>141.80000000000001</v>
      </c>
    </row>
    <row r="5049" spans="1:7" x14ac:dyDescent="0.2">
      <c r="A5049">
        <v>65</v>
      </c>
      <c r="B5049" t="s">
        <v>138</v>
      </c>
      <c r="C5049" t="s">
        <v>62</v>
      </c>
      <c r="D5049" t="s">
        <v>7</v>
      </c>
      <c r="E5049">
        <v>2014</v>
      </c>
      <c r="F5049" t="s">
        <v>0</v>
      </c>
      <c r="G5049">
        <v>101.55279503105589</v>
      </c>
    </row>
    <row r="5050" spans="1:7" x14ac:dyDescent="0.2">
      <c r="A5050">
        <v>65</v>
      </c>
      <c r="B5050" t="s">
        <v>138</v>
      </c>
      <c r="C5050" t="s">
        <v>62</v>
      </c>
      <c r="D5050" t="s">
        <v>7</v>
      </c>
      <c r="E5050">
        <v>2014</v>
      </c>
      <c r="F5050" t="s">
        <v>1</v>
      </c>
      <c r="G5050">
        <v>104.73372781065089</v>
      </c>
    </row>
    <row r="5051" spans="1:7" x14ac:dyDescent="0.2">
      <c r="A5051">
        <v>65</v>
      </c>
      <c r="B5051" t="s">
        <v>139</v>
      </c>
      <c r="C5051" t="s">
        <v>62</v>
      </c>
      <c r="D5051" t="s">
        <v>7</v>
      </c>
      <c r="E5051">
        <v>2013</v>
      </c>
      <c r="F5051" t="s">
        <v>1</v>
      </c>
      <c r="G5051">
        <v>102</v>
      </c>
    </row>
    <row r="5052" spans="1:7" x14ac:dyDescent="0.2">
      <c r="A5052">
        <v>65</v>
      </c>
      <c r="B5052" t="s">
        <v>139</v>
      </c>
      <c r="C5052" t="s">
        <v>62</v>
      </c>
      <c r="D5052" t="s">
        <v>7</v>
      </c>
      <c r="E5052">
        <v>2015</v>
      </c>
      <c r="F5052" t="s">
        <v>0</v>
      </c>
      <c r="G5052">
        <v>100.5</v>
      </c>
    </row>
    <row r="5053" spans="1:7" x14ac:dyDescent="0.2">
      <c r="A5053">
        <v>65</v>
      </c>
      <c r="B5053" t="s">
        <v>139</v>
      </c>
      <c r="C5053" t="s">
        <v>62</v>
      </c>
      <c r="D5053" t="s">
        <v>7</v>
      </c>
      <c r="E5053">
        <v>2011</v>
      </c>
      <c r="F5053" t="s">
        <v>135</v>
      </c>
      <c r="G5053">
        <v>103.2</v>
      </c>
    </row>
    <row r="5054" spans="1:7" x14ac:dyDescent="0.2">
      <c r="A5054">
        <v>65</v>
      </c>
      <c r="B5054" t="s">
        <v>139</v>
      </c>
      <c r="C5054" t="s">
        <v>62</v>
      </c>
      <c r="D5054" t="s">
        <v>7</v>
      </c>
      <c r="E5054">
        <v>2014</v>
      </c>
      <c r="F5054" t="s">
        <v>0</v>
      </c>
      <c r="G5054">
        <v>100.8</v>
      </c>
    </row>
    <row r="5055" spans="1:7" x14ac:dyDescent="0.2">
      <c r="A5055">
        <v>65</v>
      </c>
      <c r="B5055" t="s">
        <v>139</v>
      </c>
      <c r="C5055" t="s">
        <v>62</v>
      </c>
      <c r="D5055" t="s">
        <v>7</v>
      </c>
      <c r="E5055">
        <v>2015</v>
      </c>
      <c r="F5055" t="s">
        <v>1</v>
      </c>
      <c r="G5055">
        <v>101.6</v>
      </c>
    </row>
    <row r="5056" spans="1:7" x14ac:dyDescent="0.2">
      <c r="A5056">
        <v>65</v>
      </c>
      <c r="B5056" t="s">
        <v>139</v>
      </c>
      <c r="C5056" t="s">
        <v>62</v>
      </c>
      <c r="D5056" t="s">
        <v>7</v>
      </c>
      <c r="E5056">
        <v>2012</v>
      </c>
      <c r="F5056" t="s">
        <v>134</v>
      </c>
      <c r="G5056">
        <v>100.7</v>
      </c>
    </row>
    <row r="5057" spans="1:7" x14ac:dyDescent="0.2">
      <c r="A5057">
        <v>65</v>
      </c>
      <c r="B5057" t="s">
        <v>139</v>
      </c>
      <c r="C5057" t="s">
        <v>62</v>
      </c>
      <c r="D5057" t="s">
        <v>7</v>
      </c>
      <c r="E5057">
        <v>2014</v>
      </c>
      <c r="F5057" t="s">
        <v>1</v>
      </c>
      <c r="G5057">
        <v>102.3</v>
      </c>
    </row>
    <row r="5058" spans="1:7" x14ac:dyDescent="0.2">
      <c r="A5058">
        <v>65</v>
      </c>
      <c r="B5058" t="s">
        <v>139</v>
      </c>
      <c r="C5058" t="s">
        <v>62</v>
      </c>
      <c r="D5058" t="s">
        <v>7</v>
      </c>
      <c r="E5058">
        <v>2013</v>
      </c>
      <c r="F5058" t="s">
        <v>0</v>
      </c>
      <c r="G5058">
        <v>100.7</v>
      </c>
    </row>
    <row r="5059" spans="1:7" x14ac:dyDescent="0.2">
      <c r="A5059">
        <v>65</v>
      </c>
      <c r="B5059" t="s">
        <v>140</v>
      </c>
      <c r="C5059" t="s">
        <v>62</v>
      </c>
      <c r="D5059" t="s">
        <v>7</v>
      </c>
      <c r="E5059">
        <v>2011</v>
      </c>
      <c r="F5059" t="s">
        <v>135</v>
      </c>
      <c r="G5059">
        <v>102.7</v>
      </c>
    </row>
    <row r="5060" spans="1:7" x14ac:dyDescent="0.2">
      <c r="A5060">
        <v>65</v>
      </c>
      <c r="B5060" t="s">
        <v>140</v>
      </c>
      <c r="C5060" t="s">
        <v>62</v>
      </c>
      <c r="D5060" t="s">
        <v>7</v>
      </c>
      <c r="E5060">
        <v>2015</v>
      </c>
      <c r="F5060" t="s">
        <v>1</v>
      </c>
      <c r="G5060">
        <v>105.60000000000001</v>
      </c>
    </row>
    <row r="5061" spans="1:7" x14ac:dyDescent="0.2">
      <c r="A5061">
        <v>65</v>
      </c>
      <c r="B5061" t="s">
        <v>140</v>
      </c>
      <c r="C5061" t="s">
        <v>62</v>
      </c>
      <c r="D5061" t="s">
        <v>7</v>
      </c>
      <c r="E5061">
        <v>2014</v>
      </c>
      <c r="F5061" t="s">
        <v>0</v>
      </c>
      <c r="G5061">
        <v>100.90090090090089</v>
      </c>
    </row>
    <row r="5062" spans="1:7" x14ac:dyDescent="0.2">
      <c r="A5062">
        <v>65</v>
      </c>
      <c r="B5062" t="s">
        <v>140</v>
      </c>
      <c r="C5062" t="s">
        <v>62</v>
      </c>
      <c r="D5062" t="s">
        <v>7</v>
      </c>
      <c r="E5062">
        <v>2012</v>
      </c>
      <c r="F5062" t="s">
        <v>135</v>
      </c>
      <c r="G5062">
        <v>83.6</v>
      </c>
    </row>
    <row r="5063" spans="1:7" x14ac:dyDescent="0.2">
      <c r="A5063">
        <v>65</v>
      </c>
      <c r="B5063" t="s">
        <v>140</v>
      </c>
      <c r="C5063" t="s">
        <v>62</v>
      </c>
      <c r="D5063" t="s">
        <v>7</v>
      </c>
      <c r="E5063">
        <v>2016</v>
      </c>
      <c r="F5063" t="s">
        <v>0</v>
      </c>
      <c r="G5063">
        <v>103.94736842105263</v>
      </c>
    </row>
    <row r="5064" spans="1:7" x14ac:dyDescent="0.2">
      <c r="A5064">
        <v>65</v>
      </c>
      <c r="B5064" t="s">
        <v>140</v>
      </c>
      <c r="C5064" t="s">
        <v>62</v>
      </c>
      <c r="D5064" t="s">
        <v>7</v>
      </c>
      <c r="E5064">
        <v>2014</v>
      </c>
      <c r="F5064" t="s">
        <v>1</v>
      </c>
      <c r="G5064">
        <v>112.61261261261262</v>
      </c>
    </row>
    <row r="5065" spans="1:7" x14ac:dyDescent="0.2">
      <c r="A5065">
        <v>65</v>
      </c>
      <c r="B5065" t="s">
        <v>140</v>
      </c>
      <c r="C5065" t="s">
        <v>62</v>
      </c>
      <c r="D5065" t="s">
        <v>7</v>
      </c>
      <c r="E5065">
        <v>2013</v>
      </c>
      <c r="F5065" t="s">
        <v>134</v>
      </c>
      <c r="G5065">
        <v>88.516746411483254</v>
      </c>
    </row>
    <row r="5066" spans="1:7" x14ac:dyDescent="0.2">
      <c r="A5066">
        <v>65</v>
      </c>
      <c r="B5066" t="s">
        <v>140</v>
      </c>
      <c r="C5066" t="s">
        <v>62</v>
      </c>
      <c r="D5066" t="s">
        <v>7</v>
      </c>
      <c r="E5066">
        <v>2016</v>
      </c>
      <c r="F5066" t="s">
        <v>1</v>
      </c>
      <c r="G5066">
        <v>106.06060606060606</v>
      </c>
    </row>
    <row r="5067" spans="1:7" x14ac:dyDescent="0.2">
      <c r="A5067">
        <v>65</v>
      </c>
      <c r="B5067" t="s">
        <v>140</v>
      </c>
      <c r="C5067" t="s">
        <v>62</v>
      </c>
      <c r="D5067" t="s">
        <v>7</v>
      </c>
      <c r="E5067">
        <v>2015</v>
      </c>
      <c r="F5067" t="s">
        <v>0</v>
      </c>
      <c r="G5067">
        <v>101.78571428571428</v>
      </c>
    </row>
    <row r="5068" spans="1:7" x14ac:dyDescent="0.2">
      <c r="A5068">
        <v>65</v>
      </c>
      <c r="B5068" t="s">
        <v>141</v>
      </c>
      <c r="C5068" t="s">
        <v>62</v>
      </c>
      <c r="D5068" t="s">
        <v>7</v>
      </c>
      <c r="E5068">
        <v>2014</v>
      </c>
      <c r="F5068" t="s">
        <v>134</v>
      </c>
      <c r="G5068">
        <v>121.69360764144012</v>
      </c>
    </row>
    <row r="5069" spans="1:7" x14ac:dyDescent="0.2">
      <c r="A5069">
        <v>65</v>
      </c>
      <c r="B5069" t="s">
        <v>141</v>
      </c>
      <c r="C5069" t="s">
        <v>62</v>
      </c>
      <c r="D5069" t="s">
        <v>7</v>
      </c>
      <c r="E5069">
        <v>2016</v>
      </c>
      <c r="F5069" t="s">
        <v>0</v>
      </c>
      <c r="G5069">
        <v>101.82975338106603</v>
      </c>
    </row>
    <row r="5070" spans="1:7" x14ac:dyDescent="0.2">
      <c r="A5070">
        <v>65</v>
      </c>
      <c r="B5070" t="s">
        <v>141</v>
      </c>
      <c r="C5070" t="s">
        <v>62</v>
      </c>
      <c r="D5070" t="s">
        <v>7</v>
      </c>
      <c r="E5070">
        <v>2015</v>
      </c>
      <c r="F5070" t="s">
        <v>0</v>
      </c>
      <c r="G5070">
        <v>94.867924528301884</v>
      </c>
    </row>
    <row r="5071" spans="1:7" x14ac:dyDescent="0.2">
      <c r="A5071">
        <v>65</v>
      </c>
      <c r="B5071" t="s">
        <v>141</v>
      </c>
      <c r="C5071" t="s">
        <v>62</v>
      </c>
      <c r="D5071" t="s">
        <v>7</v>
      </c>
      <c r="E5071">
        <v>2012</v>
      </c>
      <c r="F5071" t="s">
        <v>135</v>
      </c>
      <c r="G5071">
        <v>83.6</v>
      </c>
    </row>
    <row r="5072" spans="1:7" x14ac:dyDescent="0.2">
      <c r="A5072">
        <v>65</v>
      </c>
      <c r="B5072" t="s">
        <v>141</v>
      </c>
      <c r="C5072" t="s">
        <v>62</v>
      </c>
      <c r="D5072" t="s">
        <v>7</v>
      </c>
      <c r="E5072">
        <v>2016</v>
      </c>
      <c r="F5072" t="s">
        <v>1</v>
      </c>
      <c r="G5072">
        <v>102.5925925925926</v>
      </c>
    </row>
    <row r="5073" spans="1:7" x14ac:dyDescent="0.2">
      <c r="A5073">
        <v>65</v>
      </c>
      <c r="B5073" t="s">
        <v>141</v>
      </c>
      <c r="C5073" t="s">
        <v>62</v>
      </c>
      <c r="D5073" t="s">
        <v>7</v>
      </c>
      <c r="E5073">
        <v>2015</v>
      </c>
      <c r="F5073" t="s">
        <v>1</v>
      </c>
      <c r="G5073">
        <v>101.88679245283019</v>
      </c>
    </row>
    <row r="5074" spans="1:7" x14ac:dyDescent="0.2">
      <c r="A5074">
        <v>65</v>
      </c>
      <c r="B5074" t="s">
        <v>141</v>
      </c>
      <c r="C5074" t="s">
        <v>62</v>
      </c>
      <c r="D5074" t="s">
        <v>7</v>
      </c>
      <c r="E5074">
        <v>2013</v>
      </c>
      <c r="F5074" t="s">
        <v>135</v>
      </c>
      <c r="G5074">
        <v>86.82615629984052</v>
      </c>
    </row>
    <row r="5075" spans="1:7" x14ac:dyDescent="0.2">
      <c r="A5075">
        <v>65</v>
      </c>
      <c r="B5075" t="s">
        <v>141</v>
      </c>
      <c r="C5075" t="s">
        <v>62</v>
      </c>
      <c r="D5075" t="s">
        <v>7</v>
      </c>
      <c r="E5075">
        <v>2017</v>
      </c>
      <c r="F5075" t="s">
        <v>0</v>
      </c>
      <c r="G5075">
        <v>101.71875</v>
      </c>
    </row>
    <row r="5076" spans="1:7" x14ac:dyDescent="0.2">
      <c r="A5076">
        <v>65</v>
      </c>
      <c r="B5076" t="s">
        <v>141</v>
      </c>
      <c r="C5076" t="s">
        <v>62</v>
      </c>
      <c r="D5076" t="s">
        <v>7</v>
      </c>
      <c r="E5076">
        <v>2017</v>
      </c>
      <c r="F5076" t="s">
        <v>1</v>
      </c>
      <c r="G5076">
        <v>103.24909747292419</v>
      </c>
    </row>
    <row r="5077" spans="1:7" x14ac:dyDescent="0.2">
      <c r="A5077">
        <v>65</v>
      </c>
      <c r="B5077" t="s">
        <v>142</v>
      </c>
      <c r="C5077" t="s">
        <v>62</v>
      </c>
      <c r="D5077" t="s">
        <v>7</v>
      </c>
      <c r="E5077">
        <v>2017</v>
      </c>
      <c r="F5077" t="s">
        <v>0</v>
      </c>
      <c r="G5077">
        <v>104.87804878048782</v>
      </c>
    </row>
    <row r="5078" spans="1:7" x14ac:dyDescent="0.2">
      <c r="A5078">
        <v>65</v>
      </c>
      <c r="B5078" t="s">
        <v>142</v>
      </c>
      <c r="C5078" t="s">
        <v>62</v>
      </c>
      <c r="D5078" t="s">
        <v>7</v>
      </c>
      <c r="E5078">
        <v>2018</v>
      </c>
      <c r="F5078" t="s">
        <v>1</v>
      </c>
      <c r="G5078">
        <v>104.44444444444444</v>
      </c>
    </row>
    <row r="5079" spans="1:7" x14ac:dyDescent="0.2">
      <c r="A5079">
        <v>65</v>
      </c>
      <c r="B5079" t="s">
        <v>142</v>
      </c>
      <c r="C5079" t="s">
        <v>62</v>
      </c>
      <c r="D5079" t="s">
        <v>7</v>
      </c>
      <c r="E5079">
        <v>2015</v>
      </c>
      <c r="F5079" t="s">
        <v>134</v>
      </c>
      <c r="G5079">
        <v>76.72155688622756</v>
      </c>
    </row>
    <row r="5080" spans="1:7" x14ac:dyDescent="0.2">
      <c r="A5080">
        <v>65</v>
      </c>
      <c r="B5080" t="s">
        <v>142</v>
      </c>
      <c r="C5080" t="s">
        <v>62</v>
      </c>
      <c r="D5080" t="s">
        <v>7</v>
      </c>
      <c r="E5080">
        <v>2017</v>
      </c>
      <c r="F5080" t="s">
        <v>1</v>
      </c>
      <c r="G5080">
        <v>104.65116279069768</v>
      </c>
    </row>
    <row r="5081" spans="1:7" x14ac:dyDescent="0.2">
      <c r="A5081">
        <v>65</v>
      </c>
      <c r="B5081" t="s">
        <v>142</v>
      </c>
      <c r="C5081" t="s">
        <v>62</v>
      </c>
      <c r="D5081" t="s">
        <v>7</v>
      </c>
      <c r="E5081">
        <v>2013</v>
      </c>
      <c r="F5081" t="s">
        <v>135</v>
      </c>
      <c r="G5081">
        <v>86.8</v>
      </c>
    </row>
    <row r="5082" spans="1:7" x14ac:dyDescent="0.2">
      <c r="A5082">
        <v>65</v>
      </c>
      <c r="B5082" t="s">
        <v>142</v>
      </c>
      <c r="C5082" t="s">
        <v>62</v>
      </c>
      <c r="D5082" t="s">
        <v>7</v>
      </c>
      <c r="E5082">
        <v>2016</v>
      </c>
      <c r="F5082" t="s">
        <v>0</v>
      </c>
      <c r="G5082">
        <v>100.00000000000001</v>
      </c>
    </row>
    <row r="5083" spans="1:7" x14ac:dyDescent="0.2">
      <c r="A5083">
        <v>65</v>
      </c>
      <c r="B5083" t="s">
        <v>142</v>
      </c>
      <c r="C5083" t="s">
        <v>62</v>
      </c>
      <c r="D5083" t="s">
        <v>7</v>
      </c>
      <c r="E5083">
        <v>2018</v>
      </c>
      <c r="F5083" t="s">
        <v>0</v>
      </c>
      <c r="G5083">
        <v>104.65116279069768</v>
      </c>
    </row>
    <row r="5084" spans="1:7" x14ac:dyDescent="0.2">
      <c r="A5084">
        <v>65</v>
      </c>
      <c r="B5084" t="s">
        <v>142</v>
      </c>
      <c r="C5084" t="s">
        <v>62</v>
      </c>
      <c r="D5084" t="s">
        <v>7</v>
      </c>
      <c r="E5084">
        <v>2014</v>
      </c>
      <c r="F5084" t="s">
        <v>135</v>
      </c>
      <c r="G5084">
        <v>98.163115356355618</v>
      </c>
    </row>
    <row r="5085" spans="1:7" x14ac:dyDescent="0.2">
      <c r="A5085">
        <v>65</v>
      </c>
      <c r="B5085" t="s">
        <v>142</v>
      </c>
      <c r="C5085" t="s">
        <v>62</v>
      </c>
      <c r="D5085" t="s">
        <v>7</v>
      </c>
      <c r="E5085">
        <v>2016</v>
      </c>
      <c r="F5085" t="s">
        <v>1</v>
      </c>
      <c r="G5085">
        <v>104.87804878048782</v>
      </c>
    </row>
    <row r="5086" spans="1:7" x14ac:dyDescent="0.2">
      <c r="A5086">
        <v>65</v>
      </c>
      <c r="B5086" t="s">
        <v>143</v>
      </c>
      <c r="C5086" t="s">
        <v>62</v>
      </c>
      <c r="D5086" t="s">
        <v>7</v>
      </c>
      <c r="E5086">
        <v>2016</v>
      </c>
      <c r="F5086" t="s">
        <v>134</v>
      </c>
      <c r="G5086">
        <v>89.396231605006193</v>
      </c>
    </row>
    <row r="5087" spans="1:7" x14ac:dyDescent="0.2">
      <c r="A5087">
        <v>65</v>
      </c>
      <c r="B5087" t="s">
        <v>143</v>
      </c>
      <c r="C5087" t="s">
        <v>62</v>
      </c>
      <c r="D5087" t="s">
        <v>7</v>
      </c>
      <c r="E5087">
        <v>2019</v>
      </c>
      <c r="F5087" t="s">
        <v>1</v>
      </c>
      <c r="G5087">
        <v>104.89510489510489</v>
      </c>
    </row>
    <row r="5088" spans="1:7" x14ac:dyDescent="0.2">
      <c r="A5088">
        <v>65</v>
      </c>
      <c r="B5088" t="s">
        <v>143</v>
      </c>
      <c r="C5088" t="s">
        <v>62</v>
      </c>
      <c r="D5088" t="s">
        <v>7</v>
      </c>
      <c r="E5088">
        <v>2018</v>
      </c>
      <c r="F5088" t="s">
        <v>0</v>
      </c>
      <c r="G5088">
        <v>102.79411764705883</v>
      </c>
    </row>
    <row r="5089" spans="1:7" x14ac:dyDescent="0.2">
      <c r="A5089">
        <v>65</v>
      </c>
      <c r="B5089" t="s">
        <v>143</v>
      </c>
      <c r="C5089" t="s">
        <v>62</v>
      </c>
      <c r="D5089" t="s">
        <v>7</v>
      </c>
      <c r="E5089">
        <v>2017</v>
      </c>
      <c r="F5089" t="s">
        <v>0</v>
      </c>
      <c r="G5089">
        <v>104.61538461538461</v>
      </c>
    </row>
    <row r="5090" spans="1:7" x14ac:dyDescent="0.2">
      <c r="A5090">
        <v>65</v>
      </c>
      <c r="B5090" t="s">
        <v>143</v>
      </c>
      <c r="C5090" t="s">
        <v>62</v>
      </c>
      <c r="D5090" t="s">
        <v>7</v>
      </c>
      <c r="E5090">
        <v>2018</v>
      </c>
      <c r="F5090" t="s">
        <v>1</v>
      </c>
      <c r="G5090">
        <v>103.62318840579709</v>
      </c>
    </row>
    <row r="5091" spans="1:7" x14ac:dyDescent="0.2">
      <c r="A5091">
        <v>65</v>
      </c>
      <c r="B5091" t="s">
        <v>143</v>
      </c>
      <c r="C5091" t="s">
        <v>62</v>
      </c>
      <c r="D5091" t="s">
        <v>7</v>
      </c>
      <c r="E5091">
        <v>2017</v>
      </c>
      <c r="F5091" t="s">
        <v>1</v>
      </c>
      <c r="G5091">
        <v>106.15384615384616</v>
      </c>
    </row>
    <row r="5092" spans="1:7" x14ac:dyDescent="0.2">
      <c r="A5092">
        <v>65</v>
      </c>
      <c r="B5092" t="s">
        <v>143</v>
      </c>
      <c r="C5092" t="s">
        <v>62</v>
      </c>
      <c r="D5092" t="s">
        <v>7</v>
      </c>
      <c r="E5092">
        <v>2019</v>
      </c>
      <c r="F5092" t="s">
        <v>0</v>
      </c>
      <c r="G5092">
        <v>103.00429184549355</v>
      </c>
    </row>
    <row r="5093" spans="1:7" x14ac:dyDescent="0.2">
      <c r="A5093">
        <v>65</v>
      </c>
      <c r="B5093" t="s">
        <v>143</v>
      </c>
      <c r="C5093" t="s">
        <v>62</v>
      </c>
      <c r="D5093" t="s">
        <v>7</v>
      </c>
      <c r="E5093">
        <v>2014</v>
      </c>
      <c r="F5093" t="s">
        <v>135</v>
      </c>
      <c r="G5093">
        <v>98.2</v>
      </c>
    </row>
    <row r="5094" spans="1:7" x14ac:dyDescent="0.2">
      <c r="A5094">
        <v>65</v>
      </c>
      <c r="B5094" t="s">
        <v>143</v>
      </c>
      <c r="C5094" t="s">
        <v>62</v>
      </c>
      <c r="D5094" t="s">
        <v>7</v>
      </c>
      <c r="E5094">
        <v>2015</v>
      </c>
      <c r="F5094" t="s">
        <v>135</v>
      </c>
      <c r="G5094">
        <v>68.029565868263489</v>
      </c>
    </row>
    <row r="5095" spans="1:7" x14ac:dyDescent="0.2">
      <c r="A5095">
        <v>65</v>
      </c>
      <c r="B5095" t="s">
        <v>144</v>
      </c>
      <c r="C5095" t="s">
        <v>62</v>
      </c>
      <c r="D5095" t="s">
        <v>7</v>
      </c>
      <c r="E5095">
        <v>2016</v>
      </c>
      <c r="F5095" t="s">
        <v>135</v>
      </c>
      <c r="G5095">
        <v>100.5</v>
      </c>
    </row>
    <row r="5096" spans="1:7" x14ac:dyDescent="0.2">
      <c r="A5096">
        <v>65</v>
      </c>
      <c r="B5096" t="s">
        <v>144</v>
      </c>
      <c r="C5096" t="s">
        <v>62</v>
      </c>
      <c r="D5096" t="s">
        <v>7</v>
      </c>
      <c r="E5096">
        <v>2019</v>
      </c>
      <c r="F5096" t="s">
        <v>133</v>
      </c>
      <c r="G5096">
        <v>102</v>
      </c>
    </row>
    <row r="5097" spans="1:7" x14ac:dyDescent="0.2">
      <c r="A5097">
        <v>65</v>
      </c>
      <c r="B5097" t="s">
        <v>144</v>
      </c>
      <c r="C5097" t="s">
        <v>62</v>
      </c>
      <c r="D5097" t="s">
        <v>7</v>
      </c>
      <c r="E5097">
        <v>2018</v>
      </c>
      <c r="F5097" t="s">
        <v>133</v>
      </c>
      <c r="G5097">
        <v>100.6</v>
      </c>
    </row>
    <row r="5098" spans="1:7" x14ac:dyDescent="0.2">
      <c r="A5098">
        <v>65</v>
      </c>
      <c r="B5098" t="s">
        <v>144</v>
      </c>
      <c r="C5098" t="s">
        <v>62</v>
      </c>
      <c r="D5098" t="s">
        <v>7</v>
      </c>
      <c r="E5098">
        <v>2020</v>
      </c>
      <c r="F5098" t="s">
        <v>133</v>
      </c>
      <c r="G5098">
        <v>102.6</v>
      </c>
    </row>
    <row r="5099" spans="1:7" x14ac:dyDescent="0.2">
      <c r="A5099">
        <v>65</v>
      </c>
      <c r="B5099" t="s">
        <v>144</v>
      </c>
      <c r="C5099" t="s">
        <v>62</v>
      </c>
      <c r="D5099" t="s">
        <v>7</v>
      </c>
      <c r="E5099">
        <v>2017</v>
      </c>
      <c r="F5099" t="s">
        <v>134</v>
      </c>
      <c r="G5099">
        <v>102.4</v>
      </c>
    </row>
    <row r="5100" spans="1:7" x14ac:dyDescent="0.2">
      <c r="A5100">
        <v>65</v>
      </c>
      <c r="B5100" t="s">
        <v>144</v>
      </c>
      <c r="C5100" t="s">
        <v>62</v>
      </c>
      <c r="D5100" t="s">
        <v>7</v>
      </c>
      <c r="E5100">
        <v>2019</v>
      </c>
      <c r="F5100" t="s">
        <v>1</v>
      </c>
      <c r="G5100">
        <v>105.4</v>
      </c>
    </row>
    <row r="5101" spans="1:7" x14ac:dyDescent="0.2">
      <c r="A5101">
        <v>65</v>
      </c>
      <c r="B5101" t="s">
        <v>144</v>
      </c>
      <c r="C5101" t="s">
        <v>62</v>
      </c>
      <c r="D5101" t="s">
        <v>7</v>
      </c>
      <c r="E5101">
        <v>2018</v>
      </c>
      <c r="F5101" t="s">
        <v>1</v>
      </c>
      <c r="G5101">
        <v>104.5</v>
      </c>
    </row>
    <row r="5102" spans="1:7" x14ac:dyDescent="0.2">
      <c r="A5102">
        <v>65</v>
      </c>
      <c r="B5102" t="s">
        <v>144</v>
      </c>
      <c r="C5102" t="s">
        <v>62</v>
      </c>
      <c r="D5102" t="s">
        <v>7</v>
      </c>
      <c r="E5102">
        <v>2020</v>
      </c>
      <c r="F5102" t="s">
        <v>1</v>
      </c>
      <c r="G5102">
        <v>105.9</v>
      </c>
    </row>
    <row r="5103" spans="1:7" x14ac:dyDescent="0.2">
      <c r="A5103">
        <v>65</v>
      </c>
      <c r="B5103" t="s">
        <v>144</v>
      </c>
      <c r="C5103" t="s">
        <v>62</v>
      </c>
      <c r="D5103" t="s">
        <v>7</v>
      </c>
      <c r="E5103">
        <v>2018</v>
      </c>
      <c r="F5103" t="s">
        <v>0</v>
      </c>
      <c r="G5103">
        <v>102.6</v>
      </c>
    </row>
    <row r="5104" spans="1:7" x14ac:dyDescent="0.2">
      <c r="A5104">
        <v>65</v>
      </c>
      <c r="B5104" t="s">
        <v>144</v>
      </c>
      <c r="C5104" t="s">
        <v>62</v>
      </c>
      <c r="D5104" t="s">
        <v>7</v>
      </c>
      <c r="E5104">
        <v>2020</v>
      </c>
      <c r="F5104" t="s">
        <v>0</v>
      </c>
      <c r="G5104">
        <v>103.9</v>
      </c>
    </row>
    <row r="5105" spans="1:7" x14ac:dyDescent="0.2">
      <c r="A5105">
        <v>65</v>
      </c>
      <c r="B5105" t="s">
        <v>144</v>
      </c>
      <c r="C5105" t="s">
        <v>62</v>
      </c>
      <c r="D5105" t="s">
        <v>7</v>
      </c>
      <c r="E5105">
        <v>2019</v>
      </c>
      <c r="F5105" t="s">
        <v>0</v>
      </c>
      <c r="G5105">
        <v>103.2</v>
      </c>
    </row>
    <row r="5106" spans="1:7" x14ac:dyDescent="0.2">
      <c r="A5106">
        <v>65</v>
      </c>
      <c r="B5106" t="s">
        <v>144</v>
      </c>
      <c r="C5106" t="s">
        <v>62</v>
      </c>
      <c r="D5106" t="s">
        <v>7</v>
      </c>
      <c r="E5106">
        <v>2015</v>
      </c>
      <c r="F5106" t="s">
        <v>135</v>
      </c>
      <c r="G5106">
        <v>68.029565868263489</v>
      </c>
    </row>
    <row r="5107" spans="1:7" x14ac:dyDescent="0.2">
      <c r="A5107">
        <v>65</v>
      </c>
      <c r="B5107" t="s">
        <v>145</v>
      </c>
      <c r="C5107" t="s">
        <v>62</v>
      </c>
      <c r="D5107" t="s">
        <v>7</v>
      </c>
      <c r="E5107">
        <v>2017</v>
      </c>
      <c r="F5107" t="s">
        <v>135</v>
      </c>
      <c r="G5107">
        <v>152.58399676157063</v>
      </c>
    </row>
    <row r="5108" spans="1:7" x14ac:dyDescent="0.2">
      <c r="A5108">
        <v>65</v>
      </c>
      <c r="B5108" t="s">
        <v>145</v>
      </c>
      <c r="C5108" t="s">
        <v>62</v>
      </c>
      <c r="D5108" t="s">
        <v>7</v>
      </c>
      <c r="E5108">
        <v>2020</v>
      </c>
      <c r="F5108" t="s">
        <v>0</v>
      </c>
      <c r="G5108">
        <v>106.36942675159236</v>
      </c>
    </row>
    <row r="5109" spans="1:7" x14ac:dyDescent="0.2">
      <c r="A5109">
        <v>65</v>
      </c>
      <c r="B5109" t="s">
        <v>145</v>
      </c>
      <c r="C5109" t="s">
        <v>62</v>
      </c>
      <c r="D5109" t="s">
        <v>7</v>
      </c>
      <c r="E5109">
        <v>2019</v>
      </c>
      <c r="F5109" t="s">
        <v>0</v>
      </c>
      <c r="G5109">
        <v>111.34751773049646</v>
      </c>
    </row>
    <row r="5110" spans="1:7" x14ac:dyDescent="0.2">
      <c r="A5110">
        <v>65</v>
      </c>
      <c r="B5110" t="s">
        <v>145</v>
      </c>
      <c r="C5110" t="s">
        <v>62</v>
      </c>
      <c r="D5110" t="s">
        <v>7</v>
      </c>
      <c r="E5110">
        <v>2021</v>
      </c>
      <c r="F5110" t="s">
        <v>0</v>
      </c>
      <c r="G5110">
        <v>107.18562874251498</v>
      </c>
    </row>
    <row r="5111" spans="1:7" x14ac:dyDescent="0.2">
      <c r="A5111">
        <v>65</v>
      </c>
      <c r="B5111" t="s">
        <v>145</v>
      </c>
      <c r="C5111" t="s">
        <v>62</v>
      </c>
      <c r="D5111" t="s">
        <v>7</v>
      </c>
      <c r="E5111">
        <v>2018</v>
      </c>
      <c r="F5111" t="s">
        <v>134</v>
      </c>
      <c r="G5111">
        <v>124.6904846126636</v>
      </c>
    </row>
    <row r="5112" spans="1:7" x14ac:dyDescent="0.2">
      <c r="A5112">
        <v>65</v>
      </c>
      <c r="B5112" t="s">
        <v>145</v>
      </c>
      <c r="C5112" t="s">
        <v>62</v>
      </c>
      <c r="D5112" t="s">
        <v>7</v>
      </c>
      <c r="E5112">
        <v>2020</v>
      </c>
      <c r="F5112" t="s">
        <v>1</v>
      </c>
      <c r="G5112">
        <v>110.77844311377245</v>
      </c>
    </row>
    <row r="5113" spans="1:7" x14ac:dyDescent="0.2">
      <c r="A5113">
        <v>65</v>
      </c>
      <c r="B5113" t="s">
        <v>145</v>
      </c>
      <c r="C5113" t="s">
        <v>62</v>
      </c>
      <c r="D5113" t="s">
        <v>7</v>
      </c>
      <c r="E5113">
        <v>2019</v>
      </c>
      <c r="F5113" t="s">
        <v>1</v>
      </c>
      <c r="G5113">
        <v>118.43971631205675</v>
      </c>
    </row>
    <row r="5114" spans="1:7" x14ac:dyDescent="0.2">
      <c r="A5114">
        <v>65</v>
      </c>
      <c r="B5114" t="s">
        <v>145</v>
      </c>
      <c r="C5114" t="s">
        <v>62</v>
      </c>
      <c r="D5114" t="s">
        <v>7</v>
      </c>
      <c r="E5114">
        <v>2021</v>
      </c>
      <c r="F5114" t="s">
        <v>1</v>
      </c>
      <c r="G5114">
        <v>109.18918918918919</v>
      </c>
    </row>
    <row r="5115" spans="1:7" x14ac:dyDescent="0.2">
      <c r="A5115">
        <v>65</v>
      </c>
      <c r="B5115" t="s">
        <v>145</v>
      </c>
      <c r="C5115" t="s">
        <v>62</v>
      </c>
      <c r="D5115" t="s">
        <v>7</v>
      </c>
      <c r="E5115">
        <v>2019</v>
      </c>
      <c r="F5115" t="s">
        <v>133</v>
      </c>
      <c r="G5115">
        <v>102.83687943262412</v>
      </c>
    </row>
    <row r="5116" spans="1:7" x14ac:dyDescent="0.2">
      <c r="A5116">
        <v>65</v>
      </c>
      <c r="B5116" t="s">
        <v>145</v>
      </c>
      <c r="C5116" t="s">
        <v>62</v>
      </c>
      <c r="D5116" t="s">
        <v>7</v>
      </c>
      <c r="E5116">
        <v>2021</v>
      </c>
      <c r="F5116" t="s">
        <v>133</v>
      </c>
      <c r="G5116">
        <v>104.66666666666667</v>
      </c>
    </row>
    <row r="5117" spans="1:7" x14ac:dyDescent="0.2">
      <c r="A5117">
        <v>65</v>
      </c>
      <c r="B5117" t="s">
        <v>145</v>
      </c>
      <c r="C5117" t="s">
        <v>62</v>
      </c>
      <c r="D5117" t="s">
        <v>7</v>
      </c>
      <c r="E5117">
        <v>2020</v>
      </c>
      <c r="F5117" t="s">
        <v>133</v>
      </c>
      <c r="G5117">
        <v>103.44827586206897</v>
      </c>
    </row>
    <row r="5118" spans="1:7" x14ac:dyDescent="0.2">
      <c r="A5118">
        <v>65</v>
      </c>
      <c r="B5118" t="s">
        <v>145</v>
      </c>
      <c r="C5118" t="s">
        <v>62</v>
      </c>
      <c r="D5118" t="s">
        <v>7</v>
      </c>
      <c r="E5118">
        <v>2016</v>
      </c>
      <c r="F5118" t="s">
        <v>135</v>
      </c>
      <c r="G5118">
        <v>100.4</v>
      </c>
    </row>
    <row r="5119" spans="1:7" x14ac:dyDescent="0.2">
      <c r="A5119">
        <v>65</v>
      </c>
      <c r="B5119" t="s">
        <v>146</v>
      </c>
      <c r="C5119" t="s">
        <v>62</v>
      </c>
      <c r="D5119" t="s">
        <v>7</v>
      </c>
      <c r="E5119">
        <v>2017</v>
      </c>
      <c r="F5119" t="s">
        <v>135</v>
      </c>
      <c r="G5119">
        <v>152.58399676157063</v>
      </c>
    </row>
    <row r="5120" spans="1:7" x14ac:dyDescent="0.2">
      <c r="A5120">
        <v>65</v>
      </c>
      <c r="B5120" t="s">
        <v>146</v>
      </c>
      <c r="C5120" t="s">
        <v>62</v>
      </c>
      <c r="D5120" t="s">
        <v>7</v>
      </c>
      <c r="E5120">
        <v>2021</v>
      </c>
      <c r="F5120" t="s">
        <v>133</v>
      </c>
      <c r="G5120">
        <v>102.39117106069897</v>
      </c>
    </row>
    <row r="5121" spans="1:7" x14ac:dyDescent="0.2">
      <c r="A5121">
        <v>65</v>
      </c>
      <c r="B5121" t="s">
        <v>146</v>
      </c>
      <c r="C5121" t="s">
        <v>62</v>
      </c>
      <c r="D5121" t="s">
        <v>7</v>
      </c>
      <c r="E5121">
        <v>2020</v>
      </c>
      <c r="F5121" t="s">
        <v>133</v>
      </c>
      <c r="G5121">
        <v>105.2258064516129</v>
      </c>
    </row>
    <row r="5122" spans="1:7" x14ac:dyDescent="0.2">
      <c r="A5122">
        <v>65</v>
      </c>
      <c r="B5122" t="s">
        <v>146</v>
      </c>
      <c r="C5122" t="s">
        <v>62</v>
      </c>
      <c r="D5122" t="s">
        <v>7</v>
      </c>
      <c r="E5122">
        <v>2022</v>
      </c>
      <c r="F5122" t="s">
        <v>133</v>
      </c>
      <c r="G5122">
        <v>104.37125748502994</v>
      </c>
    </row>
    <row r="5123" spans="1:7" x14ac:dyDescent="0.2">
      <c r="A5123">
        <v>65</v>
      </c>
      <c r="B5123" t="s">
        <v>146</v>
      </c>
      <c r="C5123" t="s">
        <v>62</v>
      </c>
      <c r="D5123" t="s">
        <v>7</v>
      </c>
      <c r="E5123">
        <v>2018</v>
      </c>
      <c r="F5123" t="s">
        <v>135</v>
      </c>
      <c r="G5123">
        <v>112.2</v>
      </c>
    </row>
    <row r="5124" spans="1:7" x14ac:dyDescent="0.2">
      <c r="A5124">
        <v>65</v>
      </c>
      <c r="B5124" t="s">
        <v>146</v>
      </c>
      <c r="C5124" t="s">
        <v>62</v>
      </c>
      <c r="D5124" t="s">
        <v>7</v>
      </c>
      <c r="E5124">
        <v>2021</v>
      </c>
      <c r="F5124" t="s">
        <v>0</v>
      </c>
      <c r="G5124">
        <v>107.18562874251498</v>
      </c>
    </row>
    <row r="5125" spans="1:7" x14ac:dyDescent="0.2">
      <c r="A5125">
        <v>65</v>
      </c>
      <c r="B5125" t="s">
        <v>146</v>
      </c>
      <c r="C5125" t="s">
        <v>62</v>
      </c>
      <c r="D5125" t="s">
        <v>7</v>
      </c>
      <c r="E5125">
        <v>2020</v>
      </c>
      <c r="F5125" t="s">
        <v>0</v>
      </c>
      <c r="G5125">
        <v>107.74193548387096</v>
      </c>
    </row>
    <row r="5126" spans="1:7" x14ac:dyDescent="0.2">
      <c r="A5126">
        <v>65</v>
      </c>
      <c r="B5126" t="s">
        <v>146</v>
      </c>
      <c r="C5126" t="s">
        <v>62</v>
      </c>
      <c r="D5126" t="s">
        <v>7</v>
      </c>
      <c r="E5126">
        <v>2022</v>
      </c>
      <c r="F5126" t="s">
        <v>0</v>
      </c>
      <c r="G5126">
        <v>106.75977653631286</v>
      </c>
    </row>
    <row r="5127" spans="1:7" x14ac:dyDescent="0.2">
      <c r="A5127">
        <v>65</v>
      </c>
      <c r="B5127" t="s">
        <v>146</v>
      </c>
      <c r="C5127" t="s">
        <v>62</v>
      </c>
      <c r="D5127" t="s">
        <v>7</v>
      </c>
      <c r="E5127">
        <v>2019</v>
      </c>
      <c r="F5127" t="s">
        <v>134</v>
      </c>
      <c r="G5127">
        <v>122.14342001576044</v>
      </c>
    </row>
    <row r="5128" spans="1:7" x14ac:dyDescent="0.2">
      <c r="A5128">
        <v>65</v>
      </c>
      <c r="B5128" t="s">
        <v>146</v>
      </c>
      <c r="C5128" t="s">
        <v>62</v>
      </c>
      <c r="D5128" t="s">
        <v>7</v>
      </c>
      <c r="E5128">
        <v>2021</v>
      </c>
      <c r="F5128" t="s">
        <v>1</v>
      </c>
      <c r="G5128">
        <v>109.35672514619883</v>
      </c>
    </row>
    <row r="5129" spans="1:7" x14ac:dyDescent="0.2">
      <c r="A5129">
        <v>65</v>
      </c>
      <c r="B5129" t="s">
        <v>146</v>
      </c>
      <c r="C5129" t="s">
        <v>62</v>
      </c>
      <c r="D5129" t="s">
        <v>7</v>
      </c>
      <c r="E5129">
        <v>2020</v>
      </c>
      <c r="F5129" t="s">
        <v>1</v>
      </c>
      <c r="G5129">
        <v>110.3225806451613</v>
      </c>
    </row>
    <row r="5130" spans="1:7" x14ac:dyDescent="0.2">
      <c r="A5130">
        <v>65</v>
      </c>
      <c r="B5130" t="s">
        <v>146</v>
      </c>
      <c r="C5130" t="s">
        <v>62</v>
      </c>
      <c r="D5130" t="s">
        <v>7</v>
      </c>
      <c r="E5130">
        <v>2022</v>
      </c>
      <c r="F5130" t="s">
        <v>1</v>
      </c>
      <c r="G5130">
        <v>108.55614973262033</v>
      </c>
    </row>
    <row r="5131" spans="1:7" x14ac:dyDescent="0.2">
      <c r="A5131">
        <v>66</v>
      </c>
      <c r="B5131" t="s">
        <v>136</v>
      </c>
      <c r="C5131" t="s">
        <v>64</v>
      </c>
      <c r="D5131" t="s">
        <v>61</v>
      </c>
      <c r="E5131">
        <v>2007</v>
      </c>
      <c r="F5131" t="s">
        <v>135</v>
      </c>
      <c r="G5131">
        <v>413.8</v>
      </c>
    </row>
    <row r="5132" spans="1:7" x14ac:dyDescent="0.2">
      <c r="A5132">
        <v>66</v>
      </c>
      <c r="B5132" t="s">
        <v>136</v>
      </c>
      <c r="C5132" t="s">
        <v>64</v>
      </c>
      <c r="D5132" t="s">
        <v>61</v>
      </c>
      <c r="E5132">
        <v>2008</v>
      </c>
      <c r="F5132" t="s">
        <v>135</v>
      </c>
      <c r="G5132">
        <v>467.7</v>
      </c>
    </row>
    <row r="5133" spans="1:7" x14ac:dyDescent="0.2">
      <c r="A5133">
        <v>66</v>
      </c>
      <c r="B5133" t="s">
        <v>136</v>
      </c>
      <c r="C5133" t="s">
        <v>64</v>
      </c>
      <c r="D5133" t="s">
        <v>61</v>
      </c>
      <c r="E5133">
        <v>2009</v>
      </c>
      <c r="F5133" t="s">
        <v>134</v>
      </c>
      <c r="G5133">
        <v>220</v>
      </c>
    </row>
    <row r="5134" spans="1:7" x14ac:dyDescent="0.2">
      <c r="A5134">
        <v>66</v>
      </c>
      <c r="B5134" t="s">
        <v>136</v>
      </c>
      <c r="C5134" t="s">
        <v>64</v>
      </c>
      <c r="D5134" t="s">
        <v>61</v>
      </c>
      <c r="E5134">
        <v>2010</v>
      </c>
      <c r="F5134" t="s">
        <v>0</v>
      </c>
      <c r="G5134">
        <v>210</v>
      </c>
    </row>
    <row r="5135" spans="1:7" x14ac:dyDescent="0.2">
      <c r="A5135">
        <v>66</v>
      </c>
      <c r="B5135" t="s">
        <v>136</v>
      </c>
      <c r="C5135" t="s">
        <v>64</v>
      </c>
      <c r="D5135" t="s">
        <v>61</v>
      </c>
      <c r="E5135">
        <v>2011</v>
      </c>
      <c r="F5135" t="s">
        <v>0</v>
      </c>
      <c r="G5135">
        <v>220</v>
      </c>
    </row>
    <row r="5136" spans="1:7" x14ac:dyDescent="0.2">
      <c r="A5136">
        <v>66</v>
      </c>
      <c r="B5136" t="s">
        <v>136</v>
      </c>
      <c r="C5136" t="s">
        <v>64</v>
      </c>
      <c r="D5136" t="s">
        <v>61</v>
      </c>
      <c r="E5136">
        <v>2011</v>
      </c>
      <c r="F5136" t="s">
        <v>1</v>
      </c>
      <c r="G5136">
        <v>250</v>
      </c>
    </row>
    <row r="5137" spans="1:7" x14ac:dyDescent="0.2">
      <c r="A5137">
        <v>66</v>
      </c>
      <c r="B5137" t="s">
        <v>136</v>
      </c>
      <c r="C5137" t="s">
        <v>64</v>
      </c>
      <c r="D5137" t="s">
        <v>61</v>
      </c>
      <c r="E5137">
        <v>2012</v>
      </c>
      <c r="F5137" t="s">
        <v>0</v>
      </c>
      <c r="G5137">
        <v>230</v>
      </c>
    </row>
    <row r="5138" spans="1:7" x14ac:dyDescent="0.2">
      <c r="A5138">
        <v>66</v>
      </c>
      <c r="B5138" t="s">
        <v>136</v>
      </c>
      <c r="C5138" t="s">
        <v>64</v>
      </c>
      <c r="D5138" t="s">
        <v>61</v>
      </c>
      <c r="E5138">
        <v>2012</v>
      </c>
      <c r="F5138" t="s">
        <v>1</v>
      </c>
      <c r="G5138">
        <v>280</v>
      </c>
    </row>
    <row r="5139" spans="1:7" x14ac:dyDescent="0.2">
      <c r="A5139">
        <v>66</v>
      </c>
      <c r="B5139" t="s">
        <v>136</v>
      </c>
      <c r="C5139" t="s">
        <v>64</v>
      </c>
      <c r="D5139" t="s">
        <v>61</v>
      </c>
      <c r="E5139">
        <v>2010</v>
      </c>
      <c r="F5139" t="s">
        <v>1</v>
      </c>
      <c r="G5139">
        <v>230</v>
      </c>
    </row>
    <row r="5140" spans="1:7" x14ac:dyDescent="0.2">
      <c r="A5140">
        <v>66</v>
      </c>
      <c r="B5140" t="s">
        <v>137</v>
      </c>
      <c r="C5140" t="s">
        <v>64</v>
      </c>
      <c r="D5140" t="s">
        <v>61</v>
      </c>
      <c r="E5140">
        <v>2008</v>
      </c>
      <c r="F5140" t="s">
        <v>135</v>
      </c>
      <c r="G5140">
        <v>467.7</v>
      </c>
    </row>
    <row r="5141" spans="1:7" x14ac:dyDescent="0.2">
      <c r="A5141">
        <v>66</v>
      </c>
      <c r="B5141" t="s">
        <v>137</v>
      </c>
      <c r="C5141" t="s">
        <v>64</v>
      </c>
      <c r="D5141" t="s">
        <v>61</v>
      </c>
      <c r="E5141">
        <v>2012</v>
      </c>
      <c r="F5141" t="s">
        <v>1</v>
      </c>
      <c r="G5141">
        <v>270</v>
      </c>
    </row>
    <row r="5142" spans="1:7" x14ac:dyDescent="0.2">
      <c r="A5142">
        <v>66</v>
      </c>
      <c r="B5142" t="s">
        <v>137</v>
      </c>
      <c r="C5142" t="s">
        <v>64</v>
      </c>
      <c r="D5142" t="s">
        <v>61</v>
      </c>
      <c r="E5142">
        <v>2011</v>
      </c>
      <c r="F5142" t="s">
        <v>0</v>
      </c>
      <c r="G5142">
        <v>240</v>
      </c>
    </row>
    <row r="5143" spans="1:7" x14ac:dyDescent="0.2">
      <c r="A5143">
        <v>66</v>
      </c>
      <c r="B5143" t="s">
        <v>137</v>
      </c>
      <c r="C5143" t="s">
        <v>64</v>
      </c>
      <c r="D5143" t="s">
        <v>61</v>
      </c>
      <c r="E5143">
        <v>2009</v>
      </c>
      <c r="F5143" t="s">
        <v>135</v>
      </c>
      <c r="G5143">
        <v>279.7</v>
      </c>
    </row>
    <row r="5144" spans="1:7" x14ac:dyDescent="0.2">
      <c r="A5144">
        <v>66</v>
      </c>
      <c r="B5144" t="s">
        <v>137</v>
      </c>
      <c r="C5144" t="s">
        <v>64</v>
      </c>
      <c r="D5144" t="s">
        <v>61</v>
      </c>
      <c r="E5144">
        <v>2013</v>
      </c>
      <c r="F5144" t="s">
        <v>0</v>
      </c>
      <c r="G5144">
        <v>260</v>
      </c>
    </row>
    <row r="5145" spans="1:7" x14ac:dyDescent="0.2">
      <c r="A5145">
        <v>66</v>
      </c>
      <c r="B5145" t="s">
        <v>137</v>
      </c>
      <c r="C5145" t="s">
        <v>64</v>
      </c>
      <c r="D5145" t="s">
        <v>61</v>
      </c>
      <c r="E5145">
        <v>2011</v>
      </c>
      <c r="F5145" t="s">
        <v>1</v>
      </c>
      <c r="G5145">
        <v>250</v>
      </c>
    </row>
    <row r="5146" spans="1:7" x14ac:dyDescent="0.2">
      <c r="A5146">
        <v>66</v>
      </c>
      <c r="B5146" t="s">
        <v>137</v>
      </c>
      <c r="C5146" t="s">
        <v>64</v>
      </c>
      <c r="D5146" t="s">
        <v>61</v>
      </c>
      <c r="E5146">
        <v>2010</v>
      </c>
      <c r="F5146" t="s">
        <v>134</v>
      </c>
      <c r="G5146">
        <v>230</v>
      </c>
    </row>
    <row r="5147" spans="1:7" x14ac:dyDescent="0.2">
      <c r="A5147">
        <v>66</v>
      </c>
      <c r="B5147" t="s">
        <v>137</v>
      </c>
      <c r="C5147" t="s">
        <v>64</v>
      </c>
      <c r="D5147" t="s">
        <v>61</v>
      </c>
      <c r="E5147">
        <v>2013</v>
      </c>
      <c r="F5147" t="s">
        <v>1</v>
      </c>
      <c r="G5147">
        <v>290</v>
      </c>
    </row>
    <row r="5148" spans="1:7" x14ac:dyDescent="0.2">
      <c r="A5148">
        <v>66</v>
      </c>
      <c r="B5148" t="s">
        <v>137</v>
      </c>
      <c r="C5148" t="s">
        <v>64</v>
      </c>
      <c r="D5148" t="s">
        <v>61</v>
      </c>
      <c r="E5148">
        <v>2012</v>
      </c>
      <c r="F5148" t="s">
        <v>0</v>
      </c>
      <c r="G5148">
        <v>250</v>
      </c>
    </row>
    <row r="5149" spans="1:7" x14ac:dyDescent="0.2">
      <c r="A5149">
        <v>66</v>
      </c>
      <c r="B5149" t="s">
        <v>138</v>
      </c>
      <c r="C5149" t="s">
        <v>64</v>
      </c>
      <c r="D5149" t="s">
        <v>61</v>
      </c>
      <c r="E5149">
        <v>2011</v>
      </c>
      <c r="F5149" t="s">
        <v>134</v>
      </c>
      <c r="G5149">
        <v>350</v>
      </c>
    </row>
    <row r="5150" spans="1:7" x14ac:dyDescent="0.2">
      <c r="A5150">
        <v>66</v>
      </c>
      <c r="B5150" t="s">
        <v>138</v>
      </c>
      <c r="C5150" t="s">
        <v>64</v>
      </c>
      <c r="D5150" t="s">
        <v>61</v>
      </c>
      <c r="E5150">
        <v>2013</v>
      </c>
      <c r="F5150" t="s">
        <v>0</v>
      </c>
      <c r="G5150">
        <v>355</v>
      </c>
    </row>
    <row r="5151" spans="1:7" x14ac:dyDescent="0.2">
      <c r="A5151">
        <v>66</v>
      </c>
      <c r="B5151" t="s">
        <v>138</v>
      </c>
      <c r="C5151" t="s">
        <v>64</v>
      </c>
      <c r="D5151" t="s">
        <v>61</v>
      </c>
      <c r="E5151">
        <v>2012</v>
      </c>
      <c r="F5151" t="s">
        <v>0</v>
      </c>
      <c r="G5151">
        <v>350</v>
      </c>
    </row>
    <row r="5152" spans="1:7" x14ac:dyDescent="0.2">
      <c r="A5152">
        <v>66</v>
      </c>
      <c r="B5152" t="s">
        <v>138</v>
      </c>
      <c r="C5152" t="s">
        <v>64</v>
      </c>
      <c r="D5152" t="s">
        <v>61</v>
      </c>
      <c r="E5152">
        <v>2013</v>
      </c>
      <c r="F5152" t="s">
        <v>1</v>
      </c>
      <c r="G5152">
        <v>365</v>
      </c>
    </row>
    <row r="5153" spans="1:7" x14ac:dyDescent="0.2">
      <c r="A5153">
        <v>66</v>
      </c>
      <c r="B5153" t="s">
        <v>138</v>
      </c>
      <c r="C5153" t="s">
        <v>64</v>
      </c>
      <c r="D5153" t="s">
        <v>61</v>
      </c>
      <c r="E5153">
        <v>2012</v>
      </c>
      <c r="F5153" t="s">
        <v>1</v>
      </c>
      <c r="G5153">
        <v>355</v>
      </c>
    </row>
    <row r="5154" spans="1:7" x14ac:dyDescent="0.2">
      <c r="A5154">
        <v>66</v>
      </c>
      <c r="B5154" t="s">
        <v>138</v>
      </c>
      <c r="C5154" t="s">
        <v>64</v>
      </c>
      <c r="D5154" t="s">
        <v>61</v>
      </c>
      <c r="E5154">
        <v>2010</v>
      </c>
      <c r="F5154" t="s">
        <v>135</v>
      </c>
      <c r="G5154">
        <v>342.6</v>
      </c>
    </row>
    <row r="5155" spans="1:7" x14ac:dyDescent="0.2">
      <c r="A5155">
        <v>66</v>
      </c>
      <c r="B5155" t="s">
        <v>138</v>
      </c>
      <c r="C5155" t="s">
        <v>64</v>
      </c>
      <c r="D5155" t="s">
        <v>61</v>
      </c>
      <c r="E5155">
        <v>2014</v>
      </c>
      <c r="F5155" t="s">
        <v>0</v>
      </c>
      <c r="G5155">
        <v>360</v>
      </c>
    </row>
    <row r="5156" spans="1:7" x14ac:dyDescent="0.2">
      <c r="A5156">
        <v>66</v>
      </c>
      <c r="B5156" t="s">
        <v>138</v>
      </c>
      <c r="C5156" t="s">
        <v>64</v>
      </c>
      <c r="D5156" t="s">
        <v>61</v>
      </c>
      <c r="E5156">
        <v>2014</v>
      </c>
      <c r="F5156" t="s">
        <v>1</v>
      </c>
      <c r="G5156">
        <v>375</v>
      </c>
    </row>
    <row r="5157" spans="1:7" x14ac:dyDescent="0.2">
      <c r="A5157">
        <v>66</v>
      </c>
      <c r="B5157" t="s">
        <v>139</v>
      </c>
      <c r="C5157" t="s">
        <v>64</v>
      </c>
      <c r="D5157" t="s">
        <v>61</v>
      </c>
      <c r="E5157">
        <v>2013</v>
      </c>
      <c r="F5157" t="s">
        <v>1</v>
      </c>
      <c r="G5157">
        <v>520</v>
      </c>
    </row>
    <row r="5158" spans="1:7" x14ac:dyDescent="0.2">
      <c r="A5158">
        <v>66</v>
      </c>
      <c r="B5158" t="s">
        <v>139</v>
      </c>
      <c r="C5158" t="s">
        <v>64</v>
      </c>
      <c r="D5158" t="s">
        <v>61</v>
      </c>
      <c r="E5158">
        <v>2015</v>
      </c>
      <c r="F5158" t="s">
        <v>0</v>
      </c>
      <c r="G5158">
        <v>520</v>
      </c>
    </row>
    <row r="5159" spans="1:7" x14ac:dyDescent="0.2">
      <c r="A5159">
        <v>66</v>
      </c>
      <c r="B5159" t="s">
        <v>139</v>
      </c>
      <c r="C5159" t="s">
        <v>64</v>
      </c>
      <c r="D5159" t="s">
        <v>61</v>
      </c>
      <c r="E5159">
        <v>2011</v>
      </c>
      <c r="F5159" t="s">
        <v>135</v>
      </c>
      <c r="G5159">
        <v>479.36</v>
      </c>
    </row>
    <row r="5160" spans="1:7" x14ac:dyDescent="0.2">
      <c r="A5160">
        <v>66</v>
      </c>
      <c r="B5160" t="s">
        <v>139</v>
      </c>
      <c r="C5160" t="s">
        <v>64</v>
      </c>
      <c r="D5160" t="s">
        <v>61</v>
      </c>
      <c r="E5160">
        <v>2014</v>
      </c>
      <c r="F5160" t="s">
        <v>0</v>
      </c>
      <c r="G5160">
        <v>508</v>
      </c>
    </row>
    <row r="5161" spans="1:7" x14ac:dyDescent="0.2">
      <c r="A5161">
        <v>66</v>
      </c>
      <c r="B5161" t="s">
        <v>139</v>
      </c>
      <c r="C5161" t="s">
        <v>64</v>
      </c>
      <c r="D5161" t="s">
        <v>61</v>
      </c>
      <c r="E5161">
        <v>2015</v>
      </c>
      <c r="F5161" t="s">
        <v>1</v>
      </c>
      <c r="G5161">
        <v>585</v>
      </c>
    </row>
    <row r="5162" spans="1:7" x14ac:dyDescent="0.2">
      <c r="A5162">
        <v>66</v>
      </c>
      <c r="B5162" t="s">
        <v>139</v>
      </c>
      <c r="C5162" t="s">
        <v>64</v>
      </c>
      <c r="D5162" t="s">
        <v>61</v>
      </c>
      <c r="E5162">
        <v>2012</v>
      </c>
      <c r="F5162" t="s">
        <v>134</v>
      </c>
      <c r="G5162">
        <v>500</v>
      </c>
    </row>
    <row r="5163" spans="1:7" x14ac:dyDescent="0.2">
      <c r="A5163">
        <v>66</v>
      </c>
      <c r="B5163" t="s">
        <v>139</v>
      </c>
      <c r="C5163" t="s">
        <v>64</v>
      </c>
      <c r="D5163" t="s">
        <v>61</v>
      </c>
      <c r="E5163">
        <v>2014</v>
      </c>
      <c r="F5163" t="s">
        <v>1</v>
      </c>
      <c r="G5163">
        <v>565</v>
      </c>
    </row>
    <row r="5164" spans="1:7" x14ac:dyDescent="0.2">
      <c r="A5164">
        <v>66</v>
      </c>
      <c r="B5164" t="s">
        <v>139</v>
      </c>
      <c r="C5164" t="s">
        <v>64</v>
      </c>
      <c r="D5164" t="s">
        <v>61</v>
      </c>
      <c r="E5164">
        <v>2013</v>
      </c>
      <c r="F5164" t="s">
        <v>0</v>
      </c>
      <c r="G5164">
        <v>505</v>
      </c>
    </row>
    <row r="5165" spans="1:7" x14ac:dyDescent="0.2">
      <c r="A5165">
        <v>66</v>
      </c>
      <c r="B5165" t="s">
        <v>140</v>
      </c>
      <c r="C5165" t="s">
        <v>64</v>
      </c>
      <c r="D5165" t="s">
        <v>61</v>
      </c>
      <c r="E5165">
        <v>2011</v>
      </c>
      <c r="F5165" t="s">
        <v>135</v>
      </c>
      <c r="G5165">
        <v>333.6</v>
      </c>
    </row>
    <row r="5166" spans="1:7" x14ac:dyDescent="0.2">
      <c r="A5166">
        <v>66</v>
      </c>
      <c r="B5166" t="s">
        <v>140</v>
      </c>
      <c r="C5166" t="s">
        <v>64</v>
      </c>
      <c r="D5166" t="s">
        <v>61</v>
      </c>
      <c r="E5166">
        <v>2015</v>
      </c>
      <c r="F5166" t="s">
        <v>1</v>
      </c>
      <c r="G5166">
        <v>260</v>
      </c>
    </row>
    <row r="5167" spans="1:7" x14ac:dyDescent="0.2">
      <c r="A5167">
        <v>66</v>
      </c>
      <c r="B5167" t="s">
        <v>140</v>
      </c>
      <c r="C5167" t="s">
        <v>64</v>
      </c>
      <c r="D5167" t="s">
        <v>61</v>
      </c>
      <c r="E5167">
        <v>2014</v>
      </c>
      <c r="F5167" t="s">
        <v>0</v>
      </c>
      <c r="G5167">
        <v>245</v>
      </c>
    </row>
    <row r="5168" spans="1:7" x14ac:dyDescent="0.2">
      <c r="A5168">
        <v>66</v>
      </c>
      <c r="B5168" t="s">
        <v>140</v>
      </c>
      <c r="C5168" t="s">
        <v>64</v>
      </c>
      <c r="D5168" t="s">
        <v>61</v>
      </c>
      <c r="E5168">
        <v>2012</v>
      </c>
      <c r="F5168" t="s">
        <v>135</v>
      </c>
      <c r="G5168">
        <v>310.7</v>
      </c>
    </row>
    <row r="5169" spans="1:7" x14ac:dyDescent="0.2">
      <c r="A5169">
        <v>66</v>
      </c>
      <c r="B5169" t="s">
        <v>140</v>
      </c>
      <c r="C5169" t="s">
        <v>64</v>
      </c>
      <c r="D5169" t="s">
        <v>61</v>
      </c>
      <c r="E5169">
        <v>2016</v>
      </c>
      <c r="F5169" t="s">
        <v>0</v>
      </c>
      <c r="G5169">
        <v>255</v>
      </c>
    </row>
    <row r="5170" spans="1:7" x14ac:dyDescent="0.2">
      <c r="A5170">
        <v>66</v>
      </c>
      <c r="B5170" t="s">
        <v>140</v>
      </c>
      <c r="C5170" t="s">
        <v>64</v>
      </c>
      <c r="D5170" t="s">
        <v>61</v>
      </c>
      <c r="E5170">
        <v>2014</v>
      </c>
      <c r="F5170" t="s">
        <v>1</v>
      </c>
      <c r="G5170">
        <v>250</v>
      </c>
    </row>
    <row r="5171" spans="1:7" x14ac:dyDescent="0.2">
      <c r="A5171">
        <v>66</v>
      </c>
      <c r="B5171" t="s">
        <v>140</v>
      </c>
      <c r="C5171" t="s">
        <v>64</v>
      </c>
      <c r="D5171" t="s">
        <v>61</v>
      </c>
      <c r="E5171">
        <v>2013</v>
      </c>
      <c r="F5171" t="s">
        <v>134</v>
      </c>
      <c r="G5171">
        <v>240</v>
      </c>
    </row>
    <row r="5172" spans="1:7" x14ac:dyDescent="0.2">
      <c r="A5172">
        <v>66</v>
      </c>
      <c r="B5172" t="s">
        <v>140</v>
      </c>
      <c r="C5172" t="s">
        <v>64</v>
      </c>
      <c r="D5172" t="s">
        <v>61</v>
      </c>
      <c r="E5172">
        <v>2016</v>
      </c>
      <c r="F5172" t="s">
        <v>1</v>
      </c>
      <c r="G5172">
        <v>270</v>
      </c>
    </row>
    <row r="5173" spans="1:7" x14ac:dyDescent="0.2">
      <c r="A5173">
        <v>66</v>
      </c>
      <c r="B5173" t="s">
        <v>140</v>
      </c>
      <c r="C5173" t="s">
        <v>64</v>
      </c>
      <c r="D5173" t="s">
        <v>61</v>
      </c>
      <c r="E5173">
        <v>2015</v>
      </c>
      <c r="F5173" t="s">
        <v>0</v>
      </c>
      <c r="G5173">
        <v>250</v>
      </c>
    </row>
    <row r="5174" spans="1:7" x14ac:dyDescent="0.2">
      <c r="A5174">
        <v>66</v>
      </c>
      <c r="B5174" t="s">
        <v>141</v>
      </c>
      <c r="C5174" t="s">
        <v>64</v>
      </c>
      <c r="D5174" t="s">
        <v>61</v>
      </c>
      <c r="E5174">
        <v>2014</v>
      </c>
      <c r="F5174" t="s">
        <v>134</v>
      </c>
      <c r="G5174">
        <v>190</v>
      </c>
    </row>
    <row r="5175" spans="1:7" x14ac:dyDescent="0.2">
      <c r="A5175">
        <v>66</v>
      </c>
      <c r="B5175" t="s">
        <v>141</v>
      </c>
      <c r="C5175" t="s">
        <v>64</v>
      </c>
      <c r="D5175" t="s">
        <v>61</v>
      </c>
      <c r="E5175">
        <v>2016</v>
      </c>
      <c r="F5175" t="s">
        <v>0</v>
      </c>
      <c r="G5175">
        <v>195</v>
      </c>
    </row>
    <row r="5176" spans="1:7" x14ac:dyDescent="0.2">
      <c r="A5176">
        <v>66</v>
      </c>
      <c r="B5176" t="s">
        <v>141</v>
      </c>
      <c r="C5176" t="s">
        <v>64</v>
      </c>
      <c r="D5176" t="s">
        <v>61</v>
      </c>
      <c r="E5176">
        <v>2015</v>
      </c>
      <c r="F5176" t="s">
        <v>0</v>
      </c>
      <c r="G5176">
        <v>190</v>
      </c>
    </row>
    <row r="5177" spans="1:7" x14ac:dyDescent="0.2">
      <c r="A5177">
        <v>66</v>
      </c>
      <c r="B5177" t="s">
        <v>141</v>
      </c>
      <c r="C5177" t="s">
        <v>64</v>
      </c>
      <c r="D5177" t="s">
        <v>61</v>
      </c>
      <c r="E5177">
        <v>2012</v>
      </c>
      <c r="F5177" t="s">
        <v>135</v>
      </c>
      <c r="G5177">
        <v>310.7</v>
      </c>
    </row>
    <row r="5178" spans="1:7" x14ac:dyDescent="0.2">
      <c r="A5178">
        <v>66</v>
      </c>
      <c r="B5178" t="s">
        <v>141</v>
      </c>
      <c r="C5178" t="s">
        <v>64</v>
      </c>
      <c r="D5178" t="s">
        <v>61</v>
      </c>
      <c r="E5178">
        <v>2016</v>
      </c>
      <c r="F5178" t="s">
        <v>1</v>
      </c>
      <c r="G5178">
        <v>215</v>
      </c>
    </row>
    <row r="5179" spans="1:7" x14ac:dyDescent="0.2">
      <c r="A5179">
        <v>66</v>
      </c>
      <c r="B5179" t="s">
        <v>141</v>
      </c>
      <c r="C5179" t="s">
        <v>64</v>
      </c>
      <c r="D5179" t="s">
        <v>61</v>
      </c>
      <c r="E5179">
        <v>2015</v>
      </c>
      <c r="F5179" t="s">
        <v>1</v>
      </c>
      <c r="G5179">
        <v>200</v>
      </c>
    </row>
    <row r="5180" spans="1:7" x14ac:dyDescent="0.2">
      <c r="A5180">
        <v>66</v>
      </c>
      <c r="B5180" t="s">
        <v>141</v>
      </c>
      <c r="C5180" t="s">
        <v>64</v>
      </c>
      <c r="D5180" t="s">
        <v>61</v>
      </c>
      <c r="E5180">
        <v>2013</v>
      </c>
      <c r="F5180" t="s">
        <v>135</v>
      </c>
      <c r="G5180">
        <v>234</v>
      </c>
    </row>
    <row r="5181" spans="1:7" x14ac:dyDescent="0.2">
      <c r="A5181">
        <v>66</v>
      </c>
      <c r="B5181" t="s">
        <v>141</v>
      </c>
      <c r="C5181" t="s">
        <v>64</v>
      </c>
      <c r="D5181" t="s">
        <v>61</v>
      </c>
      <c r="E5181">
        <v>2017</v>
      </c>
      <c r="F5181" t="s">
        <v>0</v>
      </c>
      <c r="G5181">
        <v>211</v>
      </c>
    </row>
    <row r="5182" spans="1:7" x14ac:dyDescent="0.2">
      <c r="A5182">
        <v>66</v>
      </c>
      <c r="B5182" t="s">
        <v>141</v>
      </c>
      <c r="C5182" t="s">
        <v>64</v>
      </c>
      <c r="D5182" t="s">
        <v>61</v>
      </c>
      <c r="E5182">
        <v>2017</v>
      </c>
      <c r="F5182" t="s">
        <v>1</v>
      </c>
      <c r="G5182">
        <v>235</v>
      </c>
    </row>
    <row r="5183" spans="1:7" x14ac:dyDescent="0.2">
      <c r="A5183">
        <v>66</v>
      </c>
      <c r="B5183" t="s">
        <v>142</v>
      </c>
      <c r="C5183" t="s">
        <v>64</v>
      </c>
      <c r="D5183" t="s">
        <v>61</v>
      </c>
      <c r="E5183">
        <v>2017</v>
      </c>
      <c r="F5183" t="s">
        <v>0</v>
      </c>
      <c r="G5183">
        <v>171.3</v>
      </c>
    </row>
    <row r="5184" spans="1:7" x14ac:dyDescent="0.2">
      <c r="A5184">
        <v>66</v>
      </c>
      <c r="B5184" t="s">
        <v>142</v>
      </c>
      <c r="C5184" t="s">
        <v>64</v>
      </c>
      <c r="D5184" t="s">
        <v>61</v>
      </c>
      <c r="E5184">
        <v>2018</v>
      </c>
      <c r="F5184" t="s">
        <v>1</v>
      </c>
      <c r="G5184">
        <v>193.5</v>
      </c>
    </row>
    <row r="5185" spans="1:7" x14ac:dyDescent="0.2">
      <c r="A5185">
        <v>66</v>
      </c>
      <c r="B5185" t="s">
        <v>142</v>
      </c>
      <c r="C5185" t="s">
        <v>64</v>
      </c>
      <c r="D5185" t="s">
        <v>61</v>
      </c>
      <c r="E5185">
        <v>2015</v>
      </c>
      <c r="F5185" t="s">
        <v>134</v>
      </c>
      <c r="G5185">
        <v>158.30000000000001</v>
      </c>
    </row>
    <row r="5186" spans="1:7" x14ac:dyDescent="0.2">
      <c r="A5186">
        <v>66</v>
      </c>
      <c r="B5186" t="s">
        <v>142</v>
      </c>
      <c r="C5186" t="s">
        <v>64</v>
      </c>
      <c r="D5186" t="s">
        <v>61</v>
      </c>
      <c r="E5186">
        <v>2017</v>
      </c>
      <c r="F5186" t="s">
        <v>1</v>
      </c>
      <c r="G5186">
        <v>181.3</v>
      </c>
    </row>
    <row r="5187" spans="1:7" x14ac:dyDescent="0.2">
      <c r="A5187">
        <v>66</v>
      </c>
      <c r="B5187" t="s">
        <v>142</v>
      </c>
      <c r="C5187" t="s">
        <v>64</v>
      </c>
      <c r="D5187" t="s">
        <v>61</v>
      </c>
      <c r="E5187">
        <v>2013</v>
      </c>
      <c r="F5187" t="s">
        <v>135</v>
      </c>
      <c r="G5187">
        <v>234</v>
      </c>
    </row>
    <row r="5188" spans="1:7" x14ac:dyDescent="0.2">
      <c r="A5188">
        <v>66</v>
      </c>
      <c r="B5188" t="s">
        <v>142</v>
      </c>
      <c r="C5188" t="s">
        <v>64</v>
      </c>
      <c r="D5188" t="s">
        <v>61</v>
      </c>
      <c r="E5188">
        <v>2016</v>
      </c>
      <c r="F5188" t="s">
        <v>0</v>
      </c>
      <c r="G5188">
        <v>155</v>
      </c>
    </row>
    <row r="5189" spans="1:7" x14ac:dyDescent="0.2">
      <c r="A5189">
        <v>66</v>
      </c>
      <c r="B5189" t="s">
        <v>142</v>
      </c>
      <c r="C5189" t="s">
        <v>64</v>
      </c>
      <c r="D5189" t="s">
        <v>61</v>
      </c>
      <c r="E5189">
        <v>2018</v>
      </c>
      <c r="F5189" t="s">
        <v>0</v>
      </c>
      <c r="G5189">
        <v>179.8</v>
      </c>
    </row>
    <row r="5190" spans="1:7" x14ac:dyDescent="0.2">
      <c r="A5190">
        <v>66</v>
      </c>
      <c r="B5190" t="s">
        <v>142</v>
      </c>
      <c r="C5190" t="s">
        <v>64</v>
      </c>
      <c r="D5190" t="s">
        <v>61</v>
      </c>
      <c r="E5190">
        <v>2014</v>
      </c>
      <c r="F5190" t="s">
        <v>135</v>
      </c>
      <c r="G5190">
        <v>206.8</v>
      </c>
    </row>
    <row r="5191" spans="1:7" x14ac:dyDescent="0.2">
      <c r="A5191">
        <v>66</v>
      </c>
      <c r="B5191" t="s">
        <v>142</v>
      </c>
      <c r="C5191" t="s">
        <v>64</v>
      </c>
      <c r="D5191" t="s">
        <v>61</v>
      </c>
      <c r="E5191">
        <v>2016</v>
      </c>
      <c r="F5191" t="s">
        <v>1</v>
      </c>
      <c r="G5191">
        <v>168.9</v>
      </c>
    </row>
    <row r="5192" spans="1:7" x14ac:dyDescent="0.2">
      <c r="A5192">
        <v>66</v>
      </c>
      <c r="B5192" t="s">
        <v>143</v>
      </c>
      <c r="C5192" t="s">
        <v>64</v>
      </c>
      <c r="D5192" t="s">
        <v>61</v>
      </c>
      <c r="E5192">
        <v>2016</v>
      </c>
      <c r="F5192" t="s">
        <v>134</v>
      </c>
      <c r="G5192">
        <v>125</v>
      </c>
    </row>
    <row r="5193" spans="1:7" x14ac:dyDescent="0.2">
      <c r="A5193">
        <v>66</v>
      </c>
      <c r="B5193" t="s">
        <v>143</v>
      </c>
      <c r="C5193" t="s">
        <v>64</v>
      </c>
      <c r="D5193" t="s">
        <v>61</v>
      </c>
      <c r="E5193">
        <v>2019</v>
      </c>
      <c r="F5193" t="s">
        <v>1</v>
      </c>
      <c r="G5193">
        <v>149</v>
      </c>
    </row>
    <row r="5194" spans="1:7" x14ac:dyDescent="0.2">
      <c r="A5194">
        <v>66</v>
      </c>
      <c r="B5194" t="s">
        <v>143</v>
      </c>
      <c r="C5194" t="s">
        <v>64</v>
      </c>
      <c r="D5194" t="s">
        <v>61</v>
      </c>
      <c r="E5194">
        <v>2018</v>
      </c>
      <c r="F5194" t="s">
        <v>0</v>
      </c>
      <c r="G5194">
        <v>136</v>
      </c>
    </row>
    <row r="5195" spans="1:7" x14ac:dyDescent="0.2">
      <c r="A5195">
        <v>66</v>
      </c>
      <c r="B5195" t="s">
        <v>143</v>
      </c>
      <c r="C5195" t="s">
        <v>64</v>
      </c>
      <c r="D5195" t="s">
        <v>61</v>
      </c>
      <c r="E5195">
        <v>2017</v>
      </c>
      <c r="F5195" t="s">
        <v>0</v>
      </c>
      <c r="G5195">
        <v>130</v>
      </c>
    </row>
    <row r="5196" spans="1:7" x14ac:dyDescent="0.2">
      <c r="A5196">
        <v>66</v>
      </c>
      <c r="B5196" t="s">
        <v>143</v>
      </c>
      <c r="C5196" t="s">
        <v>64</v>
      </c>
      <c r="D5196" t="s">
        <v>61</v>
      </c>
      <c r="E5196">
        <v>2018</v>
      </c>
      <c r="F5196" t="s">
        <v>1</v>
      </c>
      <c r="G5196">
        <v>138</v>
      </c>
    </row>
    <row r="5197" spans="1:7" x14ac:dyDescent="0.2">
      <c r="A5197">
        <v>66</v>
      </c>
      <c r="B5197" t="s">
        <v>143</v>
      </c>
      <c r="C5197" t="s">
        <v>64</v>
      </c>
      <c r="D5197" t="s">
        <v>61</v>
      </c>
      <c r="E5197">
        <v>2017</v>
      </c>
      <c r="F5197" t="s">
        <v>1</v>
      </c>
      <c r="G5197">
        <v>131</v>
      </c>
    </row>
    <row r="5198" spans="1:7" x14ac:dyDescent="0.2">
      <c r="A5198">
        <v>66</v>
      </c>
      <c r="B5198" t="s">
        <v>143</v>
      </c>
      <c r="C5198" t="s">
        <v>64</v>
      </c>
      <c r="D5198" t="s">
        <v>61</v>
      </c>
      <c r="E5198">
        <v>2019</v>
      </c>
      <c r="F5198" t="s">
        <v>0</v>
      </c>
      <c r="G5198">
        <v>145</v>
      </c>
    </row>
    <row r="5199" spans="1:7" x14ac:dyDescent="0.2">
      <c r="A5199">
        <v>66</v>
      </c>
      <c r="B5199" t="s">
        <v>143</v>
      </c>
      <c r="C5199" t="s">
        <v>64</v>
      </c>
      <c r="D5199" t="s">
        <v>61</v>
      </c>
      <c r="E5199">
        <v>2014</v>
      </c>
      <c r="F5199" t="s">
        <v>135</v>
      </c>
      <c r="G5199">
        <v>206.8</v>
      </c>
    </row>
    <row r="5200" spans="1:7" x14ac:dyDescent="0.2">
      <c r="A5200">
        <v>66</v>
      </c>
      <c r="B5200" t="s">
        <v>143</v>
      </c>
      <c r="C5200" t="s">
        <v>64</v>
      </c>
      <c r="D5200" t="s">
        <v>61</v>
      </c>
      <c r="E5200">
        <v>2015</v>
      </c>
      <c r="F5200" t="s">
        <v>135</v>
      </c>
      <c r="G5200">
        <v>146.6</v>
      </c>
    </row>
    <row r="5201" spans="1:7" x14ac:dyDescent="0.2">
      <c r="A5201">
        <v>66</v>
      </c>
      <c r="B5201" t="s">
        <v>144</v>
      </c>
      <c r="C5201" t="s">
        <v>64</v>
      </c>
      <c r="D5201" t="s">
        <v>61</v>
      </c>
      <c r="E5201">
        <v>2016</v>
      </c>
      <c r="F5201" t="s">
        <v>135</v>
      </c>
      <c r="G5201">
        <v>229</v>
      </c>
    </row>
    <row r="5202" spans="1:7" x14ac:dyDescent="0.2">
      <c r="A5202">
        <v>66</v>
      </c>
      <c r="B5202" t="s">
        <v>144</v>
      </c>
      <c r="C5202" t="s">
        <v>64</v>
      </c>
      <c r="D5202" t="s">
        <v>61</v>
      </c>
      <c r="E5202">
        <v>2019</v>
      </c>
      <c r="F5202" t="s">
        <v>133</v>
      </c>
      <c r="G5202">
        <v>243.5</v>
      </c>
    </row>
    <row r="5203" spans="1:7" x14ac:dyDescent="0.2">
      <c r="A5203">
        <v>66</v>
      </c>
      <c r="B5203" t="s">
        <v>144</v>
      </c>
      <c r="C5203" t="s">
        <v>64</v>
      </c>
      <c r="D5203" t="s">
        <v>61</v>
      </c>
      <c r="E5203">
        <v>2018</v>
      </c>
      <c r="F5203" t="s">
        <v>133</v>
      </c>
      <c r="G5203">
        <v>240</v>
      </c>
    </row>
    <row r="5204" spans="1:7" x14ac:dyDescent="0.2">
      <c r="A5204">
        <v>66</v>
      </c>
      <c r="B5204" t="s">
        <v>144</v>
      </c>
      <c r="C5204" t="s">
        <v>64</v>
      </c>
      <c r="D5204" t="s">
        <v>61</v>
      </c>
      <c r="E5204">
        <v>2020</v>
      </c>
      <c r="F5204" t="s">
        <v>133</v>
      </c>
      <c r="G5204">
        <v>247.7</v>
      </c>
    </row>
    <row r="5205" spans="1:7" x14ac:dyDescent="0.2">
      <c r="A5205">
        <v>66</v>
      </c>
      <c r="B5205" t="s">
        <v>144</v>
      </c>
      <c r="C5205" t="s">
        <v>64</v>
      </c>
      <c r="D5205" t="s">
        <v>61</v>
      </c>
      <c r="E5205">
        <v>2017</v>
      </c>
      <c r="F5205" t="s">
        <v>134</v>
      </c>
      <c r="G5205">
        <v>240</v>
      </c>
    </row>
    <row r="5206" spans="1:7" x14ac:dyDescent="0.2">
      <c r="A5206">
        <v>66</v>
      </c>
      <c r="B5206" t="s">
        <v>144</v>
      </c>
      <c r="C5206" t="s">
        <v>64</v>
      </c>
      <c r="D5206" t="s">
        <v>61</v>
      </c>
      <c r="E5206">
        <v>2019</v>
      </c>
      <c r="F5206" t="s">
        <v>1</v>
      </c>
      <c r="G5206">
        <v>265.60000000000002</v>
      </c>
    </row>
    <row r="5207" spans="1:7" x14ac:dyDescent="0.2">
      <c r="A5207">
        <v>66</v>
      </c>
      <c r="B5207" t="s">
        <v>144</v>
      </c>
      <c r="C5207" t="s">
        <v>64</v>
      </c>
      <c r="D5207" t="s">
        <v>61</v>
      </c>
      <c r="E5207">
        <v>2018</v>
      </c>
      <c r="F5207" t="s">
        <v>1</v>
      </c>
      <c r="G5207">
        <v>254.1</v>
      </c>
    </row>
    <row r="5208" spans="1:7" x14ac:dyDescent="0.2">
      <c r="A5208">
        <v>66</v>
      </c>
      <c r="B5208" t="s">
        <v>144</v>
      </c>
      <c r="C5208" t="s">
        <v>64</v>
      </c>
      <c r="D5208" t="s">
        <v>61</v>
      </c>
      <c r="E5208">
        <v>2020</v>
      </c>
      <c r="F5208" t="s">
        <v>1</v>
      </c>
      <c r="G5208">
        <v>279.10000000000002</v>
      </c>
    </row>
    <row r="5209" spans="1:7" x14ac:dyDescent="0.2">
      <c r="A5209">
        <v>66</v>
      </c>
      <c r="B5209" t="s">
        <v>144</v>
      </c>
      <c r="C5209" t="s">
        <v>64</v>
      </c>
      <c r="D5209" t="s">
        <v>61</v>
      </c>
      <c r="E5209">
        <v>2018</v>
      </c>
      <c r="F5209" t="s">
        <v>0</v>
      </c>
      <c r="G5209">
        <v>247.2</v>
      </c>
    </row>
    <row r="5210" spans="1:7" x14ac:dyDescent="0.2">
      <c r="A5210">
        <v>66</v>
      </c>
      <c r="B5210" t="s">
        <v>144</v>
      </c>
      <c r="C5210" t="s">
        <v>64</v>
      </c>
      <c r="D5210" t="s">
        <v>61</v>
      </c>
      <c r="E5210">
        <v>2020</v>
      </c>
      <c r="F5210" t="s">
        <v>0</v>
      </c>
      <c r="G5210">
        <v>261.7</v>
      </c>
    </row>
    <row r="5211" spans="1:7" x14ac:dyDescent="0.2">
      <c r="A5211">
        <v>66</v>
      </c>
      <c r="B5211" t="s">
        <v>144</v>
      </c>
      <c r="C5211" t="s">
        <v>64</v>
      </c>
      <c r="D5211" t="s">
        <v>61</v>
      </c>
      <c r="E5211">
        <v>2019</v>
      </c>
      <c r="F5211" t="s">
        <v>0</v>
      </c>
      <c r="G5211">
        <v>254</v>
      </c>
    </row>
    <row r="5212" spans="1:7" x14ac:dyDescent="0.2">
      <c r="A5212">
        <v>66</v>
      </c>
      <c r="B5212" t="s">
        <v>144</v>
      </c>
      <c r="C5212" t="s">
        <v>64</v>
      </c>
      <c r="D5212" t="s">
        <v>61</v>
      </c>
      <c r="E5212">
        <v>2015</v>
      </c>
      <c r="F5212" t="s">
        <v>135</v>
      </c>
      <c r="G5212">
        <v>146.6</v>
      </c>
    </row>
    <row r="5213" spans="1:7" x14ac:dyDescent="0.2">
      <c r="A5213">
        <v>66</v>
      </c>
      <c r="B5213" t="s">
        <v>145</v>
      </c>
      <c r="C5213" t="s">
        <v>64</v>
      </c>
      <c r="D5213" t="s">
        <v>61</v>
      </c>
      <c r="E5213">
        <v>2017</v>
      </c>
      <c r="F5213" t="s">
        <v>135</v>
      </c>
      <c r="G5213">
        <v>250.9</v>
      </c>
    </row>
    <row r="5214" spans="1:7" x14ac:dyDescent="0.2">
      <c r="A5214">
        <v>66</v>
      </c>
      <c r="B5214" t="s">
        <v>145</v>
      </c>
      <c r="C5214" t="s">
        <v>64</v>
      </c>
      <c r="D5214" t="s">
        <v>61</v>
      </c>
      <c r="E5214">
        <v>2020</v>
      </c>
      <c r="F5214" t="s">
        <v>0</v>
      </c>
      <c r="G5214">
        <v>217</v>
      </c>
    </row>
    <row r="5215" spans="1:7" x14ac:dyDescent="0.2">
      <c r="A5215">
        <v>66</v>
      </c>
      <c r="B5215" t="s">
        <v>145</v>
      </c>
      <c r="C5215" t="s">
        <v>64</v>
      </c>
      <c r="D5215" t="s">
        <v>61</v>
      </c>
      <c r="E5215">
        <v>2019</v>
      </c>
      <c r="F5215" t="s">
        <v>0</v>
      </c>
      <c r="G5215">
        <v>208</v>
      </c>
    </row>
    <row r="5216" spans="1:7" x14ac:dyDescent="0.2">
      <c r="A5216">
        <v>66</v>
      </c>
      <c r="B5216" t="s">
        <v>145</v>
      </c>
      <c r="C5216" t="s">
        <v>64</v>
      </c>
      <c r="D5216" t="s">
        <v>61</v>
      </c>
      <c r="E5216">
        <v>2021</v>
      </c>
      <c r="F5216" t="s">
        <v>0</v>
      </c>
      <c r="G5216">
        <v>225</v>
      </c>
    </row>
    <row r="5217" spans="1:7" x14ac:dyDescent="0.2">
      <c r="A5217">
        <v>66</v>
      </c>
      <c r="B5217" t="s">
        <v>145</v>
      </c>
      <c r="C5217" t="s">
        <v>64</v>
      </c>
      <c r="D5217" t="s">
        <v>61</v>
      </c>
      <c r="E5217">
        <v>2018</v>
      </c>
      <c r="F5217" t="s">
        <v>134</v>
      </c>
      <c r="G5217">
        <v>200</v>
      </c>
    </row>
    <row r="5218" spans="1:7" x14ac:dyDescent="0.2">
      <c r="A5218">
        <v>66</v>
      </c>
      <c r="B5218" t="s">
        <v>145</v>
      </c>
      <c r="C5218" t="s">
        <v>64</v>
      </c>
      <c r="D5218" t="s">
        <v>61</v>
      </c>
      <c r="E5218">
        <v>2020</v>
      </c>
      <c r="F5218" t="s">
        <v>1</v>
      </c>
      <c r="G5218">
        <v>228</v>
      </c>
    </row>
    <row r="5219" spans="1:7" x14ac:dyDescent="0.2">
      <c r="A5219">
        <v>66</v>
      </c>
      <c r="B5219" t="s">
        <v>145</v>
      </c>
      <c r="C5219" t="s">
        <v>64</v>
      </c>
      <c r="D5219" t="s">
        <v>61</v>
      </c>
      <c r="E5219">
        <v>2019</v>
      </c>
      <c r="F5219" t="s">
        <v>1</v>
      </c>
      <c r="G5219">
        <v>215</v>
      </c>
    </row>
    <row r="5220" spans="1:7" x14ac:dyDescent="0.2">
      <c r="A5220">
        <v>66</v>
      </c>
      <c r="B5220" t="s">
        <v>145</v>
      </c>
      <c r="C5220" t="s">
        <v>64</v>
      </c>
      <c r="D5220" t="s">
        <v>61</v>
      </c>
      <c r="E5220">
        <v>2021</v>
      </c>
      <c r="F5220" t="s">
        <v>1</v>
      </c>
      <c r="G5220">
        <v>240</v>
      </c>
    </row>
    <row r="5221" spans="1:7" x14ac:dyDescent="0.2">
      <c r="A5221">
        <v>66</v>
      </c>
      <c r="B5221" t="s">
        <v>145</v>
      </c>
      <c r="C5221" t="s">
        <v>64</v>
      </c>
      <c r="D5221" t="s">
        <v>61</v>
      </c>
      <c r="E5221">
        <v>2019</v>
      </c>
      <c r="F5221" t="s">
        <v>133</v>
      </c>
      <c r="G5221">
        <v>190</v>
      </c>
    </row>
    <row r="5222" spans="1:7" x14ac:dyDescent="0.2">
      <c r="A5222">
        <v>66</v>
      </c>
      <c r="B5222" t="s">
        <v>145</v>
      </c>
      <c r="C5222" t="s">
        <v>64</v>
      </c>
      <c r="D5222" t="s">
        <v>61</v>
      </c>
      <c r="E5222">
        <v>2021</v>
      </c>
      <c r="F5222" t="s">
        <v>133</v>
      </c>
      <c r="G5222">
        <v>192.5</v>
      </c>
    </row>
    <row r="5223" spans="1:7" x14ac:dyDescent="0.2">
      <c r="A5223">
        <v>66</v>
      </c>
      <c r="B5223" t="s">
        <v>145</v>
      </c>
      <c r="C5223" t="s">
        <v>64</v>
      </c>
      <c r="D5223" t="s">
        <v>61</v>
      </c>
      <c r="E5223">
        <v>2020</v>
      </c>
      <c r="F5223" t="s">
        <v>133</v>
      </c>
      <c r="G5223">
        <v>192</v>
      </c>
    </row>
    <row r="5224" spans="1:7" x14ac:dyDescent="0.2">
      <c r="A5224">
        <v>66</v>
      </c>
      <c r="B5224" t="s">
        <v>145</v>
      </c>
      <c r="C5224" t="s">
        <v>64</v>
      </c>
      <c r="D5224" t="s">
        <v>61</v>
      </c>
      <c r="E5224">
        <v>2016</v>
      </c>
      <c r="F5224" t="s">
        <v>135</v>
      </c>
      <c r="G5224">
        <v>187.9</v>
      </c>
    </row>
    <row r="5225" spans="1:7" x14ac:dyDescent="0.2">
      <c r="A5225">
        <v>66</v>
      </c>
      <c r="B5225" t="s">
        <v>146</v>
      </c>
      <c r="C5225" t="s">
        <v>64</v>
      </c>
      <c r="D5225" t="s">
        <v>61</v>
      </c>
      <c r="E5225">
        <v>2017</v>
      </c>
      <c r="F5225" t="s">
        <v>135</v>
      </c>
      <c r="G5225">
        <v>250.9</v>
      </c>
    </row>
    <row r="5226" spans="1:7" x14ac:dyDescent="0.2">
      <c r="A5226">
        <v>66</v>
      </c>
      <c r="B5226" t="s">
        <v>146</v>
      </c>
      <c r="C5226" t="s">
        <v>64</v>
      </c>
      <c r="D5226" t="s">
        <v>61</v>
      </c>
      <c r="E5226">
        <v>2021</v>
      </c>
      <c r="F5226" t="s">
        <v>133</v>
      </c>
      <c r="G5226">
        <v>218</v>
      </c>
    </row>
    <row r="5227" spans="1:7" x14ac:dyDescent="0.2">
      <c r="A5227">
        <v>66</v>
      </c>
      <c r="B5227" t="s">
        <v>146</v>
      </c>
      <c r="C5227" t="s">
        <v>64</v>
      </c>
      <c r="D5227" t="s">
        <v>61</v>
      </c>
      <c r="E5227">
        <v>2020</v>
      </c>
      <c r="F5227" t="s">
        <v>133</v>
      </c>
      <c r="G5227">
        <v>214.5</v>
      </c>
    </row>
    <row r="5228" spans="1:7" x14ac:dyDescent="0.2">
      <c r="A5228">
        <v>66</v>
      </c>
      <c r="B5228" t="s">
        <v>146</v>
      </c>
      <c r="C5228" t="s">
        <v>64</v>
      </c>
      <c r="D5228" t="s">
        <v>61</v>
      </c>
      <c r="E5228">
        <v>2022</v>
      </c>
      <c r="F5228" t="s">
        <v>133</v>
      </c>
      <c r="G5228">
        <v>222</v>
      </c>
    </row>
    <row r="5229" spans="1:7" x14ac:dyDescent="0.2">
      <c r="A5229">
        <v>66</v>
      </c>
      <c r="B5229" t="s">
        <v>146</v>
      </c>
      <c r="C5229" t="s">
        <v>64</v>
      </c>
      <c r="D5229" t="s">
        <v>61</v>
      </c>
      <c r="E5229">
        <v>2018</v>
      </c>
      <c r="F5229" t="s">
        <v>135</v>
      </c>
      <c r="G5229">
        <v>210.5</v>
      </c>
    </row>
    <row r="5230" spans="1:7" x14ac:dyDescent="0.2">
      <c r="A5230">
        <v>66</v>
      </c>
      <c r="B5230" t="s">
        <v>146</v>
      </c>
      <c r="C5230" t="s">
        <v>64</v>
      </c>
      <c r="D5230" t="s">
        <v>61</v>
      </c>
      <c r="E5230">
        <v>2021</v>
      </c>
      <c r="F5230" t="s">
        <v>0</v>
      </c>
      <c r="G5230">
        <v>225</v>
      </c>
    </row>
    <row r="5231" spans="1:7" x14ac:dyDescent="0.2">
      <c r="A5231">
        <v>66</v>
      </c>
      <c r="B5231" t="s">
        <v>146</v>
      </c>
      <c r="C5231" t="s">
        <v>64</v>
      </c>
      <c r="D5231" t="s">
        <v>61</v>
      </c>
      <c r="E5231">
        <v>2020</v>
      </c>
      <c r="F5231" t="s">
        <v>0</v>
      </c>
      <c r="G5231">
        <v>217</v>
      </c>
    </row>
    <row r="5232" spans="1:7" x14ac:dyDescent="0.2">
      <c r="A5232">
        <v>66</v>
      </c>
      <c r="B5232" t="s">
        <v>146</v>
      </c>
      <c r="C5232" t="s">
        <v>64</v>
      </c>
      <c r="D5232" t="s">
        <v>61</v>
      </c>
      <c r="E5232">
        <v>2022</v>
      </c>
      <c r="F5232" t="s">
        <v>0</v>
      </c>
      <c r="G5232">
        <v>234</v>
      </c>
    </row>
    <row r="5233" spans="1:7" x14ac:dyDescent="0.2">
      <c r="A5233">
        <v>66</v>
      </c>
      <c r="B5233" t="s">
        <v>146</v>
      </c>
      <c r="C5233" t="s">
        <v>64</v>
      </c>
      <c r="D5233" t="s">
        <v>61</v>
      </c>
      <c r="E5233">
        <v>2019</v>
      </c>
      <c r="F5233" t="s">
        <v>134</v>
      </c>
      <c r="G5233">
        <v>213</v>
      </c>
    </row>
    <row r="5234" spans="1:7" x14ac:dyDescent="0.2">
      <c r="A5234">
        <v>66</v>
      </c>
      <c r="B5234" t="s">
        <v>146</v>
      </c>
      <c r="C5234" t="s">
        <v>64</v>
      </c>
      <c r="D5234" t="s">
        <v>61</v>
      </c>
      <c r="E5234">
        <v>2021</v>
      </c>
      <c r="F5234" t="s">
        <v>1</v>
      </c>
      <c r="G5234">
        <v>238</v>
      </c>
    </row>
    <row r="5235" spans="1:7" x14ac:dyDescent="0.2">
      <c r="A5235">
        <v>66</v>
      </c>
      <c r="B5235" t="s">
        <v>146</v>
      </c>
      <c r="C5235" t="s">
        <v>64</v>
      </c>
      <c r="D5235" t="s">
        <v>61</v>
      </c>
      <c r="E5235">
        <v>2020</v>
      </c>
      <c r="F5235" t="s">
        <v>1</v>
      </c>
      <c r="G5235">
        <v>225</v>
      </c>
    </row>
    <row r="5236" spans="1:7" x14ac:dyDescent="0.2">
      <c r="A5236">
        <v>66</v>
      </c>
      <c r="B5236" t="s">
        <v>146</v>
      </c>
      <c r="C5236" t="s">
        <v>64</v>
      </c>
      <c r="D5236" t="s">
        <v>61</v>
      </c>
      <c r="E5236">
        <v>2022</v>
      </c>
      <c r="F5236" t="s">
        <v>1</v>
      </c>
      <c r="G5236">
        <v>252</v>
      </c>
    </row>
    <row r="5237" spans="1:7" x14ac:dyDescent="0.2">
      <c r="A5237">
        <v>67</v>
      </c>
      <c r="B5237" t="s">
        <v>136</v>
      </c>
      <c r="C5237" t="s">
        <v>62</v>
      </c>
      <c r="D5237" t="s">
        <v>7</v>
      </c>
      <c r="E5237">
        <v>2007</v>
      </c>
      <c r="F5237" t="s">
        <v>135</v>
      </c>
      <c r="G5237">
        <v>152.6</v>
      </c>
    </row>
    <row r="5238" spans="1:7" x14ac:dyDescent="0.2">
      <c r="A5238">
        <v>67</v>
      </c>
      <c r="B5238" t="s">
        <v>136</v>
      </c>
      <c r="C5238" t="s">
        <v>62</v>
      </c>
      <c r="D5238" t="s">
        <v>7</v>
      </c>
      <c r="E5238">
        <v>2008</v>
      </c>
      <c r="F5238" t="s">
        <v>135</v>
      </c>
      <c r="G5238">
        <v>113</v>
      </c>
    </row>
    <row r="5239" spans="1:7" x14ac:dyDescent="0.2">
      <c r="A5239">
        <v>67</v>
      </c>
      <c r="B5239" t="s">
        <v>136</v>
      </c>
      <c r="C5239" t="s">
        <v>62</v>
      </c>
      <c r="D5239" t="s">
        <v>7</v>
      </c>
      <c r="E5239">
        <v>2009</v>
      </c>
      <c r="F5239" t="s">
        <v>134</v>
      </c>
      <c r="G5239">
        <v>47</v>
      </c>
    </row>
    <row r="5240" spans="1:7" x14ac:dyDescent="0.2">
      <c r="A5240">
        <v>67</v>
      </c>
      <c r="B5240" t="s">
        <v>136</v>
      </c>
      <c r="C5240" t="s">
        <v>62</v>
      </c>
      <c r="D5240" t="s">
        <v>7</v>
      </c>
      <c r="E5240">
        <v>2010</v>
      </c>
      <c r="F5240" t="s">
        <v>0</v>
      </c>
      <c r="G5240">
        <v>95.454545454545453</v>
      </c>
    </row>
    <row r="5241" spans="1:7" x14ac:dyDescent="0.2">
      <c r="A5241">
        <v>67</v>
      </c>
      <c r="B5241" t="s">
        <v>136</v>
      </c>
      <c r="C5241" t="s">
        <v>62</v>
      </c>
      <c r="D5241" t="s">
        <v>7</v>
      </c>
      <c r="E5241">
        <v>2011</v>
      </c>
      <c r="F5241" t="s">
        <v>0</v>
      </c>
      <c r="G5241">
        <v>104.76190476190476</v>
      </c>
    </row>
    <row r="5242" spans="1:7" x14ac:dyDescent="0.2">
      <c r="A5242">
        <v>67</v>
      </c>
      <c r="B5242" t="s">
        <v>136</v>
      </c>
      <c r="C5242" t="s">
        <v>62</v>
      </c>
      <c r="D5242" t="s">
        <v>7</v>
      </c>
      <c r="E5242">
        <v>2011</v>
      </c>
      <c r="F5242" t="s">
        <v>1</v>
      </c>
      <c r="G5242">
        <v>108.69565217391305</v>
      </c>
    </row>
    <row r="5243" spans="1:7" x14ac:dyDescent="0.2">
      <c r="A5243">
        <v>67</v>
      </c>
      <c r="B5243" t="s">
        <v>136</v>
      </c>
      <c r="C5243" t="s">
        <v>62</v>
      </c>
      <c r="D5243" t="s">
        <v>7</v>
      </c>
      <c r="E5243">
        <v>2012</v>
      </c>
      <c r="F5243" t="s">
        <v>0</v>
      </c>
      <c r="G5243">
        <v>104.54545454545453</v>
      </c>
    </row>
    <row r="5244" spans="1:7" x14ac:dyDescent="0.2">
      <c r="A5244">
        <v>67</v>
      </c>
      <c r="B5244" t="s">
        <v>136</v>
      </c>
      <c r="C5244" t="s">
        <v>62</v>
      </c>
      <c r="D5244" t="s">
        <v>7</v>
      </c>
      <c r="E5244">
        <v>2012</v>
      </c>
      <c r="F5244" t="s">
        <v>1</v>
      </c>
      <c r="G5244">
        <v>112</v>
      </c>
    </row>
    <row r="5245" spans="1:7" x14ac:dyDescent="0.2">
      <c r="A5245">
        <v>67</v>
      </c>
      <c r="B5245" t="s">
        <v>136</v>
      </c>
      <c r="C5245" t="s">
        <v>62</v>
      </c>
      <c r="D5245" t="s">
        <v>7</v>
      </c>
      <c r="E5245">
        <v>2010</v>
      </c>
      <c r="F5245" t="s">
        <v>1</v>
      </c>
      <c r="G5245">
        <v>104.54545454545453</v>
      </c>
    </row>
    <row r="5246" spans="1:7" x14ac:dyDescent="0.2">
      <c r="A5246">
        <v>67</v>
      </c>
      <c r="B5246" t="s">
        <v>137</v>
      </c>
      <c r="C5246" t="s">
        <v>62</v>
      </c>
      <c r="D5246" t="s">
        <v>7</v>
      </c>
      <c r="E5246">
        <v>2008</v>
      </c>
      <c r="F5246" t="s">
        <v>135</v>
      </c>
      <c r="G5246">
        <v>113</v>
      </c>
    </row>
    <row r="5247" spans="1:7" x14ac:dyDescent="0.2">
      <c r="A5247">
        <v>67</v>
      </c>
      <c r="B5247" t="s">
        <v>137</v>
      </c>
      <c r="C5247" t="s">
        <v>62</v>
      </c>
      <c r="D5247" t="s">
        <v>7</v>
      </c>
      <c r="E5247">
        <v>2012</v>
      </c>
      <c r="F5247" t="s">
        <v>1</v>
      </c>
      <c r="G5247">
        <v>108</v>
      </c>
    </row>
    <row r="5248" spans="1:7" x14ac:dyDescent="0.2">
      <c r="A5248">
        <v>67</v>
      </c>
      <c r="B5248" t="s">
        <v>137</v>
      </c>
      <c r="C5248" t="s">
        <v>62</v>
      </c>
      <c r="D5248" t="s">
        <v>7</v>
      </c>
      <c r="E5248">
        <v>2011</v>
      </c>
      <c r="F5248" t="s">
        <v>0</v>
      </c>
      <c r="G5248">
        <v>104.3</v>
      </c>
    </row>
    <row r="5249" spans="1:7" x14ac:dyDescent="0.2">
      <c r="A5249">
        <v>67</v>
      </c>
      <c r="B5249" t="s">
        <v>137</v>
      </c>
      <c r="C5249" t="s">
        <v>62</v>
      </c>
      <c r="D5249" t="s">
        <v>7</v>
      </c>
      <c r="E5249">
        <v>2009</v>
      </c>
      <c r="F5249" t="s">
        <v>135</v>
      </c>
      <c r="G5249">
        <v>59.803292709001497</v>
      </c>
    </row>
    <row r="5250" spans="1:7" x14ac:dyDescent="0.2">
      <c r="A5250">
        <v>67</v>
      </c>
      <c r="B5250" t="s">
        <v>137</v>
      </c>
      <c r="C5250" t="s">
        <v>62</v>
      </c>
      <c r="D5250" t="s">
        <v>7</v>
      </c>
      <c r="E5250">
        <v>2013</v>
      </c>
      <c r="F5250" t="s">
        <v>0</v>
      </c>
      <c r="G5250">
        <v>104</v>
      </c>
    </row>
    <row r="5251" spans="1:7" x14ac:dyDescent="0.2">
      <c r="A5251">
        <v>67</v>
      </c>
      <c r="B5251" t="s">
        <v>137</v>
      </c>
      <c r="C5251" t="s">
        <v>62</v>
      </c>
      <c r="D5251" t="s">
        <v>7</v>
      </c>
      <c r="E5251">
        <v>2011</v>
      </c>
      <c r="F5251" t="s">
        <v>1</v>
      </c>
      <c r="G5251">
        <v>108.69565217391303</v>
      </c>
    </row>
    <row r="5252" spans="1:7" x14ac:dyDescent="0.2">
      <c r="A5252">
        <v>67</v>
      </c>
      <c r="B5252" t="s">
        <v>137</v>
      </c>
      <c r="C5252" t="s">
        <v>62</v>
      </c>
      <c r="D5252" t="s">
        <v>7</v>
      </c>
      <c r="E5252">
        <v>2010</v>
      </c>
      <c r="F5252" t="s">
        <v>134</v>
      </c>
      <c r="G5252">
        <v>82.2309617447265</v>
      </c>
    </row>
    <row r="5253" spans="1:7" x14ac:dyDescent="0.2">
      <c r="A5253">
        <v>67</v>
      </c>
      <c r="B5253" t="s">
        <v>137</v>
      </c>
      <c r="C5253" t="s">
        <v>62</v>
      </c>
      <c r="D5253" t="s">
        <v>7</v>
      </c>
      <c r="E5253">
        <v>2013</v>
      </c>
      <c r="F5253" t="s">
        <v>1</v>
      </c>
      <c r="G5253">
        <v>107.40740740740742</v>
      </c>
    </row>
    <row r="5254" spans="1:7" x14ac:dyDescent="0.2">
      <c r="A5254">
        <v>67</v>
      </c>
      <c r="B5254" t="s">
        <v>137</v>
      </c>
      <c r="C5254" t="s">
        <v>62</v>
      </c>
      <c r="D5254" t="s">
        <v>7</v>
      </c>
      <c r="E5254">
        <v>2012</v>
      </c>
      <c r="F5254" t="s">
        <v>0</v>
      </c>
      <c r="G5254">
        <v>104.16666666666667</v>
      </c>
    </row>
    <row r="5255" spans="1:7" x14ac:dyDescent="0.2">
      <c r="A5255">
        <v>67</v>
      </c>
      <c r="B5255" t="s">
        <v>138</v>
      </c>
      <c r="C5255" t="s">
        <v>62</v>
      </c>
      <c r="D5255" t="s">
        <v>7</v>
      </c>
      <c r="E5255">
        <v>2011</v>
      </c>
      <c r="F5255" t="s">
        <v>134</v>
      </c>
      <c r="G5255">
        <v>102.15995329830706</v>
      </c>
    </row>
    <row r="5256" spans="1:7" x14ac:dyDescent="0.2">
      <c r="A5256">
        <v>67</v>
      </c>
      <c r="B5256" t="s">
        <v>138</v>
      </c>
      <c r="C5256" t="s">
        <v>62</v>
      </c>
      <c r="D5256" t="s">
        <v>7</v>
      </c>
      <c r="E5256">
        <v>2013</v>
      </c>
      <c r="F5256" t="s">
        <v>0</v>
      </c>
      <c r="G5256">
        <v>101.42857142857143</v>
      </c>
    </row>
    <row r="5257" spans="1:7" x14ac:dyDescent="0.2">
      <c r="A5257">
        <v>67</v>
      </c>
      <c r="B5257" t="s">
        <v>138</v>
      </c>
      <c r="C5257" t="s">
        <v>62</v>
      </c>
      <c r="D5257" t="s">
        <v>7</v>
      </c>
      <c r="E5257">
        <v>2012</v>
      </c>
      <c r="F5257" t="s">
        <v>0</v>
      </c>
      <c r="G5257">
        <v>100</v>
      </c>
    </row>
    <row r="5258" spans="1:7" x14ac:dyDescent="0.2">
      <c r="A5258">
        <v>67</v>
      </c>
      <c r="B5258" t="s">
        <v>138</v>
      </c>
      <c r="C5258" t="s">
        <v>62</v>
      </c>
      <c r="D5258" t="s">
        <v>7</v>
      </c>
      <c r="E5258">
        <v>2013</v>
      </c>
      <c r="F5258" t="s">
        <v>1</v>
      </c>
      <c r="G5258">
        <v>102.8169014084507</v>
      </c>
    </row>
    <row r="5259" spans="1:7" x14ac:dyDescent="0.2">
      <c r="A5259">
        <v>67</v>
      </c>
      <c r="B5259" t="s">
        <v>138</v>
      </c>
      <c r="C5259" t="s">
        <v>62</v>
      </c>
      <c r="D5259" t="s">
        <v>7</v>
      </c>
      <c r="E5259">
        <v>2012</v>
      </c>
      <c r="F5259" t="s">
        <v>1</v>
      </c>
      <c r="G5259">
        <v>101.42857142857143</v>
      </c>
    </row>
    <row r="5260" spans="1:7" x14ac:dyDescent="0.2">
      <c r="A5260">
        <v>67</v>
      </c>
      <c r="B5260" t="s">
        <v>138</v>
      </c>
      <c r="C5260" t="s">
        <v>62</v>
      </c>
      <c r="D5260" t="s">
        <v>7</v>
      </c>
      <c r="E5260">
        <v>2010</v>
      </c>
      <c r="F5260" t="s">
        <v>135</v>
      </c>
      <c r="G5260">
        <v>122.5</v>
      </c>
    </row>
    <row r="5261" spans="1:7" x14ac:dyDescent="0.2">
      <c r="A5261">
        <v>67</v>
      </c>
      <c r="B5261" t="s">
        <v>138</v>
      </c>
      <c r="C5261" t="s">
        <v>62</v>
      </c>
      <c r="D5261" t="s">
        <v>7</v>
      </c>
      <c r="E5261">
        <v>2014</v>
      </c>
      <c r="F5261" t="s">
        <v>0</v>
      </c>
      <c r="G5261">
        <v>101.40845070422536</v>
      </c>
    </row>
    <row r="5262" spans="1:7" x14ac:dyDescent="0.2">
      <c r="A5262">
        <v>67</v>
      </c>
      <c r="B5262" t="s">
        <v>138</v>
      </c>
      <c r="C5262" t="s">
        <v>62</v>
      </c>
      <c r="D5262" t="s">
        <v>7</v>
      </c>
      <c r="E5262">
        <v>2014</v>
      </c>
      <c r="F5262" t="s">
        <v>1</v>
      </c>
      <c r="G5262">
        <v>102.73972602739727</v>
      </c>
    </row>
    <row r="5263" spans="1:7" x14ac:dyDescent="0.2">
      <c r="A5263">
        <v>67</v>
      </c>
      <c r="B5263" t="s">
        <v>139</v>
      </c>
      <c r="C5263" t="s">
        <v>62</v>
      </c>
      <c r="D5263" t="s">
        <v>7</v>
      </c>
      <c r="E5263">
        <v>2013</v>
      </c>
      <c r="F5263" t="s">
        <v>1</v>
      </c>
      <c r="G5263">
        <v>104</v>
      </c>
    </row>
    <row r="5264" spans="1:7" x14ac:dyDescent="0.2">
      <c r="A5264">
        <v>67</v>
      </c>
      <c r="B5264" t="s">
        <v>139</v>
      </c>
      <c r="C5264" t="s">
        <v>62</v>
      </c>
      <c r="D5264" t="s">
        <v>7</v>
      </c>
      <c r="E5264">
        <v>2015</v>
      </c>
      <c r="F5264" t="s">
        <v>0</v>
      </c>
      <c r="G5264">
        <v>102.4</v>
      </c>
    </row>
    <row r="5265" spans="1:7" x14ac:dyDescent="0.2">
      <c r="A5265">
        <v>67</v>
      </c>
      <c r="B5265" t="s">
        <v>139</v>
      </c>
      <c r="C5265" t="s">
        <v>62</v>
      </c>
      <c r="D5265" t="s">
        <v>7</v>
      </c>
      <c r="E5265">
        <v>2011</v>
      </c>
      <c r="F5265" t="s">
        <v>135</v>
      </c>
      <c r="G5265">
        <v>147.1</v>
      </c>
    </row>
    <row r="5266" spans="1:7" x14ac:dyDescent="0.2">
      <c r="A5266">
        <v>67</v>
      </c>
      <c r="B5266" t="s">
        <v>139</v>
      </c>
      <c r="C5266" t="s">
        <v>62</v>
      </c>
      <c r="D5266" t="s">
        <v>7</v>
      </c>
      <c r="E5266">
        <v>2014</v>
      </c>
      <c r="F5266" t="s">
        <v>0</v>
      </c>
      <c r="G5266">
        <v>100.6</v>
      </c>
    </row>
    <row r="5267" spans="1:7" x14ac:dyDescent="0.2">
      <c r="A5267">
        <v>67</v>
      </c>
      <c r="B5267" t="s">
        <v>139</v>
      </c>
      <c r="C5267" t="s">
        <v>62</v>
      </c>
      <c r="D5267" t="s">
        <v>7</v>
      </c>
      <c r="E5267">
        <v>2015</v>
      </c>
      <c r="F5267" t="s">
        <v>1</v>
      </c>
      <c r="G5267">
        <v>103.5</v>
      </c>
    </row>
    <row r="5268" spans="1:7" x14ac:dyDescent="0.2">
      <c r="A5268">
        <v>67</v>
      </c>
      <c r="B5268" t="s">
        <v>139</v>
      </c>
      <c r="C5268" t="s">
        <v>62</v>
      </c>
      <c r="D5268" t="s">
        <v>7</v>
      </c>
      <c r="E5268">
        <v>2012</v>
      </c>
      <c r="F5268" t="s">
        <v>134</v>
      </c>
      <c r="G5268">
        <v>104.3</v>
      </c>
    </row>
    <row r="5269" spans="1:7" x14ac:dyDescent="0.2">
      <c r="A5269">
        <v>67</v>
      </c>
      <c r="B5269" t="s">
        <v>139</v>
      </c>
      <c r="C5269" t="s">
        <v>62</v>
      </c>
      <c r="D5269" t="s">
        <v>7</v>
      </c>
      <c r="E5269">
        <v>2014</v>
      </c>
      <c r="F5269" t="s">
        <v>1</v>
      </c>
      <c r="G5269">
        <v>108.7</v>
      </c>
    </row>
    <row r="5270" spans="1:7" x14ac:dyDescent="0.2">
      <c r="A5270">
        <v>67</v>
      </c>
      <c r="B5270" t="s">
        <v>139</v>
      </c>
      <c r="C5270" t="s">
        <v>62</v>
      </c>
      <c r="D5270" t="s">
        <v>7</v>
      </c>
      <c r="E5270">
        <v>2013</v>
      </c>
      <c r="F5270" t="s">
        <v>0</v>
      </c>
      <c r="G5270">
        <v>101</v>
      </c>
    </row>
    <row r="5271" spans="1:7" x14ac:dyDescent="0.2">
      <c r="A5271">
        <v>67</v>
      </c>
      <c r="B5271" t="s">
        <v>140</v>
      </c>
      <c r="C5271" t="s">
        <v>62</v>
      </c>
      <c r="D5271" t="s">
        <v>7</v>
      </c>
      <c r="E5271">
        <v>2011</v>
      </c>
      <c r="F5271" t="s">
        <v>135</v>
      </c>
      <c r="G5271">
        <v>134</v>
      </c>
    </row>
    <row r="5272" spans="1:7" x14ac:dyDescent="0.2">
      <c r="A5272">
        <v>67</v>
      </c>
      <c r="B5272" t="s">
        <v>140</v>
      </c>
      <c r="C5272" t="s">
        <v>62</v>
      </c>
      <c r="D5272" t="s">
        <v>7</v>
      </c>
      <c r="E5272">
        <v>2015</v>
      </c>
      <c r="F5272" t="s">
        <v>1</v>
      </c>
      <c r="G5272">
        <v>104</v>
      </c>
    </row>
    <row r="5273" spans="1:7" x14ac:dyDescent="0.2">
      <c r="A5273">
        <v>67</v>
      </c>
      <c r="B5273" t="s">
        <v>140</v>
      </c>
      <c r="C5273" t="s">
        <v>62</v>
      </c>
      <c r="D5273" t="s">
        <v>7</v>
      </c>
      <c r="E5273">
        <v>2014</v>
      </c>
      <c r="F5273" t="s">
        <v>0</v>
      </c>
      <c r="G5273">
        <v>102.08333333333333</v>
      </c>
    </row>
    <row r="5274" spans="1:7" x14ac:dyDescent="0.2">
      <c r="A5274">
        <v>67</v>
      </c>
      <c r="B5274" t="s">
        <v>140</v>
      </c>
      <c r="C5274" t="s">
        <v>62</v>
      </c>
      <c r="D5274" t="s">
        <v>7</v>
      </c>
      <c r="E5274">
        <v>2012</v>
      </c>
      <c r="F5274" t="s">
        <v>135</v>
      </c>
      <c r="G5274">
        <v>93.1</v>
      </c>
    </row>
    <row r="5275" spans="1:7" x14ac:dyDescent="0.2">
      <c r="A5275">
        <v>67</v>
      </c>
      <c r="B5275" t="s">
        <v>140</v>
      </c>
      <c r="C5275" t="s">
        <v>62</v>
      </c>
      <c r="D5275" t="s">
        <v>7</v>
      </c>
      <c r="E5275">
        <v>2016</v>
      </c>
      <c r="F5275" t="s">
        <v>0</v>
      </c>
      <c r="G5275">
        <v>102</v>
      </c>
    </row>
    <row r="5276" spans="1:7" x14ac:dyDescent="0.2">
      <c r="A5276">
        <v>67</v>
      </c>
      <c r="B5276" t="s">
        <v>140</v>
      </c>
      <c r="C5276" t="s">
        <v>62</v>
      </c>
      <c r="D5276" t="s">
        <v>7</v>
      </c>
      <c r="E5276">
        <v>2014</v>
      </c>
      <c r="F5276" t="s">
        <v>1</v>
      </c>
      <c r="G5276">
        <v>104.16666666666667</v>
      </c>
    </row>
    <row r="5277" spans="1:7" x14ac:dyDescent="0.2">
      <c r="A5277">
        <v>67</v>
      </c>
      <c r="B5277" t="s">
        <v>140</v>
      </c>
      <c r="C5277" t="s">
        <v>62</v>
      </c>
      <c r="D5277" t="s">
        <v>7</v>
      </c>
      <c r="E5277">
        <v>2013</v>
      </c>
      <c r="F5277" t="s">
        <v>134</v>
      </c>
      <c r="G5277">
        <v>77.24493080141616</v>
      </c>
    </row>
    <row r="5278" spans="1:7" x14ac:dyDescent="0.2">
      <c r="A5278">
        <v>67</v>
      </c>
      <c r="B5278" t="s">
        <v>140</v>
      </c>
      <c r="C5278" t="s">
        <v>62</v>
      </c>
      <c r="D5278" t="s">
        <v>7</v>
      </c>
      <c r="E5278">
        <v>2016</v>
      </c>
      <c r="F5278" t="s">
        <v>1</v>
      </c>
      <c r="G5278">
        <v>103.84615384615385</v>
      </c>
    </row>
    <row r="5279" spans="1:7" x14ac:dyDescent="0.2">
      <c r="A5279">
        <v>67</v>
      </c>
      <c r="B5279" t="s">
        <v>140</v>
      </c>
      <c r="C5279" t="s">
        <v>62</v>
      </c>
      <c r="D5279" t="s">
        <v>7</v>
      </c>
      <c r="E5279">
        <v>2015</v>
      </c>
      <c r="F5279" t="s">
        <v>0</v>
      </c>
      <c r="G5279">
        <v>102.04081632653062</v>
      </c>
    </row>
    <row r="5280" spans="1:7" x14ac:dyDescent="0.2">
      <c r="A5280">
        <v>67</v>
      </c>
      <c r="B5280" t="s">
        <v>141</v>
      </c>
      <c r="C5280" t="s">
        <v>62</v>
      </c>
      <c r="D5280" t="s">
        <v>7</v>
      </c>
      <c r="E5280">
        <v>2014</v>
      </c>
      <c r="F5280" t="s">
        <v>134</v>
      </c>
      <c r="G5280">
        <v>81.196581196581207</v>
      </c>
    </row>
    <row r="5281" spans="1:7" x14ac:dyDescent="0.2">
      <c r="A5281">
        <v>67</v>
      </c>
      <c r="B5281" t="s">
        <v>141</v>
      </c>
      <c r="C5281" t="s">
        <v>62</v>
      </c>
      <c r="D5281" t="s">
        <v>7</v>
      </c>
      <c r="E5281">
        <v>2016</v>
      </c>
      <c r="F5281" t="s">
        <v>0</v>
      </c>
      <c r="G5281">
        <v>102.63157894736842</v>
      </c>
    </row>
    <row r="5282" spans="1:7" x14ac:dyDescent="0.2">
      <c r="A5282">
        <v>67</v>
      </c>
      <c r="B5282" t="s">
        <v>141</v>
      </c>
      <c r="C5282" t="s">
        <v>62</v>
      </c>
      <c r="D5282" t="s">
        <v>7</v>
      </c>
      <c r="E5282">
        <v>2015</v>
      </c>
      <c r="F5282" t="s">
        <v>0</v>
      </c>
      <c r="G5282">
        <v>100</v>
      </c>
    </row>
    <row r="5283" spans="1:7" x14ac:dyDescent="0.2">
      <c r="A5283">
        <v>67</v>
      </c>
      <c r="B5283" t="s">
        <v>141</v>
      </c>
      <c r="C5283" t="s">
        <v>62</v>
      </c>
      <c r="D5283" t="s">
        <v>7</v>
      </c>
      <c r="E5283">
        <v>2012</v>
      </c>
      <c r="F5283" t="s">
        <v>135</v>
      </c>
      <c r="G5283">
        <v>93.1</v>
      </c>
    </row>
    <row r="5284" spans="1:7" x14ac:dyDescent="0.2">
      <c r="A5284">
        <v>67</v>
      </c>
      <c r="B5284" t="s">
        <v>141</v>
      </c>
      <c r="C5284" t="s">
        <v>62</v>
      </c>
      <c r="D5284" t="s">
        <v>7</v>
      </c>
      <c r="E5284">
        <v>2016</v>
      </c>
      <c r="F5284" t="s">
        <v>1</v>
      </c>
      <c r="G5284">
        <v>107.5</v>
      </c>
    </row>
    <row r="5285" spans="1:7" x14ac:dyDescent="0.2">
      <c r="A5285">
        <v>67</v>
      </c>
      <c r="B5285" t="s">
        <v>141</v>
      </c>
      <c r="C5285" t="s">
        <v>62</v>
      </c>
      <c r="D5285" t="s">
        <v>7</v>
      </c>
      <c r="E5285">
        <v>2015</v>
      </c>
      <c r="F5285" t="s">
        <v>1</v>
      </c>
      <c r="G5285">
        <v>105.26315789473685</v>
      </c>
    </row>
    <row r="5286" spans="1:7" x14ac:dyDescent="0.2">
      <c r="A5286">
        <v>67</v>
      </c>
      <c r="B5286" t="s">
        <v>141</v>
      </c>
      <c r="C5286" t="s">
        <v>62</v>
      </c>
      <c r="D5286" t="s">
        <v>7</v>
      </c>
      <c r="E5286">
        <v>2013</v>
      </c>
      <c r="F5286" t="s">
        <v>135</v>
      </c>
      <c r="G5286">
        <v>75.31380753138076</v>
      </c>
    </row>
    <row r="5287" spans="1:7" x14ac:dyDescent="0.2">
      <c r="A5287">
        <v>67</v>
      </c>
      <c r="B5287" t="s">
        <v>141</v>
      </c>
      <c r="C5287" t="s">
        <v>62</v>
      </c>
      <c r="D5287" t="s">
        <v>7</v>
      </c>
      <c r="E5287">
        <v>2017</v>
      </c>
      <c r="F5287" t="s">
        <v>0</v>
      </c>
      <c r="G5287">
        <v>108.2051282051282</v>
      </c>
    </row>
    <row r="5288" spans="1:7" x14ac:dyDescent="0.2">
      <c r="A5288">
        <v>67</v>
      </c>
      <c r="B5288" t="s">
        <v>141</v>
      </c>
      <c r="C5288" t="s">
        <v>62</v>
      </c>
      <c r="D5288" t="s">
        <v>7</v>
      </c>
      <c r="E5288">
        <v>2017</v>
      </c>
      <c r="F5288" t="s">
        <v>1</v>
      </c>
      <c r="G5288">
        <v>109.30232558139535</v>
      </c>
    </row>
    <row r="5289" spans="1:7" x14ac:dyDescent="0.2">
      <c r="A5289">
        <v>67</v>
      </c>
      <c r="B5289" t="s">
        <v>142</v>
      </c>
      <c r="C5289" t="s">
        <v>62</v>
      </c>
      <c r="D5289" t="s">
        <v>7</v>
      </c>
      <c r="E5289">
        <v>2017</v>
      </c>
      <c r="F5289" t="s">
        <v>0</v>
      </c>
      <c r="G5289">
        <v>110.51612903225806</v>
      </c>
    </row>
    <row r="5290" spans="1:7" x14ac:dyDescent="0.2">
      <c r="A5290">
        <v>67</v>
      </c>
      <c r="B5290" t="s">
        <v>142</v>
      </c>
      <c r="C5290" t="s">
        <v>62</v>
      </c>
      <c r="D5290" t="s">
        <v>7</v>
      </c>
      <c r="E5290">
        <v>2018</v>
      </c>
      <c r="F5290" t="s">
        <v>1</v>
      </c>
      <c r="G5290">
        <v>106.72917815774957</v>
      </c>
    </row>
    <row r="5291" spans="1:7" x14ac:dyDescent="0.2">
      <c r="A5291">
        <v>67</v>
      </c>
      <c r="B5291" t="s">
        <v>142</v>
      </c>
      <c r="C5291" t="s">
        <v>62</v>
      </c>
      <c r="D5291" t="s">
        <v>7</v>
      </c>
      <c r="E5291">
        <v>2015</v>
      </c>
      <c r="F5291" t="s">
        <v>134</v>
      </c>
      <c r="G5291">
        <v>76.547388781431337</v>
      </c>
    </row>
    <row r="5292" spans="1:7" x14ac:dyDescent="0.2">
      <c r="A5292">
        <v>67</v>
      </c>
      <c r="B5292" t="s">
        <v>142</v>
      </c>
      <c r="C5292" t="s">
        <v>62</v>
      </c>
      <c r="D5292" t="s">
        <v>7</v>
      </c>
      <c r="E5292">
        <v>2017</v>
      </c>
      <c r="F5292" t="s">
        <v>1</v>
      </c>
      <c r="G5292">
        <v>107.34162226169332</v>
      </c>
    </row>
    <row r="5293" spans="1:7" x14ac:dyDescent="0.2">
      <c r="A5293">
        <v>67</v>
      </c>
      <c r="B5293" t="s">
        <v>142</v>
      </c>
      <c r="C5293" t="s">
        <v>62</v>
      </c>
      <c r="D5293" t="s">
        <v>7</v>
      </c>
      <c r="E5293">
        <v>2013</v>
      </c>
      <c r="F5293" t="s">
        <v>135</v>
      </c>
      <c r="G5293">
        <v>75.3</v>
      </c>
    </row>
    <row r="5294" spans="1:7" x14ac:dyDescent="0.2">
      <c r="A5294">
        <v>67</v>
      </c>
      <c r="B5294" t="s">
        <v>142</v>
      </c>
      <c r="C5294" t="s">
        <v>62</v>
      </c>
      <c r="D5294" t="s">
        <v>7</v>
      </c>
      <c r="E5294">
        <v>2016</v>
      </c>
      <c r="F5294" t="s">
        <v>0</v>
      </c>
      <c r="G5294">
        <v>97.915350600126331</v>
      </c>
    </row>
    <row r="5295" spans="1:7" x14ac:dyDescent="0.2">
      <c r="A5295">
        <v>67</v>
      </c>
      <c r="B5295" t="s">
        <v>142</v>
      </c>
      <c r="C5295" t="s">
        <v>62</v>
      </c>
      <c r="D5295" t="s">
        <v>7</v>
      </c>
      <c r="E5295">
        <v>2018</v>
      </c>
      <c r="F5295" t="s">
        <v>0</v>
      </c>
      <c r="G5295">
        <v>104.9620548744892</v>
      </c>
    </row>
    <row r="5296" spans="1:7" x14ac:dyDescent="0.2">
      <c r="A5296">
        <v>67</v>
      </c>
      <c r="B5296" t="s">
        <v>142</v>
      </c>
      <c r="C5296" t="s">
        <v>62</v>
      </c>
      <c r="D5296" t="s">
        <v>7</v>
      </c>
      <c r="E5296">
        <v>2014</v>
      </c>
      <c r="F5296" t="s">
        <v>135</v>
      </c>
      <c r="G5296">
        <v>88.376068376068389</v>
      </c>
    </row>
    <row r="5297" spans="1:7" x14ac:dyDescent="0.2">
      <c r="A5297">
        <v>67</v>
      </c>
      <c r="B5297" t="s">
        <v>142</v>
      </c>
      <c r="C5297" t="s">
        <v>62</v>
      </c>
      <c r="D5297" t="s">
        <v>7</v>
      </c>
      <c r="E5297">
        <v>2016</v>
      </c>
      <c r="F5297" t="s">
        <v>1</v>
      </c>
      <c r="G5297">
        <v>106.69614655716993</v>
      </c>
    </row>
    <row r="5298" spans="1:7" x14ac:dyDescent="0.2">
      <c r="A5298">
        <v>67</v>
      </c>
      <c r="B5298" t="s">
        <v>143</v>
      </c>
      <c r="C5298" t="s">
        <v>62</v>
      </c>
      <c r="D5298" t="s">
        <v>7</v>
      </c>
      <c r="E5298">
        <v>2016</v>
      </c>
      <c r="F5298" t="s">
        <v>134</v>
      </c>
      <c r="G5298">
        <v>85.266030013642563</v>
      </c>
    </row>
    <row r="5299" spans="1:7" x14ac:dyDescent="0.2">
      <c r="A5299">
        <v>67</v>
      </c>
      <c r="B5299" t="s">
        <v>143</v>
      </c>
      <c r="C5299" t="s">
        <v>62</v>
      </c>
      <c r="D5299" t="s">
        <v>7</v>
      </c>
      <c r="E5299">
        <v>2019</v>
      </c>
      <c r="F5299" t="s">
        <v>1</v>
      </c>
      <c r="G5299">
        <v>107.97101449275362</v>
      </c>
    </row>
    <row r="5300" spans="1:7" x14ac:dyDescent="0.2">
      <c r="A5300">
        <v>67</v>
      </c>
      <c r="B5300" t="s">
        <v>143</v>
      </c>
      <c r="C5300" t="s">
        <v>62</v>
      </c>
      <c r="D5300" t="s">
        <v>7</v>
      </c>
      <c r="E5300">
        <v>2018</v>
      </c>
      <c r="F5300" t="s">
        <v>0</v>
      </c>
      <c r="G5300">
        <v>104.61538461538461</v>
      </c>
    </row>
    <row r="5301" spans="1:7" x14ac:dyDescent="0.2">
      <c r="A5301">
        <v>67</v>
      </c>
      <c r="B5301" t="s">
        <v>143</v>
      </c>
      <c r="C5301" t="s">
        <v>62</v>
      </c>
      <c r="D5301" t="s">
        <v>7</v>
      </c>
      <c r="E5301">
        <v>2017</v>
      </c>
      <c r="F5301" t="s">
        <v>0</v>
      </c>
      <c r="G5301">
        <v>104</v>
      </c>
    </row>
    <row r="5302" spans="1:7" x14ac:dyDescent="0.2">
      <c r="A5302">
        <v>67</v>
      </c>
      <c r="B5302" t="s">
        <v>143</v>
      </c>
      <c r="C5302" t="s">
        <v>62</v>
      </c>
      <c r="D5302" t="s">
        <v>7</v>
      </c>
      <c r="E5302">
        <v>2018</v>
      </c>
      <c r="F5302" t="s">
        <v>1</v>
      </c>
      <c r="G5302">
        <v>105.34351145038167</v>
      </c>
    </row>
    <row r="5303" spans="1:7" x14ac:dyDescent="0.2">
      <c r="A5303">
        <v>67</v>
      </c>
      <c r="B5303" t="s">
        <v>143</v>
      </c>
      <c r="C5303" t="s">
        <v>62</v>
      </c>
      <c r="D5303" t="s">
        <v>7</v>
      </c>
      <c r="E5303">
        <v>2017</v>
      </c>
      <c r="F5303" t="s">
        <v>1</v>
      </c>
      <c r="G5303">
        <v>104.8</v>
      </c>
    </row>
    <row r="5304" spans="1:7" x14ac:dyDescent="0.2">
      <c r="A5304">
        <v>67</v>
      </c>
      <c r="B5304" t="s">
        <v>143</v>
      </c>
      <c r="C5304" t="s">
        <v>62</v>
      </c>
      <c r="D5304" t="s">
        <v>7</v>
      </c>
      <c r="E5304">
        <v>2019</v>
      </c>
      <c r="F5304" t="s">
        <v>0</v>
      </c>
      <c r="G5304">
        <v>106.61764705882352</v>
      </c>
    </row>
    <row r="5305" spans="1:7" x14ac:dyDescent="0.2">
      <c r="A5305">
        <v>67</v>
      </c>
      <c r="B5305" t="s">
        <v>143</v>
      </c>
      <c r="C5305" t="s">
        <v>62</v>
      </c>
      <c r="D5305" t="s">
        <v>7</v>
      </c>
      <c r="E5305">
        <v>2014</v>
      </c>
      <c r="F5305" t="s">
        <v>135</v>
      </c>
      <c r="G5305">
        <v>88.4</v>
      </c>
    </row>
    <row r="5306" spans="1:7" x14ac:dyDescent="0.2">
      <c r="A5306">
        <v>67</v>
      </c>
      <c r="B5306" t="s">
        <v>143</v>
      </c>
      <c r="C5306" t="s">
        <v>62</v>
      </c>
      <c r="D5306" t="s">
        <v>7</v>
      </c>
      <c r="E5306">
        <v>2015</v>
      </c>
      <c r="F5306" t="s">
        <v>135</v>
      </c>
      <c r="G5306">
        <v>70.889748549323016</v>
      </c>
    </row>
    <row r="5307" spans="1:7" x14ac:dyDescent="0.2">
      <c r="A5307">
        <v>67</v>
      </c>
      <c r="B5307" t="s">
        <v>144</v>
      </c>
      <c r="C5307" t="s">
        <v>62</v>
      </c>
      <c r="D5307" t="s">
        <v>7</v>
      </c>
      <c r="E5307">
        <v>2016</v>
      </c>
      <c r="F5307" t="s">
        <v>135</v>
      </c>
      <c r="G5307">
        <v>130.30000000000001</v>
      </c>
    </row>
    <row r="5308" spans="1:7" x14ac:dyDescent="0.2">
      <c r="A5308">
        <v>67</v>
      </c>
      <c r="B5308" t="s">
        <v>144</v>
      </c>
      <c r="C5308" t="s">
        <v>62</v>
      </c>
      <c r="D5308" t="s">
        <v>7</v>
      </c>
      <c r="E5308">
        <v>2019</v>
      </c>
      <c r="F5308" t="s">
        <v>133</v>
      </c>
      <c r="G5308">
        <v>101.5</v>
      </c>
    </row>
    <row r="5309" spans="1:7" x14ac:dyDescent="0.2">
      <c r="A5309">
        <v>67</v>
      </c>
      <c r="B5309" t="s">
        <v>144</v>
      </c>
      <c r="C5309" t="s">
        <v>62</v>
      </c>
      <c r="D5309" t="s">
        <v>7</v>
      </c>
      <c r="E5309">
        <v>2018</v>
      </c>
      <c r="F5309" t="s">
        <v>133</v>
      </c>
      <c r="G5309">
        <v>100</v>
      </c>
    </row>
    <row r="5310" spans="1:7" x14ac:dyDescent="0.2">
      <c r="A5310">
        <v>67</v>
      </c>
      <c r="B5310" t="s">
        <v>144</v>
      </c>
      <c r="C5310" t="s">
        <v>62</v>
      </c>
      <c r="D5310" t="s">
        <v>7</v>
      </c>
      <c r="E5310">
        <v>2020</v>
      </c>
      <c r="F5310" t="s">
        <v>133</v>
      </c>
      <c r="G5310">
        <v>101.7</v>
      </c>
    </row>
    <row r="5311" spans="1:7" x14ac:dyDescent="0.2">
      <c r="A5311">
        <v>67</v>
      </c>
      <c r="B5311" t="s">
        <v>144</v>
      </c>
      <c r="C5311" t="s">
        <v>62</v>
      </c>
      <c r="D5311" t="s">
        <v>7</v>
      </c>
      <c r="E5311">
        <v>2017</v>
      </c>
      <c r="F5311" t="s">
        <v>134</v>
      </c>
      <c r="G5311">
        <v>104.8</v>
      </c>
    </row>
    <row r="5312" spans="1:7" x14ac:dyDescent="0.2">
      <c r="A5312">
        <v>67</v>
      </c>
      <c r="B5312" t="s">
        <v>144</v>
      </c>
      <c r="C5312" t="s">
        <v>62</v>
      </c>
      <c r="D5312" t="s">
        <v>7</v>
      </c>
      <c r="E5312">
        <v>2019</v>
      </c>
      <c r="F5312" t="s">
        <v>1</v>
      </c>
      <c r="G5312">
        <v>104.5</v>
      </c>
    </row>
    <row r="5313" spans="1:7" x14ac:dyDescent="0.2">
      <c r="A5313">
        <v>67</v>
      </c>
      <c r="B5313" t="s">
        <v>144</v>
      </c>
      <c r="C5313" t="s">
        <v>62</v>
      </c>
      <c r="D5313" t="s">
        <v>7</v>
      </c>
      <c r="E5313">
        <v>2018</v>
      </c>
      <c r="F5313" t="s">
        <v>1</v>
      </c>
      <c r="G5313">
        <v>105.9</v>
      </c>
    </row>
    <row r="5314" spans="1:7" x14ac:dyDescent="0.2">
      <c r="A5314">
        <v>67</v>
      </c>
      <c r="B5314" t="s">
        <v>144</v>
      </c>
      <c r="C5314" t="s">
        <v>62</v>
      </c>
      <c r="D5314" t="s">
        <v>7</v>
      </c>
      <c r="E5314">
        <v>2020</v>
      </c>
      <c r="F5314" t="s">
        <v>1</v>
      </c>
      <c r="G5314">
        <v>105.1</v>
      </c>
    </row>
    <row r="5315" spans="1:7" x14ac:dyDescent="0.2">
      <c r="A5315">
        <v>67</v>
      </c>
      <c r="B5315" t="s">
        <v>144</v>
      </c>
      <c r="C5315" t="s">
        <v>62</v>
      </c>
      <c r="D5315" t="s">
        <v>7</v>
      </c>
      <c r="E5315">
        <v>2018</v>
      </c>
      <c r="F5315" t="s">
        <v>0</v>
      </c>
      <c r="G5315">
        <v>103</v>
      </c>
    </row>
    <row r="5316" spans="1:7" x14ac:dyDescent="0.2">
      <c r="A5316">
        <v>67</v>
      </c>
      <c r="B5316" t="s">
        <v>144</v>
      </c>
      <c r="C5316" t="s">
        <v>62</v>
      </c>
      <c r="D5316" t="s">
        <v>7</v>
      </c>
      <c r="E5316">
        <v>2020</v>
      </c>
      <c r="F5316" t="s">
        <v>0</v>
      </c>
      <c r="G5316">
        <v>103</v>
      </c>
    </row>
    <row r="5317" spans="1:7" x14ac:dyDescent="0.2">
      <c r="A5317">
        <v>67</v>
      </c>
      <c r="B5317" t="s">
        <v>144</v>
      </c>
      <c r="C5317" t="s">
        <v>62</v>
      </c>
      <c r="D5317" t="s">
        <v>7</v>
      </c>
      <c r="E5317">
        <v>2019</v>
      </c>
      <c r="F5317" t="s">
        <v>0</v>
      </c>
      <c r="G5317">
        <v>102.8</v>
      </c>
    </row>
    <row r="5318" spans="1:7" x14ac:dyDescent="0.2">
      <c r="A5318">
        <v>67</v>
      </c>
      <c r="B5318" t="s">
        <v>144</v>
      </c>
      <c r="C5318" t="s">
        <v>62</v>
      </c>
      <c r="D5318" t="s">
        <v>7</v>
      </c>
      <c r="E5318">
        <v>2015</v>
      </c>
      <c r="F5318" t="s">
        <v>135</v>
      </c>
      <c r="G5318">
        <v>70.889748549323016</v>
      </c>
    </row>
    <row r="5319" spans="1:7" x14ac:dyDescent="0.2">
      <c r="A5319">
        <v>67</v>
      </c>
      <c r="B5319" t="s">
        <v>145</v>
      </c>
      <c r="C5319" t="s">
        <v>62</v>
      </c>
      <c r="D5319" t="s">
        <v>7</v>
      </c>
      <c r="E5319">
        <v>2017</v>
      </c>
      <c r="F5319" t="s">
        <v>135</v>
      </c>
      <c r="G5319">
        <v>133.52847259180416</v>
      </c>
    </row>
    <row r="5320" spans="1:7" x14ac:dyDescent="0.2">
      <c r="A5320">
        <v>67</v>
      </c>
      <c r="B5320" t="s">
        <v>145</v>
      </c>
      <c r="C5320" t="s">
        <v>62</v>
      </c>
      <c r="D5320" t="s">
        <v>7</v>
      </c>
      <c r="E5320">
        <v>2020</v>
      </c>
      <c r="F5320" t="s">
        <v>0</v>
      </c>
      <c r="G5320">
        <v>104.32692307692308</v>
      </c>
    </row>
    <row r="5321" spans="1:7" x14ac:dyDescent="0.2">
      <c r="A5321">
        <v>67</v>
      </c>
      <c r="B5321" t="s">
        <v>145</v>
      </c>
      <c r="C5321" t="s">
        <v>62</v>
      </c>
      <c r="D5321" t="s">
        <v>7</v>
      </c>
      <c r="E5321">
        <v>2019</v>
      </c>
      <c r="F5321" t="s">
        <v>0</v>
      </c>
      <c r="G5321">
        <v>104</v>
      </c>
    </row>
    <row r="5322" spans="1:7" x14ac:dyDescent="0.2">
      <c r="A5322">
        <v>67</v>
      </c>
      <c r="B5322" t="s">
        <v>145</v>
      </c>
      <c r="C5322" t="s">
        <v>62</v>
      </c>
      <c r="D5322" t="s">
        <v>7</v>
      </c>
      <c r="E5322">
        <v>2021</v>
      </c>
      <c r="F5322" t="s">
        <v>0</v>
      </c>
      <c r="G5322">
        <v>103.68663594470047</v>
      </c>
    </row>
    <row r="5323" spans="1:7" x14ac:dyDescent="0.2">
      <c r="A5323">
        <v>67</v>
      </c>
      <c r="B5323" t="s">
        <v>145</v>
      </c>
      <c r="C5323" t="s">
        <v>62</v>
      </c>
      <c r="D5323" t="s">
        <v>7</v>
      </c>
      <c r="E5323">
        <v>2018</v>
      </c>
      <c r="F5323" t="s">
        <v>134</v>
      </c>
      <c r="G5323">
        <v>79.71303308090873</v>
      </c>
    </row>
    <row r="5324" spans="1:7" x14ac:dyDescent="0.2">
      <c r="A5324">
        <v>67</v>
      </c>
      <c r="B5324" t="s">
        <v>145</v>
      </c>
      <c r="C5324" t="s">
        <v>62</v>
      </c>
      <c r="D5324" t="s">
        <v>7</v>
      </c>
      <c r="E5324">
        <v>2020</v>
      </c>
      <c r="F5324" t="s">
        <v>1</v>
      </c>
      <c r="G5324">
        <v>106.04651162790698</v>
      </c>
    </row>
    <row r="5325" spans="1:7" x14ac:dyDescent="0.2">
      <c r="A5325">
        <v>67</v>
      </c>
      <c r="B5325" t="s">
        <v>145</v>
      </c>
      <c r="C5325" t="s">
        <v>62</v>
      </c>
      <c r="D5325" t="s">
        <v>7</v>
      </c>
      <c r="E5325">
        <v>2019</v>
      </c>
      <c r="F5325" t="s">
        <v>1</v>
      </c>
      <c r="G5325">
        <v>107.5</v>
      </c>
    </row>
    <row r="5326" spans="1:7" x14ac:dyDescent="0.2">
      <c r="A5326">
        <v>67</v>
      </c>
      <c r="B5326" t="s">
        <v>145</v>
      </c>
      <c r="C5326" t="s">
        <v>62</v>
      </c>
      <c r="D5326" t="s">
        <v>7</v>
      </c>
      <c r="E5326">
        <v>2021</v>
      </c>
      <c r="F5326" t="s">
        <v>1</v>
      </c>
      <c r="G5326">
        <v>105.26315789473685</v>
      </c>
    </row>
    <row r="5327" spans="1:7" x14ac:dyDescent="0.2">
      <c r="A5327">
        <v>67</v>
      </c>
      <c r="B5327" t="s">
        <v>145</v>
      </c>
      <c r="C5327" t="s">
        <v>62</v>
      </c>
      <c r="D5327" t="s">
        <v>7</v>
      </c>
      <c r="E5327">
        <v>2019</v>
      </c>
      <c r="F5327" t="s">
        <v>133</v>
      </c>
      <c r="G5327">
        <v>95</v>
      </c>
    </row>
    <row r="5328" spans="1:7" x14ac:dyDescent="0.2">
      <c r="A5328">
        <v>67</v>
      </c>
      <c r="B5328" t="s">
        <v>145</v>
      </c>
      <c r="C5328" t="s">
        <v>62</v>
      </c>
      <c r="D5328" t="s">
        <v>7</v>
      </c>
      <c r="E5328">
        <v>2021</v>
      </c>
      <c r="F5328" t="s">
        <v>133</v>
      </c>
      <c r="G5328">
        <v>100.26041666666667</v>
      </c>
    </row>
    <row r="5329" spans="1:7" x14ac:dyDescent="0.2">
      <c r="A5329">
        <v>67</v>
      </c>
      <c r="B5329" t="s">
        <v>145</v>
      </c>
      <c r="C5329" t="s">
        <v>62</v>
      </c>
      <c r="D5329" t="s">
        <v>7</v>
      </c>
      <c r="E5329">
        <v>2020</v>
      </c>
      <c r="F5329" t="s">
        <v>133</v>
      </c>
      <c r="G5329">
        <v>101.05263157894737</v>
      </c>
    </row>
    <row r="5330" spans="1:7" x14ac:dyDescent="0.2">
      <c r="A5330">
        <v>67</v>
      </c>
      <c r="B5330" t="s">
        <v>145</v>
      </c>
      <c r="C5330" t="s">
        <v>62</v>
      </c>
      <c r="D5330" t="s">
        <v>7</v>
      </c>
      <c r="E5330">
        <v>2016</v>
      </c>
      <c r="F5330" t="s">
        <v>135</v>
      </c>
      <c r="G5330">
        <v>120.8</v>
      </c>
    </row>
    <row r="5331" spans="1:7" x14ac:dyDescent="0.2">
      <c r="A5331">
        <v>67</v>
      </c>
      <c r="B5331" t="s">
        <v>146</v>
      </c>
      <c r="C5331" t="s">
        <v>62</v>
      </c>
      <c r="D5331" t="s">
        <v>7</v>
      </c>
      <c r="E5331">
        <v>2017</v>
      </c>
      <c r="F5331" t="s">
        <v>135</v>
      </c>
      <c r="G5331">
        <v>133.52847259180416</v>
      </c>
    </row>
    <row r="5332" spans="1:7" x14ac:dyDescent="0.2">
      <c r="A5332">
        <v>67</v>
      </c>
      <c r="B5332" t="s">
        <v>146</v>
      </c>
      <c r="C5332" t="s">
        <v>62</v>
      </c>
      <c r="D5332" t="s">
        <v>7</v>
      </c>
      <c r="E5332">
        <v>2021</v>
      </c>
      <c r="F5332" t="s">
        <v>133</v>
      </c>
      <c r="G5332">
        <v>101.63170163170163</v>
      </c>
    </row>
    <row r="5333" spans="1:7" x14ac:dyDescent="0.2">
      <c r="A5333">
        <v>67</v>
      </c>
      <c r="B5333" t="s">
        <v>146</v>
      </c>
      <c r="C5333" t="s">
        <v>62</v>
      </c>
      <c r="D5333" t="s">
        <v>7</v>
      </c>
      <c r="E5333">
        <v>2020</v>
      </c>
      <c r="F5333" t="s">
        <v>133</v>
      </c>
      <c r="G5333">
        <v>100.70422535211269</v>
      </c>
    </row>
    <row r="5334" spans="1:7" x14ac:dyDescent="0.2">
      <c r="A5334">
        <v>67</v>
      </c>
      <c r="B5334" t="s">
        <v>146</v>
      </c>
      <c r="C5334" t="s">
        <v>62</v>
      </c>
      <c r="D5334" t="s">
        <v>7</v>
      </c>
      <c r="E5334">
        <v>2022</v>
      </c>
      <c r="F5334" t="s">
        <v>133</v>
      </c>
      <c r="G5334">
        <v>101.83486238532109</v>
      </c>
    </row>
    <row r="5335" spans="1:7" x14ac:dyDescent="0.2">
      <c r="A5335">
        <v>67</v>
      </c>
      <c r="B5335" t="s">
        <v>146</v>
      </c>
      <c r="C5335" t="s">
        <v>62</v>
      </c>
      <c r="D5335" t="s">
        <v>7</v>
      </c>
      <c r="E5335">
        <v>2018</v>
      </c>
      <c r="F5335" t="s">
        <v>135</v>
      </c>
      <c r="G5335">
        <v>83.9</v>
      </c>
    </row>
    <row r="5336" spans="1:7" x14ac:dyDescent="0.2">
      <c r="A5336">
        <v>67</v>
      </c>
      <c r="B5336" t="s">
        <v>146</v>
      </c>
      <c r="C5336" t="s">
        <v>62</v>
      </c>
      <c r="D5336" t="s">
        <v>7</v>
      </c>
      <c r="E5336">
        <v>2021</v>
      </c>
      <c r="F5336" t="s">
        <v>0</v>
      </c>
      <c r="G5336">
        <v>103.68663594470047</v>
      </c>
    </row>
    <row r="5337" spans="1:7" x14ac:dyDescent="0.2">
      <c r="A5337">
        <v>67</v>
      </c>
      <c r="B5337" t="s">
        <v>146</v>
      </c>
      <c r="C5337" t="s">
        <v>62</v>
      </c>
      <c r="D5337" t="s">
        <v>7</v>
      </c>
      <c r="E5337">
        <v>2020</v>
      </c>
      <c r="F5337" t="s">
        <v>0</v>
      </c>
      <c r="G5337">
        <v>101.87793427230048</v>
      </c>
    </row>
    <row r="5338" spans="1:7" x14ac:dyDescent="0.2">
      <c r="A5338">
        <v>67</v>
      </c>
      <c r="B5338" t="s">
        <v>146</v>
      </c>
      <c r="C5338" t="s">
        <v>62</v>
      </c>
      <c r="D5338" t="s">
        <v>7</v>
      </c>
      <c r="E5338">
        <v>2022</v>
      </c>
      <c r="F5338" t="s">
        <v>0</v>
      </c>
      <c r="G5338">
        <v>104</v>
      </c>
    </row>
    <row r="5339" spans="1:7" x14ac:dyDescent="0.2">
      <c r="A5339">
        <v>67</v>
      </c>
      <c r="B5339" t="s">
        <v>146</v>
      </c>
      <c r="C5339" t="s">
        <v>62</v>
      </c>
      <c r="D5339" t="s">
        <v>7</v>
      </c>
      <c r="E5339">
        <v>2019</v>
      </c>
      <c r="F5339" t="s">
        <v>134</v>
      </c>
      <c r="G5339">
        <v>101.187648456057</v>
      </c>
    </row>
    <row r="5340" spans="1:7" x14ac:dyDescent="0.2">
      <c r="A5340">
        <v>67</v>
      </c>
      <c r="B5340" t="s">
        <v>146</v>
      </c>
      <c r="C5340" t="s">
        <v>62</v>
      </c>
      <c r="D5340" t="s">
        <v>7</v>
      </c>
      <c r="E5340">
        <v>2021</v>
      </c>
      <c r="F5340" t="s">
        <v>1</v>
      </c>
      <c r="G5340">
        <v>105.77777777777777</v>
      </c>
    </row>
    <row r="5341" spans="1:7" x14ac:dyDescent="0.2">
      <c r="A5341">
        <v>67</v>
      </c>
      <c r="B5341" t="s">
        <v>146</v>
      </c>
      <c r="C5341" t="s">
        <v>62</v>
      </c>
      <c r="D5341" t="s">
        <v>7</v>
      </c>
      <c r="E5341">
        <v>2020</v>
      </c>
      <c r="F5341" t="s">
        <v>1</v>
      </c>
      <c r="G5341">
        <v>105.63380281690141</v>
      </c>
    </row>
    <row r="5342" spans="1:7" x14ac:dyDescent="0.2">
      <c r="A5342">
        <v>67</v>
      </c>
      <c r="B5342" t="s">
        <v>146</v>
      </c>
      <c r="C5342" t="s">
        <v>62</v>
      </c>
      <c r="D5342" t="s">
        <v>7</v>
      </c>
      <c r="E5342">
        <v>2022</v>
      </c>
      <c r="F5342" t="s">
        <v>1</v>
      </c>
      <c r="G5342">
        <v>105.88235294117648</v>
      </c>
    </row>
    <row r="5343" spans="1:7" x14ac:dyDescent="0.2">
      <c r="A5343">
        <v>68</v>
      </c>
      <c r="B5343" t="s">
        <v>136</v>
      </c>
      <c r="C5343" t="s">
        <v>101</v>
      </c>
      <c r="D5343" t="s">
        <v>66</v>
      </c>
      <c r="E5343">
        <v>2007</v>
      </c>
      <c r="F5343" t="s">
        <v>135</v>
      </c>
      <c r="G5343">
        <v>10.4</v>
      </c>
    </row>
    <row r="5344" spans="1:7" x14ac:dyDescent="0.2">
      <c r="A5344">
        <v>68</v>
      </c>
      <c r="B5344" t="s">
        <v>136</v>
      </c>
      <c r="C5344" t="s">
        <v>101</v>
      </c>
      <c r="D5344" t="s">
        <v>66</v>
      </c>
      <c r="E5344">
        <v>2008</v>
      </c>
      <c r="F5344" t="s">
        <v>135</v>
      </c>
      <c r="G5344">
        <v>8</v>
      </c>
    </row>
    <row r="5345" spans="1:7" x14ac:dyDescent="0.2">
      <c r="A5345">
        <v>68</v>
      </c>
      <c r="B5345" t="s">
        <v>136</v>
      </c>
      <c r="C5345" t="s">
        <v>101</v>
      </c>
      <c r="D5345" t="s">
        <v>66</v>
      </c>
      <c r="E5345">
        <v>2009</v>
      </c>
      <c r="F5345" t="s">
        <v>134</v>
      </c>
      <c r="G5345">
        <v>12.7</v>
      </c>
    </row>
    <row r="5346" spans="1:7" x14ac:dyDescent="0.2">
      <c r="A5346">
        <v>68</v>
      </c>
      <c r="B5346" t="s">
        <v>136</v>
      </c>
      <c r="C5346" t="s">
        <v>101</v>
      </c>
      <c r="D5346" t="s">
        <v>66</v>
      </c>
      <c r="E5346">
        <v>2010</v>
      </c>
      <c r="F5346" t="s">
        <v>0</v>
      </c>
      <c r="G5346">
        <v>13.4</v>
      </c>
    </row>
    <row r="5347" spans="1:7" x14ac:dyDescent="0.2">
      <c r="A5347">
        <v>68</v>
      </c>
      <c r="B5347" t="s">
        <v>136</v>
      </c>
      <c r="C5347" t="s">
        <v>101</v>
      </c>
      <c r="D5347" t="s">
        <v>66</v>
      </c>
      <c r="E5347">
        <v>2011</v>
      </c>
      <c r="F5347" t="s">
        <v>0</v>
      </c>
      <c r="G5347">
        <v>13</v>
      </c>
    </row>
    <row r="5348" spans="1:7" x14ac:dyDescent="0.2">
      <c r="A5348">
        <v>68</v>
      </c>
      <c r="B5348" t="s">
        <v>136</v>
      </c>
      <c r="C5348" t="s">
        <v>101</v>
      </c>
      <c r="D5348" t="s">
        <v>66</v>
      </c>
      <c r="E5348">
        <v>2011</v>
      </c>
      <c r="F5348" t="s">
        <v>1</v>
      </c>
      <c r="G5348">
        <v>12</v>
      </c>
    </row>
    <row r="5349" spans="1:7" x14ac:dyDescent="0.2">
      <c r="A5349">
        <v>68</v>
      </c>
      <c r="B5349" t="s">
        <v>136</v>
      </c>
      <c r="C5349" t="s">
        <v>101</v>
      </c>
      <c r="D5349" t="s">
        <v>66</v>
      </c>
      <c r="E5349">
        <v>2012</v>
      </c>
      <c r="F5349" t="s">
        <v>0</v>
      </c>
      <c r="G5349">
        <v>12.6</v>
      </c>
    </row>
    <row r="5350" spans="1:7" x14ac:dyDescent="0.2">
      <c r="A5350">
        <v>68</v>
      </c>
      <c r="B5350" t="s">
        <v>136</v>
      </c>
      <c r="C5350" t="s">
        <v>101</v>
      </c>
      <c r="D5350" t="s">
        <v>66</v>
      </c>
      <c r="E5350">
        <v>2012</v>
      </c>
      <c r="F5350" t="s">
        <v>1</v>
      </c>
      <c r="G5350">
        <v>11.5</v>
      </c>
    </row>
    <row r="5351" spans="1:7" x14ac:dyDescent="0.2">
      <c r="A5351">
        <v>68</v>
      </c>
      <c r="B5351" t="s">
        <v>136</v>
      </c>
      <c r="C5351" t="s">
        <v>101</v>
      </c>
      <c r="D5351" t="s">
        <v>66</v>
      </c>
      <c r="E5351">
        <v>2010</v>
      </c>
      <c r="F5351" t="s">
        <v>1</v>
      </c>
      <c r="G5351">
        <v>12.3</v>
      </c>
    </row>
    <row r="5352" spans="1:7" x14ac:dyDescent="0.2">
      <c r="A5352">
        <v>68</v>
      </c>
      <c r="B5352" t="s">
        <v>137</v>
      </c>
      <c r="C5352" t="s">
        <v>72</v>
      </c>
      <c r="D5352" t="s">
        <v>66</v>
      </c>
      <c r="E5352">
        <v>2008</v>
      </c>
      <c r="F5352" t="s">
        <v>135</v>
      </c>
      <c r="G5352">
        <v>8</v>
      </c>
    </row>
    <row r="5353" spans="1:7" x14ac:dyDescent="0.2">
      <c r="A5353">
        <v>68</v>
      </c>
      <c r="B5353" t="s">
        <v>137</v>
      </c>
      <c r="C5353" t="s">
        <v>72</v>
      </c>
      <c r="D5353" t="s">
        <v>66</v>
      </c>
      <c r="E5353">
        <v>2012</v>
      </c>
      <c r="F5353" t="s">
        <v>1</v>
      </c>
      <c r="G5353">
        <v>11.8</v>
      </c>
    </row>
    <row r="5354" spans="1:7" x14ac:dyDescent="0.2">
      <c r="A5354">
        <v>68</v>
      </c>
      <c r="B5354" t="s">
        <v>137</v>
      </c>
      <c r="C5354" t="s">
        <v>72</v>
      </c>
      <c r="D5354" t="s">
        <v>66</v>
      </c>
      <c r="E5354">
        <v>2011</v>
      </c>
      <c r="F5354" t="s">
        <v>0</v>
      </c>
      <c r="G5354">
        <v>13.1</v>
      </c>
    </row>
    <row r="5355" spans="1:7" x14ac:dyDescent="0.2">
      <c r="A5355">
        <v>68</v>
      </c>
      <c r="B5355" t="s">
        <v>137</v>
      </c>
      <c r="C5355" t="s">
        <v>72</v>
      </c>
      <c r="D5355" t="s">
        <v>66</v>
      </c>
      <c r="E5355">
        <v>2009</v>
      </c>
      <c r="F5355" t="s">
        <v>135</v>
      </c>
      <c r="G5355">
        <v>12.2</v>
      </c>
    </row>
    <row r="5356" spans="1:7" x14ac:dyDescent="0.2">
      <c r="A5356">
        <v>68</v>
      </c>
      <c r="B5356" t="s">
        <v>137</v>
      </c>
      <c r="C5356" t="s">
        <v>72</v>
      </c>
      <c r="D5356" t="s">
        <v>66</v>
      </c>
      <c r="E5356">
        <v>2013</v>
      </c>
      <c r="F5356" t="s">
        <v>0</v>
      </c>
      <c r="G5356">
        <v>12.7</v>
      </c>
    </row>
    <row r="5357" spans="1:7" x14ac:dyDescent="0.2">
      <c r="A5357">
        <v>68</v>
      </c>
      <c r="B5357" t="s">
        <v>137</v>
      </c>
      <c r="C5357" t="s">
        <v>72</v>
      </c>
      <c r="D5357" t="s">
        <v>66</v>
      </c>
      <c r="E5357">
        <v>2011</v>
      </c>
      <c r="F5357" t="s">
        <v>1</v>
      </c>
      <c r="G5357">
        <v>12</v>
      </c>
    </row>
    <row r="5358" spans="1:7" x14ac:dyDescent="0.2">
      <c r="A5358">
        <v>68</v>
      </c>
      <c r="B5358" t="s">
        <v>137</v>
      </c>
      <c r="C5358" t="s">
        <v>72</v>
      </c>
      <c r="D5358" t="s">
        <v>66</v>
      </c>
      <c r="E5358">
        <v>2010</v>
      </c>
      <c r="F5358" t="s">
        <v>134</v>
      </c>
      <c r="G5358">
        <v>12.3</v>
      </c>
    </row>
    <row r="5359" spans="1:7" x14ac:dyDescent="0.2">
      <c r="A5359">
        <v>68</v>
      </c>
      <c r="B5359" t="s">
        <v>137</v>
      </c>
      <c r="C5359" t="s">
        <v>72</v>
      </c>
      <c r="D5359" t="s">
        <v>66</v>
      </c>
      <c r="E5359">
        <v>2013</v>
      </c>
      <c r="F5359" t="s">
        <v>1</v>
      </c>
      <c r="G5359">
        <v>11.2</v>
      </c>
    </row>
    <row r="5360" spans="1:7" x14ac:dyDescent="0.2">
      <c r="A5360">
        <v>68</v>
      </c>
      <c r="B5360" t="s">
        <v>137</v>
      </c>
      <c r="C5360" t="s">
        <v>72</v>
      </c>
      <c r="D5360" t="s">
        <v>66</v>
      </c>
      <c r="E5360">
        <v>2012</v>
      </c>
      <c r="F5360" t="s">
        <v>0</v>
      </c>
      <c r="G5360">
        <v>13</v>
      </c>
    </row>
    <row r="5361" spans="1:7" x14ac:dyDescent="0.2">
      <c r="A5361">
        <v>68</v>
      </c>
      <c r="B5361" t="s">
        <v>138</v>
      </c>
      <c r="C5361" t="s">
        <v>72</v>
      </c>
      <c r="D5361" t="s">
        <v>66</v>
      </c>
      <c r="E5361">
        <v>2011</v>
      </c>
      <c r="F5361" t="s">
        <v>134</v>
      </c>
      <c r="G5361">
        <v>10.6</v>
      </c>
    </row>
    <row r="5362" spans="1:7" x14ac:dyDescent="0.2">
      <c r="A5362">
        <v>68</v>
      </c>
      <c r="B5362" t="s">
        <v>138</v>
      </c>
      <c r="C5362" t="s">
        <v>72</v>
      </c>
      <c r="D5362" t="s">
        <v>66</v>
      </c>
      <c r="E5362">
        <v>2013</v>
      </c>
      <c r="F5362" t="s">
        <v>0</v>
      </c>
      <c r="G5362">
        <v>10.199999999999999</v>
      </c>
    </row>
    <row r="5363" spans="1:7" x14ac:dyDescent="0.2">
      <c r="A5363">
        <v>68</v>
      </c>
      <c r="B5363" t="s">
        <v>138</v>
      </c>
      <c r="C5363" t="s">
        <v>72</v>
      </c>
      <c r="D5363" t="s">
        <v>66</v>
      </c>
      <c r="E5363">
        <v>2012</v>
      </c>
      <c r="F5363" t="s">
        <v>0</v>
      </c>
      <c r="G5363">
        <v>10.5</v>
      </c>
    </row>
    <row r="5364" spans="1:7" x14ac:dyDescent="0.2">
      <c r="A5364">
        <v>68</v>
      </c>
      <c r="B5364" t="s">
        <v>138</v>
      </c>
      <c r="C5364" t="s">
        <v>72</v>
      </c>
      <c r="D5364" t="s">
        <v>66</v>
      </c>
      <c r="E5364">
        <v>2013</v>
      </c>
      <c r="F5364" t="s">
        <v>1</v>
      </c>
      <c r="G5364">
        <v>10</v>
      </c>
    </row>
    <row r="5365" spans="1:7" x14ac:dyDescent="0.2">
      <c r="A5365">
        <v>68</v>
      </c>
      <c r="B5365" t="s">
        <v>138</v>
      </c>
      <c r="C5365" t="s">
        <v>72</v>
      </c>
      <c r="D5365" t="s">
        <v>66</v>
      </c>
      <c r="E5365">
        <v>2012</v>
      </c>
      <c r="F5365" t="s">
        <v>1</v>
      </c>
      <c r="G5365">
        <v>10.3</v>
      </c>
    </row>
    <row r="5366" spans="1:7" x14ac:dyDescent="0.2">
      <c r="A5366">
        <v>68</v>
      </c>
      <c r="B5366" t="s">
        <v>138</v>
      </c>
      <c r="C5366" t="s">
        <v>72</v>
      </c>
      <c r="D5366" t="s">
        <v>66</v>
      </c>
      <c r="E5366">
        <v>2010</v>
      </c>
      <c r="F5366" t="s">
        <v>135</v>
      </c>
      <c r="G5366">
        <v>11.9</v>
      </c>
    </row>
    <row r="5367" spans="1:7" x14ac:dyDescent="0.2">
      <c r="A5367">
        <v>68</v>
      </c>
      <c r="B5367" t="s">
        <v>138</v>
      </c>
      <c r="C5367" t="s">
        <v>72</v>
      </c>
      <c r="D5367" t="s">
        <v>66</v>
      </c>
      <c r="E5367">
        <v>2014</v>
      </c>
      <c r="F5367" t="s">
        <v>0</v>
      </c>
      <c r="G5367">
        <v>9.9</v>
      </c>
    </row>
    <row r="5368" spans="1:7" x14ac:dyDescent="0.2">
      <c r="A5368">
        <v>68</v>
      </c>
      <c r="B5368" t="s">
        <v>138</v>
      </c>
      <c r="C5368" t="s">
        <v>72</v>
      </c>
      <c r="D5368" t="s">
        <v>66</v>
      </c>
      <c r="E5368">
        <v>2014</v>
      </c>
      <c r="F5368" t="s">
        <v>1</v>
      </c>
      <c r="G5368">
        <v>9.6999999999999993</v>
      </c>
    </row>
    <row r="5369" spans="1:7" x14ac:dyDescent="0.2">
      <c r="A5369">
        <v>68</v>
      </c>
      <c r="B5369" t="s">
        <v>139</v>
      </c>
      <c r="C5369" t="s">
        <v>72</v>
      </c>
      <c r="D5369" t="s">
        <v>66</v>
      </c>
      <c r="E5369">
        <v>2013</v>
      </c>
      <c r="F5369" t="s">
        <v>1</v>
      </c>
      <c r="G5369">
        <v>8.4</v>
      </c>
    </row>
    <row r="5370" spans="1:7" x14ac:dyDescent="0.2">
      <c r="A5370">
        <v>68</v>
      </c>
      <c r="B5370" t="s">
        <v>139</v>
      </c>
      <c r="C5370" t="s">
        <v>72</v>
      </c>
      <c r="D5370" t="s">
        <v>66</v>
      </c>
      <c r="E5370">
        <v>2015</v>
      </c>
      <c r="F5370" t="s">
        <v>0</v>
      </c>
      <c r="G5370">
        <v>8.1999999999999993</v>
      </c>
    </row>
    <row r="5371" spans="1:7" x14ac:dyDescent="0.2">
      <c r="A5371">
        <v>68</v>
      </c>
      <c r="B5371" t="s">
        <v>139</v>
      </c>
      <c r="C5371" t="s">
        <v>72</v>
      </c>
      <c r="D5371" t="s">
        <v>66</v>
      </c>
      <c r="E5371">
        <v>2011</v>
      </c>
      <c r="F5371" t="s">
        <v>135</v>
      </c>
      <c r="G5371">
        <v>8.6999999999999993</v>
      </c>
    </row>
    <row r="5372" spans="1:7" x14ac:dyDescent="0.2">
      <c r="A5372">
        <v>68</v>
      </c>
      <c r="B5372" t="s">
        <v>139</v>
      </c>
      <c r="C5372" t="s">
        <v>72</v>
      </c>
      <c r="D5372" t="s">
        <v>66</v>
      </c>
      <c r="E5372">
        <v>2014</v>
      </c>
      <c r="F5372" t="s">
        <v>0</v>
      </c>
      <c r="G5372">
        <v>8.5</v>
      </c>
    </row>
    <row r="5373" spans="1:7" x14ac:dyDescent="0.2">
      <c r="A5373">
        <v>68</v>
      </c>
      <c r="B5373" t="s">
        <v>139</v>
      </c>
      <c r="C5373" t="s">
        <v>72</v>
      </c>
      <c r="D5373" t="s">
        <v>66</v>
      </c>
      <c r="E5373">
        <v>2015</v>
      </c>
      <c r="F5373" t="s">
        <v>1</v>
      </c>
      <c r="G5373">
        <v>7.9</v>
      </c>
    </row>
    <row r="5374" spans="1:7" x14ac:dyDescent="0.2">
      <c r="A5374">
        <v>68</v>
      </c>
      <c r="B5374" t="s">
        <v>139</v>
      </c>
      <c r="C5374" t="s">
        <v>72</v>
      </c>
      <c r="D5374" t="s">
        <v>66</v>
      </c>
      <c r="E5374">
        <v>2012</v>
      </c>
      <c r="F5374" t="s">
        <v>134</v>
      </c>
      <c r="G5374">
        <v>8.4</v>
      </c>
    </row>
    <row r="5375" spans="1:7" x14ac:dyDescent="0.2">
      <c r="A5375">
        <v>68</v>
      </c>
      <c r="B5375" t="s">
        <v>139</v>
      </c>
      <c r="C5375" t="s">
        <v>72</v>
      </c>
      <c r="D5375" t="s">
        <v>66</v>
      </c>
      <c r="E5375">
        <v>2014</v>
      </c>
      <c r="F5375" t="s">
        <v>1</v>
      </c>
      <c r="G5375">
        <v>8.3000000000000007</v>
      </c>
    </row>
    <row r="5376" spans="1:7" x14ac:dyDescent="0.2">
      <c r="A5376">
        <v>68</v>
      </c>
      <c r="B5376" t="s">
        <v>139</v>
      </c>
      <c r="C5376" t="s">
        <v>72</v>
      </c>
      <c r="D5376" t="s">
        <v>66</v>
      </c>
      <c r="E5376">
        <v>2013</v>
      </c>
      <c r="F5376" t="s">
        <v>0</v>
      </c>
      <c r="G5376">
        <v>8.6999999999999993</v>
      </c>
    </row>
    <row r="5377" spans="1:7" x14ac:dyDescent="0.2">
      <c r="A5377">
        <v>68</v>
      </c>
      <c r="B5377" t="s">
        <v>140</v>
      </c>
      <c r="C5377" t="s">
        <v>72</v>
      </c>
      <c r="D5377" t="s">
        <v>66</v>
      </c>
      <c r="E5377">
        <v>2011</v>
      </c>
      <c r="F5377" t="s">
        <v>135</v>
      </c>
      <c r="G5377">
        <v>8.6999999999999993</v>
      </c>
    </row>
    <row r="5378" spans="1:7" x14ac:dyDescent="0.2">
      <c r="A5378">
        <v>68</v>
      </c>
      <c r="B5378" t="s">
        <v>140</v>
      </c>
      <c r="C5378" t="s">
        <v>72</v>
      </c>
      <c r="D5378" t="s">
        <v>66</v>
      </c>
      <c r="E5378">
        <v>2015</v>
      </c>
      <c r="F5378" t="s">
        <v>1</v>
      </c>
      <c r="G5378">
        <v>7.1</v>
      </c>
    </row>
    <row r="5379" spans="1:7" x14ac:dyDescent="0.2">
      <c r="A5379">
        <v>68</v>
      </c>
      <c r="B5379" t="s">
        <v>140</v>
      </c>
      <c r="C5379" t="s">
        <v>72</v>
      </c>
      <c r="D5379" t="s">
        <v>66</v>
      </c>
      <c r="E5379">
        <v>2014</v>
      </c>
      <c r="F5379" t="s">
        <v>0</v>
      </c>
      <c r="G5379">
        <v>7.7</v>
      </c>
    </row>
    <row r="5380" spans="1:7" x14ac:dyDescent="0.2">
      <c r="A5380">
        <v>68</v>
      </c>
      <c r="B5380" t="s">
        <v>140</v>
      </c>
      <c r="C5380" t="s">
        <v>72</v>
      </c>
      <c r="D5380" t="s">
        <v>66</v>
      </c>
      <c r="E5380">
        <v>2012</v>
      </c>
      <c r="F5380" t="s">
        <v>135</v>
      </c>
      <c r="G5380">
        <v>7.1</v>
      </c>
    </row>
    <row r="5381" spans="1:7" x14ac:dyDescent="0.2">
      <c r="A5381">
        <v>68</v>
      </c>
      <c r="B5381" t="s">
        <v>140</v>
      </c>
      <c r="C5381" t="s">
        <v>72</v>
      </c>
      <c r="D5381" t="s">
        <v>66</v>
      </c>
      <c r="E5381">
        <v>2016</v>
      </c>
      <c r="F5381" t="s">
        <v>0</v>
      </c>
      <c r="G5381">
        <v>7.5</v>
      </c>
    </row>
    <row r="5382" spans="1:7" x14ac:dyDescent="0.2">
      <c r="A5382">
        <v>68</v>
      </c>
      <c r="B5382" t="s">
        <v>140</v>
      </c>
      <c r="C5382" t="s">
        <v>72</v>
      </c>
      <c r="D5382" t="s">
        <v>66</v>
      </c>
      <c r="E5382">
        <v>2014</v>
      </c>
      <c r="F5382" t="s">
        <v>1</v>
      </c>
      <c r="G5382">
        <v>7.5</v>
      </c>
    </row>
    <row r="5383" spans="1:7" x14ac:dyDescent="0.2">
      <c r="A5383">
        <v>68</v>
      </c>
      <c r="B5383" t="s">
        <v>140</v>
      </c>
      <c r="C5383" t="s">
        <v>72</v>
      </c>
      <c r="D5383" t="s">
        <v>66</v>
      </c>
      <c r="E5383">
        <v>2013</v>
      </c>
      <c r="F5383" t="s">
        <v>134</v>
      </c>
      <c r="G5383">
        <v>7.7</v>
      </c>
    </row>
    <row r="5384" spans="1:7" x14ac:dyDescent="0.2">
      <c r="A5384">
        <v>68</v>
      </c>
      <c r="B5384" t="s">
        <v>140</v>
      </c>
      <c r="C5384" t="s">
        <v>72</v>
      </c>
      <c r="D5384" t="s">
        <v>66</v>
      </c>
      <c r="E5384">
        <v>2016</v>
      </c>
      <c r="F5384" t="s">
        <v>1</v>
      </c>
      <c r="G5384">
        <v>7.1</v>
      </c>
    </row>
    <row r="5385" spans="1:7" x14ac:dyDescent="0.2">
      <c r="A5385">
        <v>68</v>
      </c>
      <c r="B5385" t="s">
        <v>140</v>
      </c>
      <c r="C5385" t="s">
        <v>72</v>
      </c>
      <c r="D5385" t="s">
        <v>66</v>
      </c>
      <c r="E5385">
        <v>2015</v>
      </c>
      <c r="F5385" t="s">
        <v>0</v>
      </c>
      <c r="G5385">
        <v>7.5</v>
      </c>
    </row>
    <row r="5386" spans="1:7" x14ac:dyDescent="0.2">
      <c r="A5386">
        <v>68</v>
      </c>
      <c r="B5386" t="s">
        <v>141</v>
      </c>
      <c r="C5386" t="s">
        <v>72</v>
      </c>
      <c r="D5386" t="s">
        <v>66</v>
      </c>
      <c r="E5386">
        <v>2014</v>
      </c>
      <c r="F5386" t="s">
        <v>134</v>
      </c>
      <c r="G5386">
        <v>6.6</v>
      </c>
    </row>
    <row r="5387" spans="1:7" x14ac:dyDescent="0.2">
      <c r="A5387">
        <v>68</v>
      </c>
      <c r="B5387" t="s">
        <v>141</v>
      </c>
      <c r="C5387" t="s">
        <v>72</v>
      </c>
      <c r="D5387" t="s">
        <v>66</v>
      </c>
      <c r="E5387">
        <v>2016</v>
      </c>
      <c r="F5387" t="s">
        <v>0</v>
      </c>
      <c r="G5387">
        <v>7.3</v>
      </c>
    </row>
    <row r="5388" spans="1:7" x14ac:dyDescent="0.2">
      <c r="A5388">
        <v>68</v>
      </c>
      <c r="B5388" t="s">
        <v>141</v>
      </c>
      <c r="C5388" t="s">
        <v>72</v>
      </c>
      <c r="D5388" t="s">
        <v>66</v>
      </c>
      <c r="E5388">
        <v>2015</v>
      </c>
      <c r="F5388" t="s">
        <v>0</v>
      </c>
      <c r="G5388">
        <v>7.7</v>
      </c>
    </row>
    <row r="5389" spans="1:7" x14ac:dyDescent="0.2">
      <c r="A5389">
        <v>68</v>
      </c>
      <c r="B5389" t="s">
        <v>141</v>
      </c>
      <c r="C5389" t="s">
        <v>72</v>
      </c>
      <c r="D5389" t="s">
        <v>66</v>
      </c>
      <c r="E5389">
        <v>2012</v>
      </c>
      <c r="F5389" t="s">
        <v>135</v>
      </c>
      <c r="G5389">
        <v>7.0890000000000004</v>
      </c>
    </row>
    <row r="5390" spans="1:7" x14ac:dyDescent="0.2">
      <c r="A5390">
        <v>68</v>
      </c>
      <c r="B5390" t="s">
        <v>141</v>
      </c>
      <c r="C5390" t="s">
        <v>72</v>
      </c>
      <c r="D5390" t="s">
        <v>66</v>
      </c>
      <c r="E5390">
        <v>2016</v>
      </c>
      <c r="F5390" t="s">
        <v>1</v>
      </c>
      <c r="G5390">
        <v>6.7</v>
      </c>
    </row>
    <row r="5391" spans="1:7" x14ac:dyDescent="0.2">
      <c r="A5391">
        <v>68</v>
      </c>
      <c r="B5391" t="s">
        <v>141</v>
      </c>
      <c r="C5391" t="s">
        <v>72</v>
      </c>
      <c r="D5391" t="s">
        <v>66</v>
      </c>
      <c r="E5391">
        <v>2015</v>
      </c>
      <c r="F5391" t="s">
        <v>1</v>
      </c>
      <c r="G5391">
        <v>7.1</v>
      </c>
    </row>
    <row r="5392" spans="1:7" x14ac:dyDescent="0.2">
      <c r="A5392">
        <v>68</v>
      </c>
      <c r="B5392" t="s">
        <v>141</v>
      </c>
      <c r="C5392" t="s">
        <v>72</v>
      </c>
      <c r="D5392" t="s">
        <v>66</v>
      </c>
      <c r="E5392">
        <v>2013</v>
      </c>
      <c r="F5392" t="s">
        <v>135</v>
      </c>
      <c r="G5392">
        <v>6.3529999999999998</v>
      </c>
    </row>
    <row r="5393" spans="1:7" x14ac:dyDescent="0.2">
      <c r="A5393">
        <v>68</v>
      </c>
      <c r="B5393" t="s">
        <v>141</v>
      </c>
      <c r="C5393" t="s">
        <v>72</v>
      </c>
      <c r="D5393" t="s">
        <v>66</v>
      </c>
      <c r="E5393">
        <v>2017</v>
      </c>
      <c r="F5393" t="s">
        <v>0</v>
      </c>
      <c r="G5393">
        <v>6.9</v>
      </c>
    </row>
    <row r="5394" spans="1:7" x14ac:dyDescent="0.2">
      <c r="A5394">
        <v>68</v>
      </c>
      <c r="B5394" t="s">
        <v>141</v>
      </c>
      <c r="C5394" t="s">
        <v>72</v>
      </c>
      <c r="D5394" t="s">
        <v>66</v>
      </c>
      <c r="E5394">
        <v>2017</v>
      </c>
      <c r="F5394" t="s">
        <v>1</v>
      </c>
      <c r="G5394">
        <v>6.6</v>
      </c>
    </row>
    <row r="5395" spans="1:7" x14ac:dyDescent="0.2">
      <c r="A5395">
        <v>68</v>
      </c>
      <c r="B5395" t="s">
        <v>142</v>
      </c>
      <c r="C5395" t="s">
        <v>72</v>
      </c>
      <c r="D5395" t="s">
        <v>66</v>
      </c>
      <c r="E5395">
        <v>2017</v>
      </c>
      <c r="F5395" t="s">
        <v>0</v>
      </c>
      <c r="G5395">
        <v>7.9</v>
      </c>
    </row>
    <row r="5396" spans="1:7" x14ac:dyDescent="0.2">
      <c r="A5396">
        <v>68</v>
      </c>
      <c r="B5396" t="s">
        <v>142</v>
      </c>
      <c r="C5396" t="s">
        <v>72</v>
      </c>
      <c r="D5396" t="s">
        <v>66</v>
      </c>
      <c r="E5396">
        <v>2018</v>
      </c>
      <c r="F5396" t="s">
        <v>1</v>
      </c>
      <c r="G5396">
        <v>7.4</v>
      </c>
    </row>
    <row r="5397" spans="1:7" x14ac:dyDescent="0.2">
      <c r="A5397">
        <v>68</v>
      </c>
      <c r="B5397" t="s">
        <v>142</v>
      </c>
      <c r="C5397" t="s">
        <v>72</v>
      </c>
      <c r="D5397" t="s">
        <v>66</v>
      </c>
      <c r="E5397">
        <v>2015</v>
      </c>
      <c r="F5397" t="s">
        <v>134</v>
      </c>
      <c r="G5397">
        <v>7.5</v>
      </c>
    </row>
    <row r="5398" spans="1:7" x14ac:dyDescent="0.2">
      <c r="A5398">
        <v>68</v>
      </c>
      <c r="B5398" t="s">
        <v>142</v>
      </c>
      <c r="C5398" t="s">
        <v>72</v>
      </c>
      <c r="D5398" t="s">
        <v>66</v>
      </c>
      <c r="E5398">
        <v>2017</v>
      </c>
      <c r="F5398" t="s">
        <v>1</v>
      </c>
      <c r="G5398">
        <v>7.8</v>
      </c>
    </row>
    <row r="5399" spans="1:7" x14ac:dyDescent="0.2">
      <c r="A5399">
        <v>68</v>
      </c>
      <c r="B5399" t="s">
        <v>142</v>
      </c>
      <c r="C5399" t="s">
        <v>72</v>
      </c>
      <c r="D5399" t="s">
        <v>66</v>
      </c>
      <c r="E5399">
        <v>2013</v>
      </c>
      <c r="F5399" t="s">
        <v>135</v>
      </c>
      <c r="G5399">
        <v>6.35</v>
      </c>
    </row>
    <row r="5400" spans="1:7" x14ac:dyDescent="0.2">
      <c r="A5400">
        <v>68</v>
      </c>
      <c r="B5400" t="s">
        <v>142</v>
      </c>
      <c r="C5400" t="s">
        <v>72</v>
      </c>
      <c r="D5400" t="s">
        <v>66</v>
      </c>
      <c r="E5400">
        <v>2016</v>
      </c>
      <c r="F5400" t="s">
        <v>0</v>
      </c>
      <c r="G5400">
        <v>7.8</v>
      </c>
    </row>
    <row r="5401" spans="1:7" x14ac:dyDescent="0.2">
      <c r="A5401">
        <v>68</v>
      </c>
      <c r="B5401" t="s">
        <v>142</v>
      </c>
      <c r="C5401" t="s">
        <v>72</v>
      </c>
      <c r="D5401" t="s">
        <v>66</v>
      </c>
      <c r="E5401">
        <v>2018</v>
      </c>
      <c r="F5401" t="s">
        <v>0</v>
      </c>
      <c r="G5401">
        <v>7.5</v>
      </c>
    </row>
    <row r="5402" spans="1:7" x14ac:dyDescent="0.2">
      <c r="A5402">
        <v>68</v>
      </c>
      <c r="B5402" t="s">
        <v>142</v>
      </c>
      <c r="C5402" t="s">
        <v>72</v>
      </c>
      <c r="D5402" t="s">
        <v>66</v>
      </c>
      <c r="E5402">
        <v>2014</v>
      </c>
      <c r="F5402" t="s">
        <v>135</v>
      </c>
      <c r="G5402">
        <v>6.28</v>
      </c>
    </row>
    <row r="5403" spans="1:7" x14ac:dyDescent="0.2">
      <c r="A5403">
        <v>68</v>
      </c>
      <c r="B5403" t="s">
        <v>142</v>
      </c>
      <c r="C5403" t="s">
        <v>72</v>
      </c>
      <c r="D5403" t="s">
        <v>66</v>
      </c>
      <c r="E5403">
        <v>2016</v>
      </c>
      <c r="F5403" t="s">
        <v>1</v>
      </c>
      <c r="G5403">
        <v>7.7</v>
      </c>
    </row>
    <row r="5404" spans="1:7" x14ac:dyDescent="0.2">
      <c r="A5404">
        <v>68</v>
      </c>
      <c r="B5404" t="s">
        <v>143</v>
      </c>
      <c r="C5404" t="s">
        <v>72</v>
      </c>
      <c r="D5404" t="s">
        <v>66</v>
      </c>
      <c r="E5404">
        <v>2016</v>
      </c>
      <c r="F5404" t="s">
        <v>134</v>
      </c>
      <c r="G5404">
        <v>7.97</v>
      </c>
    </row>
    <row r="5405" spans="1:7" x14ac:dyDescent="0.2">
      <c r="A5405">
        <v>68</v>
      </c>
      <c r="B5405" t="s">
        <v>143</v>
      </c>
      <c r="C5405" t="s">
        <v>72</v>
      </c>
      <c r="D5405" t="s">
        <v>66</v>
      </c>
      <c r="E5405">
        <v>2019</v>
      </c>
      <c r="F5405" t="s">
        <v>1</v>
      </c>
      <c r="G5405">
        <v>7.4</v>
      </c>
    </row>
    <row r="5406" spans="1:7" x14ac:dyDescent="0.2">
      <c r="A5406">
        <v>68</v>
      </c>
      <c r="B5406" t="s">
        <v>143</v>
      </c>
      <c r="C5406" t="s">
        <v>72</v>
      </c>
      <c r="D5406" t="s">
        <v>66</v>
      </c>
      <c r="E5406">
        <v>2018</v>
      </c>
      <c r="F5406" t="s">
        <v>0</v>
      </c>
      <c r="G5406">
        <v>8.1</v>
      </c>
    </row>
    <row r="5407" spans="1:7" x14ac:dyDescent="0.2">
      <c r="A5407">
        <v>68</v>
      </c>
      <c r="B5407" t="s">
        <v>143</v>
      </c>
      <c r="C5407" t="s">
        <v>72</v>
      </c>
      <c r="D5407" t="s">
        <v>66</v>
      </c>
      <c r="E5407">
        <v>2017</v>
      </c>
      <c r="F5407" t="s">
        <v>0</v>
      </c>
      <c r="G5407">
        <v>8.4</v>
      </c>
    </row>
    <row r="5408" spans="1:7" x14ac:dyDescent="0.2">
      <c r="A5408">
        <v>68</v>
      </c>
      <c r="B5408" t="s">
        <v>143</v>
      </c>
      <c r="C5408" t="s">
        <v>72</v>
      </c>
      <c r="D5408" t="s">
        <v>66</v>
      </c>
      <c r="E5408">
        <v>2018</v>
      </c>
      <c r="F5408" t="s">
        <v>1</v>
      </c>
      <c r="G5408">
        <v>7.6</v>
      </c>
    </row>
    <row r="5409" spans="1:7" x14ac:dyDescent="0.2">
      <c r="A5409">
        <v>68</v>
      </c>
      <c r="B5409" t="s">
        <v>143</v>
      </c>
      <c r="C5409" t="s">
        <v>72</v>
      </c>
      <c r="D5409" t="s">
        <v>66</v>
      </c>
      <c r="E5409">
        <v>2017</v>
      </c>
      <c r="F5409" t="s">
        <v>1</v>
      </c>
      <c r="G5409">
        <v>7.8</v>
      </c>
    </row>
    <row r="5410" spans="1:7" x14ac:dyDescent="0.2">
      <c r="A5410">
        <v>68</v>
      </c>
      <c r="B5410" t="s">
        <v>143</v>
      </c>
      <c r="C5410" t="s">
        <v>72</v>
      </c>
      <c r="D5410" t="s">
        <v>66</v>
      </c>
      <c r="E5410">
        <v>2019</v>
      </c>
      <c r="F5410" t="s">
        <v>0</v>
      </c>
      <c r="G5410">
        <v>7.8</v>
      </c>
    </row>
    <row r="5411" spans="1:7" x14ac:dyDescent="0.2">
      <c r="A5411">
        <v>68</v>
      </c>
      <c r="B5411" t="s">
        <v>143</v>
      </c>
      <c r="C5411" t="s">
        <v>72</v>
      </c>
      <c r="D5411" t="s">
        <v>66</v>
      </c>
      <c r="E5411">
        <v>2014</v>
      </c>
      <c r="F5411" t="s">
        <v>135</v>
      </c>
      <c r="G5411">
        <v>6.2839999999999998</v>
      </c>
    </row>
    <row r="5412" spans="1:7" x14ac:dyDescent="0.2">
      <c r="A5412">
        <v>68</v>
      </c>
      <c r="B5412" t="s">
        <v>143</v>
      </c>
      <c r="C5412" t="s">
        <v>72</v>
      </c>
      <c r="D5412" t="s">
        <v>66</v>
      </c>
      <c r="E5412">
        <v>2015</v>
      </c>
      <c r="F5412" t="s">
        <v>135</v>
      </c>
      <c r="G5412">
        <v>7.26</v>
      </c>
    </row>
    <row r="5413" spans="1:7" x14ac:dyDescent="0.2">
      <c r="A5413">
        <v>68</v>
      </c>
      <c r="B5413" t="s">
        <v>144</v>
      </c>
      <c r="C5413" t="s">
        <v>65</v>
      </c>
      <c r="D5413" t="s">
        <v>66</v>
      </c>
      <c r="E5413">
        <v>2016</v>
      </c>
      <c r="F5413" t="s">
        <v>135</v>
      </c>
      <c r="G5413">
        <v>7.3849999999999998</v>
      </c>
    </row>
    <row r="5414" spans="1:7" x14ac:dyDescent="0.2">
      <c r="A5414">
        <v>68</v>
      </c>
      <c r="B5414" t="s">
        <v>144</v>
      </c>
      <c r="C5414" t="s">
        <v>65</v>
      </c>
      <c r="D5414" t="s">
        <v>66</v>
      </c>
      <c r="E5414">
        <v>2019</v>
      </c>
      <c r="F5414" t="s">
        <v>133</v>
      </c>
      <c r="G5414">
        <v>7.0750000000000002</v>
      </c>
    </row>
    <row r="5415" spans="1:7" x14ac:dyDescent="0.2">
      <c r="A5415">
        <v>68</v>
      </c>
      <c r="B5415" t="s">
        <v>144</v>
      </c>
      <c r="C5415" t="s">
        <v>65</v>
      </c>
      <c r="D5415" t="s">
        <v>66</v>
      </c>
      <c r="E5415">
        <v>2018</v>
      </c>
      <c r="F5415" t="s">
        <v>133</v>
      </c>
      <c r="G5415">
        <v>7.1879999999999997</v>
      </c>
    </row>
    <row r="5416" spans="1:7" x14ac:dyDescent="0.2">
      <c r="A5416">
        <v>68</v>
      </c>
      <c r="B5416" t="s">
        <v>144</v>
      </c>
      <c r="C5416" t="s">
        <v>65</v>
      </c>
      <c r="D5416" t="s">
        <v>66</v>
      </c>
      <c r="E5416">
        <v>2020</v>
      </c>
      <c r="F5416" t="s">
        <v>133</v>
      </c>
      <c r="G5416">
        <v>6.875</v>
      </c>
    </row>
    <row r="5417" spans="1:7" x14ac:dyDescent="0.2">
      <c r="A5417">
        <v>68</v>
      </c>
      <c r="B5417" t="s">
        <v>144</v>
      </c>
      <c r="C5417" t="s">
        <v>65</v>
      </c>
      <c r="D5417" t="s">
        <v>66</v>
      </c>
      <c r="E5417">
        <v>2017</v>
      </c>
      <c r="F5417" t="s">
        <v>134</v>
      </c>
      <c r="G5417">
        <v>7.085</v>
      </c>
    </row>
    <row r="5418" spans="1:7" x14ac:dyDescent="0.2">
      <c r="A5418">
        <v>68</v>
      </c>
      <c r="B5418" t="s">
        <v>144</v>
      </c>
      <c r="C5418" t="s">
        <v>65</v>
      </c>
      <c r="D5418" t="s">
        <v>66</v>
      </c>
      <c r="E5418">
        <v>2019</v>
      </c>
      <c r="F5418" t="s">
        <v>1</v>
      </c>
      <c r="G5418">
        <v>6.7549999999999999</v>
      </c>
    </row>
    <row r="5419" spans="1:7" x14ac:dyDescent="0.2">
      <c r="A5419">
        <v>68</v>
      </c>
      <c r="B5419" t="s">
        <v>144</v>
      </c>
      <c r="C5419" t="s">
        <v>65</v>
      </c>
      <c r="D5419" t="s">
        <v>66</v>
      </c>
      <c r="E5419">
        <v>2018</v>
      </c>
      <c r="F5419" t="s">
        <v>1</v>
      </c>
      <c r="G5419">
        <v>6.87</v>
      </c>
    </row>
    <row r="5420" spans="1:7" x14ac:dyDescent="0.2">
      <c r="A5420">
        <v>68</v>
      </c>
      <c r="B5420" t="s">
        <v>144</v>
      </c>
      <c r="C5420" t="s">
        <v>65</v>
      </c>
      <c r="D5420" t="s">
        <v>66</v>
      </c>
      <c r="E5420">
        <v>2020</v>
      </c>
      <c r="F5420" t="s">
        <v>1</v>
      </c>
      <c r="G5420">
        <v>6.4580000000000002</v>
      </c>
    </row>
    <row r="5421" spans="1:7" x14ac:dyDescent="0.2">
      <c r="A5421">
        <v>68</v>
      </c>
      <c r="B5421" t="s">
        <v>144</v>
      </c>
      <c r="C5421" t="s">
        <v>65</v>
      </c>
      <c r="D5421" t="s">
        <v>66</v>
      </c>
      <c r="E5421">
        <v>2018</v>
      </c>
      <c r="F5421" t="s">
        <v>0</v>
      </c>
      <c r="G5421">
        <v>6.98</v>
      </c>
    </row>
    <row r="5422" spans="1:7" x14ac:dyDescent="0.2">
      <c r="A5422">
        <v>68</v>
      </c>
      <c r="B5422" t="s">
        <v>144</v>
      </c>
      <c r="C5422" t="s">
        <v>65</v>
      </c>
      <c r="D5422" t="s">
        <v>66</v>
      </c>
      <c r="E5422">
        <v>2020</v>
      </c>
      <c r="F5422" t="s">
        <v>0</v>
      </c>
      <c r="G5422">
        <v>6.76</v>
      </c>
    </row>
    <row r="5423" spans="1:7" x14ac:dyDescent="0.2">
      <c r="A5423">
        <v>68</v>
      </c>
      <c r="B5423" t="s">
        <v>144</v>
      </c>
      <c r="C5423" t="s">
        <v>65</v>
      </c>
      <c r="D5423" t="s">
        <v>66</v>
      </c>
      <c r="E5423">
        <v>2019</v>
      </c>
      <c r="F5423" t="s">
        <v>0</v>
      </c>
      <c r="G5423">
        <v>6.87</v>
      </c>
    </row>
    <row r="5424" spans="1:7" x14ac:dyDescent="0.2">
      <c r="A5424">
        <v>68</v>
      </c>
      <c r="B5424" t="s">
        <v>144</v>
      </c>
      <c r="C5424" t="s">
        <v>65</v>
      </c>
      <c r="D5424" t="s">
        <v>66</v>
      </c>
      <c r="E5424">
        <v>2015</v>
      </c>
      <c r="F5424" t="s">
        <v>135</v>
      </c>
      <c r="G5424">
        <v>7.2560000000000002</v>
      </c>
    </row>
    <row r="5425" spans="1:7" x14ac:dyDescent="0.2">
      <c r="A5425">
        <v>68</v>
      </c>
      <c r="B5425" t="s">
        <v>145</v>
      </c>
      <c r="C5425" t="s">
        <v>65</v>
      </c>
      <c r="D5425" t="s">
        <v>66</v>
      </c>
      <c r="E5425">
        <v>2017</v>
      </c>
      <c r="F5425" t="s">
        <v>135</v>
      </c>
      <c r="G5425">
        <v>6.5</v>
      </c>
    </row>
    <row r="5426" spans="1:7" x14ac:dyDescent="0.2">
      <c r="A5426">
        <v>68</v>
      </c>
      <c r="B5426" t="s">
        <v>145</v>
      </c>
      <c r="C5426" t="s">
        <v>65</v>
      </c>
      <c r="D5426" t="s">
        <v>66</v>
      </c>
      <c r="E5426">
        <v>2020</v>
      </c>
      <c r="F5426" t="s">
        <v>0</v>
      </c>
      <c r="G5426">
        <v>6</v>
      </c>
    </row>
    <row r="5427" spans="1:7" x14ac:dyDescent="0.2">
      <c r="A5427">
        <v>68</v>
      </c>
      <c r="B5427" t="s">
        <v>145</v>
      </c>
      <c r="C5427" t="s">
        <v>65</v>
      </c>
      <c r="D5427" t="s">
        <v>66</v>
      </c>
      <c r="E5427">
        <v>2019</v>
      </c>
      <c r="F5427" t="s">
        <v>0</v>
      </c>
      <c r="G5427">
        <v>6.1</v>
      </c>
    </row>
    <row r="5428" spans="1:7" x14ac:dyDescent="0.2">
      <c r="A5428">
        <v>68</v>
      </c>
      <c r="B5428" t="s">
        <v>145</v>
      </c>
      <c r="C5428" t="s">
        <v>65</v>
      </c>
      <c r="D5428" t="s">
        <v>66</v>
      </c>
      <c r="E5428">
        <v>2021</v>
      </c>
      <c r="F5428" t="s">
        <v>0</v>
      </c>
      <c r="G5428">
        <v>5.9</v>
      </c>
    </row>
    <row r="5429" spans="1:7" x14ac:dyDescent="0.2">
      <c r="A5429">
        <v>68</v>
      </c>
      <c r="B5429" t="s">
        <v>145</v>
      </c>
      <c r="C5429" t="s">
        <v>65</v>
      </c>
      <c r="D5429" t="s">
        <v>66</v>
      </c>
      <c r="E5429">
        <v>2018</v>
      </c>
      <c r="F5429" t="s">
        <v>134</v>
      </c>
      <c r="G5429">
        <v>6.2</v>
      </c>
    </row>
    <row r="5430" spans="1:7" x14ac:dyDescent="0.2">
      <c r="A5430">
        <v>68</v>
      </c>
      <c r="B5430" t="s">
        <v>145</v>
      </c>
      <c r="C5430" t="s">
        <v>65</v>
      </c>
      <c r="D5430" t="s">
        <v>66</v>
      </c>
      <c r="E5430">
        <v>2020</v>
      </c>
      <c r="F5430" t="s">
        <v>1</v>
      </c>
      <c r="G5430">
        <v>5.9</v>
      </c>
    </row>
    <row r="5431" spans="1:7" x14ac:dyDescent="0.2">
      <c r="A5431">
        <v>68</v>
      </c>
      <c r="B5431" t="s">
        <v>145</v>
      </c>
      <c r="C5431" t="s">
        <v>65</v>
      </c>
      <c r="D5431" t="s">
        <v>66</v>
      </c>
      <c r="E5431">
        <v>2019</v>
      </c>
      <c r="F5431" t="s">
        <v>1</v>
      </c>
      <c r="G5431">
        <v>6</v>
      </c>
    </row>
    <row r="5432" spans="1:7" x14ac:dyDescent="0.2">
      <c r="A5432">
        <v>68</v>
      </c>
      <c r="B5432" t="s">
        <v>145</v>
      </c>
      <c r="C5432" t="s">
        <v>65</v>
      </c>
      <c r="D5432" t="s">
        <v>66</v>
      </c>
      <c r="E5432">
        <v>2021</v>
      </c>
      <c r="F5432" t="s">
        <v>1</v>
      </c>
      <c r="G5432">
        <v>5.8</v>
      </c>
    </row>
    <row r="5433" spans="1:7" x14ac:dyDescent="0.2">
      <c r="A5433">
        <v>68</v>
      </c>
      <c r="B5433" t="s">
        <v>145</v>
      </c>
      <c r="C5433" t="s">
        <v>65</v>
      </c>
      <c r="D5433" t="s">
        <v>66</v>
      </c>
      <c r="E5433">
        <v>2019</v>
      </c>
      <c r="F5433" t="s">
        <v>133</v>
      </c>
      <c r="G5433">
        <v>6.5</v>
      </c>
    </row>
    <row r="5434" spans="1:7" x14ac:dyDescent="0.2">
      <c r="A5434">
        <v>68</v>
      </c>
      <c r="B5434" t="s">
        <v>145</v>
      </c>
      <c r="C5434" t="s">
        <v>65</v>
      </c>
      <c r="D5434" t="s">
        <v>66</v>
      </c>
      <c r="E5434">
        <v>2021</v>
      </c>
      <c r="F5434" t="s">
        <v>133</v>
      </c>
      <c r="G5434">
        <v>6.3</v>
      </c>
    </row>
    <row r="5435" spans="1:7" x14ac:dyDescent="0.2">
      <c r="A5435">
        <v>68</v>
      </c>
      <c r="B5435" t="s">
        <v>145</v>
      </c>
      <c r="C5435" t="s">
        <v>65</v>
      </c>
      <c r="D5435" t="s">
        <v>66</v>
      </c>
      <c r="E5435">
        <v>2020</v>
      </c>
      <c r="F5435" t="s">
        <v>133</v>
      </c>
      <c r="G5435">
        <v>6.4</v>
      </c>
    </row>
    <row r="5436" spans="1:7" x14ac:dyDescent="0.2">
      <c r="A5436">
        <v>68</v>
      </c>
      <c r="B5436" t="s">
        <v>145</v>
      </c>
      <c r="C5436" t="s">
        <v>65</v>
      </c>
      <c r="D5436" t="s">
        <v>66</v>
      </c>
      <c r="E5436">
        <v>2016</v>
      </c>
      <c r="F5436" t="s">
        <v>135</v>
      </c>
      <c r="G5436">
        <v>7.4</v>
      </c>
    </row>
    <row r="5437" spans="1:7" x14ac:dyDescent="0.2">
      <c r="A5437">
        <v>68</v>
      </c>
      <c r="B5437" t="s">
        <v>146</v>
      </c>
      <c r="C5437" t="s">
        <v>65</v>
      </c>
      <c r="D5437" t="s">
        <v>66</v>
      </c>
      <c r="E5437">
        <v>2017</v>
      </c>
      <c r="F5437" t="s">
        <v>135</v>
      </c>
      <c r="G5437">
        <v>6.49</v>
      </c>
    </row>
    <row r="5438" spans="1:7" x14ac:dyDescent="0.2">
      <c r="A5438">
        <v>68</v>
      </c>
      <c r="B5438" t="s">
        <v>146</v>
      </c>
      <c r="C5438" t="s">
        <v>65</v>
      </c>
      <c r="D5438" t="s">
        <v>66</v>
      </c>
      <c r="E5438">
        <v>2021</v>
      </c>
      <c r="F5438" t="s">
        <v>133</v>
      </c>
      <c r="G5438">
        <v>6.4</v>
      </c>
    </row>
    <row r="5439" spans="1:7" x14ac:dyDescent="0.2">
      <c r="A5439">
        <v>68</v>
      </c>
      <c r="B5439" t="s">
        <v>146</v>
      </c>
      <c r="C5439" t="s">
        <v>65</v>
      </c>
      <c r="D5439" t="s">
        <v>66</v>
      </c>
      <c r="E5439">
        <v>2020</v>
      </c>
      <c r="F5439" t="s">
        <v>133</v>
      </c>
      <c r="G5439">
        <v>6.5</v>
      </c>
    </row>
    <row r="5440" spans="1:7" x14ac:dyDescent="0.2">
      <c r="A5440">
        <v>68</v>
      </c>
      <c r="B5440" t="s">
        <v>146</v>
      </c>
      <c r="C5440" t="s">
        <v>65</v>
      </c>
      <c r="D5440" t="s">
        <v>66</v>
      </c>
      <c r="E5440">
        <v>2022</v>
      </c>
      <c r="F5440" t="s">
        <v>133</v>
      </c>
      <c r="G5440">
        <v>6.3</v>
      </c>
    </row>
    <row r="5441" spans="1:7" x14ac:dyDescent="0.2">
      <c r="A5441">
        <v>68</v>
      </c>
      <c r="B5441" t="s">
        <v>146</v>
      </c>
      <c r="C5441" t="s">
        <v>65</v>
      </c>
      <c r="D5441" t="s">
        <v>66</v>
      </c>
      <c r="E5441">
        <v>2018</v>
      </c>
      <c r="F5441" t="s">
        <v>135</v>
      </c>
      <c r="G5441">
        <v>5.9</v>
      </c>
    </row>
    <row r="5442" spans="1:7" x14ac:dyDescent="0.2">
      <c r="A5442">
        <v>68</v>
      </c>
      <c r="B5442" t="s">
        <v>146</v>
      </c>
      <c r="C5442" t="s">
        <v>65</v>
      </c>
      <c r="D5442" t="s">
        <v>66</v>
      </c>
      <c r="E5442">
        <v>2021</v>
      </c>
      <c r="F5442" t="s">
        <v>0</v>
      </c>
      <c r="G5442">
        <v>6.3</v>
      </c>
    </row>
    <row r="5443" spans="1:7" x14ac:dyDescent="0.2">
      <c r="A5443">
        <v>68</v>
      </c>
      <c r="B5443" t="s">
        <v>146</v>
      </c>
      <c r="C5443" t="s">
        <v>65</v>
      </c>
      <c r="D5443" t="s">
        <v>66</v>
      </c>
      <c r="E5443">
        <v>2020</v>
      </c>
      <c r="F5443" t="s">
        <v>0</v>
      </c>
      <c r="G5443">
        <v>6.4</v>
      </c>
    </row>
    <row r="5444" spans="1:7" x14ac:dyDescent="0.2">
      <c r="A5444">
        <v>68</v>
      </c>
      <c r="B5444" t="s">
        <v>146</v>
      </c>
      <c r="C5444" t="s">
        <v>65</v>
      </c>
      <c r="D5444" t="s">
        <v>66</v>
      </c>
      <c r="E5444">
        <v>2022</v>
      </c>
      <c r="F5444" t="s">
        <v>0</v>
      </c>
      <c r="G5444">
        <v>6.2</v>
      </c>
    </row>
    <row r="5445" spans="1:7" x14ac:dyDescent="0.2">
      <c r="A5445">
        <v>68</v>
      </c>
      <c r="B5445" t="s">
        <v>146</v>
      </c>
      <c r="C5445" t="s">
        <v>65</v>
      </c>
      <c r="D5445" t="s">
        <v>66</v>
      </c>
      <c r="E5445">
        <v>2019</v>
      </c>
      <c r="F5445" t="s">
        <v>134</v>
      </c>
      <c r="G5445">
        <v>6.6</v>
      </c>
    </row>
    <row r="5446" spans="1:7" x14ac:dyDescent="0.2">
      <c r="A5446">
        <v>68</v>
      </c>
      <c r="B5446" t="s">
        <v>146</v>
      </c>
      <c r="C5446" t="s">
        <v>65</v>
      </c>
      <c r="D5446" t="s">
        <v>66</v>
      </c>
      <c r="E5446">
        <v>2021</v>
      </c>
      <c r="F5446" t="s">
        <v>1</v>
      </c>
      <c r="G5446">
        <v>6.15</v>
      </c>
    </row>
    <row r="5447" spans="1:7" x14ac:dyDescent="0.2">
      <c r="A5447">
        <v>68</v>
      </c>
      <c r="B5447" t="s">
        <v>146</v>
      </c>
      <c r="C5447" t="s">
        <v>65</v>
      </c>
      <c r="D5447" t="s">
        <v>66</v>
      </c>
      <c r="E5447">
        <v>2020</v>
      </c>
      <c r="F5447" t="s">
        <v>1</v>
      </c>
      <c r="G5447">
        <v>6.2</v>
      </c>
    </row>
    <row r="5448" spans="1:7" x14ac:dyDescent="0.2">
      <c r="A5448">
        <v>68</v>
      </c>
      <c r="B5448" t="s">
        <v>146</v>
      </c>
      <c r="C5448" t="s">
        <v>65</v>
      </c>
      <c r="D5448" t="s">
        <v>66</v>
      </c>
      <c r="E5448">
        <v>2022</v>
      </c>
      <c r="F5448" t="s">
        <v>1</v>
      </c>
      <c r="G5448">
        <v>6.05</v>
      </c>
    </row>
    <row r="5449" spans="1:7" x14ac:dyDescent="0.2">
      <c r="A5449">
        <v>69</v>
      </c>
      <c r="B5449" t="s">
        <v>136</v>
      </c>
      <c r="C5449" t="s">
        <v>100</v>
      </c>
      <c r="D5449" t="s">
        <v>5</v>
      </c>
      <c r="E5449">
        <v>2007</v>
      </c>
      <c r="F5449" t="s">
        <v>135</v>
      </c>
      <c r="G5449">
        <v>2.7</v>
      </c>
    </row>
    <row r="5450" spans="1:7" x14ac:dyDescent="0.2">
      <c r="A5450">
        <v>69</v>
      </c>
      <c r="B5450" t="s">
        <v>136</v>
      </c>
      <c r="C5450" t="s">
        <v>100</v>
      </c>
      <c r="D5450" t="s">
        <v>5</v>
      </c>
      <c r="E5450">
        <v>2008</v>
      </c>
      <c r="F5450" t="s">
        <v>135</v>
      </c>
      <c r="G5450">
        <v>2.1</v>
      </c>
    </row>
    <row r="5451" spans="1:7" x14ac:dyDescent="0.2">
      <c r="A5451">
        <v>69</v>
      </c>
      <c r="B5451" t="s">
        <v>136</v>
      </c>
      <c r="C5451" t="s">
        <v>100</v>
      </c>
      <c r="D5451" t="s">
        <v>5</v>
      </c>
      <c r="E5451">
        <v>2009</v>
      </c>
      <c r="F5451" t="s">
        <v>134</v>
      </c>
      <c r="G5451">
        <v>3.3</v>
      </c>
    </row>
    <row r="5452" spans="1:7" x14ac:dyDescent="0.2">
      <c r="A5452">
        <v>69</v>
      </c>
      <c r="B5452" t="s">
        <v>136</v>
      </c>
      <c r="C5452" t="s">
        <v>100</v>
      </c>
      <c r="D5452" t="s">
        <v>5</v>
      </c>
      <c r="E5452">
        <v>2010</v>
      </c>
      <c r="F5452" t="s">
        <v>0</v>
      </c>
      <c r="G5452">
        <v>3.5</v>
      </c>
    </row>
    <row r="5453" spans="1:7" x14ac:dyDescent="0.2">
      <c r="A5453">
        <v>69</v>
      </c>
      <c r="B5453" t="s">
        <v>136</v>
      </c>
      <c r="C5453" t="s">
        <v>100</v>
      </c>
      <c r="D5453" t="s">
        <v>5</v>
      </c>
      <c r="E5453">
        <v>2011</v>
      </c>
      <c r="F5453" t="s">
        <v>0</v>
      </c>
      <c r="G5453">
        <v>3.4</v>
      </c>
    </row>
    <row r="5454" spans="1:7" x14ac:dyDescent="0.2">
      <c r="A5454">
        <v>69</v>
      </c>
      <c r="B5454" t="s">
        <v>136</v>
      </c>
      <c r="C5454" t="s">
        <v>100</v>
      </c>
      <c r="D5454" t="s">
        <v>5</v>
      </c>
      <c r="E5454">
        <v>2011</v>
      </c>
      <c r="F5454" t="s">
        <v>1</v>
      </c>
      <c r="G5454">
        <v>3.1</v>
      </c>
    </row>
    <row r="5455" spans="1:7" x14ac:dyDescent="0.2">
      <c r="A5455">
        <v>69</v>
      </c>
      <c r="B5455" t="s">
        <v>136</v>
      </c>
      <c r="C5455" t="s">
        <v>100</v>
      </c>
      <c r="D5455" t="s">
        <v>5</v>
      </c>
      <c r="E5455">
        <v>2012</v>
      </c>
      <c r="F5455" t="s">
        <v>0</v>
      </c>
      <c r="G5455">
        <v>3.3</v>
      </c>
    </row>
    <row r="5456" spans="1:7" x14ac:dyDescent="0.2">
      <c r="A5456">
        <v>69</v>
      </c>
      <c r="B5456" t="s">
        <v>136</v>
      </c>
      <c r="C5456" t="s">
        <v>100</v>
      </c>
      <c r="D5456" t="s">
        <v>5</v>
      </c>
      <c r="E5456">
        <v>2012</v>
      </c>
      <c r="F5456" t="s">
        <v>1</v>
      </c>
      <c r="G5456">
        <v>3</v>
      </c>
    </row>
    <row r="5457" spans="1:7" x14ac:dyDescent="0.2">
      <c r="A5457">
        <v>69</v>
      </c>
      <c r="B5457" t="s">
        <v>136</v>
      </c>
      <c r="C5457" t="s">
        <v>100</v>
      </c>
      <c r="D5457" t="s">
        <v>5</v>
      </c>
      <c r="E5457">
        <v>2010</v>
      </c>
      <c r="F5457" t="s">
        <v>1</v>
      </c>
      <c r="G5457">
        <v>3.2</v>
      </c>
    </row>
    <row r="5458" spans="1:7" x14ac:dyDescent="0.2">
      <c r="A5458">
        <v>69</v>
      </c>
      <c r="B5458" t="s">
        <v>137</v>
      </c>
      <c r="C5458" t="s">
        <v>115</v>
      </c>
      <c r="D5458" t="s">
        <v>5</v>
      </c>
      <c r="E5458">
        <v>2008</v>
      </c>
      <c r="F5458" t="s">
        <v>135</v>
      </c>
      <c r="G5458">
        <v>2.1</v>
      </c>
    </row>
    <row r="5459" spans="1:7" x14ac:dyDescent="0.2">
      <c r="A5459">
        <v>69</v>
      </c>
      <c r="B5459" t="s">
        <v>137</v>
      </c>
      <c r="C5459" t="s">
        <v>115</v>
      </c>
      <c r="D5459" t="s">
        <v>5</v>
      </c>
      <c r="E5459">
        <v>2012</v>
      </c>
      <c r="F5459" t="s">
        <v>1</v>
      </c>
      <c r="G5459">
        <v>3.1</v>
      </c>
    </row>
    <row r="5460" spans="1:7" x14ac:dyDescent="0.2">
      <c r="A5460">
        <v>69</v>
      </c>
      <c r="B5460" t="s">
        <v>137</v>
      </c>
      <c r="C5460" t="s">
        <v>115</v>
      </c>
      <c r="D5460" t="s">
        <v>5</v>
      </c>
      <c r="E5460">
        <v>2011</v>
      </c>
      <c r="F5460" t="s">
        <v>0</v>
      </c>
      <c r="G5460">
        <v>3.5</v>
      </c>
    </row>
    <row r="5461" spans="1:7" x14ac:dyDescent="0.2">
      <c r="A5461">
        <v>69</v>
      </c>
      <c r="B5461" t="s">
        <v>137</v>
      </c>
      <c r="C5461" t="s">
        <v>115</v>
      </c>
      <c r="D5461" t="s">
        <v>5</v>
      </c>
      <c r="E5461">
        <v>2009</v>
      </c>
      <c r="F5461" t="s">
        <v>135</v>
      </c>
      <c r="G5461">
        <v>3.25</v>
      </c>
    </row>
    <row r="5462" spans="1:7" x14ac:dyDescent="0.2">
      <c r="A5462">
        <v>69</v>
      </c>
      <c r="B5462" t="s">
        <v>137</v>
      </c>
      <c r="C5462" t="s">
        <v>115</v>
      </c>
      <c r="D5462" t="s">
        <v>5</v>
      </c>
      <c r="E5462">
        <v>2013</v>
      </c>
      <c r="F5462" t="s">
        <v>0</v>
      </c>
      <c r="G5462">
        <v>3.39</v>
      </c>
    </row>
    <row r="5463" spans="1:7" x14ac:dyDescent="0.2">
      <c r="A5463">
        <v>69</v>
      </c>
      <c r="B5463" t="s">
        <v>137</v>
      </c>
      <c r="C5463" t="s">
        <v>115</v>
      </c>
      <c r="D5463" t="s">
        <v>5</v>
      </c>
      <c r="E5463">
        <v>2011</v>
      </c>
      <c r="F5463" t="s">
        <v>1</v>
      </c>
      <c r="G5463">
        <v>3.2</v>
      </c>
    </row>
    <row r="5464" spans="1:7" x14ac:dyDescent="0.2">
      <c r="A5464">
        <v>69</v>
      </c>
      <c r="B5464" t="s">
        <v>137</v>
      </c>
      <c r="C5464" t="s">
        <v>115</v>
      </c>
      <c r="D5464" t="s">
        <v>5</v>
      </c>
      <c r="E5464">
        <v>2010</v>
      </c>
      <c r="F5464" t="s">
        <v>134</v>
      </c>
      <c r="G5464">
        <v>3.3</v>
      </c>
    </row>
    <row r="5465" spans="1:7" x14ac:dyDescent="0.2">
      <c r="A5465">
        <v>69</v>
      </c>
      <c r="B5465" t="s">
        <v>137</v>
      </c>
      <c r="C5465" t="s">
        <v>115</v>
      </c>
      <c r="D5465" t="s">
        <v>5</v>
      </c>
      <c r="E5465">
        <v>2013</v>
      </c>
      <c r="F5465" t="s">
        <v>1</v>
      </c>
      <c r="G5465">
        <v>2.99</v>
      </c>
    </row>
    <row r="5466" spans="1:7" x14ac:dyDescent="0.2">
      <c r="A5466">
        <v>69</v>
      </c>
      <c r="B5466" t="s">
        <v>137</v>
      </c>
      <c r="C5466" t="s">
        <v>115</v>
      </c>
      <c r="D5466" t="s">
        <v>5</v>
      </c>
      <c r="E5466">
        <v>2012</v>
      </c>
      <c r="F5466" t="s">
        <v>0</v>
      </c>
      <c r="G5466">
        <v>3.4</v>
      </c>
    </row>
    <row r="5467" spans="1:7" x14ac:dyDescent="0.2">
      <c r="A5467">
        <v>69</v>
      </c>
      <c r="B5467" t="s">
        <v>138</v>
      </c>
      <c r="C5467" t="s">
        <v>115</v>
      </c>
      <c r="D5467" t="s">
        <v>5</v>
      </c>
      <c r="E5467">
        <v>2011</v>
      </c>
      <c r="F5467" t="s">
        <v>134</v>
      </c>
      <c r="G5467">
        <v>2.83</v>
      </c>
    </row>
    <row r="5468" spans="1:7" x14ac:dyDescent="0.2">
      <c r="A5468">
        <v>69</v>
      </c>
      <c r="B5468" t="s">
        <v>138</v>
      </c>
      <c r="C5468" t="s">
        <v>115</v>
      </c>
      <c r="D5468" t="s">
        <v>5</v>
      </c>
      <c r="E5468">
        <v>2013</v>
      </c>
      <c r="F5468" t="s">
        <v>0</v>
      </c>
      <c r="G5468">
        <v>2.73</v>
      </c>
    </row>
    <row r="5469" spans="1:7" x14ac:dyDescent="0.2">
      <c r="A5469">
        <v>69</v>
      </c>
      <c r="B5469" t="s">
        <v>138</v>
      </c>
      <c r="C5469" t="s">
        <v>115</v>
      </c>
      <c r="D5469" t="s">
        <v>5</v>
      </c>
      <c r="E5469">
        <v>2012</v>
      </c>
      <c r="F5469" t="s">
        <v>0</v>
      </c>
      <c r="G5469">
        <v>2.82</v>
      </c>
    </row>
    <row r="5470" spans="1:7" x14ac:dyDescent="0.2">
      <c r="A5470">
        <v>69</v>
      </c>
      <c r="B5470" t="s">
        <v>138</v>
      </c>
      <c r="C5470" t="s">
        <v>115</v>
      </c>
      <c r="D5470" t="s">
        <v>5</v>
      </c>
      <c r="E5470">
        <v>2013</v>
      </c>
      <c r="F5470" t="s">
        <v>1</v>
      </c>
      <c r="G5470">
        <v>2.68</v>
      </c>
    </row>
    <row r="5471" spans="1:7" x14ac:dyDescent="0.2">
      <c r="A5471">
        <v>69</v>
      </c>
      <c r="B5471" t="s">
        <v>138</v>
      </c>
      <c r="C5471" t="s">
        <v>115</v>
      </c>
      <c r="D5471" t="s">
        <v>5</v>
      </c>
      <c r="E5471">
        <v>2012</v>
      </c>
      <c r="F5471" t="s">
        <v>1</v>
      </c>
      <c r="G5471">
        <v>2.76</v>
      </c>
    </row>
    <row r="5472" spans="1:7" x14ac:dyDescent="0.2">
      <c r="A5472">
        <v>69</v>
      </c>
      <c r="B5472" t="s">
        <v>138</v>
      </c>
      <c r="C5472" t="s">
        <v>115</v>
      </c>
      <c r="D5472" t="s">
        <v>5</v>
      </c>
      <c r="E5472">
        <v>2010</v>
      </c>
      <c r="F5472" t="s">
        <v>135</v>
      </c>
      <c r="G5472">
        <v>3.19</v>
      </c>
    </row>
    <row r="5473" spans="1:7" x14ac:dyDescent="0.2">
      <c r="A5473">
        <v>69</v>
      </c>
      <c r="B5473" t="s">
        <v>138</v>
      </c>
      <c r="C5473" t="s">
        <v>115</v>
      </c>
      <c r="D5473" t="s">
        <v>5</v>
      </c>
      <c r="E5473">
        <v>2014</v>
      </c>
      <c r="F5473" t="s">
        <v>0</v>
      </c>
      <c r="G5473">
        <v>2.66</v>
      </c>
    </row>
    <row r="5474" spans="1:7" x14ac:dyDescent="0.2">
      <c r="A5474">
        <v>69</v>
      </c>
      <c r="B5474" t="s">
        <v>138</v>
      </c>
      <c r="C5474" t="s">
        <v>115</v>
      </c>
      <c r="D5474" t="s">
        <v>5</v>
      </c>
      <c r="E5474">
        <v>2014</v>
      </c>
      <c r="F5474" t="s">
        <v>1</v>
      </c>
      <c r="G5474">
        <v>2.6</v>
      </c>
    </row>
    <row r="5475" spans="1:7" x14ac:dyDescent="0.2">
      <c r="A5475">
        <v>69</v>
      </c>
      <c r="B5475" t="s">
        <v>139</v>
      </c>
      <c r="C5475" t="s">
        <v>115</v>
      </c>
      <c r="D5475" t="s">
        <v>5</v>
      </c>
      <c r="E5475">
        <v>2013</v>
      </c>
      <c r="F5475" t="s">
        <v>1</v>
      </c>
      <c r="G5475">
        <v>2.2999999999999998</v>
      </c>
    </row>
    <row r="5476" spans="1:7" x14ac:dyDescent="0.2">
      <c r="A5476">
        <v>69</v>
      </c>
      <c r="B5476" t="s">
        <v>139</v>
      </c>
      <c r="C5476" t="s">
        <v>115</v>
      </c>
      <c r="D5476" t="s">
        <v>5</v>
      </c>
      <c r="E5476">
        <v>2015</v>
      </c>
      <c r="F5476" t="s">
        <v>0</v>
      </c>
      <c r="G5476">
        <v>2.2999999999999998</v>
      </c>
    </row>
    <row r="5477" spans="1:7" x14ac:dyDescent="0.2">
      <c r="A5477">
        <v>69</v>
      </c>
      <c r="B5477" t="s">
        <v>139</v>
      </c>
      <c r="C5477" t="s">
        <v>115</v>
      </c>
      <c r="D5477" t="s">
        <v>5</v>
      </c>
      <c r="E5477">
        <v>2011</v>
      </c>
      <c r="F5477" t="s">
        <v>135</v>
      </c>
      <c r="G5477">
        <v>2.4</v>
      </c>
    </row>
    <row r="5478" spans="1:7" x14ac:dyDescent="0.2">
      <c r="A5478">
        <v>69</v>
      </c>
      <c r="B5478" t="s">
        <v>139</v>
      </c>
      <c r="C5478" t="s">
        <v>115</v>
      </c>
      <c r="D5478" t="s">
        <v>5</v>
      </c>
      <c r="E5478">
        <v>2014</v>
      </c>
      <c r="F5478" t="s">
        <v>0</v>
      </c>
      <c r="G5478">
        <v>2.35</v>
      </c>
    </row>
    <row r="5479" spans="1:7" x14ac:dyDescent="0.2">
      <c r="A5479">
        <v>69</v>
      </c>
      <c r="B5479" t="s">
        <v>139</v>
      </c>
      <c r="C5479" t="s">
        <v>115</v>
      </c>
      <c r="D5479" t="s">
        <v>5</v>
      </c>
      <c r="E5479">
        <v>2015</v>
      </c>
      <c r="F5479" t="s">
        <v>1</v>
      </c>
      <c r="G5479">
        <v>2.2000000000000002</v>
      </c>
    </row>
    <row r="5480" spans="1:7" x14ac:dyDescent="0.2">
      <c r="A5480">
        <v>69</v>
      </c>
      <c r="B5480" t="s">
        <v>139</v>
      </c>
      <c r="C5480" t="s">
        <v>115</v>
      </c>
      <c r="D5480" t="s">
        <v>5</v>
      </c>
      <c r="E5480">
        <v>2012</v>
      </c>
      <c r="F5480" t="s">
        <v>134</v>
      </c>
      <c r="G5480">
        <v>2.2999999999999998</v>
      </c>
    </row>
    <row r="5481" spans="1:7" x14ac:dyDescent="0.2">
      <c r="A5481">
        <v>69</v>
      </c>
      <c r="B5481" t="s">
        <v>139</v>
      </c>
      <c r="C5481" t="s">
        <v>115</v>
      </c>
      <c r="D5481" t="s">
        <v>5</v>
      </c>
      <c r="E5481">
        <v>2014</v>
      </c>
      <c r="F5481" t="s">
        <v>1</v>
      </c>
      <c r="G5481">
        <v>2.2999999999999998</v>
      </c>
    </row>
    <row r="5482" spans="1:7" x14ac:dyDescent="0.2">
      <c r="A5482">
        <v>69</v>
      </c>
      <c r="B5482" t="s">
        <v>139</v>
      </c>
      <c r="C5482" t="s">
        <v>115</v>
      </c>
      <c r="D5482" t="s">
        <v>5</v>
      </c>
      <c r="E5482">
        <v>2013</v>
      </c>
      <c r="F5482" t="s">
        <v>0</v>
      </c>
      <c r="G5482">
        <v>2.4</v>
      </c>
    </row>
    <row r="5483" spans="1:7" x14ac:dyDescent="0.2">
      <c r="A5483">
        <v>69</v>
      </c>
      <c r="B5483" t="s">
        <v>140</v>
      </c>
      <c r="C5483" t="s">
        <v>115</v>
      </c>
      <c r="D5483" t="s">
        <v>5</v>
      </c>
      <c r="E5483">
        <v>2011</v>
      </c>
      <c r="F5483" t="s">
        <v>135</v>
      </c>
      <c r="G5483">
        <v>2.6</v>
      </c>
    </row>
    <row r="5484" spans="1:7" x14ac:dyDescent="0.2">
      <c r="A5484">
        <v>69</v>
      </c>
      <c r="B5484" t="s">
        <v>140</v>
      </c>
      <c r="C5484" t="s">
        <v>115</v>
      </c>
      <c r="D5484" t="s">
        <v>5</v>
      </c>
      <c r="E5484">
        <v>2015</v>
      </c>
      <c r="F5484" t="s">
        <v>1</v>
      </c>
      <c r="G5484">
        <v>2.15</v>
      </c>
    </row>
    <row r="5485" spans="1:7" x14ac:dyDescent="0.2">
      <c r="A5485">
        <v>69</v>
      </c>
      <c r="B5485" t="s">
        <v>140</v>
      </c>
      <c r="C5485" t="s">
        <v>115</v>
      </c>
      <c r="D5485" t="s">
        <v>5</v>
      </c>
      <c r="E5485">
        <v>2014</v>
      </c>
      <c r="F5485" t="s">
        <v>0</v>
      </c>
      <c r="G5485">
        <v>2.33</v>
      </c>
    </row>
    <row r="5486" spans="1:7" x14ac:dyDescent="0.2">
      <c r="A5486">
        <v>69</v>
      </c>
      <c r="B5486" t="s">
        <v>140</v>
      </c>
      <c r="C5486" t="s">
        <v>115</v>
      </c>
      <c r="D5486" t="s">
        <v>5</v>
      </c>
      <c r="E5486">
        <v>2012</v>
      </c>
      <c r="F5486" t="s">
        <v>135</v>
      </c>
      <c r="G5486">
        <v>2.1</v>
      </c>
    </row>
    <row r="5487" spans="1:7" x14ac:dyDescent="0.2">
      <c r="A5487">
        <v>69</v>
      </c>
      <c r="B5487" t="s">
        <v>140</v>
      </c>
      <c r="C5487" t="s">
        <v>115</v>
      </c>
      <c r="D5487" t="s">
        <v>5</v>
      </c>
      <c r="E5487">
        <v>2016</v>
      </c>
      <c r="F5487" t="s">
        <v>0</v>
      </c>
      <c r="G5487">
        <v>2.27</v>
      </c>
    </row>
    <row r="5488" spans="1:7" x14ac:dyDescent="0.2">
      <c r="A5488">
        <v>69</v>
      </c>
      <c r="B5488" t="s">
        <v>140</v>
      </c>
      <c r="C5488" t="s">
        <v>115</v>
      </c>
      <c r="D5488" t="s">
        <v>5</v>
      </c>
      <c r="E5488">
        <v>2014</v>
      </c>
      <c r="F5488" t="s">
        <v>1</v>
      </c>
      <c r="G5488">
        <v>2.27</v>
      </c>
    </row>
    <row r="5489" spans="1:7" x14ac:dyDescent="0.2">
      <c r="A5489">
        <v>69</v>
      </c>
      <c r="B5489" t="s">
        <v>140</v>
      </c>
      <c r="C5489" t="s">
        <v>115</v>
      </c>
      <c r="D5489" t="s">
        <v>5</v>
      </c>
      <c r="E5489">
        <v>2013</v>
      </c>
      <c r="F5489" t="s">
        <v>134</v>
      </c>
      <c r="G5489">
        <v>2.33</v>
      </c>
    </row>
    <row r="5490" spans="1:7" x14ac:dyDescent="0.2">
      <c r="A5490">
        <v>69</v>
      </c>
      <c r="B5490" t="s">
        <v>140</v>
      </c>
      <c r="C5490" t="s">
        <v>115</v>
      </c>
      <c r="D5490" t="s">
        <v>5</v>
      </c>
      <c r="E5490">
        <v>2016</v>
      </c>
      <c r="F5490" t="s">
        <v>1</v>
      </c>
      <c r="G5490">
        <v>2.13</v>
      </c>
    </row>
    <row r="5491" spans="1:7" x14ac:dyDescent="0.2">
      <c r="A5491">
        <v>69</v>
      </c>
      <c r="B5491" t="s">
        <v>140</v>
      </c>
      <c r="C5491" t="s">
        <v>115</v>
      </c>
      <c r="D5491" t="s">
        <v>5</v>
      </c>
      <c r="E5491">
        <v>2015</v>
      </c>
      <c r="F5491" t="s">
        <v>0</v>
      </c>
      <c r="G5491">
        <v>2.2799999999999998</v>
      </c>
    </row>
    <row r="5492" spans="1:7" x14ac:dyDescent="0.2">
      <c r="A5492">
        <v>69</v>
      </c>
      <c r="B5492" t="s">
        <v>141</v>
      </c>
      <c r="C5492" t="s">
        <v>71</v>
      </c>
      <c r="D5492" t="s">
        <v>5</v>
      </c>
      <c r="E5492">
        <v>2014</v>
      </c>
      <c r="F5492" t="s">
        <v>134</v>
      </c>
      <c r="G5492">
        <v>2.0357803824799507</v>
      </c>
    </row>
    <row r="5493" spans="1:7" x14ac:dyDescent="0.2">
      <c r="A5493">
        <v>69</v>
      </c>
      <c r="B5493" t="s">
        <v>141</v>
      </c>
      <c r="C5493" t="s">
        <v>71</v>
      </c>
      <c r="D5493" t="s">
        <v>5</v>
      </c>
      <c r="E5493">
        <v>2016</v>
      </c>
      <c r="F5493" t="s">
        <v>0</v>
      </c>
      <c r="G5493">
        <v>2.3111914062499999</v>
      </c>
    </row>
    <row r="5494" spans="1:7" x14ac:dyDescent="0.2">
      <c r="A5494">
        <v>69</v>
      </c>
      <c r="B5494" t="s">
        <v>141</v>
      </c>
      <c r="C5494" t="s">
        <v>71</v>
      </c>
      <c r="D5494" t="s">
        <v>5</v>
      </c>
      <c r="E5494">
        <v>2015</v>
      </c>
      <c r="F5494" t="s">
        <v>0</v>
      </c>
      <c r="G5494">
        <v>2.40625</v>
      </c>
    </row>
    <row r="5495" spans="1:7" x14ac:dyDescent="0.2">
      <c r="A5495">
        <v>69</v>
      </c>
      <c r="B5495" t="s">
        <v>141</v>
      </c>
      <c r="C5495" t="s">
        <v>71</v>
      </c>
      <c r="D5495" t="s">
        <v>5</v>
      </c>
      <c r="E5495">
        <v>2012</v>
      </c>
      <c r="F5495" t="s">
        <v>135</v>
      </c>
      <c r="G5495">
        <v>2.1</v>
      </c>
    </row>
    <row r="5496" spans="1:7" x14ac:dyDescent="0.2">
      <c r="A5496">
        <v>69</v>
      </c>
      <c r="B5496" t="s">
        <v>141</v>
      </c>
      <c r="C5496" t="s">
        <v>71</v>
      </c>
      <c r="D5496" t="s">
        <v>5</v>
      </c>
      <c r="E5496">
        <v>2016</v>
      </c>
      <c r="F5496" t="s">
        <v>1</v>
      </c>
      <c r="G5496">
        <v>2.0930959075288973</v>
      </c>
    </row>
    <row r="5497" spans="1:7" x14ac:dyDescent="0.2">
      <c r="A5497">
        <v>69</v>
      </c>
      <c r="B5497" t="s">
        <v>141</v>
      </c>
      <c r="C5497" t="s">
        <v>71</v>
      </c>
      <c r="D5497" t="s">
        <v>5</v>
      </c>
      <c r="E5497">
        <v>2015</v>
      </c>
      <c r="F5497" t="s">
        <v>1</v>
      </c>
      <c r="G5497">
        <v>2.1947449768160743</v>
      </c>
    </row>
    <row r="5498" spans="1:7" x14ac:dyDescent="0.2">
      <c r="A5498">
        <v>69</v>
      </c>
      <c r="B5498" t="s">
        <v>141</v>
      </c>
      <c r="C5498" t="s">
        <v>71</v>
      </c>
      <c r="D5498" t="s">
        <v>5</v>
      </c>
      <c r="E5498">
        <v>2013</v>
      </c>
      <c r="F5498" t="s">
        <v>135</v>
      </c>
      <c r="G5498">
        <v>1.9</v>
      </c>
    </row>
    <row r="5499" spans="1:7" x14ac:dyDescent="0.2">
      <c r="A5499">
        <v>69</v>
      </c>
      <c r="B5499" t="s">
        <v>141</v>
      </c>
      <c r="C5499" t="s">
        <v>71</v>
      </c>
      <c r="D5499" t="s">
        <v>5</v>
      </c>
      <c r="E5499">
        <v>2017</v>
      </c>
      <c r="F5499" t="s">
        <v>0</v>
      </c>
      <c r="G5499">
        <v>2.2132230102539059</v>
      </c>
    </row>
    <row r="5500" spans="1:7" x14ac:dyDescent="0.2">
      <c r="A5500">
        <v>69</v>
      </c>
      <c r="B5500" t="s">
        <v>141</v>
      </c>
      <c r="C5500" t="s">
        <v>71</v>
      </c>
      <c r="D5500" t="s">
        <v>5</v>
      </c>
      <c r="E5500">
        <v>2017</v>
      </c>
      <c r="F5500" t="s">
        <v>1</v>
      </c>
      <c r="G5500">
        <v>2.0722135007849292</v>
      </c>
    </row>
    <row r="5501" spans="1:7" x14ac:dyDescent="0.2">
      <c r="A5501">
        <v>69</v>
      </c>
      <c r="B5501" t="s">
        <v>142</v>
      </c>
      <c r="C5501" t="s">
        <v>71</v>
      </c>
      <c r="D5501" t="s">
        <v>5</v>
      </c>
      <c r="E5501">
        <v>2017</v>
      </c>
      <c r="F5501" t="s">
        <v>0</v>
      </c>
      <c r="G5501">
        <v>2.42</v>
      </c>
    </row>
    <row r="5502" spans="1:7" x14ac:dyDescent="0.2">
      <c r="A5502">
        <v>69</v>
      </c>
      <c r="B5502" t="s">
        <v>142</v>
      </c>
      <c r="C5502" t="s">
        <v>71</v>
      </c>
      <c r="D5502" t="s">
        <v>5</v>
      </c>
      <c r="E5502">
        <v>2018</v>
      </c>
      <c r="F5502" t="s">
        <v>1</v>
      </c>
      <c r="G5502">
        <v>2.2999999999999998</v>
      </c>
    </row>
    <row r="5503" spans="1:7" x14ac:dyDescent="0.2">
      <c r="A5503">
        <v>69</v>
      </c>
      <c r="B5503" t="s">
        <v>142</v>
      </c>
      <c r="C5503" t="s">
        <v>71</v>
      </c>
      <c r="D5503" t="s">
        <v>5</v>
      </c>
      <c r="E5503">
        <v>2015</v>
      </c>
      <c r="F5503" t="s">
        <v>134</v>
      </c>
      <c r="G5503">
        <v>2.2999999999999998</v>
      </c>
    </row>
    <row r="5504" spans="1:7" x14ac:dyDescent="0.2">
      <c r="A5504">
        <v>69</v>
      </c>
      <c r="B5504" t="s">
        <v>142</v>
      </c>
      <c r="C5504" t="s">
        <v>71</v>
      </c>
      <c r="D5504" t="s">
        <v>5</v>
      </c>
      <c r="E5504">
        <v>2017</v>
      </c>
      <c r="F5504" t="s">
        <v>1</v>
      </c>
      <c r="G5504">
        <v>2.39</v>
      </c>
    </row>
    <row r="5505" spans="1:7" x14ac:dyDescent="0.2">
      <c r="A5505">
        <v>69</v>
      </c>
      <c r="B5505" t="s">
        <v>142</v>
      </c>
      <c r="C5505" t="s">
        <v>71</v>
      </c>
      <c r="D5505" t="s">
        <v>5</v>
      </c>
      <c r="E5505">
        <v>2013</v>
      </c>
      <c r="F5505" t="s">
        <v>135</v>
      </c>
      <c r="G5505">
        <v>1.94</v>
      </c>
    </row>
    <row r="5506" spans="1:7" x14ac:dyDescent="0.2">
      <c r="A5506">
        <v>69</v>
      </c>
      <c r="B5506" t="s">
        <v>142</v>
      </c>
      <c r="C5506" t="s">
        <v>71</v>
      </c>
      <c r="D5506" t="s">
        <v>5</v>
      </c>
      <c r="E5506">
        <v>2016</v>
      </c>
      <c r="F5506" t="s">
        <v>0</v>
      </c>
      <c r="G5506">
        <v>2.4</v>
      </c>
    </row>
    <row r="5507" spans="1:7" x14ac:dyDescent="0.2">
      <c r="A5507">
        <v>69</v>
      </c>
      <c r="B5507" t="s">
        <v>142</v>
      </c>
      <c r="C5507" t="s">
        <v>71</v>
      </c>
      <c r="D5507" t="s">
        <v>5</v>
      </c>
      <c r="E5507">
        <v>2018</v>
      </c>
      <c r="F5507" t="s">
        <v>0</v>
      </c>
      <c r="G5507">
        <v>2.33</v>
      </c>
    </row>
    <row r="5508" spans="1:7" x14ac:dyDescent="0.2">
      <c r="A5508">
        <v>69</v>
      </c>
      <c r="B5508" t="s">
        <v>142</v>
      </c>
      <c r="C5508" t="s">
        <v>71</v>
      </c>
      <c r="D5508" t="s">
        <v>5</v>
      </c>
      <c r="E5508">
        <v>2014</v>
      </c>
      <c r="F5508" t="s">
        <v>135</v>
      </c>
      <c r="G5508">
        <v>1.92</v>
      </c>
    </row>
    <row r="5509" spans="1:7" x14ac:dyDescent="0.2">
      <c r="A5509">
        <v>69</v>
      </c>
      <c r="B5509" t="s">
        <v>142</v>
      </c>
      <c r="C5509" t="s">
        <v>71</v>
      </c>
      <c r="D5509" t="s">
        <v>5</v>
      </c>
      <c r="E5509">
        <v>2016</v>
      </c>
      <c r="F5509" t="s">
        <v>1</v>
      </c>
      <c r="G5509">
        <v>2.37</v>
      </c>
    </row>
    <row r="5510" spans="1:7" x14ac:dyDescent="0.2">
      <c r="A5510">
        <v>69</v>
      </c>
      <c r="B5510" t="s">
        <v>143</v>
      </c>
      <c r="C5510" t="s">
        <v>71</v>
      </c>
      <c r="D5510" t="s">
        <v>5</v>
      </c>
      <c r="E5510">
        <v>2016</v>
      </c>
      <c r="F5510" t="s">
        <v>134</v>
      </c>
      <c r="G5510">
        <v>2.4470371507522262</v>
      </c>
    </row>
    <row r="5511" spans="1:7" x14ac:dyDescent="0.2">
      <c r="A5511">
        <v>69</v>
      </c>
      <c r="B5511" t="s">
        <v>143</v>
      </c>
      <c r="C5511" t="s">
        <v>71</v>
      </c>
      <c r="D5511" t="s">
        <v>5</v>
      </c>
      <c r="E5511">
        <v>2019</v>
      </c>
      <c r="F5511" t="s">
        <v>1</v>
      </c>
      <c r="G5511">
        <v>2.2999999999999998</v>
      </c>
    </row>
    <row r="5512" spans="1:7" x14ac:dyDescent="0.2">
      <c r="A5512">
        <v>69</v>
      </c>
      <c r="B5512" t="s">
        <v>143</v>
      </c>
      <c r="C5512" t="s">
        <v>71</v>
      </c>
      <c r="D5512" t="s">
        <v>5</v>
      </c>
      <c r="E5512">
        <v>2018</v>
      </c>
      <c r="F5512" t="s">
        <v>0</v>
      </c>
      <c r="G5512">
        <v>2.501544163063619</v>
      </c>
    </row>
    <row r="5513" spans="1:7" x14ac:dyDescent="0.2">
      <c r="A5513">
        <v>69</v>
      </c>
      <c r="B5513" t="s">
        <v>143</v>
      </c>
      <c r="C5513" t="s">
        <v>71</v>
      </c>
      <c r="D5513" t="s">
        <v>5</v>
      </c>
      <c r="E5513">
        <v>2017</v>
      </c>
      <c r="F5513" t="s">
        <v>0</v>
      </c>
      <c r="G5513">
        <v>2.5885978428351311</v>
      </c>
    </row>
    <row r="5514" spans="1:7" x14ac:dyDescent="0.2">
      <c r="A5514">
        <v>69</v>
      </c>
      <c r="B5514" t="s">
        <v>143</v>
      </c>
      <c r="C5514" t="s">
        <v>71</v>
      </c>
      <c r="D5514" t="s">
        <v>5</v>
      </c>
      <c r="E5514">
        <v>2018</v>
      </c>
      <c r="F5514" t="s">
        <v>1</v>
      </c>
      <c r="G5514">
        <v>2.2999999999999998</v>
      </c>
    </row>
    <row r="5515" spans="1:7" x14ac:dyDescent="0.2">
      <c r="A5515">
        <v>69</v>
      </c>
      <c r="B5515" t="s">
        <v>143</v>
      </c>
      <c r="C5515" t="s">
        <v>71</v>
      </c>
      <c r="D5515" t="s">
        <v>5</v>
      </c>
      <c r="E5515">
        <v>2017</v>
      </c>
      <c r="F5515" t="s">
        <v>1</v>
      </c>
      <c r="G5515">
        <v>2.4036831822300013</v>
      </c>
    </row>
    <row r="5516" spans="1:7" x14ac:dyDescent="0.2">
      <c r="A5516">
        <v>69</v>
      </c>
      <c r="B5516" t="s">
        <v>143</v>
      </c>
      <c r="C5516" t="s">
        <v>71</v>
      </c>
      <c r="D5516" t="s">
        <v>5</v>
      </c>
      <c r="E5516">
        <v>2019</v>
      </c>
      <c r="F5516" t="s">
        <v>0</v>
      </c>
      <c r="G5516">
        <v>2.414860681114551</v>
      </c>
    </row>
    <row r="5517" spans="1:7" x14ac:dyDescent="0.2">
      <c r="A5517">
        <v>69</v>
      </c>
      <c r="B5517" t="s">
        <v>143</v>
      </c>
      <c r="C5517" t="s">
        <v>71</v>
      </c>
      <c r="D5517" t="s">
        <v>5</v>
      </c>
      <c r="E5517">
        <v>2014</v>
      </c>
      <c r="F5517" t="s">
        <v>135</v>
      </c>
      <c r="G5517">
        <v>1.9241250497565758</v>
      </c>
    </row>
    <row r="5518" spans="1:7" x14ac:dyDescent="0.2">
      <c r="A5518">
        <v>69</v>
      </c>
      <c r="B5518" t="s">
        <v>143</v>
      </c>
      <c r="C5518" t="s">
        <v>71</v>
      </c>
      <c r="D5518" t="s">
        <v>5</v>
      </c>
      <c r="E5518">
        <v>2015</v>
      </c>
      <c r="F5518" t="s">
        <v>135</v>
      </c>
      <c r="G5518">
        <v>2.2180807185848277</v>
      </c>
    </row>
    <row r="5519" spans="1:7" x14ac:dyDescent="0.2">
      <c r="A5519">
        <v>69</v>
      </c>
      <c r="B5519" t="s">
        <v>144</v>
      </c>
      <c r="C5519" t="s">
        <v>67</v>
      </c>
      <c r="D5519" t="s">
        <v>5</v>
      </c>
      <c r="E5519">
        <v>2016</v>
      </c>
      <c r="F5519" t="s">
        <v>135</v>
      </c>
      <c r="G5519">
        <v>2.2577193518801586</v>
      </c>
    </row>
    <row r="5520" spans="1:7" x14ac:dyDescent="0.2">
      <c r="A5520">
        <v>69</v>
      </c>
      <c r="B5520" t="s">
        <v>144</v>
      </c>
      <c r="C5520" t="s">
        <v>67</v>
      </c>
      <c r="D5520" t="s">
        <v>5</v>
      </c>
      <c r="E5520">
        <v>2019</v>
      </c>
      <c r="F5520" t="s">
        <v>133</v>
      </c>
      <c r="G5520">
        <v>2.1931184128952261</v>
      </c>
    </row>
    <row r="5521" spans="1:7" x14ac:dyDescent="0.2">
      <c r="A5521">
        <v>69</v>
      </c>
      <c r="B5521" t="s">
        <v>144</v>
      </c>
      <c r="C5521" t="s">
        <v>67</v>
      </c>
      <c r="D5521" t="s">
        <v>5</v>
      </c>
      <c r="E5521">
        <v>2018</v>
      </c>
      <c r="F5521" t="s">
        <v>133</v>
      </c>
      <c r="G5521">
        <v>2.2198888202594191</v>
      </c>
    </row>
    <row r="5522" spans="1:7" x14ac:dyDescent="0.2">
      <c r="A5522">
        <v>69</v>
      </c>
      <c r="B5522" t="s">
        <v>144</v>
      </c>
      <c r="C5522" t="s">
        <v>67</v>
      </c>
      <c r="D5522" t="s">
        <v>5</v>
      </c>
      <c r="E5522">
        <v>2020</v>
      </c>
      <c r="F5522" t="s">
        <v>133</v>
      </c>
      <c r="G5522">
        <v>2.1344303011487114</v>
      </c>
    </row>
    <row r="5523" spans="1:7" x14ac:dyDescent="0.2">
      <c r="A5523">
        <v>69</v>
      </c>
      <c r="B5523" t="s">
        <v>144</v>
      </c>
      <c r="C5523" t="s">
        <v>67</v>
      </c>
      <c r="D5523" t="s">
        <v>5</v>
      </c>
      <c r="E5523">
        <v>2017</v>
      </c>
      <c r="F5523" t="s">
        <v>134</v>
      </c>
      <c r="G5523">
        <v>2.1847055195806351</v>
      </c>
    </row>
    <row r="5524" spans="1:7" x14ac:dyDescent="0.2">
      <c r="A5524">
        <v>69</v>
      </c>
      <c r="B5524" t="s">
        <v>144</v>
      </c>
      <c r="C5524" t="s">
        <v>67</v>
      </c>
      <c r="D5524" t="s">
        <v>5</v>
      </c>
      <c r="E5524">
        <v>2019</v>
      </c>
      <c r="F5524" t="s">
        <v>1</v>
      </c>
      <c r="G5524">
        <v>2.0939243645381276</v>
      </c>
    </row>
    <row r="5525" spans="1:7" x14ac:dyDescent="0.2">
      <c r="A5525">
        <v>69</v>
      </c>
      <c r="B5525" t="s">
        <v>144</v>
      </c>
      <c r="C5525" t="s">
        <v>67</v>
      </c>
      <c r="D5525" t="s">
        <v>5</v>
      </c>
      <c r="E5525">
        <v>2018</v>
      </c>
      <c r="F5525" t="s">
        <v>1</v>
      </c>
      <c r="G5525">
        <v>2.121680049413218</v>
      </c>
    </row>
    <row r="5526" spans="1:7" x14ac:dyDescent="0.2">
      <c r="A5526">
        <v>69</v>
      </c>
      <c r="B5526" t="s">
        <v>144</v>
      </c>
      <c r="C5526" t="s">
        <v>67</v>
      </c>
      <c r="D5526" t="s">
        <v>5</v>
      </c>
      <c r="E5526">
        <v>2020</v>
      </c>
      <c r="F5526" t="s">
        <v>1</v>
      </c>
      <c r="G5526">
        <v>2.0049674014281278</v>
      </c>
    </row>
    <row r="5527" spans="1:7" x14ac:dyDescent="0.2">
      <c r="A5527">
        <v>69</v>
      </c>
      <c r="B5527" t="s">
        <v>144</v>
      </c>
      <c r="C5527" t="s">
        <v>67</v>
      </c>
      <c r="D5527" t="s">
        <v>5</v>
      </c>
      <c r="E5527">
        <v>2018</v>
      </c>
      <c r="F5527" t="s">
        <v>0</v>
      </c>
      <c r="G5527">
        <v>2.1556516368128475</v>
      </c>
    </row>
    <row r="5528" spans="1:7" x14ac:dyDescent="0.2">
      <c r="A5528">
        <v>69</v>
      </c>
      <c r="B5528" t="s">
        <v>144</v>
      </c>
      <c r="C5528" t="s">
        <v>67</v>
      </c>
      <c r="D5528" t="s">
        <v>5</v>
      </c>
      <c r="E5528">
        <v>2020</v>
      </c>
      <c r="F5528" t="s">
        <v>0</v>
      </c>
      <c r="G5528">
        <v>2.098727103384042</v>
      </c>
    </row>
    <row r="5529" spans="1:7" x14ac:dyDescent="0.2">
      <c r="A5529">
        <v>69</v>
      </c>
      <c r="B5529" t="s">
        <v>144</v>
      </c>
      <c r="C5529" t="s">
        <v>67</v>
      </c>
      <c r="D5529" t="s">
        <v>5</v>
      </c>
      <c r="E5529">
        <v>2019</v>
      </c>
      <c r="F5529" t="s">
        <v>0</v>
      </c>
      <c r="G5529">
        <v>2.1295722256664598</v>
      </c>
    </row>
    <row r="5530" spans="1:7" x14ac:dyDescent="0.2">
      <c r="A5530">
        <v>69</v>
      </c>
      <c r="B5530" t="s">
        <v>144</v>
      </c>
      <c r="C5530" t="s">
        <v>67</v>
      </c>
      <c r="D5530" t="s">
        <v>5</v>
      </c>
      <c r="E5530">
        <v>2015</v>
      </c>
      <c r="F5530" t="s">
        <v>135</v>
      </c>
      <c r="G5530">
        <v>2.2168586355442854</v>
      </c>
    </row>
    <row r="5531" spans="1:7" x14ac:dyDescent="0.2">
      <c r="A5531">
        <v>69</v>
      </c>
      <c r="B5531" t="s">
        <v>145</v>
      </c>
      <c r="C5531" t="s">
        <v>67</v>
      </c>
      <c r="D5531" t="s">
        <v>5</v>
      </c>
      <c r="E5531">
        <v>2017</v>
      </c>
      <c r="F5531" t="s">
        <v>135</v>
      </c>
      <c r="G5531">
        <v>2.041457286432161</v>
      </c>
    </row>
    <row r="5532" spans="1:7" x14ac:dyDescent="0.2">
      <c r="A5532">
        <v>69</v>
      </c>
      <c r="B5532" t="s">
        <v>145</v>
      </c>
      <c r="C5532" t="s">
        <v>67</v>
      </c>
      <c r="D5532" t="s">
        <v>5</v>
      </c>
      <c r="E5532">
        <v>2020</v>
      </c>
      <c r="F5532" t="s">
        <v>0</v>
      </c>
      <c r="G5532">
        <v>1.94</v>
      </c>
    </row>
    <row r="5533" spans="1:7" x14ac:dyDescent="0.2">
      <c r="A5533">
        <v>69</v>
      </c>
      <c r="B5533" t="s">
        <v>145</v>
      </c>
      <c r="C5533" t="s">
        <v>67</v>
      </c>
      <c r="D5533" t="s">
        <v>5</v>
      </c>
      <c r="E5533">
        <v>2019</v>
      </c>
      <c r="F5533" t="s">
        <v>0</v>
      </c>
      <c r="G5533">
        <v>1.95</v>
      </c>
    </row>
    <row r="5534" spans="1:7" x14ac:dyDescent="0.2">
      <c r="A5534">
        <v>69</v>
      </c>
      <c r="B5534" t="s">
        <v>145</v>
      </c>
      <c r="C5534" t="s">
        <v>67</v>
      </c>
      <c r="D5534" t="s">
        <v>5</v>
      </c>
      <c r="E5534">
        <v>2021</v>
      </c>
      <c r="F5534" t="s">
        <v>0</v>
      </c>
      <c r="G5534">
        <v>1.93</v>
      </c>
    </row>
    <row r="5535" spans="1:7" x14ac:dyDescent="0.2">
      <c r="A5535">
        <v>69</v>
      </c>
      <c r="B5535" t="s">
        <v>145</v>
      </c>
      <c r="C5535" t="s">
        <v>67</v>
      </c>
      <c r="D5535" t="s">
        <v>5</v>
      </c>
      <c r="E5535">
        <v>2018</v>
      </c>
      <c r="F5535" t="s">
        <v>134</v>
      </c>
      <c r="G5535">
        <v>1.9626464070908518</v>
      </c>
    </row>
    <row r="5536" spans="1:7" x14ac:dyDescent="0.2">
      <c r="A5536">
        <v>69</v>
      </c>
      <c r="B5536" t="s">
        <v>145</v>
      </c>
      <c r="C5536" t="s">
        <v>67</v>
      </c>
      <c r="D5536" t="s">
        <v>5</v>
      </c>
      <c r="E5536">
        <v>2020</v>
      </c>
      <c r="F5536" t="s">
        <v>1</v>
      </c>
      <c r="G5536">
        <v>1.9071837253655435</v>
      </c>
    </row>
    <row r="5537" spans="1:7" x14ac:dyDescent="0.2">
      <c r="A5537">
        <v>69</v>
      </c>
      <c r="B5537" t="s">
        <v>145</v>
      </c>
      <c r="C5537" t="s">
        <v>67</v>
      </c>
      <c r="D5537" t="s">
        <v>5</v>
      </c>
      <c r="E5537">
        <v>2019</v>
      </c>
      <c r="F5537" t="s">
        <v>1</v>
      </c>
      <c r="G5537">
        <v>1.9285488460322477</v>
      </c>
    </row>
    <row r="5538" spans="1:7" x14ac:dyDescent="0.2">
      <c r="A5538">
        <v>69</v>
      </c>
      <c r="B5538" t="s">
        <v>145</v>
      </c>
      <c r="C5538" t="s">
        <v>67</v>
      </c>
      <c r="D5538" t="s">
        <v>5</v>
      </c>
      <c r="E5538">
        <v>2021</v>
      </c>
      <c r="F5538" t="s">
        <v>1</v>
      </c>
      <c r="G5538">
        <v>1.8843819865857554</v>
      </c>
    </row>
    <row r="5539" spans="1:7" x14ac:dyDescent="0.2">
      <c r="A5539">
        <v>69</v>
      </c>
      <c r="B5539" t="s">
        <v>145</v>
      </c>
      <c r="C5539" t="s">
        <v>67</v>
      </c>
      <c r="D5539" t="s">
        <v>5</v>
      </c>
      <c r="E5539">
        <v>2019</v>
      </c>
      <c r="F5539" t="s">
        <v>133</v>
      </c>
      <c r="G5539">
        <v>2.0760140530182047</v>
      </c>
    </row>
    <row r="5540" spans="1:7" x14ac:dyDescent="0.2">
      <c r="A5540">
        <v>69</v>
      </c>
      <c r="B5540" t="s">
        <v>145</v>
      </c>
      <c r="C5540" t="s">
        <v>67</v>
      </c>
      <c r="D5540" t="s">
        <v>5</v>
      </c>
      <c r="E5540">
        <v>2021</v>
      </c>
      <c r="F5540" t="s">
        <v>133</v>
      </c>
      <c r="G5540">
        <v>2.0588235294117645</v>
      </c>
    </row>
    <row r="5541" spans="1:7" x14ac:dyDescent="0.2">
      <c r="A5541">
        <v>69</v>
      </c>
      <c r="B5541" t="s">
        <v>145</v>
      </c>
      <c r="C5541" t="s">
        <v>67</v>
      </c>
      <c r="D5541" t="s">
        <v>5</v>
      </c>
      <c r="E5541">
        <v>2020</v>
      </c>
      <c r="F5541" t="s">
        <v>133</v>
      </c>
      <c r="G5541">
        <v>2.0671834625323</v>
      </c>
    </row>
    <row r="5542" spans="1:7" x14ac:dyDescent="0.2">
      <c r="A5542">
        <v>69</v>
      </c>
      <c r="B5542" t="s">
        <v>145</v>
      </c>
      <c r="C5542" t="s">
        <v>67</v>
      </c>
      <c r="D5542" t="s">
        <v>5</v>
      </c>
      <c r="E5542">
        <v>2016</v>
      </c>
      <c r="F5542" t="s">
        <v>135</v>
      </c>
      <c r="G5542">
        <v>2.2623051054723327</v>
      </c>
    </row>
    <row r="5543" spans="1:7" x14ac:dyDescent="0.2">
      <c r="A5543">
        <v>69</v>
      </c>
      <c r="B5543" t="s">
        <v>146</v>
      </c>
      <c r="C5543" t="s">
        <v>67</v>
      </c>
      <c r="D5543" t="s">
        <v>5</v>
      </c>
      <c r="E5543">
        <v>2017</v>
      </c>
      <c r="F5543" t="s">
        <v>135</v>
      </c>
      <c r="G5543">
        <v>2.041457286432161</v>
      </c>
    </row>
    <row r="5544" spans="1:7" x14ac:dyDescent="0.2">
      <c r="A5544">
        <v>69</v>
      </c>
      <c r="B5544" t="s">
        <v>146</v>
      </c>
      <c r="C5544" t="s">
        <v>67</v>
      </c>
      <c r="D5544" t="s">
        <v>5</v>
      </c>
      <c r="E5544">
        <v>2021</v>
      </c>
      <c r="F5544" t="s">
        <v>133</v>
      </c>
      <c r="G5544">
        <v>2.0598648213710975</v>
      </c>
    </row>
    <row r="5545" spans="1:7" x14ac:dyDescent="0.2">
      <c r="A5545">
        <v>69</v>
      </c>
      <c r="B5545" t="s">
        <v>146</v>
      </c>
      <c r="C5545" t="s">
        <v>67</v>
      </c>
      <c r="D5545" t="s">
        <v>5</v>
      </c>
      <c r="E5545">
        <v>2020</v>
      </c>
      <c r="F5545" t="s">
        <v>133</v>
      </c>
      <c r="G5545">
        <v>2.0913770913770913</v>
      </c>
    </row>
    <row r="5546" spans="1:7" x14ac:dyDescent="0.2">
      <c r="A5546">
        <v>69</v>
      </c>
      <c r="B5546" t="s">
        <v>146</v>
      </c>
      <c r="C5546" t="s">
        <v>67</v>
      </c>
      <c r="D5546" t="s">
        <v>5</v>
      </c>
      <c r="E5546">
        <v>2022</v>
      </c>
      <c r="F5546" t="s">
        <v>133</v>
      </c>
      <c r="G5546">
        <v>2.0283322601416609</v>
      </c>
    </row>
    <row r="5547" spans="1:7" x14ac:dyDescent="0.2">
      <c r="A5547">
        <v>69</v>
      </c>
      <c r="B5547" t="s">
        <v>146</v>
      </c>
      <c r="C5547" t="s">
        <v>67</v>
      </c>
      <c r="D5547" t="s">
        <v>5</v>
      </c>
      <c r="E5547">
        <v>2018</v>
      </c>
      <c r="F5547" t="s">
        <v>135</v>
      </c>
      <c r="G5547">
        <v>1.9</v>
      </c>
    </row>
    <row r="5548" spans="1:7" x14ac:dyDescent="0.2">
      <c r="A5548">
        <v>69</v>
      </c>
      <c r="B5548" t="s">
        <v>146</v>
      </c>
      <c r="C5548" t="s">
        <v>67</v>
      </c>
      <c r="D5548" t="s">
        <v>5</v>
      </c>
      <c r="E5548">
        <v>2021</v>
      </c>
      <c r="F5548" t="s">
        <v>0</v>
      </c>
      <c r="G5548">
        <v>2.0270270270270268</v>
      </c>
    </row>
    <row r="5549" spans="1:7" x14ac:dyDescent="0.2">
      <c r="A5549">
        <v>69</v>
      </c>
      <c r="B5549" t="s">
        <v>146</v>
      </c>
      <c r="C5549" t="s">
        <v>67</v>
      </c>
      <c r="D5549" t="s">
        <v>5</v>
      </c>
      <c r="E5549">
        <v>2020</v>
      </c>
      <c r="F5549" t="s">
        <v>0</v>
      </c>
      <c r="G5549">
        <v>2.058539723383725</v>
      </c>
    </row>
    <row r="5550" spans="1:7" x14ac:dyDescent="0.2">
      <c r="A5550">
        <v>69</v>
      </c>
      <c r="B5550" t="s">
        <v>146</v>
      </c>
      <c r="C5550" t="s">
        <v>67</v>
      </c>
      <c r="D5550" t="s">
        <v>5</v>
      </c>
      <c r="E5550">
        <v>2022</v>
      </c>
      <c r="F5550" t="s">
        <v>0</v>
      </c>
      <c r="G5550">
        <v>1.9954940457032511</v>
      </c>
    </row>
    <row r="5551" spans="1:7" x14ac:dyDescent="0.2">
      <c r="A5551">
        <v>69</v>
      </c>
      <c r="B5551" t="s">
        <v>146</v>
      </c>
      <c r="C5551" t="s">
        <v>67</v>
      </c>
      <c r="D5551" t="s">
        <v>5</v>
      </c>
      <c r="E5551">
        <v>2019</v>
      </c>
      <c r="F5551" t="s">
        <v>134</v>
      </c>
      <c r="G5551">
        <v>2.12</v>
      </c>
    </row>
    <row r="5552" spans="1:7" x14ac:dyDescent="0.2">
      <c r="A5552">
        <v>69</v>
      </c>
      <c r="B5552" t="s">
        <v>146</v>
      </c>
      <c r="C5552" t="s">
        <v>67</v>
      </c>
      <c r="D5552" t="s">
        <v>5</v>
      </c>
      <c r="E5552">
        <v>2021</v>
      </c>
      <c r="F5552" t="s">
        <v>1</v>
      </c>
      <c r="G5552">
        <v>1.9781280154390481</v>
      </c>
    </row>
    <row r="5553" spans="1:7" x14ac:dyDescent="0.2">
      <c r="A5553">
        <v>69</v>
      </c>
      <c r="B5553" t="s">
        <v>146</v>
      </c>
      <c r="C5553" t="s">
        <v>67</v>
      </c>
      <c r="D5553" t="s">
        <v>5</v>
      </c>
      <c r="E5553">
        <v>2020</v>
      </c>
      <c r="F5553" t="s">
        <v>1</v>
      </c>
      <c r="G5553">
        <v>1.9935691318327973</v>
      </c>
    </row>
    <row r="5554" spans="1:7" x14ac:dyDescent="0.2">
      <c r="A5554">
        <v>69</v>
      </c>
      <c r="B5554" t="s">
        <v>146</v>
      </c>
      <c r="C5554" t="s">
        <v>67</v>
      </c>
      <c r="D5554" t="s">
        <v>5</v>
      </c>
      <c r="E5554">
        <v>2022</v>
      </c>
      <c r="F5554" t="s">
        <v>1</v>
      </c>
      <c r="G5554">
        <v>1.9465894465894467</v>
      </c>
    </row>
  </sheetData>
  <autoFilter ref="A1:G5554" xr:uid="{A1E7EBCE-3BFE-4C10-8B15-6994E0E323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726D-DC36-4C16-A3E7-08679770BE96}">
  <dimension ref="A1:Q31"/>
  <sheetViews>
    <sheetView workbookViewId="0">
      <selection activeCell="R19" sqref="R19"/>
    </sheetView>
  </sheetViews>
  <sheetFormatPr defaultRowHeight="12.75" x14ac:dyDescent="0.2"/>
  <cols>
    <col min="1" max="1" width="14.83203125" customWidth="1"/>
    <col min="2" max="2" width="67" customWidth="1"/>
    <col min="3" max="9" width="12.1640625" bestFit="1" customWidth="1"/>
    <col min="10" max="10" width="15.83203125" customWidth="1"/>
    <col min="11" max="11" width="13.1640625" customWidth="1"/>
    <col min="12" max="13" width="12.1640625" bestFit="1" customWidth="1"/>
  </cols>
  <sheetData>
    <row r="1" spans="1:13" x14ac:dyDescent="0.2">
      <c r="A1" t="s">
        <v>147</v>
      </c>
      <c r="B1" t="s">
        <v>188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</row>
    <row r="2" spans="1:13" x14ac:dyDescent="0.2">
      <c r="A2" t="s">
        <v>159</v>
      </c>
      <c r="B2" t="s">
        <v>160</v>
      </c>
      <c r="C2" s="1">
        <v>11701.85381561</v>
      </c>
      <c r="D2" s="1">
        <v>14712.512670329999</v>
      </c>
      <c r="E2" s="1">
        <v>14510.673971439999</v>
      </c>
      <c r="F2" s="1">
        <v>12313.004347210001</v>
      </c>
      <c r="G2" s="1">
        <v>12301.39700332</v>
      </c>
      <c r="H2" s="1">
        <v>13245.398703389999</v>
      </c>
      <c r="I2" s="1">
        <v>15084.710332549999</v>
      </c>
      <c r="J2" s="1">
        <v>15159.64209277</v>
      </c>
      <c r="K2" s="1">
        <v>20837.511949880001</v>
      </c>
      <c r="L2" s="1">
        <v>21451.263795450002</v>
      </c>
      <c r="M2" s="1">
        <v>19694.767431249998</v>
      </c>
    </row>
    <row r="3" spans="1:13" x14ac:dyDescent="0.2">
      <c r="A3" t="s">
        <v>161</v>
      </c>
      <c r="B3" t="s">
        <v>162</v>
      </c>
      <c r="C3" s="1">
        <v>2022.77031958</v>
      </c>
      <c r="D3" s="1">
        <v>2137.2983905999999</v>
      </c>
      <c r="E3" s="1">
        <v>2522.93704755</v>
      </c>
      <c r="F3" s="1">
        <v>2339.68208095</v>
      </c>
      <c r="G3" s="1">
        <v>2286.4656678299998</v>
      </c>
      <c r="H3" s="1">
        <v>2473.7960763299998</v>
      </c>
      <c r="I3" s="1">
        <v>2899.74194468</v>
      </c>
      <c r="J3" s="1">
        <v>2482.9216733099997</v>
      </c>
      <c r="K3" s="1">
        <v>2631.7836784800002</v>
      </c>
      <c r="L3" s="1">
        <v>3241.1810156900001</v>
      </c>
      <c r="M3" s="1">
        <v>4694.8397352299999</v>
      </c>
    </row>
    <row r="4" spans="1:13" x14ac:dyDescent="0.2">
      <c r="A4" t="s">
        <v>163</v>
      </c>
      <c r="B4" t="s">
        <v>164</v>
      </c>
      <c r="C4" s="1">
        <v>896.07609953999997</v>
      </c>
      <c r="D4" s="1">
        <v>1086.4701266300001</v>
      </c>
      <c r="E4" s="1">
        <v>1376.1899383699999</v>
      </c>
      <c r="F4" s="1">
        <v>1536.2853255099999</v>
      </c>
      <c r="G4" s="1">
        <v>1621.8838004000002</v>
      </c>
      <c r="H4" s="1">
        <v>1792.9860806600002</v>
      </c>
      <c r="I4" s="1">
        <v>2019.7092717799999</v>
      </c>
      <c r="J4" s="1">
        <v>2179.5102048700001</v>
      </c>
      <c r="K4" s="1">
        <v>2421.1880113299999</v>
      </c>
      <c r="L4" s="1">
        <v>2612.3559284099997</v>
      </c>
      <c r="M4" s="1">
        <v>2746.4688558499997</v>
      </c>
    </row>
    <row r="5" spans="1:13" x14ac:dyDescent="0.2">
      <c r="A5" t="s">
        <v>165</v>
      </c>
      <c r="B5" t="s">
        <v>166</v>
      </c>
      <c r="C5" s="1">
        <v>2003.38412982</v>
      </c>
      <c r="D5" s="1">
        <v>1998.3613402400001</v>
      </c>
      <c r="E5" s="1">
        <v>2325.5565047499999</v>
      </c>
      <c r="F5" s="1">
        <v>2619.8665407100002</v>
      </c>
      <c r="G5" s="1">
        <v>2805.1583369599998</v>
      </c>
      <c r="H5" s="1">
        <v>3274.9408420999998</v>
      </c>
      <c r="I5" s="1">
        <v>3012.9449743800001</v>
      </c>
      <c r="J5" s="1">
        <v>3330.0066524399999</v>
      </c>
      <c r="K5" s="1">
        <v>3674.7506720400002</v>
      </c>
      <c r="L5" s="1">
        <v>3511.8742153200001</v>
      </c>
      <c r="M5" s="1">
        <v>3469.3771887600001</v>
      </c>
    </row>
    <row r="6" spans="1:13" x14ac:dyDescent="0.2">
      <c r="A6" t="s">
        <v>167</v>
      </c>
      <c r="B6" t="s">
        <v>168</v>
      </c>
      <c r="C6" s="1">
        <v>284.06685405000002</v>
      </c>
      <c r="D6" s="1">
        <v>397.80439121000001</v>
      </c>
      <c r="E6" s="1">
        <v>521.88734197999997</v>
      </c>
      <c r="F6" s="1">
        <v>536.81668135999996</v>
      </c>
      <c r="G6" s="1">
        <v>496.76280118</v>
      </c>
      <c r="H6" s="1">
        <v>518.91937194000002</v>
      </c>
      <c r="I6" s="1">
        <v>560.78088812999999</v>
      </c>
      <c r="J6" s="1">
        <v>583.84146354999996</v>
      </c>
      <c r="K6" s="1">
        <v>645.44083058000001</v>
      </c>
      <c r="L6" s="1">
        <v>677.38644848000001</v>
      </c>
      <c r="M6" s="1">
        <v>723.04314585999998</v>
      </c>
    </row>
    <row r="7" spans="1:13" x14ac:dyDescent="0.2">
      <c r="A7" t="s">
        <v>169</v>
      </c>
      <c r="B7" t="s">
        <v>170</v>
      </c>
      <c r="C7" s="1">
        <v>203.39287693</v>
      </c>
      <c r="D7" s="1">
        <v>221.55898399</v>
      </c>
      <c r="E7" s="1">
        <v>89.596345379999988</v>
      </c>
      <c r="F7" s="1">
        <v>113.39501831999999</v>
      </c>
      <c r="G7" s="1">
        <v>134.72427952999999</v>
      </c>
      <c r="H7" s="1">
        <v>186.42455342</v>
      </c>
      <c r="I7" s="1">
        <v>207.38458448</v>
      </c>
      <c r="J7" s="1">
        <v>219.47570048</v>
      </c>
      <c r="K7" s="1">
        <v>258.61835643000001</v>
      </c>
      <c r="L7" s="1">
        <v>237.37636934</v>
      </c>
      <c r="M7" s="1">
        <v>199.64025771999999</v>
      </c>
    </row>
    <row r="8" spans="1:13" x14ac:dyDescent="0.2">
      <c r="A8" t="s">
        <v>171</v>
      </c>
      <c r="B8" t="s">
        <v>172</v>
      </c>
      <c r="C8" s="1">
        <v>0.13463178000000001</v>
      </c>
      <c r="D8" s="1">
        <v>-0.70337638000000002</v>
      </c>
      <c r="E8" s="1">
        <v>0.17522773</v>
      </c>
      <c r="F8" s="1">
        <v>1.1620614299999998</v>
      </c>
      <c r="G8" s="1">
        <v>0.36332167999999998</v>
      </c>
      <c r="H8" s="1">
        <v>-0.22022239000000002</v>
      </c>
      <c r="I8" s="1">
        <v>0.12277350999999999</v>
      </c>
      <c r="J8" s="1">
        <v>0.12842446000000002</v>
      </c>
      <c r="K8" s="1">
        <v>0.14972064999999998</v>
      </c>
      <c r="L8" s="1">
        <v>0.38581208</v>
      </c>
      <c r="M8" s="1">
        <v>8.9997770000000005E-2</v>
      </c>
    </row>
    <row r="9" spans="1:13" x14ac:dyDescent="0.2">
      <c r="A9" t="s">
        <v>173</v>
      </c>
      <c r="B9" t="s">
        <v>174</v>
      </c>
      <c r="C9" s="1">
        <v>846.74159104</v>
      </c>
      <c r="D9" s="1">
        <v>807.55744590999996</v>
      </c>
      <c r="E9" s="1">
        <v>861.07402162999995</v>
      </c>
      <c r="F9" s="1">
        <v>859.10116016999996</v>
      </c>
      <c r="G9" s="1">
        <v>792.44445897000003</v>
      </c>
      <c r="H9" s="1">
        <v>765.71256632000006</v>
      </c>
      <c r="I9" s="1">
        <v>656.19784002999995</v>
      </c>
      <c r="J9" s="1">
        <v>680.17895191999992</v>
      </c>
      <c r="K9" s="1">
        <v>733.09065783000005</v>
      </c>
      <c r="L9" s="1">
        <v>757.06946254000002</v>
      </c>
      <c r="M9" s="1">
        <v>632.41472397000007</v>
      </c>
    </row>
    <row r="10" spans="1:13" x14ac:dyDescent="0.2">
      <c r="A10" t="s">
        <v>175</v>
      </c>
      <c r="B10" t="s">
        <v>176</v>
      </c>
      <c r="C10" s="1">
        <v>489.57768009</v>
      </c>
      <c r="D10" s="1">
        <v>497.86379514999999</v>
      </c>
      <c r="E10" s="1">
        <v>466.43403841000003</v>
      </c>
      <c r="F10" s="1">
        <v>428.66546956000002</v>
      </c>
      <c r="G10" s="1">
        <v>542.84093840999992</v>
      </c>
      <c r="H10" s="1">
        <v>685.22587955999995</v>
      </c>
      <c r="I10" s="1">
        <v>764.65335513000002</v>
      </c>
      <c r="J10" s="1">
        <v>709.25302792999992</v>
      </c>
      <c r="K10" s="1">
        <v>1173.91610623</v>
      </c>
      <c r="L10" s="1">
        <v>1166.4125094999999</v>
      </c>
      <c r="M10" s="1">
        <v>1245.79407879</v>
      </c>
    </row>
    <row r="11" spans="1:13" x14ac:dyDescent="0.2">
      <c r="A11" t="s">
        <v>177</v>
      </c>
      <c r="B11" t="s">
        <v>178</v>
      </c>
      <c r="C11" s="1">
        <v>2872.1503930600002</v>
      </c>
      <c r="D11" s="1">
        <v>3019.0518997300001</v>
      </c>
      <c r="E11" s="1">
        <v>236.89906719999999</v>
      </c>
      <c r="F11" s="1">
        <v>286.32039349000001</v>
      </c>
      <c r="G11" s="1">
        <v>308.20930379000004</v>
      </c>
      <c r="H11" s="1">
        <v>274.58857911000001</v>
      </c>
      <c r="I11" s="1">
        <v>378.4645491</v>
      </c>
      <c r="J11" s="1">
        <v>502.25129111000001</v>
      </c>
      <c r="K11" s="1">
        <v>563.41386384999998</v>
      </c>
      <c r="L11" s="1">
        <v>632.84274184000003</v>
      </c>
      <c r="M11" s="1">
        <v>381.95872404000005</v>
      </c>
    </row>
    <row r="12" spans="1:13" x14ac:dyDescent="0.2">
      <c r="A12" t="s">
        <v>179</v>
      </c>
      <c r="B12" t="s">
        <v>180</v>
      </c>
      <c r="C12" s="1">
        <v>640.46684214999993</v>
      </c>
      <c r="D12" s="1">
        <v>987.13045094000006</v>
      </c>
      <c r="E12" s="1">
        <v>836.55630275999999</v>
      </c>
      <c r="F12" s="1">
        <v>867.30326148999995</v>
      </c>
      <c r="G12" s="1">
        <v>763.4695377999999</v>
      </c>
      <c r="H12" s="1">
        <v>634.04877622000004</v>
      </c>
      <c r="I12" s="1">
        <v>462.88482181000001</v>
      </c>
      <c r="J12" s="1">
        <v>505.63584293999997</v>
      </c>
      <c r="K12" s="1">
        <v>324.37647192999998</v>
      </c>
      <c r="L12" s="1">
        <v>258.27418836000004</v>
      </c>
      <c r="M12" s="1">
        <v>281.00703476999996</v>
      </c>
    </row>
    <row r="13" spans="1:13" x14ac:dyDescent="0.2">
      <c r="A13" t="s">
        <v>181</v>
      </c>
      <c r="B13" t="s">
        <v>182</v>
      </c>
      <c r="C13" s="1">
        <v>0.71599891000000004</v>
      </c>
      <c r="D13" s="1">
        <v>3.3118409999999998</v>
      </c>
      <c r="E13" s="1">
        <v>4.2142134000000002</v>
      </c>
      <c r="F13" s="1">
        <v>2.1952850000000002</v>
      </c>
      <c r="G13" s="1">
        <v>1.17807</v>
      </c>
      <c r="H13" s="1">
        <v>0.38952500000000001</v>
      </c>
      <c r="I13" s="1">
        <v>0.74274332999999992</v>
      </c>
      <c r="J13" s="1">
        <v>0.96856125000000004</v>
      </c>
      <c r="K13" s="1">
        <v>0.87717312999999997</v>
      </c>
      <c r="L13" s="1">
        <v>0.68782434999999997</v>
      </c>
      <c r="M13" s="1">
        <v>0.4613372</v>
      </c>
    </row>
    <row r="14" spans="1:13" x14ac:dyDescent="0.2">
      <c r="A14" t="s">
        <v>183</v>
      </c>
      <c r="B14" t="s">
        <v>184</v>
      </c>
      <c r="C14" s="1">
        <v>138.76135834999999</v>
      </c>
      <c r="D14" s="1">
        <v>172.93161419999998</v>
      </c>
      <c r="E14" s="1">
        <v>197.78065165000001</v>
      </c>
      <c r="F14" s="1">
        <v>224.95441802000002</v>
      </c>
      <c r="G14" s="1">
        <v>381.25433907999997</v>
      </c>
      <c r="H14" s="1">
        <v>388.43685655000002</v>
      </c>
      <c r="I14" s="1">
        <v>365.12930545999996</v>
      </c>
      <c r="J14" s="1">
        <v>422.24901007</v>
      </c>
      <c r="K14" s="1">
        <v>378.26586394999998</v>
      </c>
      <c r="L14" s="1">
        <v>450.16148368</v>
      </c>
      <c r="M14" s="1">
        <v>575.17652051000005</v>
      </c>
    </row>
    <row r="15" spans="1:13" x14ac:dyDescent="0.2">
      <c r="A15" t="s">
        <v>185</v>
      </c>
      <c r="B15" t="s">
        <v>186</v>
      </c>
      <c r="C15" s="1">
        <v>98.773554579999995</v>
      </c>
      <c r="D15" s="1">
        <v>27.623425109999999</v>
      </c>
      <c r="E15" s="1">
        <v>26.23837339</v>
      </c>
      <c r="F15" s="1">
        <v>32.022731200000003</v>
      </c>
      <c r="G15" s="1">
        <v>19.218916280000002</v>
      </c>
      <c r="H15" s="1">
        <v>25.09419948</v>
      </c>
      <c r="I15" s="1">
        <v>35.210747529999999</v>
      </c>
      <c r="J15" s="1">
        <v>66.289358719999996</v>
      </c>
      <c r="K15" s="1">
        <v>52.318199299999996</v>
      </c>
      <c r="L15" s="1">
        <v>37.943416390000003</v>
      </c>
      <c r="M15" s="1">
        <v>64.467524170000004</v>
      </c>
    </row>
    <row r="16" spans="1:13" x14ac:dyDescent="0.2">
      <c r="A16" s="6" t="s">
        <v>191</v>
      </c>
      <c r="B16" t="s">
        <v>187</v>
      </c>
      <c r="C16" s="1">
        <f>SUM(C2:C15)</f>
        <v>22198.866145489999</v>
      </c>
      <c r="D16" s="1">
        <f t="shared" ref="D16:M16" si="0">SUM(D2:D15)</f>
        <v>26068.772998659992</v>
      </c>
      <c r="E16" s="1">
        <f t="shared" si="0"/>
        <v>23976.213045639994</v>
      </c>
      <c r="F16" s="1">
        <f t="shared" si="0"/>
        <v>22160.774774420006</v>
      </c>
      <c r="G16" s="1">
        <f t="shared" si="0"/>
        <v>22455.370775230003</v>
      </c>
      <c r="H16" s="1">
        <f t="shared" si="0"/>
        <v>24265.74178769</v>
      </c>
      <c r="I16" s="1">
        <f t="shared" si="0"/>
        <v>26448.678131900004</v>
      </c>
      <c r="J16" s="1">
        <f t="shared" si="0"/>
        <v>26842.352255819998</v>
      </c>
      <c r="K16" s="1">
        <f t="shared" si="0"/>
        <v>33695.701555610001</v>
      </c>
      <c r="L16" s="1">
        <f t="shared" si="0"/>
        <v>35035.215211430012</v>
      </c>
      <c r="M16" s="1">
        <f t="shared" si="0"/>
        <v>34709.506555890002</v>
      </c>
    </row>
    <row r="19" spans="1:17" ht="153" x14ac:dyDescent="0.2">
      <c r="A19" t="s">
        <v>125</v>
      </c>
      <c r="B19" t="s">
        <v>190</v>
      </c>
      <c r="C19" s="5" t="s">
        <v>160</v>
      </c>
      <c r="D19" s="5" t="s">
        <v>162</v>
      </c>
      <c r="E19" s="5" t="s">
        <v>164</v>
      </c>
      <c r="F19" s="5" t="s">
        <v>166</v>
      </c>
      <c r="G19" s="5" t="s">
        <v>168</v>
      </c>
      <c r="H19" s="5" t="s">
        <v>170</v>
      </c>
      <c r="I19" s="5" t="s">
        <v>172</v>
      </c>
      <c r="J19" s="5" t="s">
        <v>174</v>
      </c>
      <c r="K19" s="5" t="s">
        <v>176</v>
      </c>
      <c r="L19" s="5" t="s">
        <v>178</v>
      </c>
      <c r="M19" s="5" t="s">
        <v>180</v>
      </c>
      <c r="N19" s="5" t="s">
        <v>182</v>
      </c>
      <c r="O19" s="5" t="s">
        <v>184</v>
      </c>
      <c r="P19" s="5" t="s">
        <v>186</v>
      </c>
      <c r="Q19" s="5" t="s">
        <v>187</v>
      </c>
    </row>
    <row r="20" spans="1:17" x14ac:dyDescent="0.2">
      <c r="A20" t="s">
        <v>147</v>
      </c>
      <c r="B20" t="s">
        <v>189</v>
      </c>
      <c r="C20" t="s">
        <v>159</v>
      </c>
      <c r="D20" t="s">
        <v>161</v>
      </c>
      <c r="E20" t="s">
        <v>163</v>
      </c>
      <c r="F20" t="s">
        <v>165</v>
      </c>
      <c r="G20" t="s">
        <v>167</v>
      </c>
      <c r="H20" t="s">
        <v>169</v>
      </c>
      <c r="I20" t="s">
        <v>171</v>
      </c>
      <c r="J20" t="s">
        <v>173</v>
      </c>
      <c r="K20" t="s">
        <v>175</v>
      </c>
      <c r="L20" t="s">
        <v>177</v>
      </c>
      <c r="M20" t="s">
        <v>179</v>
      </c>
      <c r="N20" t="s">
        <v>181</v>
      </c>
      <c r="O20" t="s">
        <v>183</v>
      </c>
      <c r="P20" t="s">
        <v>185</v>
      </c>
      <c r="Q20" s="6" t="s">
        <v>191</v>
      </c>
    </row>
    <row r="21" spans="1:17" x14ac:dyDescent="0.2">
      <c r="A21" t="s">
        <v>148</v>
      </c>
      <c r="B21">
        <v>2010</v>
      </c>
      <c r="C21" s="1">
        <v>11701.85381561</v>
      </c>
      <c r="D21" s="1">
        <v>2022.77031958</v>
      </c>
      <c r="E21" s="1">
        <v>896.07609953999997</v>
      </c>
      <c r="F21" s="1">
        <v>2003.38412982</v>
      </c>
      <c r="G21" s="1">
        <v>284.06685405000002</v>
      </c>
      <c r="H21" s="1">
        <v>203.39287693</v>
      </c>
      <c r="I21" s="1">
        <v>0.13463178000000001</v>
      </c>
      <c r="J21" s="1">
        <v>846.74159104</v>
      </c>
      <c r="K21" s="1">
        <v>489.57768009</v>
      </c>
      <c r="L21" s="1">
        <v>2872.1503930600002</v>
      </c>
      <c r="M21" s="1">
        <v>640.46684214999993</v>
      </c>
      <c r="N21" s="1">
        <v>0.71599891000000004</v>
      </c>
      <c r="O21" s="1">
        <v>138.76135834999999</v>
      </c>
      <c r="P21" s="1">
        <v>98.773554579999995</v>
      </c>
      <c r="Q21" s="1">
        <v>22198.866145489999</v>
      </c>
    </row>
    <row r="22" spans="1:17" x14ac:dyDescent="0.2">
      <c r="A22" t="s">
        <v>149</v>
      </c>
      <c r="B22">
        <v>2011</v>
      </c>
      <c r="C22" s="1">
        <v>14712.512670329999</v>
      </c>
      <c r="D22" s="1">
        <v>2137.2983905999999</v>
      </c>
      <c r="E22" s="1">
        <v>1086.4701266300001</v>
      </c>
      <c r="F22" s="1">
        <v>1998.3613402400001</v>
      </c>
      <c r="G22" s="1">
        <v>397.80439121000001</v>
      </c>
      <c r="H22" s="1">
        <v>221.55898399</v>
      </c>
      <c r="I22" s="1">
        <v>-0.70337638000000002</v>
      </c>
      <c r="J22" s="1">
        <v>807.55744590999996</v>
      </c>
      <c r="K22" s="1">
        <v>497.86379514999999</v>
      </c>
      <c r="L22" s="1">
        <v>3019.0518997300001</v>
      </c>
      <c r="M22" s="1">
        <v>987.13045094000006</v>
      </c>
      <c r="N22" s="1">
        <v>3.3118409999999998</v>
      </c>
      <c r="O22" s="1">
        <v>172.93161419999998</v>
      </c>
      <c r="P22" s="1">
        <v>27.623425109999999</v>
      </c>
      <c r="Q22" s="1">
        <v>26068.772998659992</v>
      </c>
    </row>
    <row r="23" spans="1:17" x14ac:dyDescent="0.2">
      <c r="A23" t="s">
        <v>150</v>
      </c>
      <c r="B23">
        <v>2012</v>
      </c>
      <c r="C23" s="1">
        <v>14510.673971439999</v>
      </c>
      <c r="D23" s="1">
        <v>2522.93704755</v>
      </c>
      <c r="E23" s="1">
        <v>1376.1899383699999</v>
      </c>
      <c r="F23" s="1">
        <v>2325.5565047499999</v>
      </c>
      <c r="G23" s="1">
        <v>521.88734197999997</v>
      </c>
      <c r="H23" s="1">
        <v>89.596345379999988</v>
      </c>
      <c r="I23" s="1">
        <v>0.17522773</v>
      </c>
      <c r="J23" s="1">
        <v>861.07402162999995</v>
      </c>
      <c r="K23" s="1">
        <v>466.43403841000003</v>
      </c>
      <c r="L23" s="1">
        <v>236.89906719999999</v>
      </c>
      <c r="M23" s="1">
        <v>836.55630275999999</v>
      </c>
      <c r="N23" s="1">
        <v>4.2142134000000002</v>
      </c>
      <c r="O23" s="1">
        <v>197.78065165000001</v>
      </c>
      <c r="P23" s="1">
        <v>26.23837339</v>
      </c>
      <c r="Q23" s="1">
        <v>23976.213045639994</v>
      </c>
    </row>
    <row r="24" spans="1:17" x14ac:dyDescent="0.2">
      <c r="A24" t="s">
        <v>151</v>
      </c>
      <c r="B24">
        <v>2013</v>
      </c>
      <c r="C24" s="1">
        <v>12313.004347210001</v>
      </c>
      <c r="D24" s="1">
        <v>2339.68208095</v>
      </c>
      <c r="E24" s="1">
        <v>1536.2853255099999</v>
      </c>
      <c r="F24" s="1">
        <v>2619.8665407100002</v>
      </c>
      <c r="G24" s="1">
        <v>536.81668135999996</v>
      </c>
      <c r="H24" s="1">
        <v>113.39501831999999</v>
      </c>
      <c r="I24" s="1">
        <v>1.1620614299999998</v>
      </c>
      <c r="J24" s="1">
        <v>859.10116016999996</v>
      </c>
      <c r="K24" s="1">
        <v>428.66546956000002</v>
      </c>
      <c r="L24" s="1">
        <v>286.32039349000001</v>
      </c>
      <c r="M24" s="1">
        <v>867.30326148999995</v>
      </c>
      <c r="N24" s="1">
        <v>2.1952850000000002</v>
      </c>
      <c r="O24" s="1">
        <v>224.95441802000002</v>
      </c>
      <c r="P24" s="1">
        <v>32.022731200000003</v>
      </c>
      <c r="Q24" s="1">
        <v>22160.774774420006</v>
      </c>
    </row>
    <row r="25" spans="1:17" x14ac:dyDescent="0.2">
      <c r="A25" t="s">
        <v>152</v>
      </c>
      <c r="B25">
        <v>2014</v>
      </c>
      <c r="C25" s="1">
        <v>12301.39700332</v>
      </c>
      <c r="D25" s="1">
        <v>2286.4656678299998</v>
      </c>
      <c r="E25" s="1">
        <v>1621.8838004000002</v>
      </c>
      <c r="F25" s="1">
        <v>2805.1583369599998</v>
      </c>
      <c r="G25" s="1">
        <v>496.76280118</v>
      </c>
      <c r="H25" s="1">
        <v>134.72427952999999</v>
      </c>
      <c r="I25" s="1">
        <v>0.36332167999999998</v>
      </c>
      <c r="J25" s="1">
        <v>792.44445897000003</v>
      </c>
      <c r="K25" s="1">
        <v>542.84093840999992</v>
      </c>
      <c r="L25" s="1">
        <v>308.20930379000004</v>
      </c>
      <c r="M25" s="1">
        <v>763.4695377999999</v>
      </c>
      <c r="N25" s="1">
        <v>1.17807</v>
      </c>
      <c r="O25" s="1">
        <v>381.25433907999997</v>
      </c>
      <c r="P25" s="1">
        <v>19.218916280000002</v>
      </c>
      <c r="Q25" s="1">
        <v>22455.370775230003</v>
      </c>
    </row>
    <row r="26" spans="1:17" x14ac:dyDescent="0.2">
      <c r="A26" t="s">
        <v>153</v>
      </c>
      <c r="B26">
        <v>2015</v>
      </c>
      <c r="C26" s="1">
        <v>13245.398703389999</v>
      </c>
      <c r="D26" s="1">
        <v>2473.7960763299998</v>
      </c>
      <c r="E26" s="1">
        <v>1792.9860806600002</v>
      </c>
      <c r="F26" s="1">
        <v>3274.9408420999998</v>
      </c>
      <c r="G26" s="1">
        <v>518.91937194000002</v>
      </c>
      <c r="H26" s="1">
        <v>186.42455342</v>
      </c>
      <c r="I26" s="1">
        <v>-0.22022239000000002</v>
      </c>
      <c r="J26" s="1">
        <v>765.71256632000006</v>
      </c>
      <c r="K26" s="1">
        <v>685.22587955999995</v>
      </c>
      <c r="L26" s="1">
        <v>274.58857911000001</v>
      </c>
      <c r="M26" s="1">
        <v>634.04877622000004</v>
      </c>
      <c r="N26" s="1">
        <v>0.38952500000000001</v>
      </c>
      <c r="O26" s="1">
        <v>388.43685655000002</v>
      </c>
      <c r="P26" s="1">
        <v>25.09419948</v>
      </c>
      <c r="Q26" s="1">
        <v>24265.74178769</v>
      </c>
    </row>
    <row r="27" spans="1:17" x14ac:dyDescent="0.2">
      <c r="A27" t="s">
        <v>154</v>
      </c>
      <c r="B27">
        <v>2016</v>
      </c>
      <c r="C27" s="1">
        <v>15084.710332549999</v>
      </c>
      <c r="D27" s="1">
        <v>2899.74194468</v>
      </c>
      <c r="E27" s="1">
        <v>2019.7092717799999</v>
      </c>
      <c r="F27" s="1">
        <v>3012.9449743800001</v>
      </c>
      <c r="G27" s="1">
        <v>560.78088812999999</v>
      </c>
      <c r="H27" s="1">
        <v>207.38458448</v>
      </c>
      <c r="I27" s="1">
        <v>0.12277350999999999</v>
      </c>
      <c r="J27" s="1">
        <v>656.19784002999995</v>
      </c>
      <c r="K27" s="1">
        <v>764.65335513000002</v>
      </c>
      <c r="L27" s="1">
        <v>378.4645491</v>
      </c>
      <c r="M27" s="1">
        <v>462.88482181000001</v>
      </c>
      <c r="N27" s="1">
        <v>0.74274332999999992</v>
      </c>
      <c r="O27" s="1">
        <v>365.12930545999996</v>
      </c>
      <c r="P27" s="1">
        <v>35.210747529999999</v>
      </c>
      <c r="Q27" s="1">
        <v>26448.678131900004</v>
      </c>
    </row>
    <row r="28" spans="1:17" x14ac:dyDescent="0.2">
      <c r="A28" t="s">
        <v>155</v>
      </c>
      <c r="B28">
        <v>2017</v>
      </c>
      <c r="C28" s="1">
        <v>15159.64209277</v>
      </c>
      <c r="D28" s="1">
        <v>2482.9216733099997</v>
      </c>
      <c r="E28" s="1">
        <v>2179.5102048700001</v>
      </c>
      <c r="F28" s="1">
        <v>3330.0066524399999</v>
      </c>
      <c r="G28" s="1">
        <v>583.84146354999996</v>
      </c>
      <c r="H28" s="1">
        <v>219.47570048</v>
      </c>
      <c r="I28" s="1">
        <v>0.12842446000000002</v>
      </c>
      <c r="J28" s="1">
        <v>680.17895191999992</v>
      </c>
      <c r="K28" s="1">
        <v>709.25302792999992</v>
      </c>
      <c r="L28" s="1">
        <v>502.25129111000001</v>
      </c>
      <c r="M28" s="1">
        <v>505.63584293999997</v>
      </c>
      <c r="N28" s="1">
        <v>0.96856125000000004</v>
      </c>
      <c r="O28" s="1">
        <v>422.24901007</v>
      </c>
      <c r="P28" s="1">
        <v>66.289358719999996</v>
      </c>
      <c r="Q28" s="1">
        <v>26842.352255819998</v>
      </c>
    </row>
    <row r="29" spans="1:17" x14ac:dyDescent="0.2">
      <c r="A29" t="s">
        <v>156</v>
      </c>
      <c r="B29">
        <v>2018</v>
      </c>
      <c r="C29" s="1">
        <v>20837.511949880001</v>
      </c>
      <c r="D29" s="1">
        <v>2631.7836784800002</v>
      </c>
      <c r="E29" s="1">
        <v>2421.1880113299999</v>
      </c>
      <c r="F29" s="1">
        <v>3674.7506720400002</v>
      </c>
      <c r="G29" s="1">
        <v>645.44083058000001</v>
      </c>
      <c r="H29" s="1">
        <v>258.61835643000001</v>
      </c>
      <c r="I29" s="1">
        <v>0.14972064999999998</v>
      </c>
      <c r="J29" s="1">
        <v>733.09065783000005</v>
      </c>
      <c r="K29" s="1">
        <v>1173.91610623</v>
      </c>
      <c r="L29" s="1">
        <v>563.41386384999998</v>
      </c>
      <c r="M29" s="1">
        <v>324.37647192999998</v>
      </c>
      <c r="N29" s="1">
        <v>0.87717312999999997</v>
      </c>
      <c r="O29" s="1">
        <v>378.26586394999998</v>
      </c>
      <c r="P29" s="1">
        <v>52.318199299999996</v>
      </c>
      <c r="Q29" s="1">
        <v>33695.701555610001</v>
      </c>
    </row>
    <row r="30" spans="1:17" x14ac:dyDescent="0.2">
      <c r="A30" t="s">
        <v>157</v>
      </c>
      <c r="B30">
        <v>2019</v>
      </c>
      <c r="C30" s="1">
        <v>21451.263795450002</v>
      </c>
      <c r="D30" s="1">
        <v>3241.1810156900001</v>
      </c>
      <c r="E30" s="1">
        <v>2612.3559284099997</v>
      </c>
      <c r="F30" s="1">
        <v>3511.8742153200001</v>
      </c>
      <c r="G30" s="1">
        <v>677.38644848000001</v>
      </c>
      <c r="H30" s="1">
        <v>237.37636934</v>
      </c>
      <c r="I30" s="1">
        <v>0.38581208</v>
      </c>
      <c r="J30" s="1">
        <v>757.06946254000002</v>
      </c>
      <c r="K30" s="1">
        <v>1166.4125094999999</v>
      </c>
      <c r="L30" s="1">
        <v>632.84274184000003</v>
      </c>
      <c r="M30" s="1">
        <v>258.27418836000004</v>
      </c>
      <c r="N30" s="1">
        <v>0.68782434999999997</v>
      </c>
      <c r="O30" s="1">
        <v>450.16148368</v>
      </c>
      <c r="P30" s="1">
        <v>37.943416390000003</v>
      </c>
      <c r="Q30" s="1">
        <v>35035.215211430012</v>
      </c>
    </row>
    <row r="31" spans="1:17" x14ac:dyDescent="0.2">
      <c r="A31" t="s">
        <v>158</v>
      </c>
      <c r="B31">
        <v>2020</v>
      </c>
      <c r="C31" s="1">
        <v>19694.767431249998</v>
      </c>
      <c r="D31" s="1">
        <v>4694.8397352299999</v>
      </c>
      <c r="E31" s="1">
        <v>2746.4688558499997</v>
      </c>
      <c r="F31" s="1">
        <v>3469.3771887600001</v>
      </c>
      <c r="G31" s="1">
        <v>723.04314585999998</v>
      </c>
      <c r="H31" s="1">
        <v>199.64025771999999</v>
      </c>
      <c r="I31" s="1">
        <v>8.9997770000000005E-2</v>
      </c>
      <c r="J31" s="1">
        <v>632.41472397000007</v>
      </c>
      <c r="K31" s="1">
        <v>1245.79407879</v>
      </c>
      <c r="L31" s="1">
        <v>381.95872404000005</v>
      </c>
      <c r="M31" s="1">
        <v>281.00703476999996</v>
      </c>
      <c r="N31" s="1">
        <v>0.4613372</v>
      </c>
      <c r="O31" s="1">
        <v>575.17652051000005</v>
      </c>
      <c r="P31" s="1">
        <v>64.467524170000004</v>
      </c>
      <c r="Q31" s="1">
        <v>34709.506555890002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F9B2-2623-4E06-B64C-A3CEB66FE1A2}">
  <dimension ref="A1:Q28"/>
  <sheetViews>
    <sheetView workbookViewId="0">
      <selection activeCell="B15" sqref="B15"/>
    </sheetView>
  </sheetViews>
  <sheetFormatPr defaultRowHeight="12.75" x14ac:dyDescent="0.2"/>
  <cols>
    <col min="1" max="1" width="14.83203125" customWidth="1"/>
    <col min="2" max="2" width="67" customWidth="1"/>
    <col min="3" max="13" width="13" customWidth="1"/>
    <col min="14" max="14" width="10.6640625" customWidth="1"/>
    <col min="15" max="15" width="12" customWidth="1"/>
  </cols>
  <sheetData>
    <row r="1" spans="1:17" x14ac:dyDescent="0.2">
      <c r="A1" t="s">
        <v>147</v>
      </c>
      <c r="B1" t="s">
        <v>188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</row>
    <row r="2" spans="1:17" x14ac:dyDescent="0.2">
      <c r="A2" t="s">
        <v>205</v>
      </c>
      <c r="B2" t="s">
        <v>192</v>
      </c>
      <c r="C2" s="1">
        <v>2591.14999317</v>
      </c>
      <c r="D2" s="1">
        <v>1862.39310258</v>
      </c>
      <c r="E2" s="1">
        <v>2008.6277335899999</v>
      </c>
      <c r="F2" s="1">
        <v>2233.3799692199996</v>
      </c>
      <c r="G2" s="1">
        <v>2339.1920939199999</v>
      </c>
      <c r="H2" s="1">
        <v>2351.4360882399997</v>
      </c>
      <c r="I2" s="1">
        <v>2451.9396329400001</v>
      </c>
      <c r="J2" s="1">
        <v>2662.5958970700003</v>
      </c>
      <c r="K2" s="1">
        <v>3072.8563521799997</v>
      </c>
      <c r="L2" s="1">
        <v>3711.9305731199997</v>
      </c>
      <c r="M2" s="1">
        <v>4311.0191933000006</v>
      </c>
    </row>
    <row r="3" spans="1:17" x14ac:dyDescent="0.2">
      <c r="A3" t="s">
        <v>206</v>
      </c>
      <c r="B3" t="s">
        <v>193</v>
      </c>
      <c r="C3" s="1">
        <v>10.97150295</v>
      </c>
      <c r="D3" s="1">
        <v>12.27679603</v>
      </c>
      <c r="E3" s="1">
        <v>12.896285449999999</v>
      </c>
      <c r="F3" s="1">
        <v>13.43732569</v>
      </c>
      <c r="G3" s="1">
        <v>13.160915109999999</v>
      </c>
      <c r="H3" s="1">
        <v>12.984462929999999</v>
      </c>
      <c r="I3" s="1">
        <v>12.49030209</v>
      </c>
      <c r="J3" s="1">
        <v>12.63155343</v>
      </c>
      <c r="K3" s="1">
        <v>18.87215578</v>
      </c>
      <c r="L3" s="1">
        <v>19.688638960000002</v>
      </c>
      <c r="M3" s="1">
        <v>21.291343380000001</v>
      </c>
    </row>
    <row r="4" spans="1:17" x14ac:dyDescent="0.2">
      <c r="A4" t="s">
        <v>207</v>
      </c>
      <c r="B4" t="s">
        <v>194</v>
      </c>
      <c r="C4" s="1">
        <v>1590.35770396</v>
      </c>
      <c r="D4" s="1">
        <v>1849.71181533</v>
      </c>
      <c r="E4" s="1">
        <v>613.13206422999997</v>
      </c>
      <c r="F4" s="1">
        <v>628.27104988999997</v>
      </c>
      <c r="G4" s="1">
        <v>674.64106436999998</v>
      </c>
      <c r="H4" s="1">
        <v>623.11365714999999</v>
      </c>
      <c r="I4" s="1">
        <v>667.74363744000004</v>
      </c>
      <c r="J4" s="1">
        <v>661.2025021799999</v>
      </c>
      <c r="K4" s="1">
        <v>805.49096284000007</v>
      </c>
      <c r="L4" s="1">
        <v>933.99082298999997</v>
      </c>
      <c r="M4" s="1">
        <v>1120.1163708800002</v>
      </c>
    </row>
    <row r="5" spans="1:17" x14ac:dyDescent="0.2">
      <c r="A5" t="s">
        <v>208</v>
      </c>
      <c r="B5" t="s">
        <v>195</v>
      </c>
      <c r="C5" s="1">
        <v>3152.4653567700002</v>
      </c>
      <c r="D5" s="1">
        <v>3690.9068805500001</v>
      </c>
      <c r="E5" s="1">
        <v>5642.7480022500004</v>
      </c>
      <c r="F5" s="1">
        <v>5601.74502527</v>
      </c>
      <c r="G5" s="1">
        <v>5418.2802808799997</v>
      </c>
      <c r="H5" s="1">
        <v>4509.8673814200001</v>
      </c>
      <c r="I5" s="1">
        <v>6500.1518782100002</v>
      </c>
      <c r="J5" s="1">
        <v>6015.1637091700004</v>
      </c>
      <c r="K5" s="1">
        <v>7522.7217958900001</v>
      </c>
      <c r="L5" s="1">
        <v>12164.995516540001</v>
      </c>
      <c r="M5" s="1">
        <v>16173.639882290001</v>
      </c>
    </row>
    <row r="6" spans="1:17" x14ac:dyDescent="0.2">
      <c r="A6" t="s">
        <v>209</v>
      </c>
      <c r="B6" t="s">
        <v>196</v>
      </c>
      <c r="C6" s="1">
        <v>2532.3921141799997</v>
      </c>
      <c r="D6" s="1">
        <v>2523.4653173200004</v>
      </c>
      <c r="E6" s="1">
        <v>1991.8914967000001</v>
      </c>
      <c r="F6" s="1">
        <v>1940.04020182</v>
      </c>
      <c r="G6" s="1">
        <v>1818.10748771</v>
      </c>
      <c r="H6" s="1">
        <v>1999.8233886400001</v>
      </c>
      <c r="I6" s="1">
        <v>4038.57094693</v>
      </c>
      <c r="J6" s="1">
        <v>4031.0280980900002</v>
      </c>
      <c r="K6" s="1">
        <v>4867.2403431700004</v>
      </c>
      <c r="L6" s="1">
        <v>4427.6894558399999</v>
      </c>
      <c r="M6" s="1">
        <v>4885.73388617</v>
      </c>
    </row>
    <row r="7" spans="1:17" x14ac:dyDescent="0.2">
      <c r="A7" t="s">
        <v>210</v>
      </c>
      <c r="B7" t="s">
        <v>197</v>
      </c>
      <c r="C7" s="1">
        <v>4.6177039800000008</v>
      </c>
      <c r="D7" s="1">
        <v>16.324490000000001</v>
      </c>
      <c r="E7" s="1">
        <v>21.924314010000003</v>
      </c>
      <c r="F7" s="1">
        <v>20.252600910000002</v>
      </c>
      <c r="G7" s="1">
        <v>31.497077440000002</v>
      </c>
      <c r="H7" s="1">
        <v>21.442618809999999</v>
      </c>
      <c r="I7" s="1">
        <v>30.676940980000001</v>
      </c>
      <c r="J7" s="1">
        <v>15.32923358</v>
      </c>
      <c r="K7" s="1">
        <v>15.519008449999999</v>
      </c>
      <c r="L7" s="1">
        <v>64.898986379999997</v>
      </c>
      <c r="M7" s="1">
        <v>87.036918439999994</v>
      </c>
    </row>
    <row r="8" spans="1:17" x14ac:dyDescent="0.2">
      <c r="A8" t="s">
        <v>211</v>
      </c>
      <c r="B8" t="s">
        <v>198</v>
      </c>
      <c r="C8" s="1">
        <v>7557.59541532</v>
      </c>
      <c r="D8" s="1">
        <v>8822.7790678000001</v>
      </c>
      <c r="E8" s="1">
        <v>10272.02986678</v>
      </c>
      <c r="F8" s="1">
        <v>10984.99763709</v>
      </c>
      <c r="G8" s="1">
        <v>11215.62578672</v>
      </c>
      <c r="H8" s="1">
        <v>11053.94157752</v>
      </c>
      <c r="I8" s="1">
        <v>10639.66602158</v>
      </c>
      <c r="J8" s="1">
        <v>11399.19219858</v>
      </c>
      <c r="K8" s="1">
        <v>13174.15181897</v>
      </c>
      <c r="L8" s="1">
        <v>14737.61810541</v>
      </c>
      <c r="M8" s="1">
        <v>17045.181780269999</v>
      </c>
    </row>
    <row r="9" spans="1:17" x14ac:dyDescent="0.2">
      <c r="A9" t="s">
        <v>212</v>
      </c>
      <c r="B9" t="s">
        <v>199</v>
      </c>
      <c r="C9" s="1">
        <v>1174.1082057599999</v>
      </c>
      <c r="D9" s="1">
        <v>1056.2194587700001</v>
      </c>
      <c r="E9" s="1">
        <v>966.43650427</v>
      </c>
      <c r="F9" s="1">
        <v>1152.5511454300001</v>
      </c>
      <c r="G9" s="1">
        <v>1300.9792825999998</v>
      </c>
      <c r="H9" s="1">
        <v>1468.4097760100001</v>
      </c>
      <c r="I9" s="1">
        <v>1219.9446615100001</v>
      </c>
      <c r="J9" s="1">
        <v>1350.26390197</v>
      </c>
      <c r="K9" s="1">
        <v>1732.19863242</v>
      </c>
      <c r="L9" s="1">
        <v>2086.8228435299998</v>
      </c>
      <c r="M9" s="1">
        <v>2604.6210724899997</v>
      </c>
    </row>
    <row r="10" spans="1:17" x14ac:dyDescent="0.2">
      <c r="A10" t="s">
        <v>213</v>
      </c>
      <c r="B10" t="s">
        <v>200</v>
      </c>
      <c r="C10" s="1">
        <v>5526.2628905299998</v>
      </c>
      <c r="D10" s="1">
        <v>8204.8203157799999</v>
      </c>
      <c r="E10" s="1">
        <v>5612.6942094599999</v>
      </c>
      <c r="F10" s="1">
        <v>5019.6519668999999</v>
      </c>
      <c r="G10" s="1">
        <v>6006.3873775399998</v>
      </c>
      <c r="H10" s="1">
        <v>7186.9585349499994</v>
      </c>
      <c r="I10" s="1">
        <v>6067.2391286700004</v>
      </c>
      <c r="J10" s="1">
        <v>2746.6932869099996</v>
      </c>
      <c r="K10" s="1">
        <v>3119.3565136399998</v>
      </c>
      <c r="L10" s="1">
        <v>3643.2729033600003</v>
      </c>
      <c r="M10" s="1">
        <v>8694.8542007900014</v>
      </c>
    </row>
    <row r="11" spans="1:17" x14ac:dyDescent="0.2">
      <c r="A11" t="s">
        <v>214</v>
      </c>
      <c r="B11" t="s">
        <v>201</v>
      </c>
      <c r="C11" s="1">
        <v>7073.16683061</v>
      </c>
      <c r="D11" s="1">
        <v>7109.1633022400001</v>
      </c>
      <c r="E11" s="1">
        <v>7280.9870178700003</v>
      </c>
      <c r="F11" s="1">
        <v>7410.4122324199998</v>
      </c>
      <c r="G11" s="1">
        <v>7454.95971052</v>
      </c>
      <c r="H11" s="1">
        <v>7615.7845366499996</v>
      </c>
      <c r="I11" s="1">
        <v>8342.2757493900008</v>
      </c>
      <c r="J11" s="1">
        <v>12914.87330325</v>
      </c>
      <c r="K11" s="1">
        <v>14047.988521559999</v>
      </c>
      <c r="L11" s="1">
        <v>14064.791552979999</v>
      </c>
      <c r="M11" s="1">
        <v>18180.727513330003</v>
      </c>
    </row>
    <row r="12" spans="1:17" x14ac:dyDescent="0.2">
      <c r="A12" t="s">
        <v>215</v>
      </c>
      <c r="B12" t="s">
        <v>202</v>
      </c>
      <c r="C12" s="1">
        <v>1126.5332000000001</v>
      </c>
      <c r="D12" s="1">
        <v>261.63714204000001</v>
      </c>
      <c r="E12" s="1">
        <v>250.76020506999998</v>
      </c>
      <c r="F12" s="1">
        <v>399.30110367999998</v>
      </c>
      <c r="G12" s="1">
        <v>306.2134896</v>
      </c>
      <c r="H12" s="1">
        <v>280.63316069999996</v>
      </c>
      <c r="I12" s="1">
        <v>332.00071951999996</v>
      </c>
      <c r="J12" s="1">
        <v>319.35121667000004</v>
      </c>
      <c r="K12" s="1">
        <v>614.5522543300001</v>
      </c>
      <c r="L12" s="1">
        <v>740.10410489000003</v>
      </c>
      <c r="M12" s="1">
        <v>934.91419016999998</v>
      </c>
    </row>
    <row r="13" spans="1:17" x14ac:dyDescent="0.2">
      <c r="A13" t="s">
        <v>216</v>
      </c>
      <c r="B13" t="s">
        <v>203</v>
      </c>
      <c r="C13" s="1">
        <v>0</v>
      </c>
      <c r="D13" s="1">
        <v>123.55186404999999</v>
      </c>
      <c r="E13" s="1">
        <v>95.272866719999996</v>
      </c>
      <c r="F13" s="1">
        <v>98.799712310000004</v>
      </c>
      <c r="G13" s="1">
        <v>76.615009639999997</v>
      </c>
      <c r="H13" s="1">
        <v>72.453214489999993</v>
      </c>
      <c r="I13" s="1">
        <v>68.824276120000007</v>
      </c>
      <c r="J13" s="1">
        <v>77.918142840000002</v>
      </c>
      <c r="K13" s="1">
        <v>102.64285</v>
      </c>
      <c r="L13" s="1">
        <v>124.52258</v>
      </c>
      <c r="M13" s="1">
        <v>185.10994416</v>
      </c>
    </row>
    <row r="14" spans="1:17" x14ac:dyDescent="0.2">
      <c r="A14" t="s">
        <v>204</v>
      </c>
      <c r="B14" t="s">
        <v>218</v>
      </c>
      <c r="C14" s="1">
        <f>SUM(C2:C13)</f>
        <v>32339.62091723</v>
      </c>
      <c r="D14" s="1">
        <f t="shared" ref="D14:M14" si="0">SUM(D2:D13)</f>
        <v>35533.24955249</v>
      </c>
      <c r="E14" s="1">
        <f t="shared" si="0"/>
        <v>34769.4005664</v>
      </c>
      <c r="F14" s="1">
        <f t="shared" si="0"/>
        <v>35502.839970630004</v>
      </c>
      <c r="G14" s="1">
        <f t="shared" si="0"/>
        <v>36655.659576049999</v>
      </c>
      <c r="H14" s="1">
        <f t="shared" si="0"/>
        <v>37196.848397510003</v>
      </c>
      <c r="I14" s="1">
        <f t="shared" si="0"/>
        <v>40371.523895380007</v>
      </c>
      <c r="J14" s="1">
        <f t="shared" si="0"/>
        <v>42206.243043740003</v>
      </c>
      <c r="K14" s="1">
        <f t="shared" si="0"/>
        <v>49093.591209229999</v>
      </c>
      <c r="L14" s="1">
        <f t="shared" si="0"/>
        <v>56720.326084</v>
      </c>
      <c r="M14" s="1">
        <f t="shared" si="0"/>
        <v>74244.246295670018</v>
      </c>
    </row>
    <row r="16" spans="1:17" ht="114.75" x14ac:dyDescent="0.2">
      <c r="A16" t="s">
        <v>125</v>
      </c>
      <c r="B16" t="s">
        <v>190</v>
      </c>
      <c r="C16" s="5" t="s">
        <v>192</v>
      </c>
      <c r="D16" s="5" t="s">
        <v>193</v>
      </c>
      <c r="E16" s="5" t="s">
        <v>194</v>
      </c>
      <c r="F16" s="5" t="s">
        <v>195</v>
      </c>
      <c r="G16" s="5" t="s">
        <v>196</v>
      </c>
      <c r="H16" s="5" t="s">
        <v>197</v>
      </c>
      <c r="I16" s="5" t="s">
        <v>198</v>
      </c>
      <c r="J16" s="5" t="s">
        <v>199</v>
      </c>
      <c r="K16" s="5" t="s">
        <v>200</v>
      </c>
      <c r="L16" s="5" t="s">
        <v>201</v>
      </c>
      <c r="M16" s="5" t="s">
        <v>202</v>
      </c>
      <c r="N16" s="5" t="s">
        <v>203</v>
      </c>
      <c r="O16" s="5" t="s">
        <v>217</v>
      </c>
      <c r="P16" s="5"/>
      <c r="Q16" s="5"/>
    </row>
    <row r="17" spans="1:17" x14ac:dyDescent="0.2">
      <c r="A17" t="s">
        <v>147</v>
      </c>
      <c r="B17" t="s">
        <v>189</v>
      </c>
      <c r="C17" t="s">
        <v>205</v>
      </c>
      <c r="D17" t="s">
        <v>206</v>
      </c>
      <c r="E17" t="s">
        <v>207</v>
      </c>
      <c r="F17" t="s">
        <v>208</v>
      </c>
      <c r="G17" t="s">
        <v>209</v>
      </c>
      <c r="H17" t="s">
        <v>210</v>
      </c>
      <c r="I17" t="s">
        <v>211</v>
      </c>
      <c r="J17" t="s">
        <v>212</v>
      </c>
      <c r="K17" t="s">
        <v>213</v>
      </c>
      <c r="L17" t="s">
        <v>214</v>
      </c>
      <c r="M17" t="s">
        <v>215</v>
      </c>
      <c r="N17" t="s">
        <v>216</v>
      </c>
      <c r="O17" t="s">
        <v>204</v>
      </c>
      <c r="P17" s="5"/>
      <c r="Q17" s="5"/>
    </row>
    <row r="18" spans="1:17" x14ac:dyDescent="0.2">
      <c r="A18" t="s">
        <v>148</v>
      </c>
      <c r="B18">
        <v>2010</v>
      </c>
      <c r="C18" s="1">
        <v>2591.14999317</v>
      </c>
      <c r="D18" s="1">
        <v>10.97150295</v>
      </c>
      <c r="E18" s="1">
        <v>1590.35770396</v>
      </c>
      <c r="F18" s="1">
        <v>3152.4653567700002</v>
      </c>
      <c r="G18" s="1">
        <v>2532.3921141799997</v>
      </c>
      <c r="H18" s="1">
        <v>4.6177039800000008</v>
      </c>
      <c r="I18" s="1">
        <v>7557.59541532</v>
      </c>
      <c r="J18" s="1">
        <v>1174.1082057599999</v>
      </c>
      <c r="K18" s="1">
        <v>5526.2628905299998</v>
      </c>
      <c r="L18" s="1">
        <v>7073.16683061</v>
      </c>
      <c r="M18" s="1">
        <v>1126.5332000000001</v>
      </c>
      <c r="N18" s="1">
        <v>0</v>
      </c>
      <c r="O18" s="1">
        <v>32339.62091723</v>
      </c>
      <c r="P18" s="5"/>
      <c r="Q18" s="5"/>
    </row>
    <row r="19" spans="1:17" x14ac:dyDescent="0.2">
      <c r="A19" t="s">
        <v>149</v>
      </c>
      <c r="B19">
        <v>2011</v>
      </c>
      <c r="C19" s="1">
        <v>1862.39310258</v>
      </c>
      <c r="D19" s="1">
        <v>12.27679603</v>
      </c>
      <c r="E19" s="1">
        <v>1849.71181533</v>
      </c>
      <c r="F19" s="1">
        <v>3690.9068805500001</v>
      </c>
      <c r="G19" s="1">
        <v>2523.4653173200004</v>
      </c>
      <c r="H19" s="1">
        <v>16.324490000000001</v>
      </c>
      <c r="I19" s="1">
        <v>8822.7790678000001</v>
      </c>
      <c r="J19" s="1">
        <v>1056.2194587700001</v>
      </c>
      <c r="K19" s="1">
        <v>8204.8203157799999</v>
      </c>
      <c r="L19" s="1">
        <v>7109.1633022400001</v>
      </c>
      <c r="M19" s="1">
        <v>261.63714204000001</v>
      </c>
      <c r="N19" s="1">
        <v>123.55186404999999</v>
      </c>
      <c r="O19" s="1">
        <v>35533.24955249</v>
      </c>
      <c r="P19" s="5"/>
      <c r="Q19" s="5"/>
    </row>
    <row r="20" spans="1:17" x14ac:dyDescent="0.2">
      <c r="A20" t="s">
        <v>150</v>
      </c>
      <c r="B20">
        <v>2012</v>
      </c>
      <c r="C20" s="1">
        <v>2008.6277335899999</v>
      </c>
      <c r="D20" s="1">
        <v>12.896285449999999</v>
      </c>
      <c r="E20" s="1">
        <v>613.13206422999997</v>
      </c>
      <c r="F20" s="1">
        <v>5642.7480022500004</v>
      </c>
      <c r="G20" s="1">
        <v>1991.8914967000001</v>
      </c>
      <c r="H20" s="1">
        <v>21.924314010000003</v>
      </c>
      <c r="I20" s="1">
        <v>10272.02986678</v>
      </c>
      <c r="J20" s="1">
        <v>966.43650427</v>
      </c>
      <c r="K20" s="1">
        <v>5612.6942094599999</v>
      </c>
      <c r="L20" s="1">
        <v>7280.9870178700003</v>
      </c>
      <c r="M20" s="1">
        <v>250.76020506999998</v>
      </c>
      <c r="N20" s="1">
        <v>95.272866719999996</v>
      </c>
      <c r="O20" s="1">
        <v>34769.4005664</v>
      </c>
      <c r="P20" s="5"/>
      <c r="Q20" s="5"/>
    </row>
    <row r="21" spans="1:17" x14ac:dyDescent="0.2">
      <c r="A21" t="s">
        <v>151</v>
      </c>
      <c r="B21">
        <v>2013</v>
      </c>
      <c r="C21" s="1">
        <v>2233.3799692199996</v>
      </c>
      <c r="D21" s="1">
        <v>13.43732569</v>
      </c>
      <c r="E21" s="1">
        <v>628.27104988999997</v>
      </c>
      <c r="F21" s="1">
        <v>5601.74502527</v>
      </c>
      <c r="G21" s="1">
        <v>1940.04020182</v>
      </c>
      <c r="H21" s="1">
        <v>20.252600910000002</v>
      </c>
      <c r="I21" s="1">
        <v>10984.99763709</v>
      </c>
      <c r="J21" s="1">
        <v>1152.5511454300001</v>
      </c>
      <c r="K21" s="1">
        <v>5019.6519668999999</v>
      </c>
      <c r="L21" s="1">
        <v>7410.4122324199998</v>
      </c>
      <c r="M21" s="1">
        <v>399.30110367999998</v>
      </c>
      <c r="N21" s="1">
        <v>98.799712310000004</v>
      </c>
      <c r="O21" s="1">
        <v>35502.839970630004</v>
      </c>
      <c r="P21" s="5"/>
      <c r="Q21" s="5"/>
    </row>
    <row r="22" spans="1:17" x14ac:dyDescent="0.2">
      <c r="A22" t="s">
        <v>152</v>
      </c>
      <c r="B22">
        <v>2014</v>
      </c>
      <c r="C22" s="1">
        <v>2339.1920939199999</v>
      </c>
      <c r="D22" s="1">
        <v>13.160915109999999</v>
      </c>
      <c r="E22" s="1">
        <v>674.64106436999998</v>
      </c>
      <c r="F22" s="1">
        <v>5418.2802808799997</v>
      </c>
      <c r="G22" s="1">
        <v>1818.10748771</v>
      </c>
      <c r="H22" s="1">
        <v>31.497077440000002</v>
      </c>
      <c r="I22" s="1">
        <v>11215.62578672</v>
      </c>
      <c r="J22" s="1">
        <v>1300.9792825999998</v>
      </c>
      <c r="K22" s="1">
        <v>6006.3873775399998</v>
      </c>
      <c r="L22" s="1">
        <v>7454.95971052</v>
      </c>
      <c r="M22" s="1">
        <v>306.2134896</v>
      </c>
      <c r="N22" s="1">
        <v>76.615009639999997</v>
      </c>
      <c r="O22" s="1">
        <v>36655.659576049999</v>
      </c>
      <c r="P22" s="5"/>
      <c r="Q22" s="5"/>
    </row>
    <row r="23" spans="1:17" x14ac:dyDescent="0.2">
      <c r="A23" t="s">
        <v>153</v>
      </c>
      <c r="B23">
        <v>2015</v>
      </c>
      <c r="C23" s="1">
        <v>2351.4360882399997</v>
      </c>
      <c r="D23" s="1">
        <v>12.984462929999999</v>
      </c>
      <c r="E23" s="1">
        <v>623.11365714999999</v>
      </c>
      <c r="F23" s="1">
        <v>4509.8673814200001</v>
      </c>
      <c r="G23" s="1">
        <v>1999.8233886400001</v>
      </c>
      <c r="H23" s="1">
        <v>21.442618809999999</v>
      </c>
      <c r="I23" s="1">
        <v>11053.94157752</v>
      </c>
      <c r="J23" s="1">
        <v>1468.4097760100001</v>
      </c>
      <c r="K23" s="1">
        <v>7186.9585349499994</v>
      </c>
      <c r="L23" s="1">
        <v>7615.7845366499996</v>
      </c>
      <c r="M23" s="1">
        <v>280.63316069999996</v>
      </c>
      <c r="N23" s="1">
        <v>72.453214489999993</v>
      </c>
      <c r="O23" s="1">
        <v>37196.848397510003</v>
      </c>
      <c r="P23" s="5"/>
      <c r="Q23" s="5"/>
    </row>
    <row r="24" spans="1:17" x14ac:dyDescent="0.2">
      <c r="A24" t="s">
        <v>154</v>
      </c>
      <c r="B24">
        <v>2016</v>
      </c>
      <c r="C24" s="1">
        <v>2451.9396329400001</v>
      </c>
      <c r="D24" s="1">
        <v>12.49030209</v>
      </c>
      <c r="E24" s="1">
        <v>667.74363744000004</v>
      </c>
      <c r="F24" s="1">
        <v>6500.1518782100002</v>
      </c>
      <c r="G24" s="1">
        <v>4038.57094693</v>
      </c>
      <c r="H24" s="1">
        <v>30.676940980000001</v>
      </c>
      <c r="I24" s="1">
        <v>10639.66602158</v>
      </c>
      <c r="J24" s="1">
        <v>1219.9446615100001</v>
      </c>
      <c r="K24" s="1">
        <v>6067.2391286700004</v>
      </c>
      <c r="L24" s="1">
        <v>8342.2757493900008</v>
      </c>
      <c r="M24" s="1">
        <v>332.00071951999996</v>
      </c>
      <c r="N24" s="1">
        <v>68.824276120000007</v>
      </c>
      <c r="O24" s="1">
        <v>40371.523895380007</v>
      </c>
      <c r="P24" s="5"/>
      <c r="Q24" s="5"/>
    </row>
    <row r="25" spans="1:17" x14ac:dyDescent="0.2">
      <c r="A25" t="s">
        <v>155</v>
      </c>
      <c r="B25">
        <v>2017</v>
      </c>
      <c r="C25" s="1">
        <v>2662.5958970700003</v>
      </c>
      <c r="D25" s="1">
        <v>12.63155343</v>
      </c>
      <c r="E25" s="1">
        <v>661.2025021799999</v>
      </c>
      <c r="F25" s="1">
        <v>6015.1637091700004</v>
      </c>
      <c r="G25" s="1">
        <v>4031.0280980900002</v>
      </c>
      <c r="H25" s="1">
        <v>15.32923358</v>
      </c>
      <c r="I25" s="1">
        <v>11399.19219858</v>
      </c>
      <c r="J25" s="1">
        <v>1350.26390197</v>
      </c>
      <c r="K25" s="1">
        <v>2746.6932869099996</v>
      </c>
      <c r="L25" s="1">
        <v>12914.87330325</v>
      </c>
      <c r="M25" s="1">
        <v>319.35121667000004</v>
      </c>
      <c r="N25" s="1">
        <v>77.918142840000002</v>
      </c>
      <c r="O25" s="1">
        <v>42206.243043740003</v>
      </c>
      <c r="P25" s="5"/>
      <c r="Q25" s="5"/>
    </row>
    <row r="26" spans="1:17" x14ac:dyDescent="0.2">
      <c r="A26" t="s">
        <v>156</v>
      </c>
      <c r="B26">
        <v>2018</v>
      </c>
      <c r="C26" s="1">
        <v>3072.8563521799997</v>
      </c>
      <c r="D26" s="1">
        <v>18.87215578</v>
      </c>
      <c r="E26" s="1">
        <v>805.49096284000007</v>
      </c>
      <c r="F26" s="1">
        <v>7522.7217958900001</v>
      </c>
      <c r="G26" s="1">
        <v>4867.2403431700004</v>
      </c>
      <c r="H26" s="1">
        <v>15.519008449999999</v>
      </c>
      <c r="I26" s="1">
        <v>13174.15181897</v>
      </c>
      <c r="J26" s="1">
        <v>1732.19863242</v>
      </c>
      <c r="K26" s="1">
        <v>3119.3565136399998</v>
      </c>
      <c r="L26" s="1">
        <v>14047.988521559999</v>
      </c>
      <c r="M26" s="1">
        <v>614.5522543300001</v>
      </c>
      <c r="N26" s="1">
        <v>102.64285</v>
      </c>
      <c r="O26" s="1">
        <v>49093.591209229999</v>
      </c>
      <c r="P26" s="5"/>
      <c r="Q26" s="5"/>
    </row>
    <row r="27" spans="1:17" x14ac:dyDescent="0.2">
      <c r="A27" t="s">
        <v>157</v>
      </c>
      <c r="B27">
        <v>2019</v>
      </c>
      <c r="C27" s="1">
        <v>3711.9305731199997</v>
      </c>
      <c r="D27" s="1">
        <v>19.688638960000002</v>
      </c>
      <c r="E27" s="1">
        <v>933.99082298999997</v>
      </c>
      <c r="F27" s="1">
        <v>12164.995516540001</v>
      </c>
      <c r="G27" s="1">
        <v>4427.6894558399999</v>
      </c>
      <c r="H27" s="1">
        <v>64.898986379999997</v>
      </c>
      <c r="I27" s="1">
        <v>14737.61810541</v>
      </c>
      <c r="J27" s="1">
        <v>2086.8228435299998</v>
      </c>
      <c r="K27" s="1">
        <v>3643.2729033600003</v>
      </c>
      <c r="L27" s="1">
        <v>14064.791552979999</v>
      </c>
      <c r="M27" s="1">
        <v>740.10410489000003</v>
      </c>
      <c r="N27" s="1">
        <v>124.52258</v>
      </c>
      <c r="O27" s="1">
        <v>56720.326084</v>
      </c>
      <c r="P27" s="5"/>
      <c r="Q27" s="5"/>
    </row>
    <row r="28" spans="1:17" x14ac:dyDescent="0.2">
      <c r="A28" t="s">
        <v>158</v>
      </c>
      <c r="B28">
        <v>2020</v>
      </c>
      <c r="C28" s="1">
        <v>4311.0191933000006</v>
      </c>
      <c r="D28" s="1">
        <v>21.291343380000001</v>
      </c>
      <c r="E28" s="1">
        <v>1120.1163708800002</v>
      </c>
      <c r="F28" s="1">
        <v>16173.639882290001</v>
      </c>
      <c r="G28" s="1">
        <v>4885.73388617</v>
      </c>
      <c r="H28" s="1">
        <v>87.036918439999994</v>
      </c>
      <c r="I28" s="1">
        <v>17045.181780269999</v>
      </c>
      <c r="J28" s="1">
        <v>2604.6210724899997</v>
      </c>
      <c r="K28" s="1">
        <v>8694.8542007900014</v>
      </c>
      <c r="L28" s="1">
        <v>18180.727513330003</v>
      </c>
      <c r="M28" s="1">
        <v>934.91419016999998</v>
      </c>
      <c r="N28" s="1">
        <v>185.10994416</v>
      </c>
      <c r="O28" s="1">
        <v>74244.246295670018</v>
      </c>
      <c r="P28" s="5"/>
      <c r="Q2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A10F-A733-439F-9F5E-C9EA0DEE7609}">
  <dimension ref="A1:B57"/>
  <sheetViews>
    <sheetView workbookViewId="0">
      <selection activeCell="C3" sqref="C3"/>
    </sheetView>
  </sheetViews>
  <sheetFormatPr defaultRowHeight="12.75" x14ac:dyDescent="0.2"/>
  <cols>
    <col min="2" max="2" width="82.6640625" customWidth="1"/>
  </cols>
  <sheetData>
    <row r="1" spans="1:2" x14ac:dyDescent="0.2">
      <c r="A1" t="s">
        <v>120</v>
      </c>
      <c r="B1" t="s">
        <v>124</v>
      </c>
    </row>
    <row r="2" spans="1:2" x14ac:dyDescent="0.2">
      <c r="A2">
        <v>1</v>
      </c>
      <c r="B2" t="s">
        <v>2</v>
      </c>
    </row>
    <row r="3" spans="1:2" x14ac:dyDescent="0.2">
      <c r="A3">
        <v>3</v>
      </c>
      <c r="B3" t="s">
        <v>4</v>
      </c>
    </row>
    <row r="4" spans="1:2" x14ac:dyDescent="0.2">
      <c r="A4">
        <v>4</v>
      </c>
      <c r="B4" t="s">
        <v>6</v>
      </c>
    </row>
    <row r="5" spans="1:2" x14ac:dyDescent="0.2">
      <c r="A5">
        <v>6</v>
      </c>
      <c r="B5" t="s">
        <v>8</v>
      </c>
    </row>
    <row r="6" spans="1:2" x14ac:dyDescent="0.2">
      <c r="A6">
        <v>7</v>
      </c>
      <c r="B6" t="s">
        <v>10</v>
      </c>
    </row>
    <row r="7" spans="1:2" x14ac:dyDescent="0.2">
      <c r="A7">
        <v>10</v>
      </c>
      <c r="B7" t="s">
        <v>11</v>
      </c>
    </row>
    <row r="8" spans="1:2" x14ac:dyDescent="0.2">
      <c r="A8">
        <v>12</v>
      </c>
      <c r="B8" t="s">
        <v>12</v>
      </c>
    </row>
    <row r="9" spans="1:2" x14ac:dyDescent="0.2">
      <c r="A9">
        <v>13</v>
      </c>
      <c r="B9" t="s">
        <v>13</v>
      </c>
    </row>
    <row r="10" spans="1:2" x14ac:dyDescent="0.2">
      <c r="A10">
        <v>15</v>
      </c>
      <c r="B10" t="s">
        <v>14</v>
      </c>
    </row>
    <row r="11" spans="1:2" x14ac:dyDescent="0.2">
      <c r="A11">
        <v>16</v>
      </c>
      <c r="B11" t="s">
        <v>15</v>
      </c>
    </row>
    <row r="12" spans="1:2" x14ac:dyDescent="0.2">
      <c r="A12">
        <v>17</v>
      </c>
      <c r="B12" t="s">
        <v>16</v>
      </c>
    </row>
    <row r="13" spans="1:2" x14ac:dyDescent="0.2">
      <c r="A13">
        <v>18</v>
      </c>
      <c r="B13" t="s">
        <v>17</v>
      </c>
    </row>
    <row r="14" spans="1:2" x14ac:dyDescent="0.2">
      <c r="A14">
        <v>19</v>
      </c>
      <c r="B14" t="s">
        <v>18</v>
      </c>
    </row>
    <row r="15" spans="1:2" x14ac:dyDescent="0.2">
      <c r="A15">
        <v>20</v>
      </c>
      <c r="B15" t="s">
        <v>19</v>
      </c>
    </row>
    <row r="16" spans="1:2" x14ac:dyDescent="0.2">
      <c r="A16">
        <v>21</v>
      </c>
      <c r="B16" t="s">
        <v>20</v>
      </c>
    </row>
    <row r="17" spans="1:2" x14ac:dyDescent="0.2">
      <c r="A17">
        <v>22</v>
      </c>
      <c r="B17" t="s">
        <v>86</v>
      </c>
    </row>
    <row r="18" spans="1:2" x14ac:dyDescent="0.2">
      <c r="A18">
        <v>23</v>
      </c>
      <c r="B18" t="s">
        <v>22</v>
      </c>
    </row>
    <row r="19" spans="1:2" x14ac:dyDescent="0.2">
      <c r="A19">
        <v>24</v>
      </c>
      <c r="B19" t="s">
        <v>23</v>
      </c>
    </row>
    <row r="20" spans="1:2" x14ac:dyDescent="0.2">
      <c r="A20">
        <v>25</v>
      </c>
      <c r="B20" t="s">
        <v>24</v>
      </c>
    </row>
    <row r="21" spans="1:2" x14ac:dyDescent="0.2">
      <c r="A21">
        <v>26</v>
      </c>
      <c r="B21" t="s">
        <v>25</v>
      </c>
    </row>
    <row r="22" spans="1:2" x14ac:dyDescent="0.2">
      <c r="A22">
        <v>28</v>
      </c>
      <c r="B22" t="s">
        <v>26</v>
      </c>
    </row>
    <row r="23" spans="1:2" x14ac:dyDescent="0.2">
      <c r="A23">
        <v>29</v>
      </c>
      <c r="B23" t="s">
        <v>87</v>
      </c>
    </row>
    <row r="24" spans="1:2" x14ac:dyDescent="0.2">
      <c r="A24">
        <v>30</v>
      </c>
      <c r="B24" t="s">
        <v>88</v>
      </c>
    </row>
    <row r="25" spans="1:2" x14ac:dyDescent="0.2">
      <c r="A25">
        <v>31</v>
      </c>
      <c r="B25" t="s">
        <v>89</v>
      </c>
    </row>
    <row r="26" spans="1:2" x14ac:dyDescent="0.2">
      <c r="A26">
        <v>32</v>
      </c>
      <c r="B26" t="s">
        <v>32</v>
      </c>
    </row>
    <row r="27" spans="1:2" x14ac:dyDescent="0.2">
      <c r="A27">
        <v>33</v>
      </c>
      <c r="B27" t="s">
        <v>33</v>
      </c>
    </row>
    <row r="28" spans="1:2" x14ac:dyDescent="0.2">
      <c r="A28">
        <v>34</v>
      </c>
      <c r="B28" t="s">
        <v>90</v>
      </c>
    </row>
    <row r="29" spans="1:2" x14ac:dyDescent="0.2">
      <c r="A29">
        <v>35</v>
      </c>
      <c r="B29" t="s">
        <v>35</v>
      </c>
    </row>
    <row r="30" spans="1:2" x14ac:dyDescent="0.2">
      <c r="A30">
        <v>36</v>
      </c>
      <c r="B30" t="s">
        <v>36</v>
      </c>
    </row>
    <row r="31" spans="1:2" x14ac:dyDescent="0.2">
      <c r="A31">
        <v>37</v>
      </c>
      <c r="B31" t="s">
        <v>37</v>
      </c>
    </row>
    <row r="32" spans="1:2" x14ac:dyDescent="0.2">
      <c r="A32">
        <v>38</v>
      </c>
      <c r="B32" t="s">
        <v>68</v>
      </c>
    </row>
    <row r="33" spans="1:2" x14ac:dyDescent="0.2">
      <c r="A33">
        <v>40</v>
      </c>
      <c r="B33" t="s">
        <v>10</v>
      </c>
    </row>
    <row r="34" spans="1:2" x14ac:dyDescent="0.2">
      <c r="A34">
        <v>42</v>
      </c>
      <c r="B34" t="s">
        <v>40</v>
      </c>
    </row>
    <row r="35" spans="1:2" x14ac:dyDescent="0.2">
      <c r="A35">
        <v>43</v>
      </c>
      <c r="B35" t="s">
        <v>41</v>
      </c>
    </row>
    <row r="36" spans="1:2" x14ac:dyDescent="0.2">
      <c r="A36">
        <v>44</v>
      </c>
      <c r="B36" t="s">
        <v>42</v>
      </c>
    </row>
    <row r="37" spans="1:2" x14ac:dyDescent="0.2">
      <c r="A37">
        <v>45</v>
      </c>
      <c r="B37" t="s">
        <v>43</v>
      </c>
    </row>
    <row r="38" spans="1:2" x14ac:dyDescent="0.2">
      <c r="A38">
        <v>46</v>
      </c>
      <c r="B38" t="s">
        <v>44</v>
      </c>
    </row>
    <row r="39" spans="1:2" x14ac:dyDescent="0.2">
      <c r="A39">
        <v>47</v>
      </c>
      <c r="B39" t="s">
        <v>46</v>
      </c>
    </row>
    <row r="40" spans="1:2" x14ac:dyDescent="0.2">
      <c r="A40">
        <v>48</v>
      </c>
      <c r="B40" t="s">
        <v>10</v>
      </c>
    </row>
    <row r="41" spans="1:2" x14ac:dyDescent="0.2">
      <c r="A41">
        <v>49</v>
      </c>
      <c r="B41" t="s">
        <v>48</v>
      </c>
    </row>
    <row r="42" spans="1:2" x14ac:dyDescent="0.2">
      <c r="A42">
        <v>50</v>
      </c>
      <c r="B42" t="s">
        <v>50</v>
      </c>
    </row>
    <row r="43" spans="1:2" x14ac:dyDescent="0.2">
      <c r="A43">
        <v>51</v>
      </c>
      <c r="B43" t="s">
        <v>10</v>
      </c>
    </row>
    <row r="44" spans="1:2" x14ac:dyDescent="0.2">
      <c r="A44">
        <v>52</v>
      </c>
      <c r="B44" t="s">
        <v>51</v>
      </c>
    </row>
    <row r="45" spans="1:2" x14ac:dyDescent="0.2">
      <c r="A45">
        <v>53</v>
      </c>
      <c r="B45" t="s">
        <v>10</v>
      </c>
    </row>
    <row r="46" spans="1:2" x14ac:dyDescent="0.2">
      <c r="A46">
        <v>54</v>
      </c>
      <c r="B46" t="s">
        <v>52</v>
      </c>
    </row>
    <row r="47" spans="1:2" x14ac:dyDescent="0.2">
      <c r="A47">
        <v>55</v>
      </c>
      <c r="B47" t="s">
        <v>126</v>
      </c>
    </row>
    <row r="48" spans="1:2" x14ac:dyDescent="0.2">
      <c r="A48">
        <v>59</v>
      </c>
      <c r="B48" t="s">
        <v>58</v>
      </c>
    </row>
    <row r="49" spans="1:2" x14ac:dyDescent="0.2">
      <c r="A49">
        <v>60</v>
      </c>
      <c r="B49" t="s">
        <v>127</v>
      </c>
    </row>
    <row r="50" spans="1:2" x14ac:dyDescent="0.2">
      <c r="A50">
        <v>61</v>
      </c>
      <c r="B50" t="s">
        <v>60</v>
      </c>
    </row>
    <row r="51" spans="1:2" x14ac:dyDescent="0.2">
      <c r="A51">
        <v>62</v>
      </c>
      <c r="B51" t="s">
        <v>62</v>
      </c>
    </row>
    <row r="52" spans="1:2" x14ac:dyDescent="0.2">
      <c r="A52">
        <v>64</v>
      </c>
      <c r="B52" t="s">
        <v>63</v>
      </c>
    </row>
    <row r="53" spans="1:2" x14ac:dyDescent="0.2">
      <c r="A53">
        <v>65</v>
      </c>
      <c r="B53" t="s">
        <v>62</v>
      </c>
    </row>
    <row r="54" spans="1:2" x14ac:dyDescent="0.2">
      <c r="A54">
        <v>66</v>
      </c>
      <c r="B54" t="s">
        <v>64</v>
      </c>
    </row>
    <row r="55" spans="1:2" x14ac:dyDescent="0.2">
      <c r="A55">
        <v>67</v>
      </c>
      <c r="B55" t="s">
        <v>62</v>
      </c>
    </row>
    <row r="56" spans="1:2" x14ac:dyDescent="0.2">
      <c r="A56">
        <v>68</v>
      </c>
      <c r="B56" t="s">
        <v>65</v>
      </c>
    </row>
    <row r="57" spans="1:2" x14ac:dyDescent="0.2">
      <c r="A57">
        <v>69</v>
      </c>
      <c r="B57" t="s">
        <v>67</v>
      </c>
    </row>
  </sheetData>
  <autoFilter ref="A1:B5554" xr:uid="{8B53A10F-A733-439F-9F5E-C9EA0DEE7609}">
    <sortState xmlns:xlrd2="http://schemas.microsoft.com/office/spreadsheetml/2017/richdata2" ref="A2:B5554">
      <sortCondition ref="A1:A55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Исх</vt:lpstr>
      <vt:lpstr>Доходы</vt:lpstr>
      <vt:lpstr>Расходы</vt:lpstr>
      <vt:lpstr>Всп2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Вихарева Светлана Геннадьевна</dc:creator>
  <cp:lastModifiedBy>Аналитик</cp:lastModifiedBy>
  <cp:lastPrinted>2018-10-31T07:46:11Z</cp:lastPrinted>
  <dcterms:created xsi:type="dcterms:W3CDTF">2017-09-15T07:42:50Z</dcterms:created>
  <dcterms:modified xsi:type="dcterms:W3CDTF">2021-09-04T13:12:12Z</dcterms:modified>
</cp:coreProperties>
</file>