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4708A1AE-E815-49AA-8D35-485D6FC71112}" xr6:coauthVersionLast="47" xr6:coauthVersionMax="47" xr10:uidLastSave="{00000000-0000-0000-0000-000000000000}"/>
  <bookViews>
    <workbookView xWindow="-98" yWindow="-98" windowWidth="20715" windowHeight="13155" firstSheet="1" activeTab="7" xr2:uid="{65B8B18D-9A80-4269-9189-9F5DDA7ECA5A}"/>
  </bookViews>
  <sheets>
    <sheet name="M04" sheetId="3" r:id="rId1"/>
    <sheet name="F02" sheetId="1" r:id="rId2"/>
    <sheet name="F03" sheetId="4" r:id="rId3"/>
    <sheet name="M12" sheetId="5" r:id="rId4"/>
    <sheet name="M01" sheetId="6" r:id="rId5"/>
    <sheet name="M07" sheetId="7" r:id="rId6"/>
    <sheet name="M16" sheetId="8" r:id="rId7"/>
    <sheet name="M05" sheetId="9" r:id="rId8"/>
    <sheet name="Sheet1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9" i="9" l="1"/>
  <c r="C50" i="9"/>
  <c r="C41" i="9"/>
  <c r="C32" i="9"/>
  <c r="C23" i="9"/>
  <c r="C14" i="9"/>
  <c r="C5" i="9"/>
  <c r="C86" i="8"/>
  <c r="C77" i="8"/>
  <c r="C68" i="8"/>
  <c r="C59" i="8"/>
  <c r="C50" i="8"/>
  <c r="C41" i="8"/>
  <c r="C32" i="8"/>
  <c r="C14" i="8"/>
  <c r="C23" i="8"/>
  <c r="C5" i="8"/>
  <c r="C86" i="7"/>
  <c r="C77" i="7"/>
  <c r="C68" i="7"/>
  <c r="C59" i="7"/>
  <c r="C50" i="7"/>
  <c r="C41" i="7"/>
  <c r="C32" i="7"/>
  <c r="C23" i="7"/>
  <c r="C14" i="7"/>
  <c r="C5" i="7"/>
  <c r="C86" i="6"/>
  <c r="C77" i="6"/>
  <c r="C68" i="6"/>
  <c r="C59" i="6"/>
  <c r="C50" i="6"/>
  <c r="C41" i="6"/>
  <c r="C32" i="6"/>
  <c r="C23" i="6"/>
  <c r="C14" i="6"/>
  <c r="C5" i="6"/>
  <c r="C86" i="5"/>
  <c r="C77" i="5"/>
  <c r="C68" i="5"/>
  <c r="C59" i="5"/>
  <c r="C50" i="5"/>
  <c r="C41" i="5"/>
  <c r="C32" i="5"/>
  <c r="C23" i="5"/>
  <c r="C14" i="5"/>
  <c r="C5" i="5"/>
  <c r="C77" i="4"/>
  <c r="C68" i="4"/>
  <c r="C59" i="4"/>
  <c r="C50" i="4"/>
  <c r="C41" i="4"/>
  <c r="C32" i="4"/>
  <c r="C23" i="4"/>
  <c r="C14" i="4"/>
  <c r="C5" i="4"/>
  <c r="C5" i="3"/>
  <c r="C59" i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<sst xmlns="http://schemas.openxmlformats.org/spreadsheetml/2006/main" count="238" uniqueCount="114">
  <si>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</si>
  <si>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</si>
  <si>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</si>
  <si>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</si>
  <si>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</si>
  <si>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</si>
  <si>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</si>
  <si>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</si>
  <si>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</si>
  <si>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</si>
  <si>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</si>
  <si>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</si>
  <si>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</si>
  <si>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</si>
  <si>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</si>
  <si>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</si>
  <si>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</si>
  <si>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</si>
  <si>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</si>
  <si>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</si>
  <si>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</si>
  <si>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</si>
  <si>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</si>
  <si>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</si>
  <si>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</si>
  <si>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</si>
  <si>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</si>
  <si>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</si>
  <si>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</si>
  <si>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</si>
  <si>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</si>
  <si>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</si>
  <si>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</si>
  <si>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</si>
  <si>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</si>
  <si>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</si>
  <si>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</si>
  <si>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</si>
  <si>
    <t>Token Embeddings
+
Decoder 123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</si>
  <si>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F03</t>
    </r>
  </si>
  <si>
    <t>F03_TE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</si>
  <si>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32.47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</si>
  <si>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M12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</si>
  <si>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40.65</t>
    </r>
  </si>
  <si>
    <t>Decoder 3</t>
  </si>
  <si>
    <t>M12_E1.h5</t>
  </si>
  <si>
    <t>M12_E12.h5</t>
  </si>
  <si>
    <t>M12_E123</t>
  </si>
  <si>
    <t>M12_E1234</t>
  </si>
  <si>
    <t>M12_E12345</t>
  </si>
  <si>
    <t>M12_TE</t>
  </si>
  <si>
    <t>M12_T3+D123</t>
  </si>
  <si>
    <t>M12_T3+D12</t>
  </si>
  <si>
    <t>M12_D3</t>
  </si>
  <si>
    <t>M12_T3+D1</t>
  </si>
  <si>
    <t>F02_E1.h5</t>
  </si>
  <si>
    <t>F02_E12.h5</t>
  </si>
  <si>
    <t>F02_E123</t>
  </si>
  <si>
    <t>F02_E1234</t>
  </si>
  <si>
    <t>F02_E12345</t>
  </si>
  <si>
    <t>F02_t3</t>
  </si>
  <si>
    <t>F02_T3+D123</t>
  </si>
  <si>
    <t>F02_T3+D12</t>
  </si>
  <si>
    <t>F02_T3+D1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</si>
  <si>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28.37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</si>
  <si>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M01</t>
    </r>
  </si>
  <si>
    <t>M01_E1.h5</t>
  </si>
  <si>
    <t>M01_E12.h5</t>
  </si>
  <si>
    <t>M01_E123</t>
  </si>
  <si>
    <t>M01_E1234</t>
  </si>
  <si>
    <t>M01_E12345</t>
  </si>
  <si>
    <t>M01_TE</t>
  </si>
  <si>
    <t>M01_T3+D123</t>
  </si>
  <si>
    <t>M01_T3+D12</t>
  </si>
  <si>
    <t>M01_T3+D1</t>
  </si>
  <si>
    <t>M01_D3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</si>
  <si>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M07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</si>
  <si>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69.46</t>
    </r>
  </si>
  <si>
    <t>M07_E1.h5</t>
  </si>
  <si>
    <t>M07_E12.h5</t>
  </si>
  <si>
    <t>M07_E123</t>
  </si>
  <si>
    <t>M07_E1234</t>
  </si>
  <si>
    <t>M07_E12345</t>
  </si>
  <si>
    <t>M07_TE</t>
  </si>
  <si>
    <t>M07_T3+D123</t>
  </si>
  <si>
    <t>M07_T3+D12</t>
  </si>
  <si>
    <t>M07_T3+D1</t>
  </si>
  <si>
    <t>&lt;__main__.DisplayOutputs object at 0x7fcfe04bb910&gt;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</si>
  <si>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M16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</si>
  <si>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55.91</t>
    </r>
  </si>
  <si>
    <t>M16_E1.h5</t>
  </si>
  <si>
    <t>M16_E12.h5</t>
  </si>
  <si>
    <t>M16_E123</t>
  </si>
  <si>
    <t>M16_E1234</t>
  </si>
  <si>
    <t>M16_E12345</t>
  </si>
  <si>
    <t>M16_TE</t>
  </si>
  <si>
    <t>M16_T3+D123</t>
  </si>
  <si>
    <t>M16_T3+D12</t>
  </si>
  <si>
    <t>M16_T3+D1</t>
  </si>
  <si>
    <t>M16_D3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</si>
  <si>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M05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</si>
  <si>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Mild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</si>
  <si>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64.95</t>
    </r>
  </si>
  <si>
    <t>M05_E1.h5</t>
  </si>
  <si>
    <t>M05_E12.h5</t>
  </si>
  <si>
    <t>M05_E123</t>
  </si>
  <si>
    <t>M05_E1234</t>
  </si>
  <si>
    <t>M05_E12345</t>
  </si>
  <si>
    <t>M05_TE</t>
  </si>
  <si>
    <t>M05_T3+D1</t>
  </si>
  <si>
    <t>M05_T3+D12</t>
  </si>
  <si>
    <t>M05_T3+D123</t>
  </si>
  <si>
    <t>M05_D3</t>
  </si>
  <si>
    <t>&lt;__main__.DisplayOutputs object at 0x7fa64414db20&gt;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</si>
</sst>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6.25</c:v>
                </c:pt>
                <c:pt idx="1">
                  <c:v>17.1875</c:v>
                </c:pt>
                <c:pt idx="2">
                  <c:v>18.75</c:v>
                </c:pt>
                <c:pt idx="3">
                  <c:v>23.4375</c:v>
                </c:pt>
                <c:pt idx="4">
                  <c:v>32.8125</c:v>
                </c:pt>
                <c:pt idx="5">
                  <c:v>34.375</c:v>
                </c:pt>
                <c:pt idx="6">
                  <c:v>35.9375</c:v>
                </c:pt>
                <c:pt idx="7">
                  <c:v>34.375</c:v>
                </c:pt>
                <c:pt idx="8">
                  <c:v>35.9375</c:v>
                </c:pt>
                <c:pt idx="9">
                  <c:v>35.9375</c:v>
                </c:pt>
                <c:pt idx="10">
                  <c:v>42.1875</c:v>
                </c:pt>
                <c:pt idx="11">
                  <c:v>43.75</c:v>
                </c:pt>
                <c:pt idx="12">
                  <c:v>34.375</c:v>
                </c:pt>
                <c:pt idx="13">
                  <c:v>39.0625</c:v>
                </c:pt>
                <c:pt idx="14">
                  <c:v>39.0625</c:v>
                </c:pt>
                <c:pt idx="15">
                  <c:v>42.1875</c:v>
                </c:pt>
                <c:pt idx="16">
                  <c:v>42.1875</c:v>
                </c:pt>
                <c:pt idx="17">
                  <c:v>31.25</c:v>
                </c:pt>
                <c:pt idx="18">
                  <c:v>40.625</c:v>
                </c:pt>
                <c:pt idx="19">
                  <c:v>50</c:v>
                </c:pt>
                <c:pt idx="20">
                  <c:v>56.25</c:v>
                </c:pt>
                <c:pt idx="21">
                  <c:v>48.4375</c:v>
                </c:pt>
                <c:pt idx="22">
                  <c:v>53.125</c:v>
                </c:pt>
                <c:pt idx="23">
                  <c:v>53.125</c:v>
                </c:pt>
                <c:pt idx="24">
                  <c:v>53.125</c:v>
                </c:pt>
                <c:pt idx="25">
                  <c:v>53.125</c:v>
                </c:pt>
                <c:pt idx="26">
                  <c:v>53.125</c:v>
                </c:pt>
                <c:pt idx="27">
                  <c:v>53.125</c:v>
                </c:pt>
                <c:pt idx="28">
                  <c:v>51.5625</c:v>
                </c:pt>
                <c:pt idx="29">
                  <c:v>50</c:v>
                </c:pt>
                <c:pt idx="30">
                  <c:v>51.5625</c:v>
                </c:pt>
                <c:pt idx="31">
                  <c:v>51.5625</c:v>
                </c:pt>
                <c:pt idx="32">
                  <c:v>51.5625</c:v>
                </c:pt>
                <c:pt idx="33">
                  <c:v>51.5625</c:v>
                </c:pt>
                <c:pt idx="34">
                  <c:v>51.5625</c:v>
                </c:pt>
                <c:pt idx="35">
                  <c:v>51.5625</c:v>
                </c:pt>
                <c:pt idx="36">
                  <c:v>51.5625</c:v>
                </c:pt>
                <c:pt idx="37">
                  <c:v>51.5625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51.5625</c:v>
                </c:pt>
                <c:pt idx="49">
                  <c:v>51.5625</c:v>
                </c:pt>
                <c:pt idx="50">
                  <c:v>51.5625</c:v>
                </c:pt>
                <c:pt idx="51">
                  <c:v>51.5625</c:v>
                </c:pt>
                <c:pt idx="52">
                  <c:v>51.5625</c:v>
                </c:pt>
                <c:pt idx="53">
                  <c:v>51.5625</c:v>
                </c:pt>
                <c:pt idx="54">
                  <c:v>51.5625</c:v>
                </c:pt>
                <c:pt idx="55">
                  <c:v>51.5625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51.5625</c:v>
                </c:pt>
                <c:pt idx="88">
                  <c:v>51.5625</c:v>
                </c:pt>
                <c:pt idx="89">
                  <c:v>51.5625</c:v>
                </c:pt>
                <c:pt idx="90">
                  <c:v>51.5625</c:v>
                </c:pt>
                <c:pt idx="91">
                  <c:v>51.5625</c:v>
                </c:pt>
                <c:pt idx="92">
                  <c:v>51.5625</c:v>
                </c:pt>
                <c:pt idx="93">
                  <c:v>51.5625</c:v>
                </c:pt>
                <c:pt idx="94">
                  <c:v>51.5625</c:v>
                </c:pt>
                <c:pt idx="95">
                  <c:v>51.5625</c:v>
                </c:pt>
                <c:pt idx="96">
                  <c:v>51.5625</c:v>
                </c:pt>
                <c:pt idx="97">
                  <c:v>51.5625</c:v>
                </c:pt>
                <c:pt idx="98">
                  <c:v>51.5625</c:v>
                </c:pt>
                <c:pt idx="99">
                  <c:v>51.5625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17" Type="http://schemas.openxmlformats.org/officeDocument/2006/relationships/image" Target="../media/image35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2.png"/><Relationship Id="rId13" Type="http://schemas.openxmlformats.org/officeDocument/2006/relationships/image" Target="../media/image67.png"/><Relationship Id="rId18" Type="http://schemas.openxmlformats.org/officeDocument/2006/relationships/image" Target="../media/image72.png"/><Relationship Id="rId3" Type="http://schemas.openxmlformats.org/officeDocument/2006/relationships/image" Target="../media/image57.png"/><Relationship Id="rId7" Type="http://schemas.openxmlformats.org/officeDocument/2006/relationships/image" Target="../media/image61.png"/><Relationship Id="rId12" Type="http://schemas.openxmlformats.org/officeDocument/2006/relationships/image" Target="../media/image66.png"/><Relationship Id="rId17" Type="http://schemas.openxmlformats.org/officeDocument/2006/relationships/image" Target="../media/image71.png"/><Relationship Id="rId2" Type="http://schemas.openxmlformats.org/officeDocument/2006/relationships/image" Target="../media/image56.png"/><Relationship Id="rId16" Type="http://schemas.openxmlformats.org/officeDocument/2006/relationships/image" Target="../media/image70.png"/><Relationship Id="rId20" Type="http://schemas.openxmlformats.org/officeDocument/2006/relationships/image" Target="../media/image74.png"/><Relationship Id="rId1" Type="http://schemas.openxmlformats.org/officeDocument/2006/relationships/image" Target="../media/image55.png"/><Relationship Id="rId6" Type="http://schemas.openxmlformats.org/officeDocument/2006/relationships/image" Target="../media/image60.png"/><Relationship Id="rId11" Type="http://schemas.openxmlformats.org/officeDocument/2006/relationships/image" Target="../media/image65.png"/><Relationship Id="rId5" Type="http://schemas.openxmlformats.org/officeDocument/2006/relationships/image" Target="../media/image59.png"/><Relationship Id="rId15" Type="http://schemas.openxmlformats.org/officeDocument/2006/relationships/image" Target="../media/image69.png"/><Relationship Id="rId10" Type="http://schemas.openxmlformats.org/officeDocument/2006/relationships/image" Target="../media/image64.png"/><Relationship Id="rId19" Type="http://schemas.openxmlformats.org/officeDocument/2006/relationships/image" Target="../media/image73.png"/><Relationship Id="rId4" Type="http://schemas.openxmlformats.org/officeDocument/2006/relationships/image" Target="../media/image58.png"/><Relationship Id="rId9" Type="http://schemas.openxmlformats.org/officeDocument/2006/relationships/image" Target="../media/image63.png"/><Relationship Id="rId14" Type="http://schemas.openxmlformats.org/officeDocument/2006/relationships/image" Target="../media/image68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2.png"/><Relationship Id="rId13" Type="http://schemas.openxmlformats.org/officeDocument/2006/relationships/image" Target="../media/image87.png"/><Relationship Id="rId18" Type="http://schemas.openxmlformats.org/officeDocument/2006/relationships/image" Target="../media/image92.png"/><Relationship Id="rId3" Type="http://schemas.openxmlformats.org/officeDocument/2006/relationships/image" Target="../media/image77.png"/><Relationship Id="rId7" Type="http://schemas.openxmlformats.org/officeDocument/2006/relationships/image" Target="../media/image81.png"/><Relationship Id="rId12" Type="http://schemas.openxmlformats.org/officeDocument/2006/relationships/image" Target="../media/image86.png"/><Relationship Id="rId17" Type="http://schemas.openxmlformats.org/officeDocument/2006/relationships/image" Target="../media/image91.png"/><Relationship Id="rId2" Type="http://schemas.openxmlformats.org/officeDocument/2006/relationships/image" Target="../media/image76.png"/><Relationship Id="rId16" Type="http://schemas.openxmlformats.org/officeDocument/2006/relationships/image" Target="../media/image90.png"/><Relationship Id="rId20" Type="http://schemas.openxmlformats.org/officeDocument/2006/relationships/image" Target="../media/image94.png"/><Relationship Id="rId1" Type="http://schemas.openxmlformats.org/officeDocument/2006/relationships/image" Target="../media/image75.png"/><Relationship Id="rId6" Type="http://schemas.openxmlformats.org/officeDocument/2006/relationships/image" Target="../media/image80.png"/><Relationship Id="rId11" Type="http://schemas.openxmlformats.org/officeDocument/2006/relationships/image" Target="../media/image85.png"/><Relationship Id="rId5" Type="http://schemas.openxmlformats.org/officeDocument/2006/relationships/image" Target="../media/image79.png"/><Relationship Id="rId15" Type="http://schemas.openxmlformats.org/officeDocument/2006/relationships/image" Target="../media/image89.png"/><Relationship Id="rId10" Type="http://schemas.openxmlformats.org/officeDocument/2006/relationships/image" Target="../media/image84.png"/><Relationship Id="rId19" Type="http://schemas.openxmlformats.org/officeDocument/2006/relationships/image" Target="../media/image93.png"/><Relationship Id="rId4" Type="http://schemas.openxmlformats.org/officeDocument/2006/relationships/image" Target="../media/image78.png"/><Relationship Id="rId9" Type="http://schemas.openxmlformats.org/officeDocument/2006/relationships/image" Target="../media/image83.png"/><Relationship Id="rId14" Type="http://schemas.openxmlformats.org/officeDocument/2006/relationships/image" Target="../media/image8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2.png"/><Relationship Id="rId13" Type="http://schemas.openxmlformats.org/officeDocument/2006/relationships/image" Target="../media/image107.png"/><Relationship Id="rId18" Type="http://schemas.openxmlformats.org/officeDocument/2006/relationships/image" Target="../media/image112.png"/><Relationship Id="rId3" Type="http://schemas.openxmlformats.org/officeDocument/2006/relationships/image" Target="../media/image97.png"/><Relationship Id="rId7" Type="http://schemas.openxmlformats.org/officeDocument/2006/relationships/image" Target="../media/image101.png"/><Relationship Id="rId12" Type="http://schemas.openxmlformats.org/officeDocument/2006/relationships/image" Target="../media/image106.png"/><Relationship Id="rId17" Type="http://schemas.openxmlformats.org/officeDocument/2006/relationships/image" Target="../media/image111.png"/><Relationship Id="rId2" Type="http://schemas.openxmlformats.org/officeDocument/2006/relationships/image" Target="../media/image96.png"/><Relationship Id="rId16" Type="http://schemas.openxmlformats.org/officeDocument/2006/relationships/image" Target="../media/image110.png"/><Relationship Id="rId20" Type="http://schemas.openxmlformats.org/officeDocument/2006/relationships/image" Target="../media/image114.png"/><Relationship Id="rId1" Type="http://schemas.openxmlformats.org/officeDocument/2006/relationships/image" Target="../media/image95.png"/><Relationship Id="rId6" Type="http://schemas.openxmlformats.org/officeDocument/2006/relationships/image" Target="../media/image100.png"/><Relationship Id="rId11" Type="http://schemas.openxmlformats.org/officeDocument/2006/relationships/image" Target="../media/image105.png"/><Relationship Id="rId5" Type="http://schemas.openxmlformats.org/officeDocument/2006/relationships/image" Target="../media/image99.png"/><Relationship Id="rId15" Type="http://schemas.openxmlformats.org/officeDocument/2006/relationships/image" Target="../media/image109.png"/><Relationship Id="rId10" Type="http://schemas.openxmlformats.org/officeDocument/2006/relationships/image" Target="../media/image104.png"/><Relationship Id="rId19" Type="http://schemas.openxmlformats.org/officeDocument/2006/relationships/image" Target="../media/image113.png"/><Relationship Id="rId4" Type="http://schemas.openxmlformats.org/officeDocument/2006/relationships/image" Target="../media/image98.png"/><Relationship Id="rId9" Type="http://schemas.openxmlformats.org/officeDocument/2006/relationships/image" Target="../media/image103.png"/><Relationship Id="rId14" Type="http://schemas.openxmlformats.org/officeDocument/2006/relationships/image" Target="../media/image108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2.png"/><Relationship Id="rId13" Type="http://schemas.openxmlformats.org/officeDocument/2006/relationships/image" Target="../media/image127.png"/><Relationship Id="rId18" Type="http://schemas.openxmlformats.org/officeDocument/2006/relationships/image" Target="../media/image132.png"/><Relationship Id="rId3" Type="http://schemas.openxmlformats.org/officeDocument/2006/relationships/image" Target="../media/image117.png"/><Relationship Id="rId7" Type="http://schemas.openxmlformats.org/officeDocument/2006/relationships/image" Target="../media/image121.png"/><Relationship Id="rId12" Type="http://schemas.openxmlformats.org/officeDocument/2006/relationships/image" Target="../media/image126.png"/><Relationship Id="rId17" Type="http://schemas.openxmlformats.org/officeDocument/2006/relationships/image" Target="../media/image131.png"/><Relationship Id="rId2" Type="http://schemas.openxmlformats.org/officeDocument/2006/relationships/image" Target="../media/image116.png"/><Relationship Id="rId16" Type="http://schemas.openxmlformats.org/officeDocument/2006/relationships/image" Target="../media/image130.png"/><Relationship Id="rId20" Type="http://schemas.openxmlformats.org/officeDocument/2006/relationships/image" Target="../media/image134.png"/><Relationship Id="rId1" Type="http://schemas.openxmlformats.org/officeDocument/2006/relationships/image" Target="../media/image115.png"/><Relationship Id="rId6" Type="http://schemas.openxmlformats.org/officeDocument/2006/relationships/image" Target="../media/image120.png"/><Relationship Id="rId11" Type="http://schemas.openxmlformats.org/officeDocument/2006/relationships/image" Target="../media/image125.png"/><Relationship Id="rId5" Type="http://schemas.openxmlformats.org/officeDocument/2006/relationships/image" Target="../media/image119.png"/><Relationship Id="rId15" Type="http://schemas.openxmlformats.org/officeDocument/2006/relationships/image" Target="../media/image129.png"/><Relationship Id="rId10" Type="http://schemas.openxmlformats.org/officeDocument/2006/relationships/image" Target="../media/image124.png"/><Relationship Id="rId19" Type="http://schemas.openxmlformats.org/officeDocument/2006/relationships/image" Target="../media/image133.png"/><Relationship Id="rId4" Type="http://schemas.openxmlformats.org/officeDocument/2006/relationships/image" Target="../media/image118.png"/><Relationship Id="rId9" Type="http://schemas.openxmlformats.org/officeDocument/2006/relationships/image" Target="../media/image123.png"/><Relationship Id="rId14" Type="http://schemas.openxmlformats.org/officeDocument/2006/relationships/image" Target="../media/image128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2.png"/><Relationship Id="rId13" Type="http://schemas.openxmlformats.org/officeDocument/2006/relationships/image" Target="../media/image147.png"/><Relationship Id="rId3" Type="http://schemas.openxmlformats.org/officeDocument/2006/relationships/image" Target="../media/image137.png"/><Relationship Id="rId7" Type="http://schemas.openxmlformats.org/officeDocument/2006/relationships/image" Target="../media/image141.png"/><Relationship Id="rId12" Type="http://schemas.openxmlformats.org/officeDocument/2006/relationships/image" Target="../media/image146.png"/><Relationship Id="rId2" Type="http://schemas.openxmlformats.org/officeDocument/2006/relationships/image" Target="../media/image136.png"/><Relationship Id="rId1" Type="http://schemas.openxmlformats.org/officeDocument/2006/relationships/image" Target="../media/image135.png"/><Relationship Id="rId6" Type="http://schemas.openxmlformats.org/officeDocument/2006/relationships/image" Target="../media/image140.png"/><Relationship Id="rId11" Type="http://schemas.openxmlformats.org/officeDocument/2006/relationships/image" Target="../media/image145.png"/><Relationship Id="rId5" Type="http://schemas.openxmlformats.org/officeDocument/2006/relationships/image" Target="../media/image139.png"/><Relationship Id="rId10" Type="http://schemas.openxmlformats.org/officeDocument/2006/relationships/image" Target="../media/image144.png"/><Relationship Id="rId4" Type="http://schemas.openxmlformats.org/officeDocument/2006/relationships/image" Target="../media/image138.png"/><Relationship Id="rId9" Type="http://schemas.openxmlformats.org/officeDocument/2006/relationships/image" Target="../media/image143.png"/><Relationship Id="rId14" Type="http://schemas.openxmlformats.org/officeDocument/2006/relationships/image" Target="../media/image14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176213</xdr:colOff>
      <xdr:row>4</xdr:row>
      <xdr:rowOff>90487</xdr:rowOff>
    </xdr:from>
    <xdr:to>
      <xdr:col>8</xdr:col>
      <xdr:colOff>481012</xdr:colOff>
      <xdr:row>12</xdr:row>
      <xdr:rowOff>66450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D18D1-205F-1C2D-F93F-668EFB9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388" y="814387"/>
          <a:ext cx="2395537" cy="1423763"/>
        </a:xfrm>
        <a:prstGeom prst="rect">
          <a:avLst/>
        </a:prstGeom>
      </xdr:spPr>
    </xdr:pic>
    <xdr:clientData/>
  </xdr:twoCellAnchor>
  <xdr:twoCellAnchor editAs="oneCell">
    <xdr:from>
      <xdr:col>3</xdr:col>
      <xdr:colOff>173037</xdr:colOff>
      <xdr:row>4</xdr:row>
      <xdr:rowOff>47625</xdr:rowOff>
    </xdr:from>
    <xdr:to>
      <xdr:col>5</xdr:col>
      <xdr:colOff>561975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F542F-8A01-BDE9-C01E-D3AFE3BE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771525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91909</xdr:colOff>
      <xdr:row>13</xdr:row>
      <xdr:rowOff>91908</xdr:rowOff>
    </xdr:from>
    <xdr:to>
      <xdr:col>8</xdr:col>
      <xdr:colOff>476248</xdr:colOff>
      <xdr:row>21</xdr:row>
      <xdr:rowOff>111461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7A9C6-2FB1-BDC1-BB02-D120BE4E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935" y="2481513"/>
          <a:ext cx="2481511" cy="1490080"/>
        </a:xfrm>
        <a:prstGeom prst="rect">
          <a:avLst/>
        </a:prstGeom>
      </xdr:spPr>
    </xdr:pic>
    <xdr:clientData/>
  </xdr:twoCellAnchor>
  <xdr:twoCellAnchor editAs="oneCell">
    <xdr:from>
      <xdr:col>3</xdr:col>
      <xdr:colOff>181030</xdr:colOff>
      <xdr:row>13</xdr:row>
      <xdr:rowOff>108618</xdr:rowOff>
    </xdr:from>
    <xdr:to>
      <xdr:col>5</xdr:col>
      <xdr:colOff>495747</xdr:colOff>
      <xdr:row>21</xdr:row>
      <xdr:rowOff>108618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682DDE-56F8-2ED4-A88D-2801CA2F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60" y="2498223"/>
          <a:ext cx="1960703" cy="1470527"/>
        </a:xfrm>
        <a:prstGeom prst="rect">
          <a:avLst/>
        </a:prstGeom>
      </xdr:spPr>
    </xdr:pic>
    <xdr:clientData/>
  </xdr:twoCellAnchor>
  <xdr:twoCellAnchor editAs="oneCell">
    <xdr:from>
      <xdr:col>6</xdr:col>
      <xdr:colOff>185567</xdr:colOff>
      <xdr:row>22</xdr:row>
      <xdr:rowOff>125328</xdr:rowOff>
    </xdr:from>
    <xdr:to>
      <xdr:col>8</xdr:col>
      <xdr:colOff>459538</xdr:colOff>
      <xdr:row>30</xdr:row>
      <xdr:rowOff>38432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0BB20-4FB8-5CB9-977A-1D1853910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3593" y="4169275"/>
          <a:ext cx="2371143" cy="1383631"/>
        </a:xfrm>
        <a:prstGeom prst="rect">
          <a:avLst/>
        </a:prstGeom>
      </xdr:spPr>
    </xdr:pic>
    <xdr:clientData/>
  </xdr:twoCellAnchor>
  <xdr:twoCellAnchor editAs="oneCell">
    <xdr:from>
      <xdr:col>3</xdr:col>
      <xdr:colOff>138515</xdr:colOff>
      <xdr:row>22</xdr:row>
      <xdr:rowOff>116973</xdr:rowOff>
    </xdr:from>
    <xdr:to>
      <xdr:col>5</xdr:col>
      <xdr:colOff>392697</xdr:colOff>
      <xdr:row>30</xdr:row>
      <xdr:rowOff>75957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A69B55-40A4-1EB0-69C3-D6716E6F8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845" y="4160920"/>
          <a:ext cx="1900168" cy="1429511"/>
        </a:xfrm>
        <a:prstGeom prst="rect">
          <a:avLst/>
        </a:prstGeom>
      </xdr:spPr>
    </xdr:pic>
    <xdr:clientData/>
  </xdr:twoCellAnchor>
  <xdr:twoCellAnchor editAs="oneCell">
    <xdr:from>
      <xdr:col>6</xdr:col>
      <xdr:colOff>211667</xdr:colOff>
      <xdr:row>31</xdr:row>
      <xdr:rowOff>116416</xdr:rowOff>
    </xdr:from>
    <xdr:to>
      <xdr:col>8</xdr:col>
      <xdr:colOff>539750</xdr:colOff>
      <xdr:row>39</xdr:row>
      <xdr:rowOff>96494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783FC4-5C91-2750-30CB-B365A8DC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1" y="5693834"/>
          <a:ext cx="2412999" cy="1419411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31</xdr:row>
      <xdr:rowOff>84666</xdr:rowOff>
    </xdr:from>
    <xdr:to>
      <xdr:col>5</xdr:col>
      <xdr:colOff>507999</xdr:colOff>
      <xdr:row>39</xdr:row>
      <xdr:rowOff>137582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285E25-F920-53F6-C1F0-CCAAAD106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5662084"/>
          <a:ext cx="1989665" cy="1492249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40</xdr:row>
      <xdr:rowOff>63500</xdr:rowOff>
    </xdr:from>
    <xdr:to>
      <xdr:col>8</xdr:col>
      <xdr:colOff>398916</xdr:colOff>
      <xdr:row>48</xdr:row>
      <xdr:rowOff>74083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0046E3-6FA1-4D8C-DD03-37AF912EA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62084" y="7260167"/>
          <a:ext cx="2420332" cy="1449916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40</xdr:row>
      <xdr:rowOff>116417</xdr:rowOff>
    </xdr:from>
    <xdr:to>
      <xdr:col>5</xdr:col>
      <xdr:colOff>359834</xdr:colOff>
      <xdr:row>48</xdr:row>
      <xdr:rowOff>74084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064442-84FE-4DA7-14AE-F9680BA6A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0167" y="7313084"/>
          <a:ext cx="1862667" cy="1397000"/>
        </a:xfrm>
        <a:prstGeom prst="rect">
          <a:avLst/>
        </a:prstGeom>
      </xdr:spPr>
    </xdr:pic>
    <xdr:clientData/>
  </xdr:twoCellAnchor>
  <xdr:twoCellAnchor editAs="oneCell">
    <xdr:from>
      <xdr:col>6</xdr:col>
      <xdr:colOff>84667</xdr:colOff>
      <xdr:row>49</xdr:row>
      <xdr:rowOff>31751</xdr:rowOff>
    </xdr:from>
    <xdr:to>
      <xdr:col>8</xdr:col>
      <xdr:colOff>635000</xdr:colOff>
      <xdr:row>57</xdr:row>
      <xdr:rowOff>146540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3DF23D-66FE-FA39-CA88-D0FB29038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83251" y="8847669"/>
          <a:ext cx="2635249" cy="1554122"/>
        </a:xfrm>
        <a:prstGeom prst="rect">
          <a:avLst/>
        </a:prstGeom>
      </xdr:spPr>
    </xdr:pic>
    <xdr:clientData/>
  </xdr:twoCellAnchor>
  <xdr:twoCellAnchor editAs="oneCell">
    <xdr:from>
      <xdr:col>3</xdr:col>
      <xdr:colOff>148166</xdr:colOff>
      <xdr:row>49</xdr:row>
      <xdr:rowOff>52916</xdr:rowOff>
    </xdr:from>
    <xdr:to>
      <xdr:col>5</xdr:col>
      <xdr:colOff>486833</xdr:colOff>
      <xdr:row>57</xdr:row>
      <xdr:rowOff>97895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58AFCA-7CC1-C865-EEFB-0CA24741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0750" y="8868834"/>
          <a:ext cx="1979083" cy="1484312"/>
        </a:xfrm>
        <a:prstGeom prst="rect">
          <a:avLst/>
        </a:prstGeom>
      </xdr:spPr>
    </xdr:pic>
    <xdr:clientData/>
  </xdr:twoCellAnchor>
  <xdr:twoCellAnchor editAs="oneCell">
    <xdr:from>
      <xdr:col>6</xdr:col>
      <xdr:colOff>42334</xdr:colOff>
      <xdr:row>58</xdr:row>
      <xdr:rowOff>52917</xdr:rowOff>
    </xdr:from>
    <xdr:to>
      <xdr:col>8</xdr:col>
      <xdr:colOff>513542</xdr:colOff>
      <xdr:row>66</xdr:row>
      <xdr:rowOff>127000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22AB67-3A5F-A805-B6A4-572CDBEB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40918" y="10488084"/>
          <a:ext cx="2556124" cy="1513416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58</xdr:row>
      <xdr:rowOff>137583</xdr:rowOff>
    </xdr:from>
    <xdr:to>
      <xdr:col>5</xdr:col>
      <xdr:colOff>405695</xdr:colOff>
      <xdr:row>66</xdr:row>
      <xdr:rowOff>137583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9B7C66F-CB2E-653A-AA44-C5D7B3F6D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9584" y="10572750"/>
          <a:ext cx="1919111" cy="1439333"/>
        </a:xfrm>
        <a:prstGeom prst="rect">
          <a:avLst/>
        </a:prstGeom>
      </xdr:spPr>
    </xdr:pic>
    <xdr:clientData/>
  </xdr:twoCellAnchor>
  <xdr:twoCellAnchor editAs="oneCell">
    <xdr:from>
      <xdr:col>6</xdr:col>
      <xdr:colOff>148166</xdr:colOff>
      <xdr:row>67</xdr:row>
      <xdr:rowOff>74083</xdr:rowOff>
    </xdr:from>
    <xdr:to>
      <xdr:col>8</xdr:col>
      <xdr:colOff>560917</xdr:colOff>
      <xdr:row>75</xdr:row>
      <xdr:rowOff>112244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6274132-7DB2-1885-6777-2E262573F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46750" y="12128501"/>
          <a:ext cx="2497667" cy="1477494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67</xdr:row>
      <xdr:rowOff>63501</xdr:rowOff>
    </xdr:from>
    <xdr:to>
      <xdr:col>5</xdr:col>
      <xdr:colOff>564443</xdr:colOff>
      <xdr:row>75</xdr:row>
      <xdr:rowOff>158750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A143F41-1478-73C2-D84F-FD0D20797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12117919"/>
          <a:ext cx="2046109" cy="1534582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76</xdr:row>
      <xdr:rowOff>42334</xdr:rowOff>
    </xdr:from>
    <xdr:to>
      <xdr:col>8</xdr:col>
      <xdr:colOff>465667</xdr:colOff>
      <xdr:row>84</xdr:row>
      <xdr:rowOff>92905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F54A5B9-7996-0943-08F3-B91FB0650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2084" y="13716001"/>
          <a:ext cx="2487083" cy="1489904"/>
        </a:xfrm>
        <a:prstGeom prst="rect">
          <a:avLst/>
        </a:prstGeom>
      </xdr:spPr>
    </xdr:pic>
    <xdr:clientData/>
  </xdr:twoCellAnchor>
  <xdr:twoCellAnchor editAs="oneCell">
    <xdr:from>
      <xdr:col>3</xdr:col>
      <xdr:colOff>201083</xdr:colOff>
      <xdr:row>76</xdr:row>
      <xdr:rowOff>52918</xdr:rowOff>
    </xdr:from>
    <xdr:to>
      <xdr:col>5</xdr:col>
      <xdr:colOff>592667</xdr:colOff>
      <xdr:row>84</xdr:row>
      <xdr:rowOff>137585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8C2776D-CDBF-6FCA-D8FB-C96D2E17A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3667" y="13726585"/>
          <a:ext cx="2032000" cy="152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567447</xdr:colOff>
      <xdr:row>4</xdr:row>
      <xdr:rowOff>141861</xdr:rowOff>
    </xdr:from>
    <xdr:to>
      <xdr:col>4</xdr:col>
      <xdr:colOff>628244</xdr:colOff>
      <xdr:row>12</xdr:row>
      <xdr:rowOff>20265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AB7B37-3F81-9A55-2F6F-381EF211A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1304" y="871435"/>
          <a:ext cx="1783404" cy="1337553"/>
        </a:xfrm>
        <a:prstGeom prst="rect">
          <a:avLst/>
        </a:prstGeom>
      </xdr:spPr>
    </xdr:pic>
    <xdr:clientData/>
  </xdr:twoCellAnchor>
  <xdr:twoCellAnchor editAs="oneCell">
    <xdr:from>
      <xdr:col>6</xdr:col>
      <xdr:colOff>303989</xdr:colOff>
      <xdr:row>5</xdr:row>
      <xdr:rowOff>0</xdr:rowOff>
    </xdr:from>
    <xdr:to>
      <xdr:col>8</xdr:col>
      <xdr:colOff>374919</xdr:colOff>
      <xdr:row>11</xdr:row>
      <xdr:rowOff>171923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8E9701-BD05-1B77-2968-882EDF6E2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7474" y="911968"/>
          <a:ext cx="2158324" cy="1266285"/>
        </a:xfrm>
        <a:prstGeom prst="rect">
          <a:avLst/>
        </a:prstGeom>
      </xdr:spPr>
    </xdr:pic>
    <xdr:clientData/>
  </xdr:twoCellAnchor>
  <xdr:twoCellAnchor editAs="oneCell">
    <xdr:from>
      <xdr:col>3</xdr:col>
      <xdr:colOff>455984</xdr:colOff>
      <xdr:row>13</xdr:row>
      <xdr:rowOff>81064</xdr:rowOff>
    </xdr:from>
    <xdr:to>
      <xdr:col>5</xdr:col>
      <xdr:colOff>101329</xdr:colOff>
      <xdr:row>21</xdr:row>
      <xdr:rowOff>134262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2F5DB3-6B80-6EB3-7D2E-178A2C36E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9841" y="2452181"/>
          <a:ext cx="2016462" cy="1512347"/>
        </a:xfrm>
        <a:prstGeom prst="rect">
          <a:avLst/>
        </a:prstGeom>
      </xdr:spPr>
    </xdr:pic>
    <xdr:clientData/>
  </xdr:twoCellAnchor>
  <xdr:twoCellAnchor editAs="oneCell">
    <xdr:from>
      <xdr:col>6</xdr:col>
      <xdr:colOff>222926</xdr:colOff>
      <xdr:row>13</xdr:row>
      <xdr:rowOff>121595</xdr:rowOff>
    </xdr:from>
    <xdr:to>
      <xdr:col>8</xdr:col>
      <xdr:colOff>466116</xdr:colOff>
      <xdr:row>21</xdr:row>
      <xdr:rowOff>68547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EF7D33-E1A5-537F-A01D-F5DA03864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6411" y="2492712"/>
          <a:ext cx="2330584" cy="1406101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22</xdr:row>
      <xdr:rowOff>131729</xdr:rowOff>
    </xdr:from>
    <xdr:to>
      <xdr:col>8</xdr:col>
      <xdr:colOff>528772</xdr:colOff>
      <xdr:row>30</xdr:row>
      <xdr:rowOff>101330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615AFE-3190-B4F4-CE35-59FAB7DB9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26144" y="4144389"/>
          <a:ext cx="2413507" cy="1428750"/>
        </a:xfrm>
        <a:prstGeom prst="rect">
          <a:avLst/>
        </a:prstGeom>
      </xdr:spPr>
    </xdr:pic>
    <xdr:clientData/>
  </xdr:twoCellAnchor>
  <xdr:twoCellAnchor editAs="oneCell">
    <xdr:from>
      <xdr:col>3</xdr:col>
      <xdr:colOff>577580</xdr:colOff>
      <xdr:row>22</xdr:row>
      <xdr:rowOff>141862</xdr:rowOff>
    </xdr:from>
    <xdr:to>
      <xdr:col>5</xdr:col>
      <xdr:colOff>165504</xdr:colOff>
      <xdr:row>30</xdr:row>
      <xdr:rowOff>151994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9B9776-5ACF-8AAE-0E2E-F45A73521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437" y="4154522"/>
          <a:ext cx="1959041" cy="1469281"/>
        </a:xfrm>
        <a:prstGeom prst="rect">
          <a:avLst/>
        </a:prstGeom>
      </xdr:spPr>
    </xdr:pic>
    <xdr:clientData/>
  </xdr:twoCellAnchor>
  <xdr:twoCellAnchor editAs="oneCell">
    <xdr:from>
      <xdr:col>3</xdr:col>
      <xdr:colOff>618112</xdr:colOff>
      <xdr:row>31</xdr:row>
      <xdr:rowOff>121596</xdr:rowOff>
    </xdr:from>
    <xdr:to>
      <xdr:col>5</xdr:col>
      <xdr:colOff>121595</xdr:colOff>
      <xdr:row>39</xdr:row>
      <xdr:rowOff>68397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2B1C66-786C-0C3F-130E-BBF168795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1969" y="5775798"/>
          <a:ext cx="1874600" cy="1405950"/>
        </a:xfrm>
        <a:prstGeom prst="rect">
          <a:avLst/>
        </a:prstGeom>
      </xdr:spPr>
    </xdr:pic>
    <xdr:clientData/>
  </xdr:twoCellAnchor>
  <xdr:twoCellAnchor editAs="oneCell">
    <xdr:from>
      <xdr:col>6</xdr:col>
      <xdr:colOff>141861</xdr:colOff>
      <xdr:row>31</xdr:row>
      <xdr:rowOff>91195</xdr:rowOff>
    </xdr:from>
    <xdr:to>
      <xdr:col>8</xdr:col>
      <xdr:colOff>455983</xdr:colOff>
      <xdr:row>39</xdr:row>
      <xdr:rowOff>69533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8560D0F-BED9-BB4E-4023-D6F1349FA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65346" y="5745397"/>
          <a:ext cx="2401516" cy="1437487"/>
        </a:xfrm>
        <a:prstGeom prst="rect">
          <a:avLst/>
        </a:prstGeom>
      </xdr:spPr>
    </xdr:pic>
    <xdr:clientData/>
  </xdr:twoCellAnchor>
  <xdr:twoCellAnchor editAs="oneCell">
    <xdr:from>
      <xdr:col>3</xdr:col>
      <xdr:colOff>445851</xdr:colOff>
      <xdr:row>40</xdr:row>
      <xdr:rowOff>60798</xdr:rowOff>
    </xdr:from>
    <xdr:to>
      <xdr:col>5</xdr:col>
      <xdr:colOff>172259</xdr:colOff>
      <xdr:row>48</xdr:row>
      <xdr:rowOff>174792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BF1217-0FF9-081D-A57F-AC675FCA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708" y="7356543"/>
          <a:ext cx="2097525" cy="1573143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40</xdr:row>
      <xdr:rowOff>111463</xdr:rowOff>
    </xdr:from>
    <xdr:to>
      <xdr:col>8</xdr:col>
      <xdr:colOff>537046</xdr:colOff>
      <xdr:row>48</xdr:row>
      <xdr:rowOff>89539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99D8F21-8881-1B4E-A3D6-AB79DBA2C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26144" y="7407208"/>
          <a:ext cx="2421781" cy="1437225"/>
        </a:xfrm>
        <a:prstGeom prst="rect">
          <a:avLst/>
        </a:prstGeom>
      </xdr:spPr>
    </xdr:pic>
    <xdr:clientData/>
  </xdr:twoCellAnchor>
  <xdr:twoCellAnchor editAs="oneCell">
    <xdr:from>
      <xdr:col>6</xdr:col>
      <xdr:colOff>243190</xdr:colOff>
      <xdr:row>49</xdr:row>
      <xdr:rowOff>151996</xdr:rowOff>
    </xdr:from>
    <xdr:to>
      <xdr:col>8</xdr:col>
      <xdr:colOff>409127</xdr:colOff>
      <xdr:row>57</xdr:row>
      <xdr:rowOff>40533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69C501-E9A3-46C1-3740-45E0B223E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66675" y="9089283"/>
          <a:ext cx="2253331" cy="1347686"/>
        </a:xfrm>
        <a:prstGeom prst="rect">
          <a:avLst/>
        </a:prstGeom>
      </xdr:spPr>
    </xdr:pic>
    <xdr:clientData/>
  </xdr:twoCellAnchor>
  <xdr:twoCellAnchor editAs="oneCell">
    <xdr:from>
      <xdr:col>3</xdr:col>
      <xdr:colOff>503270</xdr:colOff>
      <xdr:row>49</xdr:row>
      <xdr:rowOff>10134</xdr:rowOff>
    </xdr:from>
    <xdr:to>
      <xdr:col>5</xdr:col>
      <xdr:colOff>192526</xdr:colOff>
      <xdr:row>57</xdr:row>
      <xdr:rowOff>96265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2D3AC40-2FED-AD1F-E037-C7FE3AB35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7127" y="8947421"/>
          <a:ext cx="2060373" cy="1545280"/>
        </a:xfrm>
        <a:prstGeom prst="rect">
          <a:avLst/>
        </a:prstGeom>
      </xdr:spPr>
    </xdr:pic>
    <xdr:clientData/>
  </xdr:twoCellAnchor>
  <xdr:twoCellAnchor editAs="oneCell">
    <xdr:from>
      <xdr:col>3</xdr:col>
      <xdr:colOff>739707</xdr:colOff>
      <xdr:row>58</xdr:row>
      <xdr:rowOff>121596</xdr:rowOff>
    </xdr:from>
    <xdr:to>
      <xdr:col>5</xdr:col>
      <xdr:colOff>324255</xdr:colOff>
      <xdr:row>66</xdr:row>
      <xdr:rowOff>129196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282EA67-3D2B-940E-68B5-FDBD35FED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3564" y="10700426"/>
          <a:ext cx="1955665" cy="1466749"/>
        </a:xfrm>
        <a:prstGeom prst="rect">
          <a:avLst/>
        </a:prstGeom>
      </xdr:spPr>
    </xdr:pic>
    <xdr:clientData/>
  </xdr:twoCellAnchor>
  <xdr:twoCellAnchor editAs="oneCell">
    <xdr:from>
      <xdr:col>6</xdr:col>
      <xdr:colOff>334388</xdr:colOff>
      <xdr:row>58</xdr:row>
      <xdr:rowOff>162128</xdr:rowOff>
    </xdr:from>
    <xdr:to>
      <xdr:col>8</xdr:col>
      <xdr:colOff>474214</xdr:colOff>
      <xdr:row>66</xdr:row>
      <xdr:rowOff>20266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2CE5C0C-7FCE-B154-9EC2-2C197EF29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457873" y="10740958"/>
          <a:ext cx="2227220" cy="1317287"/>
        </a:xfrm>
        <a:prstGeom prst="rect">
          <a:avLst/>
        </a:prstGeom>
      </xdr:spPr>
    </xdr:pic>
    <xdr:clientData/>
  </xdr:twoCellAnchor>
  <xdr:twoCellAnchor editAs="oneCell">
    <xdr:from>
      <xdr:col>3</xdr:col>
      <xdr:colOff>506649</xdr:colOff>
      <xdr:row>67</xdr:row>
      <xdr:rowOff>60799</xdr:rowOff>
    </xdr:from>
    <xdr:to>
      <xdr:col>5</xdr:col>
      <xdr:colOff>172260</xdr:colOff>
      <xdr:row>75</xdr:row>
      <xdr:rowOff>129196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2BF7AE6-6E1F-636F-CDCA-96C9D4BD6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506" y="12281171"/>
          <a:ext cx="2036728" cy="1527546"/>
        </a:xfrm>
        <a:prstGeom prst="rect">
          <a:avLst/>
        </a:prstGeom>
      </xdr:spPr>
    </xdr:pic>
    <xdr:clientData/>
  </xdr:twoCellAnchor>
  <xdr:twoCellAnchor editAs="oneCell">
    <xdr:from>
      <xdr:col>6</xdr:col>
      <xdr:colOff>172262</xdr:colOff>
      <xdr:row>68</xdr:row>
      <xdr:rowOff>10132</xdr:rowOff>
    </xdr:from>
    <xdr:to>
      <xdr:col>8</xdr:col>
      <xdr:colOff>504334</xdr:colOff>
      <xdr:row>75</xdr:row>
      <xdr:rowOff>121595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3AD493E-5593-F09C-BFC4-241F8AB3C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95747" y="12412898"/>
          <a:ext cx="2419466" cy="1388218"/>
        </a:xfrm>
        <a:prstGeom prst="rect">
          <a:avLst/>
        </a:prstGeom>
      </xdr:spPr>
    </xdr:pic>
    <xdr:clientData/>
  </xdr:twoCellAnchor>
  <xdr:twoCellAnchor editAs="oneCell">
    <xdr:from>
      <xdr:col>6</xdr:col>
      <xdr:colOff>212793</xdr:colOff>
      <xdr:row>76</xdr:row>
      <xdr:rowOff>121596</xdr:rowOff>
    </xdr:from>
    <xdr:to>
      <xdr:col>8</xdr:col>
      <xdr:colOff>468144</xdr:colOff>
      <xdr:row>84</xdr:row>
      <xdr:rowOff>40532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2F277B1-717F-AD92-DC0D-C689D3D9B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336278" y="13983511"/>
          <a:ext cx="2342745" cy="1378085"/>
        </a:xfrm>
        <a:prstGeom prst="rect">
          <a:avLst/>
        </a:prstGeom>
      </xdr:spPr>
    </xdr:pic>
    <xdr:clientData/>
  </xdr:twoCellAnchor>
  <xdr:twoCellAnchor editAs="oneCell">
    <xdr:from>
      <xdr:col>3</xdr:col>
      <xdr:colOff>607978</xdr:colOff>
      <xdr:row>76</xdr:row>
      <xdr:rowOff>111464</xdr:rowOff>
    </xdr:from>
    <xdr:to>
      <xdr:col>5</xdr:col>
      <xdr:colOff>182392</xdr:colOff>
      <xdr:row>84</xdr:row>
      <xdr:rowOff>111463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FC118A4-8046-EAB7-288B-2090703FD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835" y="13973379"/>
          <a:ext cx="1945531" cy="14591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111125</xdr:colOff>
      <xdr:row>4</xdr:row>
      <xdr:rowOff>47625</xdr:rowOff>
    </xdr:from>
    <xdr:to>
      <xdr:col>8</xdr:col>
      <xdr:colOff>523875</xdr:colOff>
      <xdr:row>12</xdr:row>
      <xdr:rowOff>95624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D96238-534C-4343-C3BB-1DD3502B3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777875"/>
          <a:ext cx="2508250" cy="1508499"/>
        </a:xfrm>
        <a:prstGeom prst="rect">
          <a:avLst/>
        </a:prstGeom>
      </xdr:spPr>
    </xdr:pic>
    <xdr:clientData/>
  </xdr:twoCellAnchor>
  <xdr:twoCellAnchor editAs="oneCell">
    <xdr:from>
      <xdr:col>3</xdr:col>
      <xdr:colOff>627062</xdr:colOff>
      <xdr:row>4</xdr:row>
      <xdr:rowOff>166687</xdr:rowOff>
    </xdr:from>
    <xdr:to>
      <xdr:col>5</xdr:col>
      <xdr:colOff>31751</xdr:colOff>
      <xdr:row>12</xdr:row>
      <xdr:rowOff>39688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9E8DE8-5959-DCDD-7D09-4FDB4E40B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0750" y="896937"/>
          <a:ext cx="1778001" cy="1333501"/>
        </a:xfrm>
        <a:prstGeom prst="rect">
          <a:avLst/>
        </a:prstGeom>
      </xdr:spPr>
    </xdr:pic>
    <xdr:clientData/>
  </xdr:twoCellAnchor>
  <xdr:twoCellAnchor editAs="oneCell">
    <xdr:from>
      <xdr:col>3</xdr:col>
      <xdr:colOff>603250</xdr:colOff>
      <xdr:row>13</xdr:row>
      <xdr:rowOff>111126</xdr:rowOff>
    </xdr:from>
    <xdr:to>
      <xdr:col>5</xdr:col>
      <xdr:colOff>134938</xdr:colOff>
      <xdr:row>21</xdr:row>
      <xdr:rowOff>79376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0C0953-1435-91F8-8264-FB15C7BA9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6938" y="2484439"/>
          <a:ext cx="1905000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277812</xdr:colOff>
      <xdr:row>13</xdr:row>
      <xdr:rowOff>127001</xdr:rowOff>
    </xdr:from>
    <xdr:to>
      <xdr:col>8</xdr:col>
      <xdr:colOff>484187</xdr:colOff>
      <xdr:row>21</xdr:row>
      <xdr:rowOff>3421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FA3662-3B26-9FB1-5BC6-EA9A6CEBA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05687" y="2500314"/>
          <a:ext cx="2301875" cy="1336920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</xdr:colOff>
      <xdr:row>22</xdr:row>
      <xdr:rowOff>47626</xdr:rowOff>
    </xdr:from>
    <xdr:to>
      <xdr:col>8</xdr:col>
      <xdr:colOff>476250</xdr:colOff>
      <xdr:row>30</xdr:row>
      <xdr:rowOff>82528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0B6B30-0E2B-C629-FD4C-ADA34838C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99312" y="4064001"/>
          <a:ext cx="2500313" cy="1495402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619126</xdr:colOff>
      <xdr:row>22</xdr:row>
      <xdr:rowOff>111125</xdr:rowOff>
    </xdr:from>
    <xdr:to>
      <xdr:col>5</xdr:col>
      <xdr:colOff>140230</xdr:colOff>
      <xdr:row>30</xdr:row>
      <xdr:rowOff>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E16A04A-7EEF-205E-3EB5-87ABB9B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2814" y="4127500"/>
          <a:ext cx="1894416" cy="1420812"/>
        </a:xfrm>
        <a:prstGeom prst="rect">
          <a:avLst/>
        </a:prstGeom>
      </xdr:spPr>
    </xdr:pic>
    <xdr:clientData/>
  </xdr:twoCellAnchor>
  <xdr:twoCellAnchor editAs="oneCell">
    <xdr:from>
      <xdr:col>6</xdr:col>
      <xdr:colOff>222250</xdr:colOff>
      <xdr:row>31</xdr:row>
      <xdr:rowOff>119064</xdr:rowOff>
    </xdr:from>
    <xdr:to>
      <xdr:col>8</xdr:col>
      <xdr:colOff>456923</xdr:colOff>
      <xdr:row>39</xdr:row>
      <xdr:rowOff>55564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88D852-0669-69A0-684F-816AA6968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50125" y="5778502"/>
          <a:ext cx="2330173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508000</xdr:colOff>
      <xdr:row>31</xdr:row>
      <xdr:rowOff>63500</xdr:rowOff>
    </xdr:from>
    <xdr:to>
      <xdr:col>5</xdr:col>
      <xdr:colOff>187855</xdr:colOff>
      <xdr:row>39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832E2F2-C242-9014-5495-EA19AF368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1688" y="5722938"/>
          <a:ext cx="2053167" cy="1539875"/>
        </a:xfrm>
        <a:prstGeom prst="rect">
          <a:avLst/>
        </a:prstGeom>
      </xdr:spPr>
    </xdr:pic>
    <xdr:clientData/>
  </xdr:twoCellAnchor>
  <xdr:twoCellAnchor editAs="oneCell">
    <xdr:from>
      <xdr:col>3</xdr:col>
      <xdr:colOff>547688</xdr:colOff>
      <xdr:row>40</xdr:row>
      <xdr:rowOff>39689</xdr:rowOff>
    </xdr:from>
    <xdr:to>
      <xdr:col>5</xdr:col>
      <xdr:colOff>190500</xdr:colOff>
      <xdr:row>48</xdr:row>
      <xdr:rowOff>91282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A2535D-5032-616F-AE2B-E64CCE59F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376" y="7342189"/>
          <a:ext cx="2016124" cy="1512093"/>
        </a:xfrm>
        <a:prstGeom prst="rect">
          <a:avLst/>
        </a:prstGeom>
      </xdr:spPr>
    </xdr:pic>
    <xdr:clientData/>
  </xdr:twoCellAnchor>
  <xdr:twoCellAnchor editAs="oneCell">
    <xdr:from>
      <xdr:col>6</xdr:col>
      <xdr:colOff>246062</xdr:colOff>
      <xdr:row>40</xdr:row>
      <xdr:rowOff>111125</xdr:rowOff>
    </xdr:from>
    <xdr:to>
      <xdr:col>8</xdr:col>
      <xdr:colOff>537339</xdr:colOff>
      <xdr:row>48</xdr:row>
      <xdr:rowOff>47625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519F019-F7B8-7122-E786-83928FD6D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73937" y="7413625"/>
          <a:ext cx="2386777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492125</xdr:colOff>
      <xdr:row>49</xdr:row>
      <xdr:rowOff>15876</xdr:rowOff>
    </xdr:from>
    <xdr:to>
      <xdr:col>5</xdr:col>
      <xdr:colOff>174625</xdr:colOff>
      <xdr:row>57</xdr:row>
      <xdr:rowOff>97235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C896F6-AAA5-AB0A-22C7-639864509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3" y="8961439"/>
          <a:ext cx="2055812" cy="1541859"/>
        </a:xfrm>
        <a:prstGeom prst="rect">
          <a:avLst/>
        </a:prstGeom>
      </xdr:spPr>
    </xdr:pic>
    <xdr:clientData/>
  </xdr:twoCellAnchor>
  <xdr:twoCellAnchor editAs="oneCell">
    <xdr:from>
      <xdr:col>6</xdr:col>
      <xdr:colOff>134938</xdr:colOff>
      <xdr:row>49</xdr:row>
      <xdr:rowOff>79375</xdr:rowOff>
    </xdr:from>
    <xdr:to>
      <xdr:col>8</xdr:col>
      <xdr:colOff>523876</xdr:colOff>
      <xdr:row>57</xdr:row>
      <xdr:rowOff>96738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1BE7AB9-67B0-E891-03CD-3D7360653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62813" y="9024938"/>
          <a:ext cx="2484438" cy="1477863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58</xdr:row>
      <xdr:rowOff>31751</xdr:rowOff>
    </xdr:from>
    <xdr:to>
      <xdr:col>5</xdr:col>
      <xdr:colOff>103188</xdr:colOff>
      <xdr:row>66</xdr:row>
      <xdr:rowOff>107157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0E599BF-C19C-FC56-379C-E469B6C4C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2313" y="10620376"/>
          <a:ext cx="2047875" cy="1535906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79375</xdr:rowOff>
    </xdr:from>
    <xdr:to>
      <xdr:col>8</xdr:col>
      <xdr:colOff>468313</xdr:colOff>
      <xdr:row>66</xdr:row>
      <xdr:rowOff>76543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EC1FC29-1D7A-9B4B-998A-01331FFFD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46938" y="10668000"/>
          <a:ext cx="2444750" cy="1457668"/>
        </a:xfrm>
        <a:prstGeom prst="rect">
          <a:avLst/>
        </a:prstGeom>
      </xdr:spPr>
    </xdr:pic>
    <xdr:clientData/>
  </xdr:twoCellAnchor>
  <xdr:twoCellAnchor editAs="oneCell">
    <xdr:from>
      <xdr:col>6</xdr:col>
      <xdr:colOff>166689</xdr:colOff>
      <xdr:row>67</xdr:row>
      <xdr:rowOff>134936</xdr:rowOff>
    </xdr:from>
    <xdr:to>
      <xdr:col>8</xdr:col>
      <xdr:colOff>460375</xdr:colOff>
      <xdr:row>75</xdr:row>
      <xdr:rowOff>91083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A6415DF-A4D5-CBCA-FABB-D4D0886C6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94564" y="12366624"/>
          <a:ext cx="2389186" cy="1416647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500063</xdr:colOff>
      <xdr:row>67</xdr:row>
      <xdr:rowOff>15876</xdr:rowOff>
    </xdr:from>
    <xdr:to>
      <xdr:col>5</xdr:col>
      <xdr:colOff>254001</xdr:colOff>
      <xdr:row>75</xdr:row>
      <xdr:rowOff>150814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70ED547-32F2-A0CE-F3EC-AC71C214B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3751" y="1224756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76</xdr:row>
      <xdr:rowOff>79376</xdr:rowOff>
    </xdr:from>
    <xdr:to>
      <xdr:col>8</xdr:col>
      <xdr:colOff>468313</xdr:colOff>
      <xdr:row>84</xdr:row>
      <xdr:rowOff>63764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AA1C48F-44B9-3D82-F848-6F50BEAB0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938" y="13954126"/>
          <a:ext cx="2444750" cy="1444888"/>
        </a:xfrm>
        <a:prstGeom prst="rect">
          <a:avLst/>
        </a:prstGeom>
      </xdr:spPr>
    </xdr:pic>
    <xdr:clientData/>
  </xdr:twoCellAnchor>
  <xdr:twoCellAnchor editAs="oneCell">
    <xdr:from>
      <xdr:col>3</xdr:col>
      <xdr:colOff>460375</xdr:colOff>
      <xdr:row>76</xdr:row>
      <xdr:rowOff>39687</xdr:rowOff>
    </xdr:from>
    <xdr:to>
      <xdr:col>5</xdr:col>
      <xdr:colOff>193147</xdr:colOff>
      <xdr:row>84</xdr:row>
      <xdr:rowOff>158750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AC63506-AEEA-CCD3-A1D6-2D963FF4F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4063" y="13914437"/>
          <a:ext cx="2106084" cy="1579563"/>
        </a:xfrm>
        <a:prstGeom prst="rect">
          <a:avLst/>
        </a:prstGeom>
      </xdr:spPr>
    </xdr:pic>
    <xdr:clientData/>
  </xdr:twoCellAnchor>
  <xdr:twoCellAnchor editAs="oneCell">
    <xdr:from>
      <xdr:col>3</xdr:col>
      <xdr:colOff>476247</xdr:colOff>
      <xdr:row>85</xdr:row>
      <xdr:rowOff>1</xdr:rowOff>
    </xdr:from>
    <xdr:to>
      <xdr:col>5</xdr:col>
      <xdr:colOff>230185</xdr:colOff>
      <xdr:row>93</xdr:row>
      <xdr:rowOff>134939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7EB67CD-BF33-6B57-94C0-5E75F6E7A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9935" y="1551781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254000</xdr:colOff>
      <xdr:row>85</xdr:row>
      <xdr:rowOff>158750</xdr:rowOff>
    </xdr:from>
    <xdr:to>
      <xdr:col>8</xdr:col>
      <xdr:colOff>351110</xdr:colOff>
      <xdr:row>93</xdr:row>
      <xdr:rowOff>15875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ED29421-FDF7-82D3-D0FE-C95334BE6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81875" y="15676563"/>
          <a:ext cx="2192610" cy="13176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244561</xdr:colOff>
      <xdr:row>4</xdr:row>
      <xdr:rowOff>135152</xdr:rowOff>
    </xdr:from>
    <xdr:to>
      <xdr:col>8</xdr:col>
      <xdr:colOff>456942</xdr:colOff>
      <xdr:row>12</xdr:row>
      <xdr:rowOff>60692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8CA766-CC9E-3F85-7C9A-0BE2FA0F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5439" y="855963"/>
          <a:ext cx="2304021" cy="1367161"/>
        </a:xfrm>
        <a:prstGeom prst="rect">
          <a:avLst/>
        </a:prstGeom>
      </xdr:spPr>
    </xdr:pic>
    <xdr:clientData/>
  </xdr:twoCellAnchor>
  <xdr:twoCellAnchor editAs="oneCell">
    <xdr:from>
      <xdr:col>3</xdr:col>
      <xdr:colOff>489123</xdr:colOff>
      <xdr:row>4</xdr:row>
      <xdr:rowOff>32181</xdr:rowOff>
    </xdr:from>
    <xdr:to>
      <xdr:col>5</xdr:col>
      <xdr:colOff>102974</xdr:colOff>
      <xdr:row>12</xdr:row>
      <xdr:rowOff>82060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AD6872-0F26-B6F1-AE6F-7C5A72A7C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170" y="752992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3</xdr:col>
      <xdr:colOff>559915</xdr:colOff>
      <xdr:row>13</xdr:row>
      <xdr:rowOff>77231</xdr:rowOff>
    </xdr:from>
    <xdr:to>
      <xdr:col>5</xdr:col>
      <xdr:colOff>173766</xdr:colOff>
      <xdr:row>21</xdr:row>
      <xdr:rowOff>127109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C0AC2E-F5D5-7629-2886-5B385FEEE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962" y="2419866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6</xdr:col>
      <xdr:colOff>167332</xdr:colOff>
      <xdr:row>13</xdr:row>
      <xdr:rowOff>38615</xdr:rowOff>
    </xdr:from>
    <xdr:to>
      <xdr:col>8</xdr:col>
      <xdr:colOff>534172</xdr:colOff>
      <xdr:row>21</xdr:row>
      <xdr:rowOff>58165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6247F4-75C6-FBE4-7BE8-175213748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98210" y="2381250"/>
          <a:ext cx="2458480" cy="1461172"/>
        </a:xfrm>
        <a:prstGeom prst="rect">
          <a:avLst/>
        </a:prstGeom>
      </xdr:spPr>
    </xdr:pic>
    <xdr:clientData/>
  </xdr:twoCellAnchor>
  <xdr:twoCellAnchor editAs="oneCell">
    <xdr:from>
      <xdr:col>3</xdr:col>
      <xdr:colOff>508429</xdr:colOff>
      <xdr:row>22</xdr:row>
      <xdr:rowOff>19307</xdr:rowOff>
    </xdr:from>
    <xdr:to>
      <xdr:col>5</xdr:col>
      <xdr:colOff>238124</xdr:colOff>
      <xdr:row>30</xdr:row>
      <xdr:rowOff>156068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A9D8D14-DEC1-358C-06C6-17659E00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476" y="3983766"/>
          <a:ext cx="2104510" cy="1578383"/>
        </a:xfrm>
        <a:prstGeom prst="rect">
          <a:avLst/>
        </a:prstGeom>
      </xdr:spPr>
    </xdr:pic>
    <xdr:clientData/>
  </xdr:twoCellAnchor>
  <xdr:twoCellAnchor editAs="oneCell">
    <xdr:from>
      <xdr:col>6</xdr:col>
      <xdr:colOff>160896</xdr:colOff>
      <xdr:row>22</xdr:row>
      <xdr:rowOff>57922</xdr:rowOff>
    </xdr:from>
    <xdr:to>
      <xdr:col>8</xdr:col>
      <xdr:colOff>495557</xdr:colOff>
      <xdr:row>30</xdr:row>
      <xdr:rowOff>52851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960961C-E95B-2E8E-E2BA-CE8FD948A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91774" y="4022381"/>
          <a:ext cx="2426301" cy="1436551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31</xdr:row>
      <xdr:rowOff>25743</xdr:rowOff>
    </xdr:from>
    <xdr:to>
      <xdr:col>8</xdr:col>
      <xdr:colOff>547294</xdr:colOff>
      <xdr:row>39</xdr:row>
      <xdr:rowOff>135152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368116-F2C5-7BC9-CF78-64538E785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188801" y="5612027"/>
          <a:ext cx="2581011" cy="1551030"/>
        </a:xfrm>
        <a:prstGeom prst="rect">
          <a:avLst/>
        </a:prstGeom>
      </xdr:spPr>
    </xdr:pic>
    <xdr:clientData/>
  </xdr:twoCellAnchor>
  <xdr:twoCellAnchor editAs="oneCell">
    <xdr:from>
      <xdr:col>3</xdr:col>
      <xdr:colOff>534172</xdr:colOff>
      <xdr:row>31</xdr:row>
      <xdr:rowOff>6437</xdr:rowOff>
    </xdr:from>
    <xdr:to>
      <xdr:col>5</xdr:col>
      <xdr:colOff>141586</xdr:colOff>
      <xdr:row>39</xdr:row>
      <xdr:rowOff>51488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9A08B49-5E97-8F08-208A-26C69AEFB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0219" y="5592721"/>
          <a:ext cx="1982229" cy="1486672"/>
        </a:xfrm>
        <a:prstGeom prst="rect">
          <a:avLst/>
        </a:prstGeom>
      </xdr:spPr>
    </xdr:pic>
    <xdr:clientData/>
  </xdr:twoCellAnchor>
  <xdr:twoCellAnchor editAs="oneCell">
    <xdr:from>
      <xdr:col>6</xdr:col>
      <xdr:colOff>128716</xdr:colOff>
      <xdr:row>40</xdr:row>
      <xdr:rowOff>70794</xdr:rowOff>
    </xdr:from>
    <xdr:to>
      <xdr:col>8</xdr:col>
      <xdr:colOff>495556</xdr:colOff>
      <xdr:row>48</xdr:row>
      <xdr:rowOff>105409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88FF22B-417E-6578-FF74-EE1E756FC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59594" y="7278902"/>
          <a:ext cx="2458480" cy="1476237"/>
        </a:xfrm>
        <a:prstGeom prst="rect">
          <a:avLst/>
        </a:prstGeom>
      </xdr:spPr>
    </xdr:pic>
    <xdr:clientData/>
  </xdr:twoCellAnchor>
  <xdr:twoCellAnchor editAs="oneCell">
    <xdr:from>
      <xdr:col>3</xdr:col>
      <xdr:colOff>501993</xdr:colOff>
      <xdr:row>40</xdr:row>
      <xdr:rowOff>109409</xdr:rowOff>
    </xdr:from>
    <xdr:to>
      <xdr:col>5</xdr:col>
      <xdr:colOff>83665</xdr:colOff>
      <xdr:row>48</xdr:row>
      <xdr:rowOff>135152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E4065C1-DB4A-556F-BD32-2991B1785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8040" y="7317517"/>
          <a:ext cx="1956487" cy="1467365"/>
        </a:xfrm>
        <a:prstGeom prst="rect">
          <a:avLst/>
        </a:prstGeom>
      </xdr:spPr>
    </xdr:pic>
    <xdr:clientData/>
  </xdr:twoCellAnchor>
  <xdr:twoCellAnchor editAs="oneCell">
    <xdr:from>
      <xdr:col>3</xdr:col>
      <xdr:colOff>463380</xdr:colOff>
      <xdr:row>49</xdr:row>
      <xdr:rowOff>70795</xdr:rowOff>
    </xdr:from>
    <xdr:to>
      <xdr:col>5</xdr:col>
      <xdr:colOff>87957</xdr:colOff>
      <xdr:row>57</xdr:row>
      <xdr:rowOff>128717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54F0461-EC5F-0887-B4F4-B93095A7E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9427" y="8900727"/>
          <a:ext cx="1999392" cy="1499544"/>
        </a:xfrm>
        <a:prstGeom prst="rect">
          <a:avLst/>
        </a:prstGeom>
      </xdr:spPr>
    </xdr:pic>
    <xdr:clientData/>
  </xdr:twoCellAnchor>
  <xdr:twoCellAnchor editAs="oneCell">
    <xdr:from>
      <xdr:col>6</xdr:col>
      <xdr:colOff>205945</xdr:colOff>
      <xdr:row>49</xdr:row>
      <xdr:rowOff>83666</xdr:rowOff>
    </xdr:from>
    <xdr:to>
      <xdr:col>8</xdr:col>
      <xdr:colOff>532650</xdr:colOff>
      <xdr:row>57</xdr:row>
      <xdr:rowOff>77230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35F9987-B86A-D1BF-866C-041B888DD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36823" y="8913598"/>
          <a:ext cx="2418345" cy="1435186"/>
        </a:xfrm>
        <a:prstGeom prst="rect">
          <a:avLst/>
        </a:prstGeom>
      </xdr:spPr>
    </xdr:pic>
    <xdr:clientData/>
  </xdr:twoCellAnchor>
  <xdr:twoCellAnchor editAs="oneCell">
    <xdr:from>
      <xdr:col>6</xdr:col>
      <xdr:colOff>212382</xdr:colOff>
      <xdr:row>58</xdr:row>
      <xdr:rowOff>135152</xdr:rowOff>
    </xdr:from>
    <xdr:to>
      <xdr:col>8</xdr:col>
      <xdr:colOff>464790</xdr:colOff>
      <xdr:row>66</xdr:row>
      <xdr:rowOff>90102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809597A-CB19-BB9F-73D4-906C2BDB0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43260" y="10586909"/>
          <a:ext cx="2344048" cy="1396571"/>
        </a:xfrm>
        <a:prstGeom prst="rect">
          <a:avLst/>
        </a:prstGeom>
      </xdr:spPr>
    </xdr:pic>
    <xdr:clientData/>
  </xdr:twoCellAnchor>
  <xdr:twoCellAnchor editAs="oneCell">
    <xdr:from>
      <xdr:col>3</xdr:col>
      <xdr:colOff>540608</xdr:colOff>
      <xdr:row>58</xdr:row>
      <xdr:rowOff>102973</xdr:rowOff>
    </xdr:from>
    <xdr:to>
      <xdr:col>5</xdr:col>
      <xdr:colOff>96537</xdr:colOff>
      <xdr:row>66</xdr:row>
      <xdr:rowOff>109410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3DD774F-0227-9704-5FE3-C95D6084B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6655" y="10554730"/>
          <a:ext cx="1930744" cy="1448058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67</xdr:row>
      <xdr:rowOff>57923</xdr:rowOff>
    </xdr:from>
    <xdr:to>
      <xdr:col>8</xdr:col>
      <xdr:colOff>476250</xdr:colOff>
      <xdr:row>75</xdr:row>
      <xdr:rowOff>89286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24693C-1CBF-838C-58AB-5F094DE0D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188801" y="12131504"/>
          <a:ext cx="2509967" cy="1472985"/>
        </a:xfrm>
        <a:prstGeom prst="rect">
          <a:avLst/>
        </a:prstGeom>
      </xdr:spPr>
    </xdr:pic>
    <xdr:clientData/>
  </xdr:twoCellAnchor>
  <xdr:twoCellAnchor editAs="oneCell">
    <xdr:from>
      <xdr:col>3</xdr:col>
      <xdr:colOff>418328</xdr:colOff>
      <xdr:row>67</xdr:row>
      <xdr:rowOff>38616</xdr:rowOff>
    </xdr:from>
    <xdr:to>
      <xdr:col>5</xdr:col>
      <xdr:colOff>154460</xdr:colOff>
      <xdr:row>76</xdr:row>
      <xdr:rowOff>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0184F5F-E8C0-00FF-7EC4-040D0F583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12112197"/>
          <a:ext cx="2110947" cy="1583210"/>
        </a:xfrm>
        <a:prstGeom prst="rect">
          <a:avLst/>
        </a:prstGeom>
      </xdr:spPr>
    </xdr:pic>
    <xdr:clientData/>
  </xdr:twoCellAnchor>
  <xdr:twoCellAnchor editAs="oneCell">
    <xdr:from>
      <xdr:col>6</xdr:col>
      <xdr:colOff>115845</xdr:colOff>
      <xdr:row>76</xdr:row>
      <xdr:rowOff>83666</xdr:rowOff>
    </xdr:from>
    <xdr:to>
      <xdr:col>8</xdr:col>
      <xdr:colOff>480540</xdr:colOff>
      <xdr:row>84</xdr:row>
      <xdr:rowOff>115845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49DA9AC-C591-3166-76A7-66091815D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723" y="13779071"/>
          <a:ext cx="2456335" cy="1473801"/>
        </a:xfrm>
        <a:prstGeom prst="rect">
          <a:avLst/>
        </a:prstGeom>
      </xdr:spPr>
    </xdr:pic>
    <xdr:clientData/>
  </xdr:twoCellAnchor>
  <xdr:twoCellAnchor editAs="oneCell">
    <xdr:from>
      <xdr:col>3</xdr:col>
      <xdr:colOff>444071</xdr:colOff>
      <xdr:row>76</xdr:row>
      <xdr:rowOff>51487</xdr:rowOff>
    </xdr:from>
    <xdr:to>
      <xdr:col>5</xdr:col>
      <xdr:colOff>135152</xdr:colOff>
      <xdr:row>84</xdr:row>
      <xdr:rowOff>159287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9959782-17E0-4D5E-62C8-158BF2767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0118" y="13746892"/>
          <a:ext cx="2065896" cy="1549422"/>
        </a:xfrm>
        <a:prstGeom prst="rect">
          <a:avLst/>
        </a:prstGeom>
      </xdr:spPr>
    </xdr:pic>
    <xdr:clientData/>
  </xdr:twoCellAnchor>
  <xdr:twoCellAnchor editAs="oneCell">
    <xdr:from>
      <xdr:col>3</xdr:col>
      <xdr:colOff>482686</xdr:colOff>
      <xdr:row>85</xdr:row>
      <xdr:rowOff>51487</xdr:rowOff>
    </xdr:from>
    <xdr:to>
      <xdr:col>5</xdr:col>
      <xdr:colOff>141588</xdr:colOff>
      <xdr:row>93</xdr:row>
      <xdr:rowOff>135154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189F99F-4CCF-6896-00A4-813038360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8733" y="15368717"/>
          <a:ext cx="2033717" cy="1525288"/>
        </a:xfrm>
        <a:prstGeom prst="rect">
          <a:avLst/>
        </a:prstGeom>
      </xdr:spPr>
    </xdr:pic>
    <xdr:clientData/>
  </xdr:twoCellAnchor>
  <xdr:twoCellAnchor editAs="oneCell">
    <xdr:from>
      <xdr:col>6</xdr:col>
      <xdr:colOff>141589</xdr:colOff>
      <xdr:row>85</xdr:row>
      <xdr:rowOff>77230</xdr:rowOff>
    </xdr:from>
    <xdr:to>
      <xdr:col>8</xdr:col>
      <xdr:colOff>521301</xdr:colOff>
      <xdr:row>93</xdr:row>
      <xdr:rowOff>94112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210E2DA-0FE8-0959-497E-90CB73F79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272467" y="15394460"/>
          <a:ext cx="2471352" cy="145850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4</xdr:row>
      <xdr:rowOff>71438</xdr:rowOff>
    </xdr:from>
    <xdr:to>
      <xdr:col>5</xdr:col>
      <xdr:colOff>119063</xdr:colOff>
      <xdr:row>12</xdr:row>
      <xdr:rowOff>148829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BDDE2B-8F35-32BB-297F-7203A7281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795338"/>
          <a:ext cx="2033588" cy="1525191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285751</xdr:colOff>
      <xdr:row>4</xdr:row>
      <xdr:rowOff>133350</xdr:rowOff>
    </xdr:from>
    <xdr:to>
      <xdr:col>8</xdr:col>
      <xdr:colOff>443921</xdr:colOff>
      <xdr:row>12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2575974-34AA-89AD-3119-C61D45D84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10451" y="857250"/>
          <a:ext cx="2248908" cy="1343025"/>
        </a:xfrm>
        <a:prstGeom prst="rect">
          <a:avLst/>
        </a:prstGeom>
      </xdr:spPr>
    </xdr:pic>
    <xdr:clientData/>
  </xdr:twoCellAnchor>
  <xdr:twoCellAnchor editAs="oneCell">
    <xdr:from>
      <xdr:col>6</xdr:col>
      <xdr:colOff>176212</xdr:colOff>
      <xdr:row>13</xdr:row>
      <xdr:rowOff>128589</xdr:rowOff>
    </xdr:from>
    <xdr:to>
      <xdr:col>8</xdr:col>
      <xdr:colOff>452437</xdr:colOff>
      <xdr:row>21</xdr:row>
      <xdr:rowOff>102073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4DF96E-1C48-D298-6634-C8B29B88C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00912" y="2481264"/>
          <a:ext cx="2366963" cy="1421284"/>
        </a:xfrm>
        <a:prstGeom prst="rect">
          <a:avLst/>
        </a:prstGeom>
      </xdr:spPr>
    </xdr:pic>
    <xdr:clientData/>
  </xdr:twoCellAnchor>
  <xdr:twoCellAnchor editAs="oneCell">
    <xdr:from>
      <xdr:col>3</xdr:col>
      <xdr:colOff>628650</xdr:colOff>
      <xdr:row>13</xdr:row>
      <xdr:rowOff>66676</xdr:rowOff>
    </xdr:from>
    <xdr:to>
      <xdr:col>5</xdr:col>
      <xdr:colOff>187324</xdr:colOff>
      <xdr:row>21</xdr:row>
      <xdr:rowOff>66676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739F89-1F50-6C44-CAE8-B2FA23316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3925" y="2419351"/>
          <a:ext cx="1930399" cy="1447800"/>
        </a:xfrm>
        <a:prstGeom prst="rect">
          <a:avLst/>
        </a:prstGeom>
      </xdr:spPr>
    </xdr:pic>
    <xdr:clientData/>
  </xdr:twoCellAnchor>
  <xdr:twoCellAnchor editAs="oneCell">
    <xdr:from>
      <xdr:col>3</xdr:col>
      <xdr:colOff>604838</xdr:colOff>
      <xdr:row>22</xdr:row>
      <xdr:rowOff>66676</xdr:rowOff>
    </xdr:from>
    <xdr:to>
      <xdr:col>5</xdr:col>
      <xdr:colOff>257176</xdr:colOff>
      <xdr:row>30</xdr:row>
      <xdr:rowOff>136923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C9DF7D-4734-52C6-C64F-6DF8AAD60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113" y="4048126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22</xdr:row>
      <xdr:rowOff>109538</xdr:rowOff>
    </xdr:from>
    <xdr:to>
      <xdr:col>8</xdr:col>
      <xdr:colOff>550850</xdr:colOff>
      <xdr:row>30</xdr:row>
      <xdr:rowOff>142876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5AF0901-4E44-10BE-1302-17832E3BF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24725" y="4090988"/>
          <a:ext cx="2441563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557213</xdr:colOff>
      <xdr:row>31</xdr:row>
      <xdr:rowOff>157163</xdr:rowOff>
    </xdr:from>
    <xdr:to>
      <xdr:col>5</xdr:col>
      <xdr:colOff>104776</xdr:colOff>
      <xdr:row>39</xdr:row>
      <xdr:rowOff>148829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D1BDAC2-69B5-9FE7-CDDE-E8E829086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8" y="5767388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223838</xdr:colOff>
      <xdr:row>31</xdr:row>
      <xdr:rowOff>109538</xdr:rowOff>
    </xdr:from>
    <xdr:to>
      <xdr:col>8</xdr:col>
      <xdr:colOff>584100</xdr:colOff>
      <xdr:row>39</xdr:row>
      <xdr:rowOff>109538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F3CAD7B-20A1-6442-5976-5D8268281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348538" y="5719763"/>
          <a:ext cx="2451000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85725</xdr:colOff>
      <xdr:row>40</xdr:row>
      <xdr:rowOff>52387</xdr:rowOff>
    </xdr:from>
    <xdr:to>
      <xdr:col>8</xdr:col>
      <xdr:colOff>538162</xdr:colOff>
      <xdr:row>48</xdr:row>
      <xdr:rowOff>100572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6F1EA10-88AA-86D3-5C57-B0E97EE50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10425" y="7291387"/>
          <a:ext cx="2543175" cy="1495985"/>
        </a:xfrm>
        <a:prstGeom prst="rect">
          <a:avLst/>
        </a:prstGeom>
      </xdr:spPr>
    </xdr:pic>
    <xdr:clientData/>
  </xdr:twoCellAnchor>
  <xdr:twoCellAnchor editAs="oneCell">
    <xdr:from>
      <xdr:col>3</xdr:col>
      <xdr:colOff>452437</xdr:colOff>
      <xdr:row>40</xdr:row>
      <xdr:rowOff>57151</xdr:rowOff>
    </xdr:from>
    <xdr:to>
      <xdr:col>5</xdr:col>
      <xdr:colOff>147637</xdr:colOff>
      <xdr:row>48</xdr:row>
      <xdr:rowOff>159545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91710CF-18FA-483A-5AC4-192712D8E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7712" y="7296151"/>
          <a:ext cx="2066925" cy="1550194"/>
        </a:xfrm>
        <a:prstGeom prst="rect">
          <a:avLst/>
        </a:prstGeom>
      </xdr:spPr>
    </xdr:pic>
    <xdr:clientData/>
  </xdr:twoCellAnchor>
  <xdr:twoCellAnchor editAs="oneCell">
    <xdr:from>
      <xdr:col>3</xdr:col>
      <xdr:colOff>461963</xdr:colOff>
      <xdr:row>49</xdr:row>
      <xdr:rowOff>61913</xdr:rowOff>
    </xdr:from>
    <xdr:to>
      <xdr:col>5</xdr:col>
      <xdr:colOff>179387</xdr:colOff>
      <xdr:row>58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B746726-8F6B-81E3-3A6C-1C2C3B20F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7238" y="8929688"/>
          <a:ext cx="2089149" cy="15668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147636</xdr:colOff>
      <xdr:row>49</xdr:row>
      <xdr:rowOff>66675</xdr:rowOff>
    </xdr:from>
    <xdr:to>
      <xdr:col>8</xdr:col>
      <xdr:colOff>541137</xdr:colOff>
      <xdr:row>57</xdr:row>
      <xdr:rowOff>104775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3AB8A76-5DF7-B89F-7058-DF995E96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72336" y="8934450"/>
          <a:ext cx="2484239" cy="1485900"/>
        </a:xfrm>
        <a:prstGeom prst="rect">
          <a:avLst/>
        </a:prstGeom>
      </xdr:spPr>
    </xdr:pic>
    <xdr:clientData/>
  </xdr:twoCellAnchor>
  <xdr:twoCellAnchor editAs="oneCell">
    <xdr:from>
      <xdr:col>3</xdr:col>
      <xdr:colOff>657225</xdr:colOff>
      <xdr:row>58</xdr:row>
      <xdr:rowOff>61913</xdr:rowOff>
    </xdr:from>
    <xdr:to>
      <xdr:col>5</xdr:col>
      <xdr:colOff>171449</xdr:colOff>
      <xdr:row>66</xdr:row>
      <xdr:rowOff>28575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F46C4DE-F9FA-473A-D107-06CC6DEED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0" y="10558463"/>
          <a:ext cx="1885949" cy="14144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147638</xdr:colOff>
      <xdr:row>58</xdr:row>
      <xdr:rowOff>109539</xdr:rowOff>
    </xdr:from>
    <xdr:to>
      <xdr:col>8</xdr:col>
      <xdr:colOff>425523</xdr:colOff>
      <xdr:row>66</xdr:row>
      <xdr:rowOff>109539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74676F0-4A1E-01DC-3DC2-655ED5C02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72338" y="10606089"/>
          <a:ext cx="2368623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114301</xdr:colOff>
      <xdr:row>67</xdr:row>
      <xdr:rowOff>42863</xdr:rowOff>
    </xdr:from>
    <xdr:to>
      <xdr:col>8</xdr:col>
      <xdr:colOff>551617</xdr:colOff>
      <xdr:row>75</xdr:row>
      <xdr:rowOff>109538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BC95189-DF71-A7E7-AE33-A2D40D245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39001" y="12168188"/>
          <a:ext cx="2528054" cy="1514475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67</xdr:row>
      <xdr:rowOff>85726</xdr:rowOff>
    </xdr:from>
    <xdr:to>
      <xdr:col>5</xdr:col>
      <xdr:colOff>200025</xdr:colOff>
      <xdr:row>75</xdr:row>
      <xdr:rowOff>130970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4B6D5B3-8BE3-3A4D-DEE5-25351A953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12211051"/>
          <a:ext cx="1990725" cy="1493044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76</xdr:row>
      <xdr:rowOff>90487</xdr:rowOff>
    </xdr:from>
    <xdr:to>
      <xdr:col>8</xdr:col>
      <xdr:colOff>542925</xdr:colOff>
      <xdr:row>84</xdr:row>
      <xdr:rowOff>123348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00596AD-0C9F-40A2-91A2-C73C4EE81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77100" y="13844587"/>
          <a:ext cx="2481263" cy="1480661"/>
        </a:xfrm>
        <a:prstGeom prst="rect">
          <a:avLst/>
        </a:prstGeom>
      </xdr:spPr>
    </xdr:pic>
    <xdr:clientData/>
  </xdr:twoCellAnchor>
  <xdr:twoCellAnchor editAs="oneCell">
    <xdr:from>
      <xdr:col>3</xdr:col>
      <xdr:colOff>490537</xdr:colOff>
      <xdr:row>76</xdr:row>
      <xdr:rowOff>23813</xdr:rowOff>
    </xdr:from>
    <xdr:to>
      <xdr:col>5</xdr:col>
      <xdr:colOff>257175</xdr:colOff>
      <xdr:row>85</xdr:row>
      <xdr:rowOff>417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F696F79-760E-4916-4186-498768AB2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2" y="13777913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3</xdr:col>
      <xdr:colOff>690563</xdr:colOff>
      <xdr:row>85</xdr:row>
      <xdr:rowOff>47625</xdr:rowOff>
    </xdr:from>
    <xdr:to>
      <xdr:col>5</xdr:col>
      <xdr:colOff>238126</xdr:colOff>
      <xdr:row>93</xdr:row>
      <xdr:rowOff>39291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EC59EBC-7584-4EA3-922F-C2E313789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5838" y="15430500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242887</xdr:colOff>
      <xdr:row>85</xdr:row>
      <xdr:rowOff>80963</xdr:rowOff>
    </xdr:from>
    <xdr:to>
      <xdr:col>8</xdr:col>
      <xdr:colOff>538162</xdr:colOff>
      <xdr:row>93</xdr:row>
      <xdr:rowOff>69241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EAC7354-0ED1-49BD-A3C0-BB5DE3A66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67587" y="15463838"/>
          <a:ext cx="2386013" cy="143607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519112</xdr:colOff>
      <xdr:row>4</xdr:row>
      <xdr:rowOff>23813</xdr:rowOff>
    </xdr:from>
    <xdr:to>
      <xdr:col>5</xdr:col>
      <xdr:colOff>271462</xdr:colOff>
      <xdr:row>12</xdr:row>
      <xdr:rowOff>169069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3B253C-7D66-3F04-A051-F9BD2042D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4387" y="747713"/>
          <a:ext cx="2124075" cy="1593056"/>
        </a:xfrm>
        <a:prstGeom prst="rect">
          <a:avLst/>
        </a:prstGeom>
      </xdr:spPr>
    </xdr:pic>
    <xdr:clientData/>
  </xdr:twoCellAnchor>
  <xdr:twoCellAnchor editAs="oneCell">
    <xdr:from>
      <xdr:col>6</xdr:col>
      <xdr:colOff>352425</xdr:colOff>
      <xdr:row>4</xdr:row>
      <xdr:rowOff>152400</xdr:rowOff>
    </xdr:from>
    <xdr:to>
      <xdr:col>8</xdr:col>
      <xdr:colOff>495300</xdr:colOff>
      <xdr:row>12</xdr:row>
      <xdr:rowOff>47892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E8EF80-2175-DA6A-31F9-02F9D9399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77125" y="876300"/>
          <a:ext cx="2233613" cy="1343292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223839</xdr:colOff>
      <xdr:row>13</xdr:row>
      <xdr:rowOff>95250</xdr:rowOff>
    </xdr:from>
    <xdr:to>
      <xdr:col>8</xdr:col>
      <xdr:colOff>490539</xdr:colOff>
      <xdr:row>21</xdr:row>
      <xdr:rowOff>69570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F2255B-3A98-5189-4576-401F41DA6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48539" y="2447925"/>
          <a:ext cx="2357438" cy="1422120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13</xdr:row>
      <xdr:rowOff>23814</xdr:rowOff>
    </xdr:from>
    <xdr:to>
      <xdr:col>5</xdr:col>
      <xdr:colOff>165100</xdr:colOff>
      <xdr:row>21</xdr:row>
      <xdr:rowOff>157164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03B3C54-1F32-CC49-1667-5EF3E3038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2376489"/>
          <a:ext cx="2108200" cy="1581150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104775</xdr:colOff>
      <xdr:row>22</xdr:row>
      <xdr:rowOff>33339</xdr:rowOff>
    </xdr:from>
    <xdr:to>
      <xdr:col>8</xdr:col>
      <xdr:colOff>614362</xdr:colOff>
      <xdr:row>30</xdr:row>
      <xdr:rowOff>139687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A602A4A-1AE6-AED4-175A-D2729B979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9475" y="4014789"/>
          <a:ext cx="2600325" cy="1554148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22</xdr:row>
      <xdr:rowOff>80964</xdr:rowOff>
    </xdr:from>
    <xdr:to>
      <xdr:col>5</xdr:col>
      <xdr:colOff>136526</xdr:colOff>
      <xdr:row>30</xdr:row>
      <xdr:rowOff>114302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2D2968-F03C-7223-D4A8-A27906D8D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4062414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152399</xdr:colOff>
      <xdr:row>31</xdr:row>
      <xdr:rowOff>71437</xdr:rowOff>
    </xdr:from>
    <xdr:to>
      <xdr:col>8</xdr:col>
      <xdr:colOff>542924</xdr:colOff>
      <xdr:row>39</xdr:row>
      <xdr:rowOff>103075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F773C22-56D7-91FF-1E8C-66BA795F6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77099" y="5681662"/>
          <a:ext cx="2481263" cy="1479438"/>
        </a:xfrm>
        <a:prstGeom prst="rect">
          <a:avLst/>
        </a:prstGeom>
      </xdr:spPr>
    </xdr:pic>
    <xdr:clientData/>
  </xdr:twoCellAnchor>
  <xdr:twoCellAnchor editAs="oneCell">
    <xdr:from>
      <xdr:col>3</xdr:col>
      <xdr:colOff>485776</xdr:colOff>
      <xdr:row>31</xdr:row>
      <xdr:rowOff>76201</xdr:rowOff>
    </xdr:from>
    <xdr:to>
      <xdr:col>5</xdr:col>
      <xdr:colOff>63500</xdr:colOff>
      <xdr:row>39</xdr:row>
      <xdr:rowOff>90488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F94D3AC-CCBA-51D4-9F22-DC3E03D85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1051" y="5686426"/>
          <a:ext cx="1949449" cy="1462087"/>
        </a:xfrm>
        <a:prstGeom prst="rect">
          <a:avLst/>
        </a:prstGeom>
      </xdr:spPr>
    </xdr:pic>
    <xdr:clientData/>
  </xdr:twoCellAnchor>
  <xdr:twoCellAnchor editAs="oneCell">
    <xdr:from>
      <xdr:col>6</xdr:col>
      <xdr:colOff>247651</xdr:colOff>
      <xdr:row>40</xdr:row>
      <xdr:rowOff>142874</xdr:rowOff>
    </xdr:from>
    <xdr:to>
      <xdr:col>8</xdr:col>
      <xdr:colOff>434847</xdr:colOff>
      <xdr:row>48</xdr:row>
      <xdr:rowOff>71437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7C7D266-8DC5-6861-16BD-5890A3D06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72351" y="7381874"/>
          <a:ext cx="2277934" cy="1376363"/>
        </a:xfrm>
        <a:prstGeom prst="rect">
          <a:avLst/>
        </a:prstGeom>
      </xdr:spPr>
    </xdr:pic>
    <xdr:clientData/>
  </xdr:twoCellAnchor>
  <xdr:twoCellAnchor editAs="oneCell">
    <xdr:from>
      <xdr:col>3</xdr:col>
      <xdr:colOff>509587</xdr:colOff>
      <xdr:row>40</xdr:row>
      <xdr:rowOff>47625</xdr:rowOff>
    </xdr:from>
    <xdr:to>
      <xdr:col>5</xdr:col>
      <xdr:colOff>176213</xdr:colOff>
      <xdr:row>48</xdr:row>
      <xdr:rowOff>128588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6E7657B-A4FE-7A45-784B-A9E4DE563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862" y="7286625"/>
          <a:ext cx="2038351" cy="1528763"/>
        </a:xfrm>
        <a:prstGeom prst="rect">
          <a:avLst/>
        </a:prstGeom>
      </xdr:spPr>
    </xdr:pic>
    <xdr:clientData/>
  </xdr:twoCellAnchor>
  <xdr:twoCellAnchor editAs="oneCell">
    <xdr:from>
      <xdr:col>3</xdr:col>
      <xdr:colOff>523875</xdr:colOff>
      <xdr:row>49</xdr:row>
      <xdr:rowOff>104776</xdr:rowOff>
    </xdr:from>
    <xdr:to>
      <xdr:col>5</xdr:col>
      <xdr:colOff>127001</xdr:colOff>
      <xdr:row>57</xdr:row>
      <xdr:rowOff>138114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DB70532-3E7C-63FC-83E9-FFB387B8B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9150" y="8972551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261937</xdr:colOff>
      <xdr:row>49</xdr:row>
      <xdr:rowOff>147637</xdr:rowOff>
    </xdr:from>
    <xdr:to>
      <xdr:col>8</xdr:col>
      <xdr:colOff>457199</xdr:colOff>
      <xdr:row>57</xdr:row>
      <xdr:rowOff>60805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98C856E-CAB0-3B8F-D1BF-DCCE8D6DE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86637" y="9015412"/>
          <a:ext cx="2286000" cy="136096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538162</xdr:colOff>
      <xdr:row>58</xdr:row>
      <xdr:rowOff>133350</xdr:rowOff>
    </xdr:from>
    <xdr:to>
      <xdr:col>5</xdr:col>
      <xdr:colOff>153988</xdr:colOff>
      <xdr:row>66</xdr:row>
      <xdr:rowOff>176213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4A1E92C-6BC8-6E9A-95EC-7C9E1EC34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7" y="10629900"/>
          <a:ext cx="1987551" cy="1490663"/>
        </a:xfrm>
        <a:prstGeom prst="rect">
          <a:avLst/>
        </a:prstGeom>
      </xdr:spPr>
    </xdr:pic>
    <xdr:clientData/>
  </xdr:twoCellAnchor>
  <xdr:twoCellAnchor editAs="oneCell">
    <xdr:from>
      <xdr:col>6</xdr:col>
      <xdr:colOff>95250</xdr:colOff>
      <xdr:row>58</xdr:row>
      <xdr:rowOff>71438</xdr:rowOff>
    </xdr:from>
    <xdr:to>
      <xdr:col>8</xdr:col>
      <xdr:colOff>514350</xdr:colOff>
      <xdr:row>66</xdr:row>
      <xdr:rowOff>129541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41EBFC0-873C-41D9-9075-B69936003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19950" y="10567988"/>
          <a:ext cx="2509838" cy="1505903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67</xdr:row>
      <xdr:rowOff>52389</xdr:rowOff>
    </xdr:from>
    <xdr:to>
      <xdr:col>8</xdr:col>
      <xdr:colOff>542613</xdr:colOff>
      <xdr:row>75</xdr:row>
      <xdr:rowOff>85727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F34CC70-0760-66CA-64DF-75E97C8BB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81863" y="12177714"/>
          <a:ext cx="2476188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538163</xdr:colOff>
      <xdr:row>67</xdr:row>
      <xdr:rowOff>28576</xdr:rowOff>
    </xdr:from>
    <xdr:to>
      <xdr:col>5</xdr:col>
      <xdr:colOff>230187</xdr:colOff>
      <xdr:row>75</xdr:row>
      <xdr:rowOff>128588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BBEDA5E-B5CB-F86C-8830-93A075056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12153901"/>
          <a:ext cx="2063749" cy="1547812"/>
        </a:xfrm>
        <a:prstGeom prst="rect">
          <a:avLst/>
        </a:prstGeom>
      </xdr:spPr>
    </xdr:pic>
    <xdr:clientData/>
  </xdr:twoCellAnchor>
  <xdr:twoCellAnchor editAs="oneCell">
    <xdr:from>
      <xdr:col>3</xdr:col>
      <xdr:colOff>602052</xdr:colOff>
      <xdr:row>76</xdr:row>
      <xdr:rowOff>71886</xdr:rowOff>
    </xdr:from>
    <xdr:to>
      <xdr:col>5</xdr:col>
      <xdr:colOff>206674</xdr:colOff>
      <xdr:row>84</xdr:row>
      <xdr:rowOff>116816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38AF688-7BE8-70F4-A6D7-72FC4E4A9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8586" y="13730377"/>
          <a:ext cx="1976886" cy="1482665"/>
        </a:xfrm>
        <a:prstGeom prst="rect">
          <a:avLst/>
        </a:prstGeom>
      </xdr:spPr>
    </xdr:pic>
    <xdr:clientData/>
  </xdr:twoCellAnchor>
  <xdr:twoCellAnchor editAs="oneCell">
    <xdr:from>
      <xdr:col>6</xdr:col>
      <xdr:colOff>179718</xdr:colOff>
      <xdr:row>76</xdr:row>
      <xdr:rowOff>107830</xdr:rowOff>
    </xdr:from>
    <xdr:to>
      <xdr:col>8</xdr:col>
      <xdr:colOff>431322</xdr:colOff>
      <xdr:row>84</xdr:row>
      <xdr:rowOff>69625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1489870-5BFB-B0E2-B864-77C384DEB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305497" y="13766321"/>
          <a:ext cx="2345306" cy="1399530"/>
        </a:xfrm>
        <a:prstGeom prst="rect">
          <a:avLst/>
        </a:prstGeom>
      </xdr:spPr>
    </xdr:pic>
    <xdr:clientData/>
  </xdr:twoCellAnchor>
  <xdr:twoCellAnchor editAs="oneCell">
    <xdr:from>
      <xdr:col>6</xdr:col>
      <xdr:colOff>152760</xdr:colOff>
      <xdr:row>85</xdr:row>
      <xdr:rowOff>53916</xdr:rowOff>
    </xdr:from>
    <xdr:to>
      <xdr:col>8</xdr:col>
      <xdr:colOff>455366</xdr:colOff>
      <xdr:row>93</xdr:row>
      <xdr:rowOff>62902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3E91B83-480E-A560-B9B4-E26E59CE24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278539" y="15329859"/>
          <a:ext cx="2396308" cy="1446722"/>
        </a:xfrm>
        <a:prstGeom prst="rect">
          <a:avLst/>
        </a:prstGeom>
      </xdr:spPr>
    </xdr:pic>
    <xdr:clientData/>
  </xdr:twoCellAnchor>
  <xdr:twoCellAnchor editAs="oneCell">
    <xdr:from>
      <xdr:col>3</xdr:col>
      <xdr:colOff>584080</xdr:colOff>
      <xdr:row>85</xdr:row>
      <xdr:rowOff>44930</xdr:rowOff>
    </xdr:from>
    <xdr:to>
      <xdr:col>5</xdr:col>
      <xdr:colOff>287546</xdr:colOff>
      <xdr:row>93</xdr:row>
      <xdr:rowOff>163992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60AA218-7EC1-1E37-0C0E-63DBD3E9B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0614" y="15320873"/>
          <a:ext cx="2075730" cy="155679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109539</xdr:colOff>
      <xdr:row>4</xdr:row>
      <xdr:rowOff>33337</xdr:rowOff>
    </xdr:from>
    <xdr:to>
      <xdr:col>8</xdr:col>
      <xdr:colOff>571501</xdr:colOff>
      <xdr:row>12</xdr:row>
      <xdr:rowOff>110642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527653-68A4-AAE3-215F-BB65BE082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4239" y="757237"/>
          <a:ext cx="2552700" cy="1525105"/>
        </a:xfrm>
        <a:prstGeom prst="rect">
          <a:avLst/>
        </a:prstGeom>
      </xdr:spPr>
    </xdr:pic>
    <xdr:clientData/>
  </xdr:twoCellAnchor>
  <xdr:twoCellAnchor editAs="oneCell">
    <xdr:from>
      <xdr:col>3</xdr:col>
      <xdr:colOff>471488</xdr:colOff>
      <xdr:row>4</xdr:row>
      <xdr:rowOff>52388</xdr:rowOff>
    </xdr:from>
    <xdr:to>
      <xdr:col>5</xdr:col>
      <xdr:colOff>171451</xdr:colOff>
      <xdr:row>12</xdr:row>
      <xdr:rowOff>158354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0D5C91-695E-4417-E4A3-3D3C69D80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6763" y="776288"/>
          <a:ext cx="2071688" cy="1553766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13</xdr:row>
      <xdr:rowOff>42863</xdr:rowOff>
    </xdr:from>
    <xdr:to>
      <xdr:col>8</xdr:col>
      <xdr:colOff>585787</xdr:colOff>
      <xdr:row>21</xdr:row>
      <xdr:rowOff>104998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3FF130-536A-53DA-B20E-734C4EDBB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86625" y="2395538"/>
          <a:ext cx="2514600" cy="1509935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13</xdr:row>
      <xdr:rowOff>14289</xdr:rowOff>
    </xdr:from>
    <xdr:to>
      <xdr:col>5</xdr:col>
      <xdr:colOff>223838</xdr:colOff>
      <xdr:row>21</xdr:row>
      <xdr:rowOff>170261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52F3AC-3E29-5D14-1D63-B539E602B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2366964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6</xdr:col>
      <xdr:colOff>100012</xdr:colOff>
      <xdr:row>22</xdr:row>
      <xdr:rowOff>57150</xdr:rowOff>
    </xdr:from>
    <xdr:to>
      <xdr:col>8</xdr:col>
      <xdr:colOff>547687</xdr:colOff>
      <xdr:row>30</xdr:row>
      <xdr:rowOff>127653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C09210A-0569-AE65-5019-E786A6B2D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4712" y="4038600"/>
          <a:ext cx="2538413" cy="1518303"/>
        </a:xfrm>
        <a:prstGeom prst="rect">
          <a:avLst/>
        </a:prstGeom>
      </xdr:spPr>
    </xdr:pic>
    <xdr:clientData/>
  </xdr:twoCellAnchor>
  <xdr:twoCellAnchor editAs="oneCell">
    <xdr:from>
      <xdr:col>3</xdr:col>
      <xdr:colOff>566738</xdr:colOff>
      <xdr:row>22</xdr:row>
      <xdr:rowOff>100014</xdr:rowOff>
    </xdr:from>
    <xdr:to>
      <xdr:col>5</xdr:col>
      <xdr:colOff>171451</xdr:colOff>
      <xdr:row>30</xdr:row>
      <xdr:rowOff>134542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4F8B01D-C3D4-D047-430B-1321392686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2013" y="4081464"/>
          <a:ext cx="1976438" cy="148232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31</xdr:row>
      <xdr:rowOff>47625</xdr:rowOff>
    </xdr:from>
    <xdr:to>
      <xdr:col>8</xdr:col>
      <xdr:colOff>557213</xdr:colOff>
      <xdr:row>39</xdr:row>
      <xdr:rowOff>121896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7634256-09D1-59A5-BBA2-2FDADE18B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43763" y="5657850"/>
          <a:ext cx="2528888" cy="1522071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557212</xdr:colOff>
      <xdr:row>31</xdr:row>
      <xdr:rowOff>71438</xdr:rowOff>
    </xdr:from>
    <xdr:to>
      <xdr:col>5</xdr:col>
      <xdr:colOff>209550</xdr:colOff>
      <xdr:row>39</xdr:row>
      <xdr:rowOff>141685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8E71266-50B0-4FA4-51E8-F5D101202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7" y="5681663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40</xdr:row>
      <xdr:rowOff>95250</xdr:rowOff>
    </xdr:from>
    <xdr:to>
      <xdr:col>8</xdr:col>
      <xdr:colOff>574675</xdr:colOff>
      <xdr:row>48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4BE52BD-8238-1529-364C-8834FA164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81863" y="7334250"/>
          <a:ext cx="2508250" cy="1504950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40</xdr:row>
      <xdr:rowOff>47626</xdr:rowOff>
    </xdr:from>
    <xdr:to>
      <xdr:col>5</xdr:col>
      <xdr:colOff>290513</xdr:colOff>
      <xdr:row>48</xdr:row>
      <xdr:rowOff>160736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681178C-8B13-9163-A1AC-958B31975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7286626"/>
          <a:ext cx="2081213" cy="1560910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157164</xdr:colOff>
      <xdr:row>49</xdr:row>
      <xdr:rowOff>66675</xdr:rowOff>
    </xdr:from>
    <xdr:to>
      <xdr:col>8</xdr:col>
      <xdr:colOff>561976</xdr:colOff>
      <xdr:row>57</xdr:row>
      <xdr:rowOff>120880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B8CC2A-227C-CA91-3CA4-4CBAEFC4A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81864" y="8934450"/>
          <a:ext cx="2495550" cy="1502005"/>
        </a:xfrm>
        <a:prstGeom prst="rect">
          <a:avLst/>
        </a:prstGeom>
      </xdr:spPr>
    </xdr:pic>
    <xdr:clientData/>
  </xdr:twoCellAnchor>
  <xdr:twoCellAnchor editAs="oneCell">
    <xdr:from>
      <xdr:col>3</xdr:col>
      <xdr:colOff>600075</xdr:colOff>
      <xdr:row>49</xdr:row>
      <xdr:rowOff>28576</xdr:rowOff>
    </xdr:from>
    <xdr:to>
      <xdr:col>5</xdr:col>
      <xdr:colOff>300038</xdr:colOff>
      <xdr:row>57</xdr:row>
      <xdr:rowOff>134542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F980FAF-F068-E0A1-6B88-400B74046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5350" y="8896351"/>
          <a:ext cx="2071688" cy="1553766"/>
        </a:xfrm>
        <a:prstGeom prst="rect">
          <a:avLst/>
        </a:prstGeom>
      </xdr:spPr>
    </xdr:pic>
    <xdr:clientData/>
  </xdr:twoCellAnchor>
  <xdr:twoCellAnchor editAs="oneCell">
    <xdr:from>
      <xdr:col>6</xdr:col>
      <xdr:colOff>61913</xdr:colOff>
      <xdr:row>58</xdr:row>
      <xdr:rowOff>52388</xdr:rowOff>
    </xdr:from>
    <xdr:to>
      <xdr:col>8</xdr:col>
      <xdr:colOff>430771</xdr:colOff>
      <xdr:row>66</xdr:row>
      <xdr:rowOff>61913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606642E-EC9A-AEF7-244D-907A9DAAC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186613" y="10548938"/>
          <a:ext cx="2459596" cy="1457325"/>
        </a:xfrm>
        <a:prstGeom prst="rect">
          <a:avLst/>
        </a:prstGeom>
      </xdr:spPr>
    </xdr:pic>
    <xdr:clientData/>
  </xdr:twoCellAnchor>
  <xdr:twoCellAnchor editAs="oneCell">
    <xdr:from>
      <xdr:col>3</xdr:col>
      <xdr:colOff>585787</xdr:colOff>
      <xdr:row>58</xdr:row>
      <xdr:rowOff>52387</xdr:rowOff>
    </xdr:from>
    <xdr:to>
      <xdr:col>5</xdr:col>
      <xdr:colOff>242887</xdr:colOff>
      <xdr:row>66</xdr:row>
      <xdr:rowOff>126206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428470B-E3EC-8F55-16BF-B96377465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062" y="10548937"/>
          <a:ext cx="2028825" cy="152161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I86"/>
  <sheetViews>
    <sheetView zoomScale="74" zoomScaleNormal="40" workbookViewId="0">
      <selection activeCell="J34" sqref="J34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26</v>
      </c>
      <c r="B1" t="s">
        <v>27</v>
      </c>
      <c r="C1" s="15" t="s">
        <v>28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29</v>
      </c>
      <c r="B5" s="9" t="s">
        <v>9</v>
      </c>
      <c r="C5" s="9">
        <f>100-93</f>
        <v>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30</v>
      </c>
      <c r="B14" s="9" t="s">
        <v>12</v>
      </c>
      <c r="C14" s="9">
        <v>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31</v>
      </c>
      <c r="B23" s="9" t="s">
        <v>13</v>
      </c>
      <c r="C23" s="9">
        <v>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32</v>
      </c>
      <c r="B32" s="9" t="s">
        <v>16</v>
      </c>
      <c r="C32" s="9">
        <v>6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33</v>
      </c>
      <c r="B41" s="9" t="s">
        <v>18</v>
      </c>
      <c r="C41" s="9">
        <v>6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34</v>
      </c>
      <c r="B50" s="6" t="s">
        <v>19</v>
      </c>
      <c r="C50" s="9">
        <v>7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35</v>
      </c>
      <c r="B59" s="6" t="s">
        <v>24</v>
      </c>
      <c r="C59" s="9">
        <v>6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36</v>
      </c>
      <c r="B68" s="6" t="s">
        <v>23</v>
      </c>
      <c r="C68" s="9">
        <v>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37</v>
      </c>
      <c r="B77" s="6" t="s">
        <v>38</v>
      </c>
      <c r="C77" s="9">
        <v>5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86"/>
  <sheetViews>
    <sheetView zoomScale="68" workbookViewId="0">
      <selection activeCell="O68" sqref="O68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15" t="s">
        <v>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55</v>
      </c>
      <c r="B5" s="9" t="s">
        <v>9</v>
      </c>
      <c r="C5" s="9">
        <f>100-53</f>
        <v>47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56</v>
      </c>
      <c r="B14" s="9" t="s">
        <v>12</v>
      </c>
      <c r="C14" s="9">
        <f>100-55</f>
        <v>45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57</v>
      </c>
      <c r="B23" s="9" t="s">
        <v>13</v>
      </c>
      <c r="C23" s="9">
        <f>100-53</f>
        <v>47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58</v>
      </c>
      <c r="B32" s="17" t="s">
        <v>16</v>
      </c>
      <c r="C32" s="9">
        <f>100-57</f>
        <v>43</v>
      </c>
      <c r="D32" s="9"/>
      <c r="E32" s="9"/>
      <c r="F32" s="9"/>
      <c r="G32" s="9"/>
      <c r="H32" s="9"/>
      <c r="I32" s="10"/>
    </row>
    <row r="33" spans="1:9" x14ac:dyDescent="0.45">
      <c r="A33" s="4"/>
      <c r="B33" s="15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15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15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15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15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15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15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1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59</v>
      </c>
      <c r="B41" s="9" t="s">
        <v>18</v>
      </c>
      <c r="C41" s="9">
        <f>100-59</f>
        <v>41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60</v>
      </c>
      <c r="B50" s="6" t="s">
        <v>19</v>
      </c>
      <c r="C50" s="9">
        <f>100-48</f>
        <v>52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61</v>
      </c>
      <c r="B59" s="6" t="s">
        <v>21</v>
      </c>
      <c r="C59" s="9">
        <f>100-55</f>
        <v>45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62</v>
      </c>
      <c r="B68" s="6" t="s">
        <v>23</v>
      </c>
      <c r="C68" s="9">
        <v>50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63</v>
      </c>
      <c r="B77" s="6" t="s">
        <v>24</v>
      </c>
      <c r="C77" s="9">
        <v>50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59:A67"/>
    <mergeCell ref="B59:B67"/>
    <mergeCell ref="C59:C67"/>
    <mergeCell ref="D59:F67"/>
    <mergeCell ref="G59:I67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G4:I4"/>
    <mergeCell ref="D5:F13"/>
    <mergeCell ref="G5:I13"/>
    <mergeCell ref="A14:A22"/>
    <mergeCell ref="B14:B22"/>
    <mergeCell ref="C14:C22"/>
    <mergeCell ref="D14:F22"/>
    <mergeCell ref="G14:I22"/>
    <mergeCell ref="C1:D1"/>
    <mergeCell ref="D4:F4"/>
    <mergeCell ref="A5:A13"/>
    <mergeCell ref="B5:B13"/>
    <mergeCell ref="C5:C13"/>
    <mergeCell ref="A23:A31"/>
    <mergeCell ref="B23:B31"/>
    <mergeCell ref="C23:C31"/>
    <mergeCell ref="D23:F31"/>
    <mergeCell ref="G23:I31"/>
    <mergeCell ref="A50:A58"/>
    <mergeCell ref="B50:B58"/>
    <mergeCell ref="C50:C58"/>
    <mergeCell ref="D50:F58"/>
    <mergeCell ref="G50:I5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551B-8EB2-4BF4-B1C7-75AA87DBE121}">
  <dimension ref="A1:I86"/>
  <sheetViews>
    <sheetView zoomScale="47" zoomScaleNormal="55" workbookViewId="0">
      <selection activeCell="Z49" sqref="Y45:Z49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39</v>
      </c>
      <c r="B1" t="s">
        <v>27</v>
      </c>
      <c r="C1" s="15" t="s">
        <v>41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8</v>
      </c>
      <c r="B5" s="9" t="s">
        <v>9</v>
      </c>
      <c r="C5" s="9">
        <f>100-78</f>
        <v>22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10</v>
      </c>
      <c r="B14" s="9" t="s">
        <v>12</v>
      </c>
      <c r="C14" s="9">
        <f>100-75</f>
        <v>25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11</v>
      </c>
      <c r="B23" s="9" t="s">
        <v>13</v>
      </c>
      <c r="C23" s="9">
        <f>100-77</f>
        <v>23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15</v>
      </c>
      <c r="B32" s="9" t="s">
        <v>16</v>
      </c>
      <c r="C32" s="9">
        <f>100-80</f>
        <v>20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17</v>
      </c>
      <c r="B41" s="9" t="s">
        <v>18</v>
      </c>
      <c r="C41" s="9">
        <f>100-81</f>
        <v>19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40</v>
      </c>
      <c r="B50" s="6" t="s">
        <v>19</v>
      </c>
      <c r="C50" s="9">
        <f>100-72</f>
        <v>28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20</v>
      </c>
      <c r="B59" s="6" t="s">
        <v>24</v>
      </c>
      <c r="C59" s="9">
        <f>100-71</f>
        <v>29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22</v>
      </c>
      <c r="B68" s="6" t="s">
        <v>23</v>
      </c>
      <c r="C68" s="9">
        <f>100-75</f>
        <v>25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25</v>
      </c>
      <c r="B77" s="6" t="s">
        <v>38</v>
      </c>
      <c r="C77" s="9">
        <f>100-78</f>
        <v>22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02FF-139C-41F6-9A39-0F7D9C12261A}">
  <dimension ref="A1:I94"/>
  <sheetViews>
    <sheetView zoomScale="60" workbookViewId="0">
      <selection activeCell="M55" sqref="M55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42</v>
      </c>
      <c r="B1" t="s">
        <v>27</v>
      </c>
      <c r="C1" s="15" t="s">
        <v>43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45</v>
      </c>
      <c r="B5" s="9" t="s">
        <v>9</v>
      </c>
      <c r="C5" s="9">
        <f>100-83</f>
        <v>17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46</v>
      </c>
      <c r="B14" s="9" t="s">
        <v>12</v>
      </c>
      <c r="C14" s="9">
        <f>100-82</f>
        <v>18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47</v>
      </c>
      <c r="B23" s="9" t="s">
        <v>13</v>
      </c>
      <c r="C23" s="9">
        <f>100-82</f>
        <v>18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48</v>
      </c>
      <c r="B32" s="9" t="s">
        <v>16</v>
      </c>
      <c r="C32" s="9">
        <f>100-86</f>
        <v>14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49</v>
      </c>
      <c r="B41" s="9" t="s">
        <v>18</v>
      </c>
      <c r="C41" s="9">
        <f>100-84</f>
        <v>16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50</v>
      </c>
      <c r="B50" s="6" t="s">
        <v>19</v>
      </c>
      <c r="C50" s="9">
        <f>100-81</f>
        <v>19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51</v>
      </c>
      <c r="B59" s="6" t="s">
        <v>24</v>
      </c>
      <c r="C59" s="9">
        <f>100-83</f>
        <v>17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52</v>
      </c>
      <c r="B68" s="6" t="s">
        <v>23</v>
      </c>
      <c r="C68" s="9">
        <f>100-84</f>
        <v>16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54</v>
      </c>
      <c r="B77" s="6" t="s">
        <v>38</v>
      </c>
      <c r="C77" s="9">
        <f>100-87</f>
        <v>13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53</v>
      </c>
      <c r="B86" s="6" t="s">
        <v>44</v>
      </c>
      <c r="C86" s="9">
        <f>100-85</f>
        <v>15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586F-810C-440A-9735-BF4461444B57}">
  <dimension ref="A1:I94"/>
  <sheetViews>
    <sheetView zoomScale="60" workbookViewId="0">
      <selection activeCell="C86" sqref="C86:C94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65</v>
      </c>
      <c r="B1" t="s">
        <v>27</v>
      </c>
      <c r="C1" s="15" t="s">
        <v>64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66</v>
      </c>
      <c r="B5" s="9" t="s">
        <v>9</v>
      </c>
      <c r="C5" s="9">
        <f>100-76</f>
        <v>24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67</v>
      </c>
      <c r="B14" s="9" t="s">
        <v>12</v>
      </c>
      <c r="C14" s="9">
        <f>100-78</f>
        <v>22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68</v>
      </c>
      <c r="B23" s="9" t="s">
        <v>13</v>
      </c>
      <c r="C23" s="9">
        <f>100-82</f>
        <v>18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69</v>
      </c>
      <c r="B32" s="9" t="s">
        <v>16</v>
      </c>
      <c r="C32" s="9">
        <f>100-85</f>
        <v>15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70</v>
      </c>
      <c r="B41" s="9" t="s">
        <v>18</v>
      </c>
      <c r="C41" s="9">
        <f>100-83</f>
        <v>17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71</v>
      </c>
      <c r="B50" s="6" t="s">
        <v>19</v>
      </c>
      <c r="C50" s="9">
        <f>100-79</f>
        <v>21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72</v>
      </c>
      <c r="B59" s="6" t="s">
        <v>24</v>
      </c>
      <c r="C59" s="9">
        <f>100-72</f>
        <v>28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73</v>
      </c>
      <c r="B68" s="6" t="s">
        <v>23</v>
      </c>
      <c r="C68" s="9">
        <f>100-78</f>
        <v>22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74</v>
      </c>
      <c r="B77" s="6" t="s">
        <v>38</v>
      </c>
      <c r="C77" s="9">
        <f>100-80</f>
        <v>20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75</v>
      </c>
      <c r="B86" s="6" t="s">
        <v>44</v>
      </c>
      <c r="C86" s="9">
        <f>100-74</f>
        <v>26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904A9-609C-4111-B950-501A9F39AFC8}">
  <dimension ref="A1:I94"/>
  <sheetViews>
    <sheetView topLeftCell="A27" zoomScale="77" workbookViewId="0">
      <selection sqref="A1:B1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76</v>
      </c>
      <c r="B1" t="s">
        <v>3</v>
      </c>
      <c r="C1" s="15" t="s">
        <v>77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78</v>
      </c>
      <c r="B5" s="9" t="s">
        <v>9</v>
      </c>
      <c r="C5" s="9">
        <f>100-51</f>
        <v>49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79</v>
      </c>
      <c r="B14" s="9" t="s">
        <v>12</v>
      </c>
      <c r="C14" s="9">
        <f>100-59</f>
        <v>41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80</v>
      </c>
      <c r="B23" s="9" t="s">
        <v>13</v>
      </c>
      <c r="C23" s="9">
        <f>100-61</f>
        <v>39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81</v>
      </c>
      <c r="B32" s="9" t="s">
        <v>16</v>
      </c>
      <c r="C32" s="9">
        <f>100-65</f>
        <v>35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82</v>
      </c>
      <c r="B41" s="9" t="s">
        <v>18</v>
      </c>
      <c r="C41" s="9">
        <f>100-62</f>
        <v>38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83</v>
      </c>
      <c r="B50" s="6" t="s">
        <v>19</v>
      </c>
      <c r="C50" s="9">
        <f>100-51</f>
        <v>49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84</v>
      </c>
      <c r="B59" s="6" t="s">
        <v>24</v>
      </c>
      <c r="C59" s="9">
        <f>100-53</f>
        <v>47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85</v>
      </c>
      <c r="B68" s="6" t="s">
        <v>23</v>
      </c>
      <c r="C68" s="9">
        <f>100-50</f>
        <v>50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86</v>
      </c>
      <c r="B77" s="6" t="s">
        <v>38</v>
      </c>
      <c r="C77" s="9">
        <f>100-52</f>
        <v>48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75</v>
      </c>
      <c r="B86" s="6" t="s">
        <v>44</v>
      </c>
      <c r="C86" s="9">
        <f>100-47</f>
        <v>53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678D-7DAB-4F28-9564-1A99D727DE1D}">
  <dimension ref="A1:I94"/>
  <sheetViews>
    <sheetView topLeftCell="A71" zoomScale="53" workbookViewId="0">
      <selection activeCell="I106" sqref="I10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88</v>
      </c>
      <c r="B1" t="s">
        <v>3</v>
      </c>
      <c r="C1" s="15" t="s">
        <v>89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90</v>
      </c>
      <c r="B5" s="9" t="s">
        <v>9</v>
      </c>
      <c r="C5" s="9">
        <f>100-44</f>
        <v>56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91</v>
      </c>
      <c r="B14" s="9" t="s">
        <v>12</v>
      </c>
      <c r="C14" s="9">
        <f>100-50</f>
        <v>50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92</v>
      </c>
      <c r="B23" s="9" t="s">
        <v>13</v>
      </c>
      <c r="C23" s="9">
        <f>100-52</f>
        <v>48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93</v>
      </c>
      <c r="B32" s="9" t="s">
        <v>16</v>
      </c>
      <c r="C32" s="9">
        <f>100-53</f>
        <v>47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94</v>
      </c>
      <c r="B41" s="9" t="s">
        <v>18</v>
      </c>
      <c r="C41" s="9">
        <f>100-52</f>
        <v>48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95</v>
      </c>
      <c r="B50" s="6" t="s">
        <v>19</v>
      </c>
      <c r="C50" s="9">
        <f>100-44</f>
        <v>56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98</v>
      </c>
      <c r="B59" s="6" t="s">
        <v>24</v>
      </c>
      <c r="C59" s="9">
        <f>100-43</f>
        <v>57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97</v>
      </c>
      <c r="B68" s="6" t="s">
        <v>23</v>
      </c>
      <c r="C68" s="9">
        <f>100-44</f>
        <v>56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96</v>
      </c>
      <c r="B77" s="6" t="s">
        <v>38</v>
      </c>
      <c r="C77" s="9">
        <f>100-45</f>
        <v>55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99</v>
      </c>
      <c r="B86" s="6" t="s">
        <v>44</v>
      </c>
      <c r="C86" s="9">
        <f>100-43</f>
        <v>57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6E4C-1BFB-4AC7-9275-649F15B01BF9}">
  <dimension ref="A1:I94"/>
  <sheetViews>
    <sheetView tabSelected="1" workbookViewId="0">
      <selection activeCell="C68" sqref="C68:C7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100</v>
      </c>
      <c r="B1" t="s">
        <v>101</v>
      </c>
      <c r="C1" s="15" t="s">
        <v>102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103</v>
      </c>
      <c r="B5" s="9" t="s">
        <v>9</v>
      </c>
      <c r="C5" s="9">
        <f>100-48</f>
        <v>52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104</v>
      </c>
      <c r="B14" s="9" t="s">
        <v>12</v>
      </c>
      <c r="C14" s="9">
        <f>100-52</f>
        <v>48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105</v>
      </c>
      <c r="B23" s="9" t="s">
        <v>13</v>
      </c>
      <c r="C23" s="9">
        <f>100-52</f>
        <v>48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106</v>
      </c>
      <c r="B32" s="9" t="s">
        <v>16</v>
      </c>
      <c r="C32" s="9">
        <f>100-52</f>
        <v>48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107</v>
      </c>
      <c r="B41" s="9" t="s">
        <v>18</v>
      </c>
      <c r="C41" s="9">
        <f>100-48</f>
        <v>52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108</v>
      </c>
      <c r="B50" s="6" t="s">
        <v>19</v>
      </c>
      <c r="C50" s="9">
        <f>100-47</f>
        <v>53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109</v>
      </c>
      <c r="B59" s="6" t="s">
        <v>24</v>
      </c>
      <c r="C59" s="9">
        <f>100-45</f>
        <v>55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110</v>
      </c>
      <c r="B68" s="6" t="s">
        <v>23</v>
      </c>
      <c r="C68" s="9"/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111</v>
      </c>
      <c r="B77" s="6" t="s">
        <v>38</v>
      </c>
      <c r="C77" s="9"/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112</v>
      </c>
      <c r="B86" s="6" t="s">
        <v>44</v>
      </c>
      <c r="C86" s="9"/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20"/>
  <sheetViews>
    <sheetView zoomScale="90" workbookViewId="0">
      <selection activeCell="L2" sqref="L2:M118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0.9375</v>
      </c>
      <c r="N2">
        <f>1+L2</f>
        <v>1</v>
      </c>
      <c r="O2">
        <f>100*(1-M2)</f>
        <v>6.25</v>
      </c>
    </row>
    <row r="3" spans="12:15" x14ac:dyDescent="0.45">
      <c r="L3">
        <v>1</v>
      </c>
      <c r="M3">
        <v>0.828125</v>
      </c>
      <c r="N3">
        <f t="shared" ref="N3:N66" si="0">1+L3</f>
        <v>2</v>
      </c>
      <c r="O3">
        <f t="shared" ref="O3:O66" si="1">100*(1-M3)</f>
        <v>17.1875</v>
      </c>
    </row>
    <row r="4" spans="12:15" x14ac:dyDescent="0.45">
      <c r="L4">
        <v>2</v>
      </c>
      <c r="M4">
        <v>0.8125</v>
      </c>
      <c r="N4">
        <f t="shared" si="0"/>
        <v>3</v>
      </c>
      <c r="O4">
        <f t="shared" si="1"/>
        <v>18.75</v>
      </c>
    </row>
    <row r="5" spans="12:15" x14ac:dyDescent="0.45">
      <c r="L5">
        <v>3</v>
      </c>
      <c r="M5">
        <v>0.765625</v>
      </c>
      <c r="N5">
        <f t="shared" si="0"/>
        <v>4</v>
      </c>
      <c r="O5">
        <f t="shared" si="1"/>
        <v>23.4375</v>
      </c>
    </row>
    <row r="6" spans="12:15" x14ac:dyDescent="0.45">
      <c r="L6">
        <v>4</v>
      </c>
      <c r="M6">
        <v>0.671875</v>
      </c>
      <c r="N6">
        <f t="shared" si="0"/>
        <v>5</v>
      </c>
      <c r="O6">
        <f t="shared" si="1"/>
        <v>32.8125</v>
      </c>
    </row>
    <row r="7" spans="12:15" x14ac:dyDescent="0.45">
      <c r="L7">
        <v>5</v>
      </c>
      <c r="M7">
        <v>0.65625</v>
      </c>
      <c r="N7">
        <f t="shared" si="0"/>
        <v>6</v>
      </c>
      <c r="O7">
        <f t="shared" si="1"/>
        <v>34.375</v>
      </c>
    </row>
    <row r="8" spans="12:15" x14ac:dyDescent="0.45">
      <c r="L8">
        <v>6</v>
      </c>
      <c r="M8">
        <v>0.640625</v>
      </c>
      <c r="N8">
        <f t="shared" si="0"/>
        <v>7</v>
      </c>
      <c r="O8">
        <f t="shared" si="1"/>
        <v>35.9375</v>
      </c>
    </row>
    <row r="9" spans="12:15" x14ac:dyDescent="0.45">
      <c r="L9">
        <v>7</v>
      </c>
      <c r="M9">
        <v>0.65625</v>
      </c>
      <c r="N9">
        <f t="shared" si="0"/>
        <v>8</v>
      </c>
      <c r="O9">
        <f t="shared" si="1"/>
        <v>34.375</v>
      </c>
    </row>
    <row r="10" spans="12:15" x14ac:dyDescent="0.45">
      <c r="L10">
        <v>8</v>
      </c>
      <c r="M10">
        <v>0.640625</v>
      </c>
      <c r="N10">
        <f t="shared" si="0"/>
        <v>9</v>
      </c>
      <c r="O10">
        <f t="shared" si="1"/>
        <v>35.9375</v>
      </c>
    </row>
    <row r="11" spans="12:15" x14ac:dyDescent="0.45">
      <c r="L11">
        <v>9</v>
      </c>
      <c r="M11">
        <v>0.640625</v>
      </c>
      <c r="N11">
        <f t="shared" si="0"/>
        <v>10</v>
      </c>
      <c r="O11">
        <f t="shared" si="1"/>
        <v>35.9375</v>
      </c>
    </row>
    <row r="12" spans="12:15" x14ac:dyDescent="0.45">
      <c r="L12">
        <v>10</v>
      </c>
      <c r="M12">
        <v>0.578125</v>
      </c>
      <c r="N12">
        <f t="shared" si="0"/>
        <v>11</v>
      </c>
      <c r="O12">
        <f t="shared" si="1"/>
        <v>42.1875</v>
      </c>
    </row>
    <row r="13" spans="12:15" x14ac:dyDescent="0.45">
      <c r="L13">
        <v>11</v>
      </c>
      <c r="M13">
        <v>0.5625</v>
      </c>
      <c r="N13">
        <f t="shared" si="0"/>
        <v>12</v>
      </c>
      <c r="O13">
        <f t="shared" si="1"/>
        <v>43.75</v>
      </c>
    </row>
    <row r="14" spans="12:15" x14ac:dyDescent="0.45">
      <c r="L14">
        <v>12</v>
      </c>
      <c r="M14">
        <v>0.65625</v>
      </c>
      <c r="N14">
        <f t="shared" si="0"/>
        <v>13</v>
      </c>
      <c r="O14">
        <f t="shared" si="1"/>
        <v>34.375</v>
      </c>
    </row>
    <row r="15" spans="12:15" x14ac:dyDescent="0.45">
      <c r="L15">
        <v>13</v>
      </c>
      <c r="M15">
        <v>0.609375</v>
      </c>
      <c r="N15">
        <f t="shared" si="0"/>
        <v>14</v>
      </c>
      <c r="O15">
        <f t="shared" si="1"/>
        <v>39.0625</v>
      </c>
    </row>
    <row r="16" spans="12:15" x14ac:dyDescent="0.45">
      <c r="L16">
        <v>14</v>
      </c>
      <c r="M16">
        <v>0.609375</v>
      </c>
      <c r="N16">
        <f t="shared" si="0"/>
        <v>15</v>
      </c>
      <c r="O16">
        <f t="shared" si="1"/>
        <v>39.0625</v>
      </c>
    </row>
    <row r="17" spans="12:15" x14ac:dyDescent="0.45">
      <c r="L17">
        <v>15</v>
      </c>
      <c r="M17">
        <v>0.578125</v>
      </c>
      <c r="N17">
        <f t="shared" si="0"/>
        <v>16</v>
      </c>
      <c r="O17">
        <f t="shared" si="1"/>
        <v>42.1875</v>
      </c>
    </row>
    <row r="18" spans="12:15" x14ac:dyDescent="0.45">
      <c r="L18">
        <v>16</v>
      </c>
      <c r="M18">
        <v>0.578125</v>
      </c>
      <c r="N18">
        <f t="shared" si="0"/>
        <v>17</v>
      </c>
      <c r="O18">
        <f t="shared" si="1"/>
        <v>42.1875</v>
      </c>
    </row>
    <row r="19" spans="12:15" x14ac:dyDescent="0.45">
      <c r="L19">
        <v>17</v>
      </c>
      <c r="M19">
        <v>0.6875</v>
      </c>
      <c r="N19">
        <f t="shared" si="0"/>
        <v>18</v>
      </c>
      <c r="O19">
        <f t="shared" si="1"/>
        <v>31.25</v>
      </c>
    </row>
    <row r="20" spans="12:15" x14ac:dyDescent="0.45">
      <c r="L20">
        <v>18</v>
      </c>
      <c r="M20">
        <v>0.59375</v>
      </c>
      <c r="N20">
        <f t="shared" si="0"/>
        <v>19</v>
      </c>
      <c r="O20">
        <f t="shared" si="1"/>
        <v>40.625</v>
      </c>
    </row>
    <row r="21" spans="12:15" x14ac:dyDescent="0.45">
      <c r="L21">
        <v>19</v>
      </c>
      <c r="M21">
        <v>0.5</v>
      </c>
      <c r="N21">
        <f t="shared" si="0"/>
        <v>20</v>
      </c>
      <c r="O21">
        <f t="shared" si="1"/>
        <v>50</v>
      </c>
    </row>
    <row r="22" spans="12:15" x14ac:dyDescent="0.45">
      <c r="L22">
        <v>20</v>
      </c>
      <c r="M22">
        <v>0.4375</v>
      </c>
      <c r="N22">
        <f t="shared" si="0"/>
        <v>21</v>
      </c>
      <c r="O22">
        <f t="shared" si="1"/>
        <v>56.25</v>
      </c>
    </row>
    <row r="23" spans="12:15" x14ac:dyDescent="0.45">
      <c r="L23">
        <v>21</v>
      </c>
      <c r="M23">
        <v>0.515625</v>
      </c>
      <c r="N23">
        <f t="shared" si="0"/>
        <v>22</v>
      </c>
      <c r="O23">
        <f t="shared" si="1"/>
        <v>48.4375</v>
      </c>
    </row>
    <row r="24" spans="12:15" x14ac:dyDescent="0.45">
      <c r="L24">
        <v>22</v>
      </c>
      <c r="M24">
        <v>0.46875</v>
      </c>
      <c r="N24">
        <f t="shared" si="0"/>
        <v>23</v>
      </c>
      <c r="O24">
        <f t="shared" si="1"/>
        <v>53.125</v>
      </c>
    </row>
    <row r="25" spans="12:15" x14ac:dyDescent="0.45">
      <c r="L25">
        <v>23</v>
      </c>
      <c r="M25">
        <v>0.46875</v>
      </c>
      <c r="N25">
        <f t="shared" si="0"/>
        <v>24</v>
      </c>
      <c r="O25">
        <f t="shared" si="1"/>
        <v>53.125</v>
      </c>
    </row>
    <row r="26" spans="12:15" x14ac:dyDescent="0.45">
      <c r="L26">
        <v>24</v>
      </c>
      <c r="M26">
        <v>0.46875</v>
      </c>
      <c r="N26">
        <f t="shared" si="0"/>
        <v>25</v>
      </c>
      <c r="O26">
        <f t="shared" si="1"/>
        <v>53.125</v>
      </c>
    </row>
    <row r="27" spans="12:15" x14ac:dyDescent="0.45">
      <c r="L27">
        <v>25</v>
      </c>
      <c r="M27">
        <v>0.46875</v>
      </c>
      <c r="N27">
        <f t="shared" si="0"/>
        <v>26</v>
      </c>
      <c r="O27">
        <f t="shared" si="1"/>
        <v>53.125</v>
      </c>
    </row>
    <row r="28" spans="12:15" x14ac:dyDescent="0.45">
      <c r="L28">
        <v>26</v>
      </c>
      <c r="M28">
        <v>0.46875</v>
      </c>
      <c r="N28">
        <f t="shared" si="0"/>
        <v>27</v>
      </c>
      <c r="O28">
        <f t="shared" si="1"/>
        <v>53.125</v>
      </c>
    </row>
    <row r="29" spans="12:15" x14ac:dyDescent="0.45">
      <c r="L29">
        <v>27</v>
      </c>
      <c r="M29">
        <v>0.46875</v>
      </c>
      <c r="N29">
        <f t="shared" si="0"/>
        <v>28</v>
      </c>
      <c r="O29">
        <f t="shared" si="1"/>
        <v>53.125</v>
      </c>
    </row>
    <row r="30" spans="12:15" x14ac:dyDescent="0.45">
      <c r="L30">
        <v>28</v>
      </c>
      <c r="M30">
        <v>0.484375</v>
      </c>
      <c r="N30">
        <f t="shared" si="0"/>
        <v>29</v>
      </c>
      <c r="O30">
        <f t="shared" si="1"/>
        <v>51.5625</v>
      </c>
    </row>
    <row r="31" spans="12:15" x14ac:dyDescent="0.45">
      <c r="L31">
        <v>29</v>
      </c>
      <c r="M31">
        <v>0.5</v>
      </c>
      <c r="N31">
        <f t="shared" si="0"/>
        <v>30</v>
      </c>
      <c r="O31">
        <f t="shared" si="1"/>
        <v>50</v>
      </c>
    </row>
    <row r="32" spans="12:15" x14ac:dyDescent="0.45">
      <c r="L32">
        <v>30</v>
      </c>
      <c r="M32">
        <v>0.484375</v>
      </c>
      <c r="N32">
        <f t="shared" si="0"/>
        <v>31</v>
      </c>
      <c r="O32">
        <f t="shared" si="1"/>
        <v>51.5625</v>
      </c>
    </row>
    <row r="33" spans="12:15" x14ac:dyDescent="0.45">
      <c r="L33">
        <v>31</v>
      </c>
      <c r="M33">
        <v>0.484375</v>
      </c>
      <c r="N33">
        <f t="shared" si="0"/>
        <v>32</v>
      </c>
      <c r="O33">
        <f t="shared" si="1"/>
        <v>51.5625</v>
      </c>
    </row>
    <row r="34" spans="12:15" x14ac:dyDescent="0.45">
      <c r="L34">
        <v>32</v>
      </c>
      <c r="M34">
        <v>0.484375</v>
      </c>
      <c r="N34">
        <f t="shared" si="0"/>
        <v>33</v>
      </c>
      <c r="O34">
        <f t="shared" si="1"/>
        <v>51.5625</v>
      </c>
    </row>
    <row r="35" spans="12:15" x14ac:dyDescent="0.45">
      <c r="L35">
        <v>33</v>
      </c>
      <c r="M35">
        <v>0.484375</v>
      </c>
      <c r="N35">
        <f t="shared" si="0"/>
        <v>34</v>
      </c>
      <c r="O35">
        <f t="shared" si="1"/>
        <v>51.5625</v>
      </c>
    </row>
    <row r="36" spans="12:15" x14ac:dyDescent="0.45">
      <c r="L36">
        <v>34</v>
      </c>
      <c r="M36">
        <v>0.484375</v>
      </c>
      <c r="N36">
        <f t="shared" si="0"/>
        <v>35</v>
      </c>
      <c r="O36">
        <f t="shared" si="1"/>
        <v>51.5625</v>
      </c>
    </row>
    <row r="37" spans="12:15" x14ac:dyDescent="0.45">
      <c r="L37">
        <v>35</v>
      </c>
      <c r="M37">
        <v>0.484375</v>
      </c>
      <c r="N37">
        <f t="shared" si="0"/>
        <v>36</v>
      </c>
      <c r="O37">
        <f t="shared" si="1"/>
        <v>51.5625</v>
      </c>
    </row>
    <row r="38" spans="12:15" x14ac:dyDescent="0.45">
      <c r="L38">
        <v>36</v>
      </c>
      <c r="M38">
        <v>0.484375</v>
      </c>
      <c r="N38">
        <f t="shared" si="0"/>
        <v>37</v>
      </c>
      <c r="O38">
        <f t="shared" si="1"/>
        <v>51.5625</v>
      </c>
    </row>
    <row r="39" spans="12:15" x14ac:dyDescent="0.45">
      <c r="L39">
        <v>37</v>
      </c>
      <c r="M39">
        <v>0.484375</v>
      </c>
      <c r="N39">
        <f t="shared" si="0"/>
        <v>38</v>
      </c>
      <c r="O39">
        <f t="shared" si="1"/>
        <v>51.5625</v>
      </c>
    </row>
    <row r="40" spans="12:15" x14ac:dyDescent="0.45">
      <c r="L40">
        <v>38</v>
      </c>
      <c r="M40">
        <v>0.5</v>
      </c>
      <c r="N40">
        <f t="shared" si="0"/>
        <v>39</v>
      </c>
      <c r="O40">
        <f t="shared" si="1"/>
        <v>50</v>
      </c>
    </row>
    <row r="41" spans="12:15" x14ac:dyDescent="0.45">
      <c r="L41">
        <v>39</v>
      </c>
      <c r="M41">
        <v>0.5</v>
      </c>
      <c r="N41">
        <f t="shared" si="0"/>
        <v>40</v>
      </c>
      <c r="O41">
        <f t="shared" si="1"/>
        <v>50</v>
      </c>
    </row>
    <row r="42" spans="12:15" x14ac:dyDescent="0.45">
      <c r="L42">
        <v>40</v>
      </c>
      <c r="M42">
        <v>0.5</v>
      </c>
      <c r="N42">
        <f t="shared" si="0"/>
        <v>41</v>
      </c>
      <c r="O42">
        <f t="shared" si="1"/>
        <v>50</v>
      </c>
    </row>
    <row r="43" spans="12:15" x14ac:dyDescent="0.45">
      <c r="L43">
        <v>41</v>
      </c>
      <c r="M43">
        <v>0.5</v>
      </c>
      <c r="N43">
        <f t="shared" si="0"/>
        <v>42</v>
      </c>
      <c r="O43">
        <f t="shared" si="1"/>
        <v>50</v>
      </c>
    </row>
    <row r="44" spans="12:15" x14ac:dyDescent="0.45">
      <c r="L44">
        <v>42</v>
      </c>
      <c r="M44">
        <v>0.5</v>
      </c>
      <c r="N44">
        <f t="shared" si="0"/>
        <v>43</v>
      </c>
      <c r="O44">
        <f t="shared" si="1"/>
        <v>50</v>
      </c>
    </row>
    <row r="45" spans="12:15" x14ac:dyDescent="0.45">
      <c r="L45">
        <v>43</v>
      </c>
      <c r="M45">
        <v>0.5</v>
      </c>
      <c r="N45">
        <f t="shared" si="0"/>
        <v>44</v>
      </c>
      <c r="O45">
        <f t="shared" si="1"/>
        <v>50</v>
      </c>
    </row>
    <row r="46" spans="12:15" x14ac:dyDescent="0.45">
      <c r="L46">
        <v>44</v>
      </c>
      <c r="M46">
        <v>0.5</v>
      </c>
      <c r="N46">
        <f t="shared" si="0"/>
        <v>45</v>
      </c>
      <c r="O46">
        <f t="shared" si="1"/>
        <v>50</v>
      </c>
    </row>
    <row r="47" spans="12:15" x14ac:dyDescent="0.45">
      <c r="L47">
        <v>45</v>
      </c>
      <c r="M47">
        <v>0.5</v>
      </c>
      <c r="N47">
        <f t="shared" si="0"/>
        <v>46</v>
      </c>
      <c r="O47">
        <f t="shared" si="1"/>
        <v>50</v>
      </c>
    </row>
    <row r="48" spans="12:15" x14ac:dyDescent="0.45">
      <c r="L48">
        <v>46</v>
      </c>
      <c r="M48">
        <v>0.5</v>
      </c>
      <c r="N48">
        <f t="shared" si="0"/>
        <v>47</v>
      </c>
      <c r="O48">
        <f t="shared" si="1"/>
        <v>50</v>
      </c>
    </row>
    <row r="49" spans="12:15" x14ac:dyDescent="0.45">
      <c r="L49">
        <v>47</v>
      </c>
      <c r="M49">
        <v>0.5</v>
      </c>
      <c r="N49">
        <f t="shared" si="0"/>
        <v>48</v>
      </c>
      <c r="O49">
        <f t="shared" si="1"/>
        <v>50</v>
      </c>
    </row>
    <row r="50" spans="12:15" x14ac:dyDescent="0.45">
      <c r="L50">
        <v>48</v>
      </c>
      <c r="M50">
        <v>0.484375</v>
      </c>
      <c r="N50">
        <f t="shared" si="0"/>
        <v>49</v>
      </c>
      <c r="O50">
        <f t="shared" si="1"/>
        <v>51.5625</v>
      </c>
    </row>
    <row r="51" spans="12:15" x14ac:dyDescent="0.45">
      <c r="L51">
        <v>49</v>
      </c>
      <c r="M51">
        <v>0.484375</v>
      </c>
      <c r="N51">
        <f t="shared" si="0"/>
        <v>50</v>
      </c>
      <c r="O51">
        <f t="shared" si="1"/>
        <v>51.5625</v>
      </c>
    </row>
    <row r="52" spans="12:15" x14ac:dyDescent="0.45">
      <c r="L52">
        <v>50</v>
      </c>
      <c r="M52">
        <v>0.484375</v>
      </c>
      <c r="N52">
        <f t="shared" si="0"/>
        <v>51</v>
      </c>
      <c r="O52">
        <f t="shared" si="1"/>
        <v>51.5625</v>
      </c>
    </row>
    <row r="53" spans="12:15" x14ac:dyDescent="0.45">
      <c r="L53">
        <v>51</v>
      </c>
      <c r="M53">
        <v>0.484375</v>
      </c>
      <c r="N53">
        <f t="shared" si="0"/>
        <v>52</v>
      </c>
      <c r="O53">
        <f t="shared" si="1"/>
        <v>51.5625</v>
      </c>
    </row>
    <row r="54" spans="12:15" x14ac:dyDescent="0.45">
      <c r="L54">
        <v>52</v>
      </c>
      <c r="M54">
        <v>0.484375</v>
      </c>
      <c r="N54">
        <f t="shared" si="0"/>
        <v>53</v>
      </c>
      <c r="O54">
        <f t="shared" si="1"/>
        <v>51.5625</v>
      </c>
    </row>
    <row r="55" spans="12:15" x14ac:dyDescent="0.45">
      <c r="L55">
        <v>53</v>
      </c>
      <c r="M55">
        <v>0.484375</v>
      </c>
      <c r="N55">
        <f t="shared" si="0"/>
        <v>54</v>
      </c>
      <c r="O55">
        <f t="shared" si="1"/>
        <v>51.5625</v>
      </c>
    </row>
    <row r="56" spans="12:15" x14ac:dyDescent="0.45">
      <c r="L56">
        <v>54</v>
      </c>
      <c r="M56">
        <v>0.484375</v>
      </c>
      <c r="N56">
        <f t="shared" si="0"/>
        <v>55</v>
      </c>
      <c r="O56">
        <f t="shared" si="1"/>
        <v>51.5625</v>
      </c>
    </row>
    <row r="57" spans="12:15" x14ac:dyDescent="0.45">
      <c r="L57">
        <v>55</v>
      </c>
      <c r="M57">
        <v>0.484375</v>
      </c>
      <c r="N57">
        <f t="shared" si="0"/>
        <v>56</v>
      </c>
      <c r="O57">
        <f t="shared" si="1"/>
        <v>51.5625</v>
      </c>
    </row>
    <row r="58" spans="12:15" x14ac:dyDescent="0.45">
      <c r="L58">
        <v>56</v>
      </c>
      <c r="M58">
        <v>0.5</v>
      </c>
      <c r="N58">
        <f t="shared" si="0"/>
        <v>57</v>
      </c>
      <c r="O58">
        <f t="shared" si="1"/>
        <v>50</v>
      </c>
    </row>
    <row r="59" spans="12:15" x14ac:dyDescent="0.45">
      <c r="L59">
        <v>57</v>
      </c>
      <c r="M59">
        <v>0.5</v>
      </c>
      <c r="N59">
        <f t="shared" si="0"/>
        <v>58</v>
      </c>
      <c r="O59">
        <f t="shared" si="1"/>
        <v>50</v>
      </c>
    </row>
    <row r="60" spans="12:15" x14ac:dyDescent="0.45">
      <c r="L60">
        <v>58</v>
      </c>
      <c r="M60">
        <v>0.5</v>
      </c>
      <c r="N60">
        <f t="shared" si="0"/>
        <v>59</v>
      </c>
      <c r="O60">
        <f t="shared" si="1"/>
        <v>50</v>
      </c>
    </row>
    <row r="61" spans="12:15" x14ac:dyDescent="0.45">
      <c r="L61">
        <v>59</v>
      </c>
      <c r="M61">
        <v>0.5</v>
      </c>
      <c r="N61">
        <f t="shared" si="0"/>
        <v>60</v>
      </c>
      <c r="O61">
        <f t="shared" si="1"/>
        <v>50</v>
      </c>
    </row>
    <row r="62" spans="12:15" x14ac:dyDescent="0.45">
      <c r="L62">
        <v>60</v>
      </c>
      <c r="M62">
        <v>0.5</v>
      </c>
      <c r="N62">
        <f t="shared" si="0"/>
        <v>61</v>
      </c>
      <c r="O62">
        <f t="shared" si="1"/>
        <v>50</v>
      </c>
    </row>
    <row r="63" spans="12:15" x14ac:dyDescent="0.45">
      <c r="L63">
        <v>61</v>
      </c>
      <c r="M63">
        <v>0.5</v>
      </c>
      <c r="N63">
        <f t="shared" si="0"/>
        <v>62</v>
      </c>
      <c r="O63">
        <f t="shared" si="1"/>
        <v>50</v>
      </c>
    </row>
    <row r="64" spans="12:15" x14ac:dyDescent="0.45">
      <c r="L64">
        <v>62</v>
      </c>
      <c r="M64">
        <v>0.5</v>
      </c>
      <c r="N64">
        <f t="shared" si="0"/>
        <v>63</v>
      </c>
      <c r="O64">
        <f t="shared" si="1"/>
        <v>50</v>
      </c>
    </row>
    <row r="65" spans="12:15" x14ac:dyDescent="0.45">
      <c r="L65">
        <v>63</v>
      </c>
      <c r="M65">
        <v>0.5</v>
      </c>
      <c r="N65">
        <f t="shared" si="0"/>
        <v>64</v>
      </c>
      <c r="O65">
        <f t="shared" si="1"/>
        <v>50</v>
      </c>
    </row>
    <row r="66" spans="12:15" x14ac:dyDescent="0.45">
      <c r="L66">
        <v>64</v>
      </c>
      <c r="M66">
        <v>0.5</v>
      </c>
      <c r="N66">
        <f t="shared" si="0"/>
        <v>65</v>
      </c>
      <c r="O66">
        <f t="shared" si="1"/>
        <v>50</v>
      </c>
    </row>
    <row r="67" spans="12:15" x14ac:dyDescent="0.45">
      <c r="L67">
        <v>65</v>
      </c>
      <c r="M67">
        <v>0.5</v>
      </c>
      <c r="N67">
        <f t="shared" ref="N67:N118" si="2">1+L67</f>
        <v>66</v>
      </c>
      <c r="O67">
        <f t="shared" ref="O67:O118" si="3">100*(1-M67)</f>
        <v>50</v>
      </c>
    </row>
    <row r="68" spans="12:15" x14ac:dyDescent="0.45">
      <c r="L68">
        <v>66</v>
      </c>
      <c r="M68">
        <v>0.5</v>
      </c>
      <c r="N68">
        <f t="shared" si="2"/>
        <v>67</v>
      </c>
      <c r="O68">
        <f t="shared" si="3"/>
        <v>50</v>
      </c>
    </row>
    <row r="69" spans="12:15" x14ac:dyDescent="0.45">
      <c r="L69">
        <v>67</v>
      </c>
      <c r="M69">
        <v>0.5</v>
      </c>
      <c r="N69">
        <f t="shared" si="2"/>
        <v>68</v>
      </c>
      <c r="O69">
        <f t="shared" si="3"/>
        <v>50</v>
      </c>
    </row>
    <row r="70" spans="12:15" x14ac:dyDescent="0.45">
      <c r="L70">
        <v>68</v>
      </c>
      <c r="M70">
        <v>0.5</v>
      </c>
      <c r="N70">
        <f t="shared" si="2"/>
        <v>69</v>
      </c>
      <c r="O70">
        <f t="shared" si="3"/>
        <v>50</v>
      </c>
    </row>
    <row r="71" spans="12:15" x14ac:dyDescent="0.45">
      <c r="L71">
        <v>69</v>
      </c>
      <c r="M71">
        <v>0.5</v>
      </c>
      <c r="N71">
        <f t="shared" si="2"/>
        <v>70</v>
      </c>
      <c r="O71">
        <f t="shared" si="3"/>
        <v>50</v>
      </c>
    </row>
    <row r="72" spans="12:15" x14ac:dyDescent="0.45">
      <c r="L72">
        <v>70</v>
      </c>
      <c r="M72">
        <v>0.5</v>
      </c>
      <c r="N72">
        <f t="shared" si="2"/>
        <v>71</v>
      </c>
      <c r="O72">
        <f t="shared" si="3"/>
        <v>50</v>
      </c>
    </row>
    <row r="73" spans="12:15" x14ac:dyDescent="0.45">
      <c r="L73">
        <v>71</v>
      </c>
      <c r="M73">
        <v>0.5</v>
      </c>
      <c r="N73">
        <f t="shared" si="2"/>
        <v>72</v>
      </c>
      <c r="O73">
        <f t="shared" si="3"/>
        <v>50</v>
      </c>
    </row>
    <row r="74" spans="12:15" x14ac:dyDescent="0.45">
      <c r="L74">
        <v>72</v>
      </c>
      <c r="M74">
        <v>0.5</v>
      </c>
      <c r="N74">
        <f t="shared" si="2"/>
        <v>73</v>
      </c>
      <c r="O74">
        <f t="shared" si="3"/>
        <v>50</v>
      </c>
    </row>
    <row r="75" spans="12:15" x14ac:dyDescent="0.45">
      <c r="L75">
        <v>73</v>
      </c>
      <c r="M75">
        <v>0.5</v>
      </c>
      <c r="N75">
        <f t="shared" si="2"/>
        <v>74</v>
      </c>
      <c r="O75">
        <f t="shared" si="3"/>
        <v>50</v>
      </c>
    </row>
    <row r="76" spans="12:15" x14ac:dyDescent="0.45">
      <c r="L76">
        <v>74</v>
      </c>
      <c r="M76">
        <v>0.5</v>
      </c>
      <c r="N76">
        <f t="shared" si="2"/>
        <v>75</v>
      </c>
      <c r="O76">
        <f t="shared" si="3"/>
        <v>50</v>
      </c>
    </row>
    <row r="77" spans="12:15" x14ac:dyDescent="0.45">
      <c r="L77">
        <v>75</v>
      </c>
      <c r="M77">
        <v>0.5</v>
      </c>
      <c r="N77">
        <f t="shared" si="2"/>
        <v>76</v>
      </c>
      <c r="O77">
        <f t="shared" si="3"/>
        <v>50</v>
      </c>
    </row>
    <row r="78" spans="12:15" x14ac:dyDescent="0.45">
      <c r="L78">
        <v>76</v>
      </c>
      <c r="M78">
        <v>0.5</v>
      </c>
      <c r="N78">
        <f t="shared" si="2"/>
        <v>77</v>
      </c>
      <c r="O78">
        <f t="shared" si="3"/>
        <v>50</v>
      </c>
    </row>
    <row r="79" spans="12:15" x14ac:dyDescent="0.45">
      <c r="L79">
        <v>77</v>
      </c>
      <c r="M79">
        <v>0.5</v>
      </c>
      <c r="N79">
        <f t="shared" si="2"/>
        <v>78</v>
      </c>
      <c r="O79">
        <f t="shared" si="3"/>
        <v>50</v>
      </c>
    </row>
    <row r="80" spans="12:15" x14ac:dyDescent="0.45">
      <c r="L80">
        <v>78</v>
      </c>
      <c r="M80">
        <v>0.5</v>
      </c>
      <c r="N80">
        <f t="shared" si="2"/>
        <v>79</v>
      </c>
      <c r="O80">
        <f t="shared" si="3"/>
        <v>50</v>
      </c>
    </row>
    <row r="81" spans="12:15" x14ac:dyDescent="0.45">
      <c r="L81">
        <v>79</v>
      </c>
      <c r="M81">
        <v>0.5</v>
      </c>
      <c r="N81">
        <f t="shared" si="2"/>
        <v>80</v>
      </c>
      <c r="O81">
        <f t="shared" si="3"/>
        <v>50</v>
      </c>
    </row>
    <row r="82" spans="12:15" x14ac:dyDescent="0.45">
      <c r="L82">
        <v>80</v>
      </c>
      <c r="M82">
        <v>0.5</v>
      </c>
      <c r="N82">
        <f t="shared" si="2"/>
        <v>81</v>
      </c>
      <c r="O82">
        <f t="shared" si="3"/>
        <v>50</v>
      </c>
    </row>
    <row r="83" spans="12:15" x14ac:dyDescent="0.45">
      <c r="L83">
        <v>81</v>
      </c>
      <c r="M83">
        <v>0.5</v>
      </c>
      <c r="N83">
        <f t="shared" si="2"/>
        <v>82</v>
      </c>
      <c r="O83">
        <f t="shared" si="3"/>
        <v>50</v>
      </c>
    </row>
    <row r="84" spans="12:15" x14ac:dyDescent="0.45">
      <c r="L84">
        <v>82</v>
      </c>
      <c r="M84">
        <v>0.5</v>
      </c>
      <c r="N84">
        <f t="shared" si="2"/>
        <v>83</v>
      </c>
      <c r="O84">
        <f t="shared" si="3"/>
        <v>50</v>
      </c>
    </row>
    <row r="85" spans="12:15" x14ac:dyDescent="0.45">
      <c r="L85">
        <v>83</v>
      </c>
      <c r="M85">
        <v>0.5</v>
      </c>
      <c r="N85">
        <f t="shared" si="2"/>
        <v>84</v>
      </c>
      <c r="O85">
        <f t="shared" si="3"/>
        <v>50</v>
      </c>
    </row>
    <row r="86" spans="12:15" x14ac:dyDescent="0.45">
      <c r="L86">
        <v>84</v>
      </c>
      <c r="M86">
        <v>0.5</v>
      </c>
      <c r="N86">
        <f t="shared" si="2"/>
        <v>85</v>
      </c>
      <c r="O86">
        <f t="shared" si="3"/>
        <v>50</v>
      </c>
    </row>
    <row r="87" spans="12:15" x14ac:dyDescent="0.45">
      <c r="L87">
        <v>85</v>
      </c>
      <c r="M87">
        <v>0.5</v>
      </c>
      <c r="N87">
        <f t="shared" si="2"/>
        <v>86</v>
      </c>
      <c r="O87">
        <f t="shared" si="3"/>
        <v>50</v>
      </c>
    </row>
    <row r="88" spans="12:15" x14ac:dyDescent="0.45">
      <c r="L88">
        <v>86</v>
      </c>
      <c r="M88">
        <v>0.5</v>
      </c>
      <c r="N88">
        <f t="shared" si="2"/>
        <v>87</v>
      </c>
      <c r="O88">
        <f t="shared" si="3"/>
        <v>50</v>
      </c>
    </row>
    <row r="89" spans="12:15" x14ac:dyDescent="0.45">
      <c r="L89">
        <v>87</v>
      </c>
      <c r="M89">
        <v>0.484375</v>
      </c>
      <c r="N89">
        <f t="shared" si="2"/>
        <v>88</v>
      </c>
      <c r="O89">
        <f t="shared" si="3"/>
        <v>51.5625</v>
      </c>
    </row>
    <row r="90" spans="12:15" x14ac:dyDescent="0.45">
      <c r="L90">
        <v>88</v>
      </c>
      <c r="M90">
        <v>0.484375</v>
      </c>
      <c r="N90">
        <f t="shared" si="2"/>
        <v>89</v>
      </c>
      <c r="O90">
        <f t="shared" si="3"/>
        <v>51.5625</v>
      </c>
    </row>
    <row r="91" spans="12:15" x14ac:dyDescent="0.45">
      <c r="L91">
        <v>89</v>
      </c>
      <c r="M91">
        <v>0.484375</v>
      </c>
      <c r="N91">
        <f t="shared" si="2"/>
        <v>90</v>
      </c>
      <c r="O91">
        <f t="shared" si="3"/>
        <v>51.5625</v>
      </c>
    </row>
    <row r="92" spans="12:15" x14ac:dyDescent="0.45">
      <c r="L92">
        <v>90</v>
      </c>
      <c r="M92">
        <v>0.484375</v>
      </c>
      <c r="N92">
        <f t="shared" si="2"/>
        <v>91</v>
      </c>
      <c r="O92">
        <f t="shared" si="3"/>
        <v>51.5625</v>
      </c>
    </row>
    <row r="93" spans="12:15" x14ac:dyDescent="0.45">
      <c r="L93">
        <v>91</v>
      </c>
      <c r="M93">
        <v>0.484375</v>
      </c>
      <c r="N93">
        <f t="shared" si="2"/>
        <v>92</v>
      </c>
      <c r="O93">
        <f t="shared" si="3"/>
        <v>51.5625</v>
      </c>
    </row>
    <row r="94" spans="12:15" x14ac:dyDescent="0.45">
      <c r="L94">
        <v>92</v>
      </c>
      <c r="M94">
        <v>0.484375</v>
      </c>
      <c r="N94">
        <f t="shared" si="2"/>
        <v>93</v>
      </c>
      <c r="O94">
        <f t="shared" si="3"/>
        <v>51.5625</v>
      </c>
    </row>
    <row r="95" spans="12:15" x14ac:dyDescent="0.45">
      <c r="L95">
        <v>93</v>
      </c>
      <c r="M95">
        <v>0.484375</v>
      </c>
      <c r="N95">
        <f t="shared" si="2"/>
        <v>94</v>
      </c>
      <c r="O95">
        <f t="shared" si="3"/>
        <v>51.5625</v>
      </c>
    </row>
    <row r="96" spans="12:15" x14ac:dyDescent="0.45">
      <c r="L96">
        <v>94</v>
      </c>
      <c r="M96">
        <v>0.484375</v>
      </c>
      <c r="N96">
        <f t="shared" si="2"/>
        <v>95</v>
      </c>
      <c r="O96">
        <f t="shared" si="3"/>
        <v>51.5625</v>
      </c>
    </row>
    <row r="97" spans="12:15" x14ac:dyDescent="0.45">
      <c r="L97">
        <v>95</v>
      </c>
      <c r="M97">
        <v>0.484375</v>
      </c>
      <c r="N97">
        <f t="shared" si="2"/>
        <v>96</v>
      </c>
      <c r="O97">
        <f t="shared" si="3"/>
        <v>51.5625</v>
      </c>
    </row>
    <row r="98" spans="12:15" x14ac:dyDescent="0.45">
      <c r="L98">
        <v>96</v>
      </c>
      <c r="M98">
        <v>0.484375</v>
      </c>
      <c r="N98">
        <f t="shared" si="2"/>
        <v>97</v>
      </c>
      <c r="O98">
        <f t="shared" si="3"/>
        <v>51.5625</v>
      </c>
    </row>
    <row r="99" spans="12:15" x14ac:dyDescent="0.45">
      <c r="L99">
        <v>97</v>
      </c>
      <c r="M99">
        <v>0.484375</v>
      </c>
      <c r="N99">
        <f t="shared" si="2"/>
        <v>98</v>
      </c>
      <c r="O99">
        <f t="shared" si="3"/>
        <v>51.5625</v>
      </c>
    </row>
    <row r="100" spans="12:15" x14ac:dyDescent="0.45">
      <c r="L100">
        <v>98</v>
      </c>
      <c r="M100">
        <v>0.484375</v>
      </c>
      <c r="N100">
        <f t="shared" si="2"/>
        <v>99</v>
      </c>
      <c r="O100">
        <f t="shared" si="3"/>
        <v>51.5625</v>
      </c>
    </row>
    <row r="101" spans="12:15" x14ac:dyDescent="0.45">
      <c r="L101">
        <v>99</v>
      </c>
      <c r="M101">
        <v>0.484375</v>
      </c>
      <c r="N101">
        <f t="shared" si="2"/>
        <v>100</v>
      </c>
      <c r="O101">
        <f t="shared" si="3"/>
        <v>51.5625</v>
      </c>
    </row>
    <row r="102" spans="12:15" x14ac:dyDescent="0.45">
      <c r="L102" t="s">
        <v>113</v>
      </c>
      <c r="M102">
        <v>0.484375</v>
      </c>
      <c r="N102" t="e">
        <f t="shared" si="2"/>
        <v>#VALUE!</v>
      </c>
      <c r="O102">
        <f t="shared" si="3"/>
        <v>51.5625</v>
      </c>
    </row>
    <row r="103" spans="12:15" x14ac:dyDescent="0.45">
      <c r="L103" t="s">
        <v>113</v>
      </c>
      <c r="M103">
        <v>0.46875</v>
      </c>
      <c r="N103" t="e">
        <f t="shared" si="2"/>
        <v>#VALUE!</v>
      </c>
      <c r="O103">
        <f t="shared" si="3"/>
        <v>53.125</v>
      </c>
    </row>
    <row r="104" spans="12:15" x14ac:dyDescent="0.45">
      <c r="L104" t="s">
        <v>113</v>
      </c>
      <c r="M104">
        <v>0.453125</v>
      </c>
      <c r="N104" t="e">
        <f t="shared" si="2"/>
        <v>#VALUE!</v>
      </c>
      <c r="O104">
        <f t="shared" si="3"/>
        <v>54.6875</v>
      </c>
    </row>
    <row r="105" spans="12:15" x14ac:dyDescent="0.45">
      <c r="L105" t="s">
        <v>113</v>
      </c>
      <c r="M105">
        <v>0.453125</v>
      </c>
      <c r="N105" t="e">
        <f t="shared" si="2"/>
        <v>#VALUE!</v>
      </c>
      <c r="O105">
        <f t="shared" si="3"/>
        <v>54.6875</v>
      </c>
    </row>
    <row r="106" spans="12:15" x14ac:dyDescent="0.45">
      <c r="L106" t="s">
        <v>113</v>
      </c>
      <c r="M106">
        <v>0.421875</v>
      </c>
      <c r="N106" t="e">
        <f t="shared" si="2"/>
        <v>#VALUE!</v>
      </c>
      <c r="O106">
        <f t="shared" si="3"/>
        <v>57.8125</v>
      </c>
    </row>
    <row r="107" spans="12:15" x14ac:dyDescent="0.45">
      <c r="L107" t="s">
        <v>113</v>
      </c>
      <c r="M107">
        <v>0.4375</v>
      </c>
      <c r="N107" t="e">
        <f t="shared" si="2"/>
        <v>#VALUE!</v>
      </c>
      <c r="O107">
        <f t="shared" si="3"/>
        <v>56.25</v>
      </c>
    </row>
    <row r="108" spans="12:15" x14ac:dyDescent="0.45">
      <c r="L108" t="s">
        <v>113</v>
      </c>
      <c r="M108">
        <v>0.40625</v>
      </c>
      <c r="N108" t="e">
        <f t="shared" si="2"/>
        <v>#VALUE!</v>
      </c>
      <c r="O108">
        <f t="shared" si="3"/>
        <v>59.375</v>
      </c>
    </row>
    <row r="109" spans="12:15" x14ac:dyDescent="0.45">
      <c r="L109" t="s">
        <v>113</v>
      </c>
      <c r="M109">
        <v>0.53125</v>
      </c>
      <c r="N109" t="e">
        <f t="shared" si="2"/>
        <v>#VALUE!</v>
      </c>
      <c r="O109">
        <f t="shared" si="3"/>
        <v>46.875</v>
      </c>
    </row>
    <row r="110" spans="12:15" x14ac:dyDescent="0.45">
      <c r="L110" t="s">
        <v>113</v>
      </c>
      <c r="M110">
        <v>0.375</v>
      </c>
      <c r="N110" t="e">
        <f t="shared" si="2"/>
        <v>#VALUE!</v>
      </c>
      <c r="O110">
        <f t="shared" si="3"/>
        <v>62.5</v>
      </c>
    </row>
    <row r="111" spans="12:15" x14ac:dyDescent="0.45">
      <c r="L111" t="s">
        <v>113</v>
      </c>
      <c r="M111">
        <v>0.375</v>
      </c>
      <c r="N111" t="e">
        <f t="shared" si="2"/>
        <v>#VALUE!</v>
      </c>
      <c r="O111">
        <f t="shared" si="3"/>
        <v>62.5</v>
      </c>
    </row>
    <row r="112" spans="12:15" x14ac:dyDescent="0.45">
      <c r="L112" t="s">
        <v>113</v>
      </c>
      <c r="M112">
        <v>0.46875</v>
      </c>
      <c r="N112" t="e">
        <f t="shared" si="2"/>
        <v>#VALUE!</v>
      </c>
      <c r="O112">
        <f t="shared" si="3"/>
        <v>53.125</v>
      </c>
    </row>
    <row r="113" spans="12:15" x14ac:dyDescent="0.45">
      <c r="L113" t="s">
        <v>113</v>
      </c>
      <c r="M113">
        <v>0.546875</v>
      </c>
      <c r="N113" t="e">
        <f t="shared" si="2"/>
        <v>#VALUE!</v>
      </c>
      <c r="O113">
        <f t="shared" si="3"/>
        <v>45.3125</v>
      </c>
    </row>
    <row r="114" spans="12:15" x14ac:dyDescent="0.45">
      <c r="L114" t="s">
        <v>113</v>
      </c>
      <c r="M114">
        <v>0.53125</v>
      </c>
      <c r="N114" t="e">
        <f t="shared" si="2"/>
        <v>#VALUE!</v>
      </c>
      <c r="O114">
        <f t="shared" si="3"/>
        <v>46.875</v>
      </c>
    </row>
    <row r="115" spans="12:15" x14ac:dyDescent="0.45">
      <c r="L115" t="s">
        <v>113</v>
      </c>
      <c r="M115">
        <v>0.375</v>
      </c>
      <c r="N115" t="e">
        <f t="shared" si="2"/>
        <v>#VALUE!</v>
      </c>
      <c r="O115">
        <f t="shared" si="3"/>
        <v>62.5</v>
      </c>
    </row>
    <row r="116" spans="12:15" x14ac:dyDescent="0.45">
      <c r="L116" t="s">
        <v>113</v>
      </c>
      <c r="M116">
        <v>0.5</v>
      </c>
      <c r="N116" t="e">
        <f t="shared" si="2"/>
        <v>#VALUE!</v>
      </c>
      <c r="O116">
        <f t="shared" si="3"/>
        <v>50</v>
      </c>
    </row>
    <row r="117" spans="12:15" x14ac:dyDescent="0.45">
      <c r="L117" t="s">
        <v>113</v>
      </c>
      <c r="M117">
        <v>0.40625</v>
      </c>
      <c r="N117" t="e">
        <f t="shared" si="2"/>
        <v>#VALUE!</v>
      </c>
      <c r="O117">
        <f t="shared" si="3"/>
        <v>59.375</v>
      </c>
    </row>
    <row r="118" spans="12:15" x14ac:dyDescent="0.45">
      <c r="L118" t="s">
        <v>113</v>
      </c>
      <c r="M118">
        <v>0.47540983606557369</v>
      </c>
      <c r="N118" t="e">
        <f t="shared" si="2"/>
        <v>#VALUE!</v>
      </c>
      <c r="O118">
        <f t="shared" si="3"/>
        <v>52.459016393442639</v>
      </c>
    </row>
    <row r="119" spans="12:15" x14ac:dyDescent="0.45">
      <c r="L119" t="s">
        <v>87</v>
      </c>
      <c r="M119">
        <v>0.640625</v>
      </c>
    </row>
    <row r="120" spans="12:15" x14ac:dyDescent="0.45">
      <c r="L120" t="s">
        <v>87</v>
      </c>
      <c r="M120">
        <v>0.50819672131147542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M04</vt:lpstr>
      <vt:lpstr>F02</vt:lpstr>
      <vt:lpstr>F03</vt:lpstr>
      <vt:lpstr>M12</vt:lpstr>
      <vt:lpstr>M01</vt:lpstr>
      <vt:lpstr>M07</vt:lpstr>
      <vt:lpstr>M16</vt:lpstr>
      <vt:lpstr>M05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2022-09-25T07:15:41Z</dcterms:modified>
</cp:coreProperties>
</file>