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2F15849F-5D52-431D-B102-2E187D0C86A7}" xr6:coauthVersionLast="47" xr6:coauthVersionMax="47" xr10:uidLastSave="{00000000-0000-0000-0000-000000000000}"/>
  <bookViews>
    <workbookView xWindow="-98" yWindow="-98" windowWidth="20715" windowHeight="13155" firstSheet="2" activeTab="11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M16" sheetId="8" r:id="rId7"/>
    <sheet name="M05" sheetId="9" r:id="rId8"/>
    <sheet name="M11" sheetId="10" r:id="rId9"/>
    <sheet name="F04" sheetId="11" r:id="rId10"/>
    <sheet name="M09" sheetId="12" r:id="rId11"/>
    <sheet name="M14" sheetId="13" r:id="rId12"/>
    <sheet name="Sheet1" sheetId="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3" l="1"/>
  <c r="C23" i="13"/>
  <c r="C32" i="13"/>
  <c r="C14" i="13"/>
  <c r="C5" i="13"/>
  <c r="C86" i="12"/>
  <c r="C77" i="12"/>
  <c r="C68" i="12"/>
  <c r="C59" i="12"/>
  <c r="C50" i="12"/>
  <c r="C41" i="12"/>
  <c r="C32" i="12"/>
  <c r="C23" i="12"/>
  <c r="C14" i="12"/>
  <c r="C5" i="12"/>
  <c r="C77" i="11"/>
  <c r="C68" i="11"/>
  <c r="C59" i="11"/>
  <c r="C50" i="11"/>
  <c r="C41" i="11"/>
  <c r="C32" i="11"/>
  <c r="C23" i="11"/>
  <c r="C14" i="11"/>
  <c r="C5" i="11"/>
  <c r="C86" i="10"/>
  <c r="C77" i="10"/>
  <c r="C68" i="10"/>
  <c r="C59" i="10"/>
  <c r="C50" i="10"/>
  <c r="C41" i="10"/>
  <c r="C32" i="10"/>
  <c r="C23" i="10"/>
  <c r="C14" i="10"/>
  <c r="C5" i="10"/>
  <c r="C68" i="9"/>
  <c r="C86" i="9"/>
  <c r="C77" i="9"/>
  <c r="C59" i="9"/>
  <c r="C50" i="9"/>
  <c r="C41" i="9"/>
  <c r="C32" i="9"/>
  <c r="C23" i="9"/>
  <c r="C14" i="9"/>
  <c r="C5" i="9"/>
  <c r="C86" i="8"/>
  <c r="C77" i="8"/>
  <c r="C68" i="8"/>
  <c r="C59" i="8"/>
  <c r="C50" i="8"/>
  <c r="C41" i="8"/>
  <c r="C32" i="8"/>
  <c r="C14" i="8"/>
  <c r="C23" i="8"/>
  <c r="C5" i="8"/>
  <c r="C86" i="7"/>
  <c r="C77" i="7"/>
  <c r="C68" i="7"/>
  <c r="C59" i="7"/>
  <c r="C50" i="7"/>
  <c r="C41" i="7"/>
  <c r="C32" i="7"/>
  <c r="C23" i="7"/>
  <c r="C14" i="7"/>
  <c r="C5" i="7"/>
  <c r="C86" i="6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<sst xmlns="http://schemas.openxmlformats.org/spreadsheetml/2006/main" count="350" uniqueCount="163">
  <si>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</si>
  <si>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</si>
  <si>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</si>
  <si>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</si>
  <si>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</si>
  <si>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</si>
  <si>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</si>
  <si>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</si>
  <si>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</si>
  <si>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</si>
  <si>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</si>
  <si>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</si>
  <si>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</si>
  <si>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</si>
  <si>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</si>
  <si>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</si>
  <si>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</si>
  <si>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</si>
  <si>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</si>
  <si>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</si>
  <si>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</si>
  <si>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</si>
  <si>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</si>
  <si>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</si>
  <si>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</si>
  <si>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</si>
  <si>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</si>
  <si>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</si>
  <si>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</si>
  <si>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</si>
  <si>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</si>
  <si>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</si>
  <si>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</si>
  <si>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</si>
  <si>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</si>
  <si>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</si>
  <si>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</si>
  <si>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</si>
  <si>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</si>
  <si>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</si>
  <si>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</si>
  <si>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</si>
  <si>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</si>
  <si>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</si>
  <si>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</si>
  <si>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</si>
  <si>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</si>
  <si>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</si>
  <si>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</si>
  <si>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</si>
  <si>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</si>
  <si>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</si>
  <si>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</si>
  <si>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</si>
  <si>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</si>
  <si>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</si>
  <si>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</si>
  <si>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</si>
  <si>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</si>
  <si>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</si>
  <si>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</si>
  <si>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</si>
  <si>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</si>
  <si>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</si>
  <si>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</si>
  <si>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</si>
  <si>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</si>
  <si>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</si>
  <si>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</si>
  <si>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</si>
  <si>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</si>
  <si>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</si>
  <si>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</si>
  <si>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</si>
  <si>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</si>
  <si>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</si>
  <si>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</si>
  <si>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</si>
  <si>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</si>
  <si>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</si>
  <si>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</si>
  <si>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</si>
  <si>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</si>
  <si>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</si>
  <si>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</si>
  <si>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</si>
  <si>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</si>
  <si>
    <t>&lt;__main__.DisplayOutputs object at 0x7fcfe04bb910&gt;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</si>
  <si>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M16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</si>
  <si>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55.91</t>
    </r>
  </si>
  <si>
    <t>M16_E1.h5</t>
  </si>
  <si>
    <t>M16_E12.h5</t>
  </si>
  <si>
    <t>M16_E123</t>
  </si>
  <si>
    <t>M16_E1234</t>
  </si>
  <si>
    <t>M16_E12345</t>
  </si>
  <si>
    <t>M16_TE</t>
  </si>
  <si>
    <t>M16_T3+D123</t>
  </si>
  <si>
    <t>M16_T3+D12</t>
  </si>
  <si>
    <t>M16_T3+D1</t>
  </si>
  <si>
    <t>M16_D3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</si>
  <si>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M05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</si>
  <si>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Mild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</si>
  <si>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64.95</t>
    </r>
  </si>
  <si>
    <t>M05_E1.h5</t>
  </si>
  <si>
    <t>M05_E12.h5</t>
  </si>
  <si>
    <t>M05_E123</t>
  </si>
  <si>
    <t>M05_E1234</t>
  </si>
  <si>
    <t>M05_E12345</t>
  </si>
  <si>
    <t>M05_TE</t>
  </si>
  <si>
    <t>M05_T3+D1</t>
  </si>
  <si>
    <t>M05_T3+D12</t>
  </si>
  <si>
    <t>M05_T3+D123</t>
  </si>
  <si>
    <t>M05_D3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</si>
  <si>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M11</t>
    </r>
  </si>
  <si>
    <t>M11_E1.h5</t>
  </si>
  <si>
    <t>M11_E12.h5</t>
  </si>
  <si>
    <t>M11_E123</t>
  </si>
  <si>
    <t>M11_E1234</t>
  </si>
  <si>
    <t>M11_E12345</t>
  </si>
  <si>
    <t>M11_TE</t>
  </si>
  <si>
    <t>M11_T3+D1</t>
  </si>
  <si>
    <t>M11_T3+D12</t>
  </si>
  <si>
    <t>M11_T3+D123</t>
  </si>
  <si>
    <t>M11_D3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</si>
  <si>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49.68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</si>
  <si>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F04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</si>
  <si>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54.75</t>
    </r>
  </si>
  <si>
    <t>F04_E1.h5</t>
  </si>
  <si>
    <t>F04_E12.h5</t>
  </si>
  <si>
    <t>F04_E123</t>
  </si>
  <si>
    <t>F04_E1234</t>
  </si>
  <si>
    <t>F04_E12345</t>
  </si>
  <si>
    <t>F04_TE</t>
  </si>
  <si>
    <t>F04_T3+D1</t>
  </si>
  <si>
    <t>F04_T3+D12</t>
  </si>
  <si>
    <t>F04_T3+D123</t>
  </si>
  <si>
    <t>F04_D3</t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</si>
  <si>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High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</si>
  <si>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85.16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</si>
  <si>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M09</t>
    </r>
  </si>
  <si>
    <t>M09_E1.h5</t>
  </si>
  <si>
    <t>M09_E12.h5</t>
  </si>
  <si>
    <t>M09_E123</t>
  </si>
  <si>
    <t>M09_E1234</t>
  </si>
  <si>
    <t>M09_E12345</t>
  </si>
  <si>
    <t>M09_TE</t>
  </si>
  <si>
    <t>M09_T3+D1</t>
  </si>
  <si>
    <t>M09_T3+D12</t>
  </si>
  <si>
    <t>M09_T3+D123</t>
  </si>
  <si>
    <t>M09_D3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</si>
  <si>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M14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</si>
  <si>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86.45</t>
    </r>
  </si>
  <si>
    <t>M14_E1.h5</t>
  </si>
  <si>
    <t>M14_E12.h5</t>
  </si>
  <si>
    <t>M14_E123</t>
  </si>
  <si>
    <t>M14_E1234</t>
  </si>
  <si>
    <t>M14_E12345</t>
  </si>
  <si>
    <t>M14_TE</t>
  </si>
  <si>
    <t>M14_T3+D1</t>
  </si>
  <si>
    <t>M14_T3+D12</t>
  </si>
  <si>
    <t>M14_T3+D123</t>
  </si>
  <si>
    <t>M14_D3</t>
  </si>
  <si>
    <t>&lt;__main__.DisplayOutputs object at 0x7f69d02eefd0&gt;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</si>
</sst>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57.8125</c:v>
                </c:pt>
                <c:pt idx="1">
                  <c:v>57.8125</c:v>
                </c:pt>
                <c:pt idx="2">
                  <c:v>59.375</c:v>
                </c:pt>
                <c:pt idx="3">
                  <c:v>64.0625</c:v>
                </c:pt>
                <c:pt idx="4">
                  <c:v>70.3125</c:v>
                </c:pt>
                <c:pt idx="5">
                  <c:v>67.1875</c:v>
                </c:pt>
                <c:pt idx="6">
                  <c:v>70.3125</c:v>
                </c:pt>
                <c:pt idx="7">
                  <c:v>71.875</c:v>
                </c:pt>
                <c:pt idx="8">
                  <c:v>71.875</c:v>
                </c:pt>
                <c:pt idx="9">
                  <c:v>75</c:v>
                </c:pt>
                <c:pt idx="10">
                  <c:v>64.0625</c:v>
                </c:pt>
                <c:pt idx="11">
                  <c:v>67.1875</c:v>
                </c:pt>
                <c:pt idx="12">
                  <c:v>64.0625</c:v>
                </c:pt>
                <c:pt idx="13">
                  <c:v>70.3125</c:v>
                </c:pt>
                <c:pt idx="14">
                  <c:v>81.25</c:v>
                </c:pt>
                <c:pt idx="15">
                  <c:v>78.125</c:v>
                </c:pt>
                <c:pt idx="16">
                  <c:v>71.875</c:v>
                </c:pt>
                <c:pt idx="17">
                  <c:v>75</c:v>
                </c:pt>
                <c:pt idx="18">
                  <c:v>75</c:v>
                </c:pt>
                <c:pt idx="19">
                  <c:v>71.875</c:v>
                </c:pt>
                <c:pt idx="20">
                  <c:v>76.5625</c:v>
                </c:pt>
                <c:pt idx="21">
                  <c:v>73.4375</c:v>
                </c:pt>
                <c:pt idx="22">
                  <c:v>76.5625</c:v>
                </c:pt>
                <c:pt idx="23">
                  <c:v>73.4375</c:v>
                </c:pt>
                <c:pt idx="24">
                  <c:v>79.6875</c:v>
                </c:pt>
                <c:pt idx="25">
                  <c:v>78.125</c:v>
                </c:pt>
                <c:pt idx="26">
                  <c:v>71.875</c:v>
                </c:pt>
                <c:pt idx="27">
                  <c:v>76.5625</c:v>
                </c:pt>
                <c:pt idx="28">
                  <c:v>79.6875</c:v>
                </c:pt>
                <c:pt idx="29">
                  <c:v>75</c:v>
                </c:pt>
                <c:pt idx="30">
                  <c:v>73.4375</c:v>
                </c:pt>
                <c:pt idx="31">
                  <c:v>67.1875</c:v>
                </c:pt>
                <c:pt idx="32">
                  <c:v>78.125</c:v>
                </c:pt>
                <c:pt idx="33">
                  <c:v>76.5625</c:v>
                </c:pt>
                <c:pt idx="34">
                  <c:v>82.8125</c:v>
                </c:pt>
                <c:pt idx="35">
                  <c:v>82.8125</c:v>
                </c:pt>
                <c:pt idx="36">
                  <c:v>81.25</c:v>
                </c:pt>
                <c:pt idx="37">
                  <c:v>81.25</c:v>
                </c:pt>
                <c:pt idx="38">
                  <c:v>81.25</c:v>
                </c:pt>
                <c:pt idx="39">
                  <c:v>79.6875</c:v>
                </c:pt>
                <c:pt idx="40">
                  <c:v>79.6875</c:v>
                </c:pt>
                <c:pt idx="41">
                  <c:v>79.6875</c:v>
                </c:pt>
                <c:pt idx="42">
                  <c:v>79.6875</c:v>
                </c:pt>
                <c:pt idx="43">
                  <c:v>79.6875</c:v>
                </c:pt>
                <c:pt idx="44">
                  <c:v>81.25</c:v>
                </c:pt>
                <c:pt idx="45">
                  <c:v>81.25</c:v>
                </c:pt>
                <c:pt idx="46">
                  <c:v>79.6875</c:v>
                </c:pt>
                <c:pt idx="47">
                  <c:v>79.6875</c:v>
                </c:pt>
                <c:pt idx="48">
                  <c:v>79.6875</c:v>
                </c:pt>
                <c:pt idx="49">
                  <c:v>79.6875</c:v>
                </c:pt>
                <c:pt idx="50">
                  <c:v>79.6875</c:v>
                </c:pt>
                <c:pt idx="51">
                  <c:v>79.6875</c:v>
                </c:pt>
                <c:pt idx="52">
                  <c:v>79.6875</c:v>
                </c:pt>
                <c:pt idx="53">
                  <c:v>79.6875</c:v>
                </c:pt>
                <c:pt idx="54">
                  <c:v>79.6875</c:v>
                </c:pt>
                <c:pt idx="55">
                  <c:v>79.6875</c:v>
                </c:pt>
                <c:pt idx="56">
                  <c:v>79.6875</c:v>
                </c:pt>
                <c:pt idx="57">
                  <c:v>79.6875</c:v>
                </c:pt>
                <c:pt idx="58">
                  <c:v>79.6875</c:v>
                </c:pt>
                <c:pt idx="59">
                  <c:v>79.6875</c:v>
                </c:pt>
                <c:pt idx="60">
                  <c:v>81.25</c:v>
                </c:pt>
                <c:pt idx="61">
                  <c:v>81.25</c:v>
                </c:pt>
                <c:pt idx="62">
                  <c:v>81.25</c:v>
                </c:pt>
                <c:pt idx="63">
                  <c:v>81.25</c:v>
                </c:pt>
                <c:pt idx="64">
                  <c:v>79.6875</c:v>
                </c:pt>
                <c:pt idx="65">
                  <c:v>79.6875</c:v>
                </c:pt>
                <c:pt idx="66">
                  <c:v>79.6875</c:v>
                </c:pt>
                <c:pt idx="67">
                  <c:v>79.6875</c:v>
                </c:pt>
                <c:pt idx="68">
                  <c:v>79.6875</c:v>
                </c:pt>
                <c:pt idx="69">
                  <c:v>79.6875</c:v>
                </c:pt>
                <c:pt idx="70">
                  <c:v>79.6875</c:v>
                </c:pt>
                <c:pt idx="71">
                  <c:v>79.6875</c:v>
                </c:pt>
                <c:pt idx="72">
                  <c:v>79.6875</c:v>
                </c:pt>
                <c:pt idx="73">
                  <c:v>79.6875</c:v>
                </c:pt>
                <c:pt idx="74">
                  <c:v>79.6875</c:v>
                </c:pt>
                <c:pt idx="75">
                  <c:v>79.6875</c:v>
                </c:pt>
                <c:pt idx="76">
                  <c:v>79.6875</c:v>
                </c:pt>
                <c:pt idx="77">
                  <c:v>79.6875</c:v>
                </c:pt>
                <c:pt idx="78">
                  <c:v>79.6875</c:v>
                </c:pt>
                <c:pt idx="79">
                  <c:v>79.6875</c:v>
                </c:pt>
                <c:pt idx="80">
                  <c:v>79.6875</c:v>
                </c:pt>
                <c:pt idx="81">
                  <c:v>79.6875</c:v>
                </c:pt>
                <c:pt idx="82">
                  <c:v>79.6875</c:v>
                </c:pt>
                <c:pt idx="83">
                  <c:v>79.6875</c:v>
                </c:pt>
                <c:pt idx="84">
                  <c:v>79.6875</c:v>
                </c:pt>
                <c:pt idx="85">
                  <c:v>79.6875</c:v>
                </c:pt>
                <c:pt idx="86">
                  <c:v>79.6875</c:v>
                </c:pt>
                <c:pt idx="87">
                  <c:v>79.6875</c:v>
                </c:pt>
                <c:pt idx="88">
                  <c:v>79.6875</c:v>
                </c:pt>
                <c:pt idx="89">
                  <c:v>79.6875</c:v>
                </c:pt>
                <c:pt idx="90">
                  <c:v>79.6875</c:v>
                </c:pt>
                <c:pt idx="91">
                  <c:v>79.6875</c:v>
                </c:pt>
                <c:pt idx="92">
                  <c:v>79.6875</c:v>
                </c:pt>
                <c:pt idx="93">
                  <c:v>79.6875</c:v>
                </c:pt>
                <c:pt idx="94">
                  <c:v>79.6875</c:v>
                </c:pt>
                <c:pt idx="95">
                  <c:v>79.6875</c:v>
                </c:pt>
                <c:pt idx="96">
                  <c:v>79.6875</c:v>
                </c:pt>
                <c:pt idx="97">
                  <c:v>79.6875</c:v>
                </c:pt>
                <c:pt idx="98">
                  <c:v>79.6875</c:v>
                </c:pt>
                <c:pt idx="99">
                  <c:v>79.6875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2.png"/><Relationship Id="rId13" Type="http://schemas.openxmlformats.org/officeDocument/2006/relationships/image" Target="../media/image187.png"/><Relationship Id="rId18" Type="http://schemas.openxmlformats.org/officeDocument/2006/relationships/image" Target="../media/image192.png"/><Relationship Id="rId3" Type="http://schemas.openxmlformats.org/officeDocument/2006/relationships/image" Target="../media/image177.png"/><Relationship Id="rId7" Type="http://schemas.openxmlformats.org/officeDocument/2006/relationships/image" Target="../media/image181.png"/><Relationship Id="rId12" Type="http://schemas.openxmlformats.org/officeDocument/2006/relationships/image" Target="../media/image186.png"/><Relationship Id="rId17" Type="http://schemas.openxmlformats.org/officeDocument/2006/relationships/image" Target="../media/image191.png"/><Relationship Id="rId2" Type="http://schemas.openxmlformats.org/officeDocument/2006/relationships/image" Target="../media/image176.png"/><Relationship Id="rId16" Type="http://schemas.openxmlformats.org/officeDocument/2006/relationships/image" Target="../media/image190.png"/><Relationship Id="rId1" Type="http://schemas.openxmlformats.org/officeDocument/2006/relationships/image" Target="../media/image175.png"/><Relationship Id="rId6" Type="http://schemas.openxmlformats.org/officeDocument/2006/relationships/image" Target="../media/image180.png"/><Relationship Id="rId11" Type="http://schemas.openxmlformats.org/officeDocument/2006/relationships/image" Target="../media/image185.png"/><Relationship Id="rId5" Type="http://schemas.openxmlformats.org/officeDocument/2006/relationships/image" Target="../media/image179.png"/><Relationship Id="rId15" Type="http://schemas.openxmlformats.org/officeDocument/2006/relationships/image" Target="../media/image189.png"/><Relationship Id="rId10" Type="http://schemas.openxmlformats.org/officeDocument/2006/relationships/image" Target="../media/image184.png"/><Relationship Id="rId4" Type="http://schemas.openxmlformats.org/officeDocument/2006/relationships/image" Target="../media/image178.png"/><Relationship Id="rId9" Type="http://schemas.openxmlformats.org/officeDocument/2006/relationships/image" Target="../media/image183.png"/><Relationship Id="rId14" Type="http://schemas.openxmlformats.org/officeDocument/2006/relationships/image" Target="../media/image188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0.png"/><Relationship Id="rId13" Type="http://schemas.openxmlformats.org/officeDocument/2006/relationships/image" Target="../media/image205.png"/><Relationship Id="rId18" Type="http://schemas.openxmlformats.org/officeDocument/2006/relationships/image" Target="../media/image210.png"/><Relationship Id="rId3" Type="http://schemas.openxmlformats.org/officeDocument/2006/relationships/image" Target="../media/image195.png"/><Relationship Id="rId7" Type="http://schemas.openxmlformats.org/officeDocument/2006/relationships/image" Target="../media/image199.png"/><Relationship Id="rId12" Type="http://schemas.openxmlformats.org/officeDocument/2006/relationships/image" Target="../media/image204.png"/><Relationship Id="rId17" Type="http://schemas.openxmlformats.org/officeDocument/2006/relationships/image" Target="../media/image209.png"/><Relationship Id="rId2" Type="http://schemas.openxmlformats.org/officeDocument/2006/relationships/image" Target="../media/image194.png"/><Relationship Id="rId16" Type="http://schemas.openxmlformats.org/officeDocument/2006/relationships/image" Target="../media/image208.png"/><Relationship Id="rId20" Type="http://schemas.openxmlformats.org/officeDocument/2006/relationships/image" Target="../media/image212.png"/><Relationship Id="rId1" Type="http://schemas.openxmlformats.org/officeDocument/2006/relationships/image" Target="../media/image193.png"/><Relationship Id="rId6" Type="http://schemas.openxmlformats.org/officeDocument/2006/relationships/image" Target="../media/image198.png"/><Relationship Id="rId11" Type="http://schemas.openxmlformats.org/officeDocument/2006/relationships/image" Target="../media/image203.png"/><Relationship Id="rId5" Type="http://schemas.openxmlformats.org/officeDocument/2006/relationships/image" Target="../media/image197.png"/><Relationship Id="rId15" Type="http://schemas.openxmlformats.org/officeDocument/2006/relationships/image" Target="../media/image207.png"/><Relationship Id="rId10" Type="http://schemas.openxmlformats.org/officeDocument/2006/relationships/image" Target="../media/image202.png"/><Relationship Id="rId19" Type="http://schemas.openxmlformats.org/officeDocument/2006/relationships/image" Target="../media/image211.png"/><Relationship Id="rId4" Type="http://schemas.openxmlformats.org/officeDocument/2006/relationships/image" Target="../media/image196.png"/><Relationship Id="rId9" Type="http://schemas.openxmlformats.org/officeDocument/2006/relationships/image" Target="../media/image201.png"/><Relationship Id="rId14" Type="http://schemas.openxmlformats.org/officeDocument/2006/relationships/image" Target="../media/image206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0.png"/><Relationship Id="rId3" Type="http://schemas.openxmlformats.org/officeDocument/2006/relationships/image" Target="../media/image215.png"/><Relationship Id="rId7" Type="http://schemas.openxmlformats.org/officeDocument/2006/relationships/image" Target="../media/image219.png"/><Relationship Id="rId2" Type="http://schemas.openxmlformats.org/officeDocument/2006/relationships/image" Target="../media/image214.png"/><Relationship Id="rId1" Type="http://schemas.openxmlformats.org/officeDocument/2006/relationships/image" Target="../media/image213.png"/><Relationship Id="rId6" Type="http://schemas.openxmlformats.org/officeDocument/2006/relationships/image" Target="../media/image218.png"/><Relationship Id="rId5" Type="http://schemas.openxmlformats.org/officeDocument/2006/relationships/image" Target="../media/image217.png"/><Relationship Id="rId10" Type="http://schemas.openxmlformats.org/officeDocument/2006/relationships/image" Target="../media/image222.png"/><Relationship Id="rId4" Type="http://schemas.openxmlformats.org/officeDocument/2006/relationships/image" Target="../media/image216.png"/><Relationship Id="rId9" Type="http://schemas.openxmlformats.org/officeDocument/2006/relationships/image" Target="../media/image22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png"/><Relationship Id="rId13" Type="http://schemas.openxmlformats.org/officeDocument/2006/relationships/image" Target="../media/image107.png"/><Relationship Id="rId18" Type="http://schemas.openxmlformats.org/officeDocument/2006/relationships/image" Target="../media/image112.png"/><Relationship Id="rId3" Type="http://schemas.openxmlformats.org/officeDocument/2006/relationships/image" Target="../media/image97.png"/><Relationship Id="rId7" Type="http://schemas.openxmlformats.org/officeDocument/2006/relationships/image" Target="../media/image101.png"/><Relationship Id="rId12" Type="http://schemas.openxmlformats.org/officeDocument/2006/relationships/image" Target="../media/image106.png"/><Relationship Id="rId17" Type="http://schemas.openxmlformats.org/officeDocument/2006/relationships/image" Target="../media/image111.png"/><Relationship Id="rId2" Type="http://schemas.openxmlformats.org/officeDocument/2006/relationships/image" Target="../media/image96.png"/><Relationship Id="rId16" Type="http://schemas.openxmlformats.org/officeDocument/2006/relationships/image" Target="../media/image110.png"/><Relationship Id="rId20" Type="http://schemas.openxmlformats.org/officeDocument/2006/relationships/image" Target="../media/image114.png"/><Relationship Id="rId1" Type="http://schemas.openxmlformats.org/officeDocument/2006/relationships/image" Target="../media/image95.png"/><Relationship Id="rId6" Type="http://schemas.openxmlformats.org/officeDocument/2006/relationships/image" Target="../media/image100.png"/><Relationship Id="rId11" Type="http://schemas.openxmlformats.org/officeDocument/2006/relationships/image" Target="../media/image105.png"/><Relationship Id="rId5" Type="http://schemas.openxmlformats.org/officeDocument/2006/relationships/image" Target="../media/image99.png"/><Relationship Id="rId15" Type="http://schemas.openxmlformats.org/officeDocument/2006/relationships/image" Target="../media/image109.png"/><Relationship Id="rId10" Type="http://schemas.openxmlformats.org/officeDocument/2006/relationships/image" Target="../media/image104.png"/><Relationship Id="rId19" Type="http://schemas.openxmlformats.org/officeDocument/2006/relationships/image" Target="../media/image113.png"/><Relationship Id="rId4" Type="http://schemas.openxmlformats.org/officeDocument/2006/relationships/image" Target="../media/image98.png"/><Relationship Id="rId9" Type="http://schemas.openxmlformats.org/officeDocument/2006/relationships/image" Target="../media/image103.png"/><Relationship Id="rId14" Type="http://schemas.openxmlformats.org/officeDocument/2006/relationships/image" Target="../media/image10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2.png"/><Relationship Id="rId13" Type="http://schemas.openxmlformats.org/officeDocument/2006/relationships/image" Target="../media/image127.png"/><Relationship Id="rId18" Type="http://schemas.openxmlformats.org/officeDocument/2006/relationships/image" Target="../media/image132.png"/><Relationship Id="rId3" Type="http://schemas.openxmlformats.org/officeDocument/2006/relationships/image" Target="../media/image117.png"/><Relationship Id="rId7" Type="http://schemas.openxmlformats.org/officeDocument/2006/relationships/image" Target="../media/image121.png"/><Relationship Id="rId12" Type="http://schemas.openxmlformats.org/officeDocument/2006/relationships/image" Target="../media/image126.png"/><Relationship Id="rId17" Type="http://schemas.openxmlformats.org/officeDocument/2006/relationships/image" Target="../media/image131.png"/><Relationship Id="rId2" Type="http://schemas.openxmlformats.org/officeDocument/2006/relationships/image" Target="../media/image116.png"/><Relationship Id="rId16" Type="http://schemas.openxmlformats.org/officeDocument/2006/relationships/image" Target="../media/image130.png"/><Relationship Id="rId20" Type="http://schemas.openxmlformats.org/officeDocument/2006/relationships/image" Target="../media/image134.png"/><Relationship Id="rId1" Type="http://schemas.openxmlformats.org/officeDocument/2006/relationships/image" Target="../media/image115.png"/><Relationship Id="rId6" Type="http://schemas.openxmlformats.org/officeDocument/2006/relationships/image" Target="../media/image120.png"/><Relationship Id="rId11" Type="http://schemas.openxmlformats.org/officeDocument/2006/relationships/image" Target="../media/image125.png"/><Relationship Id="rId5" Type="http://schemas.openxmlformats.org/officeDocument/2006/relationships/image" Target="../media/image119.png"/><Relationship Id="rId15" Type="http://schemas.openxmlformats.org/officeDocument/2006/relationships/image" Target="../media/image129.png"/><Relationship Id="rId10" Type="http://schemas.openxmlformats.org/officeDocument/2006/relationships/image" Target="../media/image124.png"/><Relationship Id="rId19" Type="http://schemas.openxmlformats.org/officeDocument/2006/relationships/image" Target="../media/image133.png"/><Relationship Id="rId4" Type="http://schemas.openxmlformats.org/officeDocument/2006/relationships/image" Target="../media/image118.png"/><Relationship Id="rId9" Type="http://schemas.openxmlformats.org/officeDocument/2006/relationships/image" Target="../media/image123.png"/><Relationship Id="rId14" Type="http://schemas.openxmlformats.org/officeDocument/2006/relationships/image" Target="../media/image128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2.png"/><Relationship Id="rId13" Type="http://schemas.openxmlformats.org/officeDocument/2006/relationships/image" Target="../media/image147.png"/><Relationship Id="rId18" Type="http://schemas.openxmlformats.org/officeDocument/2006/relationships/image" Target="../media/image152.png"/><Relationship Id="rId3" Type="http://schemas.openxmlformats.org/officeDocument/2006/relationships/image" Target="../media/image137.png"/><Relationship Id="rId7" Type="http://schemas.openxmlformats.org/officeDocument/2006/relationships/image" Target="../media/image141.png"/><Relationship Id="rId12" Type="http://schemas.openxmlformats.org/officeDocument/2006/relationships/image" Target="../media/image146.png"/><Relationship Id="rId17" Type="http://schemas.openxmlformats.org/officeDocument/2006/relationships/image" Target="../media/image151.png"/><Relationship Id="rId2" Type="http://schemas.openxmlformats.org/officeDocument/2006/relationships/image" Target="../media/image136.png"/><Relationship Id="rId16" Type="http://schemas.openxmlformats.org/officeDocument/2006/relationships/image" Target="../media/image150.png"/><Relationship Id="rId20" Type="http://schemas.openxmlformats.org/officeDocument/2006/relationships/image" Target="../media/image154.png"/><Relationship Id="rId1" Type="http://schemas.openxmlformats.org/officeDocument/2006/relationships/image" Target="../media/image135.png"/><Relationship Id="rId6" Type="http://schemas.openxmlformats.org/officeDocument/2006/relationships/image" Target="../media/image140.png"/><Relationship Id="rId11" Type="http://schemas.openxmlformats.org/officeDocument/2006/relationships/image" Target="../media/image145.png"/><Relationship Id="rId5" Type="http://schemas.openxmlformats.org/officeDocument/2006/relationships/image" Target="../media/image139.png"/><Relationship Id="rId15" Type="http://schemas.openxmlformats.org/officeDocument/2006/relationships/image" Target="../media/image149.png"/><Relationship Id="rId10" Type="http://schemas.openxmlformats.org/officeDocument/2006/relationships/image" Target="../media/image144.png"/><Relationship Id="rId19" Type="http://schemas.openxmlformats.org/officeDocument/2006/relationships/image" Target="../media/image153.png"/><Relationship Id="rId4" Type="http://schemas.openxmlformats.org/officeDocument/2006/relationships/image" Target="../media/image138.png"/><Relationship Id="rId9" Type="http://schemas.openxmlformats.org/officeDocument/2006/relationships/image" Target="../media/image143.png"/><Relationship Id="rId14" Type="http://schemas.openxmlformats.org/officeDocument/2006/relationships/image" Target="../media/image14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2.png"/><Relationship Id="rId13" Type="http://schemas.openxmlformats.org/officeDocument/2006/relationships/image" Target="../media/image167.png"/><Relationship Id="rId18" Type="http://schemas.openxmlformats.org/officeDocument/2006/relationships/image" Target="../media/image172.png"/><Relationship Id="rId3" Type="http://schemas.openxmlformats.org/officeDocument/2006/relationships/image" Target="../media/image157.png"/><Relationship Id="rId7" Type="http://schemas.openxmlformats.org/officeDocument/2006/relationships/image" Target="../media/image161.png"/><Relationship Id="rId12" Type="http://schemas.openxmlformats.org/officeDocument/2006/relationships/image" Target="../media/image166.png"/><Relationship Id="rId17" Type="http://schemas.openxmlformats.org/officeDocument/2006/relationships/image" Target="../media/image171.png"/><Relationship Id="rId2" Type="http://schemas.openxmlformats.org/officeDocument/2006/relationships/image" Target="../media/image156.png"/><Relationship Id="rId16" Type="http://schemas.openxmlformats.org/officeDocument/2006/relationships/image" Target="../media/image170.png"/><Relationship Id="rId20" Type="http://schemas.openxmlformats.org/officeDocument/2006/relationships/image" Target="../media/image174.png"/><Relationship Id="rId1" Type="http://schemas.openxmlformats.org/officeDocument/2006/relationships/image" Target="../media/image155.png"/><Relationship Id="rId6" Type="http://schemas.openxmlformats.org/officeDocument/2006/relationships/image" Target="../media/image160.png"/><Relationship Id="rId11" Type="http://schemas.openxmlformats.org/officeDocument/2006/relationships/image" Target="../media/image165.png"/><Relationship Id="rId5" Type="http://schemas.openxmlformats.org/officeDocument/2006/relationships/image" Target="../media/image159.png"/><Relationship Id="rId15" Type="http://schemas.openxmlformats.org/officeDocument/2006/relationships/image" Target="../media/image169.png"/><Relationship Id="rId10" Type="http://schemas.openxmlformats.org/officeDocument/2006/relationships/image" Target="../media/image164.png"/><Relationship Id="rId19" Type="http://schemas.openxmlformats.org/officeDocument/2006/relationships/image" Target="../media/image173.png"/><Relationship Id="rId4" Type="http://schemas.openxmlformats.org/officeDocument/2006/relationships/image" Target="../media/image158.png"/><Relationship Id="rId9" Type="http://schemas.openxmlformats.org/officeDocument/2006/relationships/image" Target="../media/image163.png"/><Relationship Id="rId14" Type="http://schemas.openxmlformats.org/officeDocument/2006/relationships/image" Target="../media/image16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500063</xdr:colOff>
      <xdr:row>4</xdr:row>
      <xdr:rowOff>52389</xdr:rowOff>
    </xdr:from>
    <xdr:to>
      <xdr:col>5</xdr:col>
      <xdr:colOff>185738</xdr:colOff>
      <xdr:row>12</xdr:row>
      <xdr:rowOff>147639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917209-15AB-F07A-14D2-E8098905F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338" y="776289"/>
          <a:ext cx="2057400" cy="1543050"/>
        </a:xfrm>
        <a:prstGeom prst="rect">
          <a:avLst/>
        </a:prstGeom>
      </xdr:spPr>
    </xdr:pic>
    <xdr:clientData/>
  </xdr:twoCellAnchor>
  <xdr:twoCellAnchor editAs="oneCell">
    <xdr:from>
      <xdr:col>6</xdr:col>
      <xdr:colOff>128588</xdr:colOff>
      <xdr:row>4</xdr:row>
      <xdr:rowOff>38100</xdr:rowOff>
    </xdr:from>
    <xdr:to>
      <xdr:col>8</xdr:col>
      <xdr:colOff>533418</xdr:colOff>
      <xdr:row>12</xdr:row>
      <xdr:rowOff>114311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1E2BF8-9BA5-90D8-2116-0879A18E6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53288" y="762000"/>
          <a:ext cx="2495568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500062</xdr:colOff>
      <xdr:row>13</xdr:row>
      <xdr:rowOff>57150</xdr:rowOff>
    </xdr:from>
    <xdr:to>
      <xdr:col>5</xdr:col>
      <xdr:colOff>173037</xdr:colOff>
      <xdr:row>21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704AA-3761-63D9-B120-4786F4DFE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337" y="2409825"/>
          <a:ext cx="2044700" cy="153352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13</xdr:row>
      <xdr:rowOff>80964</xdr:rowOff>
    </xdr:from>
    <xdr:to>
      <xdr:col>8</xdr:col>
      <xdr:colOff>454140</xdr:colOff>
      <xdr:row>21</xdr:row>
      <xdr:rowOff>100014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7042183-9C6C-0575-66F0-662D542D8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39000" y="2433639"/>
          <a:ext cx="2430578" cy="1466850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22</xdr:row>
      <xdr:rowOff>23813</xdr:rowOff>
    </xdr:from>
    <xdr:to>
      <xdr:col>5</xdr:col>
      <xdr:colOff>174624</xdr:colOff>
      <xdr:row>30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F2F970F-6657-7C0F-975B-F349DF863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4005263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22</xdr:row>
      <xdr:rowOff>133350</xdr:rowOff>
    </xdr:from>
    <xdr:to>
      <xdr:col>8</xdr:col>
      <xdr:colOff>404812</xdr:colOff>
      <xdr:row>30</xdr:row>
      <xdr:rowOff>48341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D9C48CC-FD76-DCD0-3323-9652A0BD2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53300" y="4114800"/>
          <a:ext cx="2266950" cy="1362791"/>
        </a:xfrm>
        <a:prstGeom prst="rect">
          <a:avLst/>
        </a:prstGeom>
      </xdr:spPr>
    </xdr:pic>
    <xdr:clientData/>
  </xdr:twoCellAnchor>
  <xdr:twoCellAnchor editAs="oneCell">
    <xdr:from>
      <xdr:col>3</xdr:col>
      <xdr:colOff>447675</xdr:colOff>
      <xdr:row>31</xdr:row>
      <xdr:rowOff>28575</xdr:rowOff>
    </xdr:from>
    <xdr:to>
      <xdr:col>5</xdr:col>
      <xdr:colOff>171450</xdr:colOff>
      <xdr:row>39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E289365-5456-065A-8B00-2F8B4FAB9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5638800"/>
          <a:ext cx="2095500" cy="1571625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31</xdr:row>
      <xdr:rowOff>104775</xdr:rowOff>
    </xdr:from>
    <xdr:to>
      <xdr:col>8</xdr:col>
      <xdr:colOff>481012</xdr:colOff>
      <xdr:row>39</xdr:row>
      <xdr:rowOff>113013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571BFE8-526F-2D45-4448-90827A55D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96150" y="5715000"/>
          <a:ext cx="2400300" cy="1456038"/>
        </a:xfrm>
        <a:prstGeom prst="rect">
          <a:avLst/>
        </a:prstGeom>
      </xdr:spPr>
    </xdr:pic>
    <xdr:clientData/>
  </xdr:twoCellAnchor>
  <xdr:twoCellAnchor editAs="oneCell">
    <xdr:from>
      <xdr:col>3</xdr:col>
      <xdr:colOff>433387</xdr:colOff>
      <xdr:row>40</xdr:row>
      <xdr:rowOff>38100</xdr:rowOff>
    </xdr:from>
    <xdr:to>
      <xdr:col>5</xdr:col>
      <xdr:colOff>93662</xdr:colOff>
      <xdr:row>48</xdr:row>
      <xdr:rowOff>114300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EE520E-2134-FC1B-8F90-7204AE25A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662" y="7277100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85726</xdr:colOff>
      <xdr:row>40</xdr:row>
      <xdr:rowOff>23812</xdr:rowOff>
    </xdr:from>
    <xdr:to>
      <xdr:col>8</xdr:col>
      <xdr:colOff>538746</xdr:colOff>
      <xdr:row>48</xdr:row>
      <xdr:rowOff>142875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BD57DF7-38FD-CBEB-07F6-1187861C8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10426" y="7262812"/>
          <a:ext cx="2543758" cy="1566863"/>
        </a:xfrm>
        <a:prstGeom prst="rect">
          <a:avLst/>
        </a:prstGeom>
      </xdr:spPr>
    </xdr:pic>
    <xdr:clientData/>
  </xdr:twoCellAnchor>
  <xdr:twoCellAnchor editAs="oneCell">
    <xdr:from>
      <xdr:col>3</xdr:col>
      <xdr:colOff>504825</xdr:colOff>
      <xdr:row>49</xdr:row>
      <xdr:rowOff>14287</xdr:rowOff>
    </xdr:from>
    <xdr:to>
      <xdr:col>5</xdr:col>
      <xdr:colOff>247651</xdr:colOff>
      <xdr:row>57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FB8EF74-41D2-606A-A657-B5E601BA0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100" y="8882062"/>
          <a:ext cx="2114551" cy="1585913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49</xdr:row>
      <xdr:rowOff>76200</xdr:rowOff>
    </xdr:from>
    <xdr:to>
      <xdr:col>8</xdr:col>
      <xdr:colOff>440013</xdr:colOff>
      <xdr:row>57</xdr:row>
      <xdr:rowOff>33338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83BFC44-CFCF-E0A5-A255-4871906CD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53300" y="8943975"/>
          <a:ext cx="2302151" cy="1404938"/>
        </a:xfrm>
        <a:prstGeom prst="rect">
          <a:avLst/>
        </a:prstGeom>
      </xdr:spPr>
    </xdr:pic>
    <xdr:clientData/>
  </xdr:twoCellAnchor>
  <xdr:twoCellAnchor editAs="oneCell">
    <xdr:from>
      <xdr:col>6</xdr:col>
      <xdr:colOff>90487</xdr:colOff>
      <xdr:row>58</xdr:row>
      <xdr:rowOff>38100</xdr:rowOff>
    </xdr:from>
    <xdr:to>
      <xdr:col>8</xdr:col>
      <xdr:colOff>534099</xdr:colOff>
      <xdr:row>66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4980F2-6C41-79F1-8354-06167F878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15187" y="10534650"/>
          <a:ext cx="25343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58</xdr:row>
      <xdr:rowOff>42863</xdr:rowOff>
    </xdr:from>
    <xdr:to>
      <xdr:col>5</xdr:col>
      <xdr:colOff>266700</xdr:colOff>
      <xdr:row>66</xdr:row>
      <xdr:rowOff>166688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070FEAF-0D06-F1FB-B8FD-8584713E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0539413"/>
          <a:ext cx="2095500" cy="157162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67</xdr:row>
      <xdr:rowOff>61913</xdr:rowOff>
    </xdr:from>
    <xdr:to>
      <xdr:col>8</xdr:col>
      <xdr:colOff>552450</xdr:colOff>
      <xdr:row>75</xdr:row>
      <xdr:rowOff>132965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352BBF8-989D-94FD-F8CB-067576B1D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0" y="12187238"/>
          <a:ext cx="2528888" cy="1518852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657226</xdr:colOff>
      <xdr:row>67</xdr:row>
      <xdr:rowOff>57150</xdr:rowOff>
    </xdr:from>
    <xdr:to>
      <xdr:col>5</xdr:col>
      <xdr:colOff>323851</xdr:colOff>
      <xdr:row>75</xdr:row>
      <xdr:rowOff>138113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409A26A-3C16-AAE9-0F79-DC3F67E0D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1" y="12182475"/>
          <a:ext cx="2038350" cy="1528763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38101</xdr:rowOff>
    </xdr:from>
    <xdr:to>
      <xdr:col>8</xdr:col>
      <xdr:colOff>581025</xdr:colOff>
      <xdr:row>84</xdr:row>
      <xdr:rowOff>130755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836028-9EB0-9F92-225D-8D87493AC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792201"/>
          <a:ext cx="2519363" cy="1540454"/>
        </a:xfrm>
        <a:prstGeom prst="rect">
          <a:avLst/>
        </a:prstGeom>
      </xdr:spPr>
    </xdr:pic>
    <xdr:clientData/>
  </xdr:twoCellAnchor>
  <xdr:twoCellAnchor editAs="oneCell">
    <xdr:from>
      <xdr:col>3</xdr:col>
      <xdr:colOff>638175</xdr:colOff>
      <xdr:row>76</xdr:row>
      <xdr:rowOff>76201</xdr:rowOff>
    </xdr:from>
    <xdr:to>
      <xdr:col>5</xdr:col>
      <xdr:colOff>247650</xdr:colOff>
      <xdr:row>84</xdr:row>
      <xdr:rowOff>114301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03A13EB-0164-1440-9AA2-1FF5E6FD8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3450" y="13830301"/>
          <a:ext cx="1981200" cy="14859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123825</xdr:colOff>
      <xdr:row>4</xdr:row>
      <xdr:rowOff>57150</xdr:rowOff>
    </xdr:from>
    <xdr:to>
      <xdr:col>8</xdr:col>
      <xdr:colOff>552450</xdr:colOff>
      <xdr:row>12</xdr:row>
      <xdr:rowOff>154971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C8A71-E2C1-14D3-01A7-6A23C560B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48525" y="781050"/>
          <a:ext cx="2519363" cy="1545621"/>
        </a:xfrm>
        <a:prstGeom prst="rect">
          <a:avLst/>
        </a:prstGeom>
      </xdr:spPr>
    </xdr:pic>
    <xdr:clientData/>
  </xdr:twoCellAnchor>
  <xdr:twoCellAnchor editAs="oneCell">
    <xdr:from>
      <xdr:col>3</xdr:col>
      <xdr:colOff>514350</xdr:colOff>
      <xdr:row>4</xdr:row>
      <xdr:rowOff>4762</xdr:rowOff>
    </xdr:from>
    <xdr:to>
      <xdr:col>5</xdr:col>
      <xdr:colOff>206376</xdr:colOff>
      <xdr:row>12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E626A1-0675-E3D8-30EF-C32944ECE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9625" y="728662"/>
          <a:ext cx="2063751" cy="1547813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13</xdr:row>
      <xdr:rowOff>19051</xdr:rowOff>
    </xdr:from>
    <xdr:to>
      <xdr:col>8</xdr:col>
      <xdr:colOff>571500</xdr:colOff>
      <xdr:row>21</xdr:row>
      <xdr:rowOff>141585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4F8ADE-BDB0-6747-7C08-629A6BA14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43763" y="2371726"/>
          <a:ext cx="2543175" cy="1570334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471487</xdr:colOff>
      <xdr:row>13</xdr:row>
      <xdr:rowOff>14289</xdr:rowOff>
    </xdr:from>
    <xdr:to>
      <xdr:col>5</xdr:col>
      <xdr:colOff>252413</xdr:colOff>
      <xdr:row>22</xdr:row>
      <xdr:rowOff>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9E24C7A-763A-C412-CB0E-124FFC01A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2" y="2366964"/>
          <a:ext cx="2152651" cy="1614488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152401</xdr:colOff>
      <xdr:row>22</xdr:row>
      <xdr:rowOff>66675</xdr:rowOff>
    </xdr:from>
    <xdr:to>
      <xdr:col>8</xdr:col>
      <xdr:colOff>549043</xdr:colOff>
      <xdr:row>30</xdr:row>
      <xdr:rowOff>138113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0B0EA3E-0018-7C1C-B087-69920FA9F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77101" y="4048125"/>
          <a:ext cx="2487380" cy="1519238"/>
        </a:xfrm>
        <a:prstGeom prst="rect">
          <a:avLst/>
        </a:prstGeom>
      </xdr:spPr>
    </xdr:pic>
    <xdr:clientData/>
  </xdr:twoCellAnchor>
  <xdr:twoCellAnchor editAs="oneCell">
    <xdr:from>
      <xdr:col>3</xdr:col>
      <xdr:colOff>515471</xdr:colOff>
      <xdr:row>22</xdr:row>
      <xdr:rowOff>28015</xdr:rowOff>
    </xdr:from>
    <xdr:to>
      <xdr:col>5</xdr:col>
      <xdr:colOff>187727</xdr:colOff>
      <xdr:row>30</xdr:row>
      <xdr:rowOff>112057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8A00B4F-E6B2-6985-FEA4-83179B5D2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2427" y="3972486"/>
          <a:ext cx="2047904" cy="1518395"/>
        </a:xfrm>
        <a:prstGeom prst="rect">
          <a:avLst/>
        </a:prstGeom>
      </xdr:spPr>
    </xdr:pic>
    <xdr:clientData/>
  </xdr:twoCellAnchor>
  <xdr:twoCellAnchor editAs="oneCell">
    <xdr:from>
      <xdr:col>6</xdr:col>
      <xdr:colOff>207310</xdr:colOff>
      <xdr:row>31</xdr:row>
      <xdr:rowOff>67236</xdr:rowOff>
    </xdr:from>
    <xdr:to>
      <xdr:col>8</xdr:col>
      <xdr:colOff>546452</xdr:colOff>
      <xdr:row>39</xdr:row>
      <xdr:rowOff>128868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1B862AF-DDB9-8F02-B7D5-4F8306AF8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39855" y="5625354"/>
          <a:ext cx="2434642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442632</xdr:colOff>
      <xdr:row>31</xdr:row>
      <xdr:rowOff>22413</xdr:rowOff>
    </xdr:from>
    <xdr:to>
      <xdr:col>5</xdr:col>
      <xdr:colOff>145675</xdr:colOff>
      <xdr:row>39</xdr:row>
      <xdr:rowOff>147078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2CB988A-FE49-8AB3-F049-7FBE8E189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588" y="5580531"/>
          <a:ext cx="2078691" cy="1559018"/>
        </a:xfrm>
        <a:prstGeom prst="rect">
          <a:avLst/>
        </a:prstGeom>
      </xdr:spPr>
    </xdr:pic>
    <xdr:clientData/>
  </xdr:twoCellAnchor>
  <xdr:twoCellAnchor editAs="oneCell">
    <xdr:from>
      <xdr:col>6</xdr:col>
      <xdr:colOff>106456</xdr:colOff>
      <xdr:row>40</xdr:row>
      <xdr:rowOff>56030</xdr:rowOff>
    </xdr:from>
    <xdr:to>
      <xdr:col>8</xdr:col>
      <xdr:colOff>543485</xdr:colOff>
      <xdr:row>48</xdr:row>
      <xdr:rowOff>173136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07D96D7-8547-9832-33F5-DB472D2E7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39001" y="7227795"/>
          <a:ext cx="2532529" cy="1551459"/>
        </a:xfrm>
        <a:prstGeom prst="rect">
          <a:avLst/>
        </a:prstGeom>
      </xdr:spPr>
    </xdr:pic>
    <xdr:clientData/>
  </xdr:twoCellAnchor>
  <xdr:twoCellAnchor editAs="oneCell">
    <xdr:from>
      <xdr:col>3</xdr:col>
      <xdr:colOff>431426</xdr:colOff>
      <xdr:row>40</xdr:row>
      <xdr:rowOff>28015</xdr:rowOff>
    </xdr:from>
    <xdr:to>
      <xdr:col>5</xdr:col>
      <xdr:colOff>147542</xdr:colOff>
      <xdr:row>48</xdr:row>
      <xdr:rowOff>162485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71141FC-6442-A14B-480E-FDCB7E17C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382" y="7199780"/>
          <a:ext cx="2091764" cy="1568823"/>
        </a:xfrm>
        <a:prstGeom prst="rect">
          <a:avLst/>
        </a:prstGeom>
      </xdr:spPr>
    </xdr:pic>
    <xdr:clientData/>
  </xdr:twoCellAnchor>
  <xdr:twoCellAnchor editAs="oneCell">
    <xdr:from>
      <xdr:col>3</xdr:col>
      <xdr:colOff>420221</xdr:colOff>
      <xdr:row>49</xdr:row>
      <xdr:rowOff>28015</xdr:rowOff>
    </xdr:from>
    <xdr:to>
      <xdr:col>5</xdr:col>
      <xdr:colOff>145676</xdr:colOff>
      <xdr:row>57</xdr:row>
      <xdr:rowOff>169489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809357D-B735-5831-AEB4-EFEA00E10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7177" y="8813427"/>
          <a:ext cx="2101103" cy="1575827"/>
        </a:xfrm>
        <a:prstGeom prst="rect">
          <a:avLst/>
        </a:prstGeom>
      </xdr:spPr>
    </xdr:pic>
    <xdr:clientData/>
  </xdr:twoCellAnchor>
  <xdr:twoCellAnchor editAs="oneCell">
    <xdr:from>
      <xdr:col>6</xdr:col>
      <xdr:colOff>117662</xdr:colOff>
      <xdr:row>49</xdr:row>
      <xdr:rowOff>56030</xdr:rowOff>
    </xdr:from>
    <xdr:to>
      <xdr:col>8</xdr:col>
      <xdr:colOff>498991</xdr:colOff>
      <xdr:row>57</xdr:row>
      <xdr:rowOff>134471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6087F8B-C682-FA0E-8C8C-64D2649D3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50207" y="8841442"/>
          <a:ext cx="2476829" cy="1512794"/>
        </a:xfrm>
        <a:prstGeom prst="rect">
          <a:avLst/>
        </a:prstGeom>
      </xdr:spPr>
    </xdr:pic>
    <xdr:clientData/>
  </xdr:twoCellAnchor>
  <xdr:twoCellAnchor editAs="oneCell">
    <xdr:from>
      <xdr:col>6</xdr:col>
      <xdr:colOff>179294</xdr:colOff>
      <xdr:row>58</xdr:row>
      <xdr:rowOff>61632</xdr:rowOff>
    </xdr:from>
    <xdr:to>
      <xdr:col>8</xdr:col>
      <xdr:colOff>537881</xdr:colOff>
      <xdr:row>66</xdr:row>
      <xdr:rowOff>127820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D75A9C1-5F2E-803C-3E6A-B8E6EA174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11839" y="10460691"/>
          <a:ext cx="2454087" cy="1500541"/>
        </a:xfrm>
        <a:prstGeom prst="rect">
          <a:avLst/>
        </a:prstGeom>
      </xdr:spPr>
    </xdr:pic>
    <xdr:clientData/>
  </xdr:twoCellAnchor>
  <xdr:twoCellAnchor editAs="oneCell">
    <xdr:from>
      <xdr:col>3</xdr:col>
      <xdr:colOff>431426</xdr:colOff>
      <xdr:row>58</xdr:row>
      <xdr:rowOff>28016</xdr:rowOff>
    </xdr:from>
    <xdr:to>
      <xdr:col>5</xdr:col>
      <xdr:colOff>140071</xdr:colOff>
      <xdr:row>66</xdr:row>
      <xdr:rowOff>156883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45D73DB-7E67-C52D-A784-BF662820D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382" y="10427075"/>
          <a:ext cx="2084293" cy="1563220"/>
        </a:xfrm>
        <a:prstGeom prst="rect">
          <a:avLst/>
        </a:prstGeom>
      </xdr:spPr>
    </xdr:pic>
    <xdr:clientData/>
  </xdr:twoCellAnchor>
  <xdr:twoCellAnchor editAs="oneCell">
    <xdr:from>
      <xdr:col>3</xdr:col>
      <xdr:colOff>504265</xdr:colOff>
      <xdr:row>67</xdr:row>
      <xdr:rowOff>50427</xdr:rowOff>
    </xdr:from>
    <xdr:to>
      <xdr:col>5</xdr:col>
      <xdr:colOff>212911</xdr:colOff>
      <xdr:row>76</xdr:row>
      <xdr:rowOff>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4434C79-5A9A-3DB6-127E-4D2F64D79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221" y="12063133"/>
          <a:ext cx="2084294" cy="1563221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67</xdr:row>
      <xdr:rowOff>67236</xdr:rowOff>
    </xdr:from>
    <xdr:to>
      <xdr:col>8</xdr:col>
      <xdr:colOff>520629</xdr:colOff>
      <xdr:row>75</xdr:row>
      <xdr:rowOff>117662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AF8B957-D683-5863-46F8-85CFE0738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323045" y="12079942"/>
          <a:ext cx="2425629" cy="1484779"/>
        </a:xfrm>
        <a:prstGeom prst="rect">
          <a:avLst/>
        </a:prstGeom>
      </xdr:spPr>
    </xdr:pic>
    <xdr:clientData/>
  </xdr:twoCellAnchor>
  <xdr:twoCellAnchor editAs="oneCell">
    <xdr:from>
      <xdr:col>3</xdr:col>
      <xdr:colOff>582706</xdr:colOff>
      <xdr:row>76</xdr:row>
      <xdr:rowOff>50426</xdr:rowOff>
    </xdr:from>
    <xdr:to>
      <xdr:col>5</xdr:col>
      <xdr:colOff>252131</xdr:colOff>
      <xdr:row>84</xdr:row>
      <xdr:rowOff>149878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A0B9A70-8DEC-4A43-8DAE-3B22D58A0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9662" y="13676779"/>
          <a:ext cx="2045073" cy="1533805"/>
        </a:xfrm>
        <a:prstGeom prst="rect">
          <a:avLst/>
        </a:prstGeom>
      </xdr:spPr>
    </xdr:pic>
    <xdr:clientData/>
  </xdr:twoCellAnchor>
  <xdr:twoCellAnchor editAs="oneCell">
    <xdr:from>
      <xdr:col>6</xdr:col>
      <xdr:colOff>201707</xdr:colOff>
      <xdr:row>76</xdr:row>
      <xdr:rowOff>67235</xdr:rowOff>
    </xdr:from>
    <xdr:to>
      <xdr:col>8</xdr:col>
      <xdr:colOff>554691</xdr:colOff>
      <xdr:row>84</xdr:row>
      <xdr:rowOff>113702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CB03975-C1DA-DA30-A666-5AC7DADAA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34252" y="13693588"/>
          <a:ext cx="2448484" cy="1480820"/>
        </a:xfrm>
        <a:prstGeom prst="rect">
          <a:avLst/>
        </a:prstGeom>
      </xdr:spPr>
    </xdr:pic>
    <xdr:clientData/>
  </xdr:twoCellAnchor>
  <xdr:twoCellAnchor editAs="oneCell">
    <xdr:from>
      <xdr:col>3</xdr:col>
      <xdr:colOff>554692</xdr:colOff>
      <xdr:row>85</xdr:row>
      <xdr:rowOff>33618</xdr:rowOff>
    </xdr:from>
    <xdr:to>
      <xdr:col>5</xdr:col>
      <xdr:colOff>280147</xdr:colOff>
      <xdr:row>93</xdr:row>
      <xdr:rowOff>175092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8B2D428-A201-74BC-972C-3E6D0D042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1648" y="15273618"/>
          <a:ext cx="2101103" cy="157582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85</xdr:row>
      <xdr:rowOff>106456</xdr:rowOff>
    </xdr:from>
    <xdr:to>
      <xdr:col>8</xdr:col>
      <xdr:colOff>409014</xdr:colOff>
      <xdr:row>93</xdr:row>
      <xdr:rowOff>141027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6B02C34-A854-FF19-3B30-A4E6DF2AC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44604" y="15346456"/>
          <a:ext cx="2392455" cy="146892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538163</xdr:colOff>
      <xdr:row>4</xdr:row>
      <xdr:rowOff>23814</xdr:rowOff>
    </xdr:from>
    <xdr:to>
      <xdr:col>5</xdr:col>
      <xdr:colOff>293689</xdr:colOff>
      <xdr:row>12</xdr:row>
      <xdr:rowOff>171452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32C11F-C654-23BB-BED6-EEB48DE0F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747714"/>
          <a:ext cx="2127251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138114</xdr:colOff>
      <xdr:row>4</xdr:row>
      <xdr:rowOff>57151</xdr:rowOff>
    </xdr:from>
    <xdr:to>
      <xdr:col>8</xdr:col>
      <xdr:colOff>504826</xdr:colOff>
      <xdr:row>12</xdr:row>
      <xdr:rowOff>102951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9AF122-779E-D6E4-0F5E-682F94CB0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62814" y="781051"/>
          <a:ext cx="2457450" cy="1493600"/>
        </a:xfrm>
        <a:prstGeom prst="rect">
          <a:avLst/>
        </a:prstGeom>
      </xdr:spPr>
    </xdr:pic>
    <xdr:clientData/>
  </xdr:twoCellAnchor>
  <xdr:twoCellAnchor editAs="oneCell">
    <xdr:from>
      <xdr:col>6</xdr:col>
      <xdr:colOff>80963</xdr:colOff>
      <xdr:row>13</xdr:row>
      <xdr:rowOff>9525</xdr:rowOff>
    </xdr:from>
    <xdr:to>
      <xdr:col>8</xdr:col>
      <xdr:colOff>600238</xdr:colOff>
      <xdr:row>21</xdr:row>
      <xdr:rowOff>166688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59EF7D-5757-B3F3-EF63-8A76D972E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05663" y="2362200"/>
          <a:ext cx="2610013" cy="1604963"/>
        </a:xfrm>
        <a:prstGeom prst="rect">
          <a:avLst/>
        </a:prstGeom>
      </xdr:spPr>
    </xdr:pic>
    <xdr:clientData/>
  </xdr:twoCellAnchor>
  <xdr:twoCellAnchor editAs="oneCell">
    <xdr:from>
      <xdr:col>3</xdr:col>
      <xdr:colOff>561975</xdr:colOff>
      <xdr:row>13</xdr:row>
      <xdr:rowOff>9525</xdr:rowOff>
    </xdr:from>
    <xdr:to>
      <xdr:col>5</xdr:col>
      <xdr:colOff>279401</xdr:colOff>
      <xdr:row>21</xdr:row>
      <xdr:rowOff>128588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8E0F507-782C-63A7-F7C3-B2D6EB56B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0" y="2362200"/>
          <a:ext cx="2089151" cy="156686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31</xdr:row>
      <xdr:rowOff>23813</xdr:rowOff>
    </xdr:from>
    <xdr:to>
      <xdr:col>8</xdr:col>
      <xdr:colOff>604838</xdr:colOff>
      <xdr:row>39</xdr:row>
      <xdr:rowOff>132804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1411D1E-D6ED-F10C-3FCD-BBAF805AC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81863" y="5634038"/>
          <a:ext cx="2538413" cy="1556791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31</xdr:row>
      <xdr:rowOff>21431</xdr:rowOff>
    </xdr:from>
    <xdr:to>
      <xdr:col>5</xdr:col>
      <xdr:colOff>214313</xdr:colOff>
      <xdr:row>39</xdr:row>
      <xdr:rowOff>170260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38FA127-F5CE-6EC7-A46D-6EA17D345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5631656"/>
          <a:ext cx="2128838" cy="1596629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22</xdr:row>
      <xdr:rowOff>52387</xdr:rowOff>
    </xdr:from>
    <xdr:to>
      <xdr:col>5</xdr:col>
      <xdr:colOff>200026</xdr:colOff>
      <xdr:row>30</xdr:row>
      <xdr:rowOff>115490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F70B889-ADBB-C80E-CBE4-2057D5EB5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4033837"/>
          <a:ext cx="2014538" cy="1510903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104776</xdr:colOff>
      <xdr:row>22</xdr:row>
      <xdr:rowOff>42862</xdr:rowOff>
    </xdr:from>
    <xdr:to>
      <xdr:col>8</xdr:col>
      <xdr:colOff>536830</xdr:colOff>
      <xdr:row>30</xdr:row>
      <xdr:rowOff>133350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2F299A9-55F0-0017-673D-0BF5EA082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29476" y="4024312"/>
          <a:ext cx="2522792" cy="1538288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604837</xdr:colOff>
      <xdr:row>40</xdr:row>
      <xdr:rowOff>28575</xdr:rowOff>
    </xdr:from>
    <xdr:to>
      <xdr:col>5</xdr:col>
      <xdr:colOff>271462</xdr:colOff>
      <xdr:row>48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94A6A54-F931-96FA-AF80-4B5D4C26A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2" y="7267575"/>
          <a:ext cx="2038350" cy="15287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95251</xdr:colOff>
      <xdr:row>40</xdr:row>
      <xdr:rowOff>52388</xdr:rowOff>
    </xdr:from>
    <xdr:to>
      <xdr:col>8</xdr:col>
      <xdr:colOff>560673</xdr:colOff>
      <xdr:row>48</xdr:row>
      <xdr:rowOff>142876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B5206E8-0587-7528-ADC4-5EA6071D6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19951" y="7291388"/>
          <a:ext cx="2556160" cy="153828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4</xdr:row>
      <xdr:rowOff>71438</xdr:rowOff>
    </xdr:from>
    <xdr:to>
      <xdr:col>5</xdr:col>
      <xdr:colOff>119063</xdr:colOff>
      <xdr:row>12</xdr:row>
      <xdr:rowOff>148829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DDE2B-8F35-32BB-297F-7203A72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795338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4</xdr:row>
      <xdr:rowOff>133350</xdr:rowOff>
    </xdr:from>
    <xdr:to>
      <xdr:col>8</xdr:col>
      <xdr:colOff>443921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75974-34AA-89AD-3119-C61D45D8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1" y="857250"/>
          <a:ext cx="2248908" cy="134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176212</xdr:colOff>
      <xdr:row>13</xdr:row>
      <xdr:rowOff>128589</xdr:rowOff>
    </xdr:from>
    <xdr:to>
      <xdr:col>8</xdr:col>
      <xdr:colOff>452437</xdr:colOff>
      <xdr:row>21</xdr:row>
      <xdr:rowOff>102073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DF96E-1C48-D298-6634-C8B29B88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0912" y="2481264"/>
          <a:ext cx="2366963" cy="1421284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13</xdr:row>
      <xdr:rowOff>66676</xdr:rowOff>
    </xdr:from>
    <xdr:to>
      <xdr:col>5</xdr:col>
      <xdr:colOff>187324</xdr:colOff>
      <xdr:row>21</xdr:row>
      <xdr:rowOff>66676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39F89-1F50-6C44-CAE8-B2FA2331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419351"/>
          <a:ext cx="1930399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604838</xdr:colOff>
      <xdr:row>22</xdr:row>
      <xdr:rowOff>66676</xdr:rowOff>
    </xdr:from>
    <xdr:to>
      <xdr:col>5</xdr:col>
      <xdr:colOff>257176</xdr:colOff>
      <xdr:row>30</xdr:row>
      <xdr:rowOff>136923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C9DF7D-4734-52C6-C64F-6DF8AAD6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3" y="4048126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22</xdr:row>
      <xdr:rowOff>109538</xdr:rowOff>
    </xdr:from>
    <xdr:to>
      <xdr:col>8</xdr:col>
      <xdr:colOff>550850</xdr:colOff>
      <xdr:row>30</xdr:row>
      <xdr:rowOff>142876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AF0901-4E44-10BE-1302-17832E3B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4090988"/>
          <a:ext cx="2441563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31</xdr:row>
      <xdr:rowOff>157163</xdr:rowOff>
    </xdr:from>
    <xdr:to>
      <xdr:col>5</xdr:col>
      <xdr:colOff>104776</xdr:colOff>
      <xdr:row>39</xdr:row>
      <xdr:rowOff>148829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1BDAC2-69B5-9FE7-CDDE-E8E82908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767388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223838</xdr:colOff>
      <xdr:row>31</xdr:row>
      <xdr:rowOff>109538</xdr:rowOff>
    </xdr:from>
    <xdr:to>
      <xdr:col>8</xdr:col>
      <xdr:colOff>584100</xdr:colOff>
      <xdr:row>39</xdr:row>
      <xdr:rowOff>109538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3CAD7B-20A1-6442-5976-5D826828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48538" y="5719763"/>
          <a:ext cx="2451000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40</xdr:row>
      <xdr:rowOff>52387</xdr:rowOff>
    </xdr:from>
    <xdr:to>
      <xdr:col>8</xdr:col>
      <xdr:colOff>538162</xdr:colOff>
      <xdr:row>48</xdr:row>
      <xdr:rowOff>100572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1EA10-88AA-86D3-5C57-B0E97EE5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10425" y="7291387"/>
          <a:ext cx="2543175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452437</xdr:colOff>
      <xdr:row>40</xdr:row>
      <xdr:rowOff>57151</xdr:rowOff>
    </xdr:from>
    <xdr:to>
      <xdr:col>5</xdr:col>
      <xdr:colOff>147637</xdr:colOff>
      <xdr:row>48</xdr:row>
      <xdr:rowOff>159545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1710CF-18FA-483A-5AC4-192712D8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712" y="7296151"/>
          <a:ext cx="2066925" cy="1550194"/>
        </a:xfrm>
        <a:prstGeom prst="rect">
          <a:avLst/>
        </a:prstGeom>
      </xdr:spPr>
    </xdr:pic>
    <xdr:clientData/>
  </xdr:twoCellAnchor>
  <xdr:twoCellAnchor editAs="oneCell">
    <xdr:from>
      <xdr:col>3</xdr:col>
      <xdr:colOff>461963</xdr:colOff>
      <xdr:row>49</xdr:row>
      <xdr:rowOff>61913</xdr:rowOff>
    </xdr:from>
    <xdr:to>
      <xdr:col>5</xdr:col>
      <xdr:colOff>179387</xdr:colOff>
      <xdr:row>58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746726-8F6B-81E3-3A6C-1C2C3B20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38" y="8929688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147636</xdr:colOff>
      <xdr:row>49</xdr:row>
      <xdr:rowOff>66675</xdr:rowOff>
    </xdr:from>
    <xdr:to>
      <xdr:col>8</xdr:col>
      <xdr:colOff>541137</xdr:colOff>
      <xdr:row>57</xdr:row>
      <xdr:rowOff>104775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3AB8A76-5DF7-B89F-7058-DF995E96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72336" y="8934450"/>
          <a:ext cx="2484239" cy="1485900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58</xdr:row>
      <xdr:rowOff>61913</xdr:rowOff>
    </xdr:from>
    <xdr:to>
      <xdr:col>5</xdr:col>
      <xdr:colOff>171449</xdr:colOff>
      <xdr:row>66</xdr:row>
      <xdr:rowOff>28575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6C4DE-F9FA-473A-D107-06CC6DEED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10558463"/>
          <a:ext cx="1885949" cy="14144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147638</xdr:colOff>
      <xdr:row>58</xdr:row>
      <xdr:rowOff>109539</xdr:rowOff>
    </xdr:from>
    <xdr:to>
      <xdr:col>8</xdr:col>
      <xdr:colOff>425523</xdr:colOff>
      <xdr:row>66</xdr:row>
      <xdr:rowOff>109539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4676F0-4A1E-01DC-3DC2-655ED5C02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72338" y="10606089"/>
          <a:ext cx="2368623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114301</xdr:colOff>
      <xdr:row>67</xdr:row>
      <xdr:rowOff>42863</xdr:rowOff>
    </xdr:from>
    <xdr:to>
      <xdr:col>8</xdr:col>
      <xdr:colOff>551617</xdr:colOff>
      <xdr:row>75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C95189-DF71-A7E7-AE33-A2D40D245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1" y="12168188"/>
          <a:ext cx="2528054" cy="15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67</xdr:row>
      <xdr:rowOff>85726</xdr:rowOff>
    </xdr:from>
    <xdr:to>
      <xdr:col>5</xdr:col>
      <xdr:colOff>200025</xdr:colOff>
      <xdr:row>75</xdr:row>
      <xdr:rowOff>130970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4B6D5B3-8BE3-3A4D-DEE5-25351A95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2211051"/>
          <a:ext cx="1990725" cy="1493044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90487</xdr:rowOff>
    </xdr:from>
    <xdr:to>
      <xdr:col>8</xdr:col>
      <xdr:colOff>542925</xdr:colOff>
      <xdr:row>84</xdr:row>
      <xdr:rowOff>123348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00596AD-0C9F-40A2-91A2-C73C4EE81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844587"/>
          <a:ext cx="2481263" cy="1480661"/>
        </a:xfrm>
        <a:prstGeom prst="rect">
          <a:avLst/>
        </a:prstGeom>
      </xdr:spPr>
    </xdr:pic>
    <xdr:clientData/>
  </xdr:twoCellAnchor>
  <xdr:twoCellAnchor editAs="oneCell">
    <xdr:from>
      <xdr:col>3</xdr:col>
      <xdr:colOff>490537</xdr:colOff>
      <xdr:row>76</xdr:row>
      <xdr:rowOff>23813</xdr:rowOff>
    </xdr:from>
    <xdr:to>
      <xdr:col>5</xdr:col>
      <xdr:colOff>257175</xdr:colOff>
      <xdr:row>85</xdr:row>
      <xdr:rowOff>417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F696F79-760E-4916-4186-498768AB2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2" y="13777913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3</xdr:col>
      <xdr:colOff>690563</xdr:colOff>
      <xdr:row>85</xdr:row>
      <xdr:rowOff>47625</xdr:rowOff>
    </xdr:from>
    <xdr:to>
      <xdr:col>5</xdr:col>
      <xdr:colOff>238126</xdr:colOff>
      <xdr:row>93</xdr:row>
      <xdr:rowOff>39291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EC59EBC-7584-4EA3-922F-C2E313789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5838" y="15430500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242887</xdr:colOff>
      <xdr:row>85</xdr:row>
      <xdr:rowOff>80963</xdr:rowOff>
    </xdr:from>
    <xdr:to>
      <xdr:col>8</xdr:col>
      <xdr:colOff>538162</xdr:colOff>
      <xdr:row>93</xdr:row>
      <xdr:rowOff>69241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EAC7354-0ED1-49BD-A3C0-BB5DE3A66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67587" y="15463838"/>
          <a:ext cx="2386013" cy="14360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519112</xdr:colOff>
      <xdr:row>4</xdr:row>
      <xdr:rowOff>23813</xdr:rowOff>
    </xdr:from>
    <xdr:to>
      <xdr:col>5</xdr:col>
      <xdr:colOff>271462</xdr:colOff>
      <xdr:row>12</xdr:row>
      <xdr:rowOff>169069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3B253C-7D66-3F04-A051-F9BD2042D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4387" y="747713"/>
          <a:ext cx="2124075" cy="159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4</xdr:row>
      <xdr:rowOff>152400</xdr:rowOff>
    </xdr:from>
    <xdr:to>
      <xdr:col>8</xdr:col>
      <xdr:colOff>495300</xdr:colOff>
      <xdr:row>12</xdr:row>
      <xdr:rowOff>47892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E8EF80-2175-DA6A-31F9-02F9D9399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7125" y="876300"/>
          <a:ext cx="2233613" cy="1343292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223839</xdr:colOff>
      <xdr:row>13</xdr:row>
      <xdr:rowOff>95250</xdr:rowOff>
    </xdr:from>
    <xdr:to>
      <xdr:col>8</xdr:col>
      <xdr:colOff>490539</xdr:colOff>
      <xdr:row>21</xdr:row>
      <xdr:rowOff>69570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F2255B-3A98-5189-4576-401F41DA6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48539" y="2447925"/>
          <a:ext cx="2357438" cy="1422120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13</xdr:row>
      <xdr:rowOff>23814</xdr:rowOff>
    </xdr:from>
    <xdr:to>
      <xdr:col>5</xdr:col>
      <xdr:colOff>165100</xdr:colOff>
      <xdr:row>21</xdr:row>
      <xdr:rowOff>157164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3B3C54-1F32-CC49-1667-5EF3E3038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376489"/>
          <a:ext cx="2108200" cy="158115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22</xdr:row>
      <xdr:rowOff>33339</xdr:rowOff>
    </xdr:from>
    <xdr:to>
      <xdr:col>8</xdr:col>
      <xdr:colOff>614362</xdr:colOff>
      <xdr:row>30</xdr:row>
      <xdr:rowOff>139687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602A4A-1AE6-AED4-175A-D2729B97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9475" y="4014789"/>
          <a:ext cx="2600325" cy="1554148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22</xdr:row>
      <xdr:rowOff>80964</xdr:rowOff>
    </xdr:from>
    <xdr:to>
      <xdr:col>5</xdr:col>
      <xdr:colOff>136526</xdr:colOff>
      <xdr:row>30</xdr:row>
      <xdr:rowOff>114302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2D2968-F03C-7223-D4A8-A27906D8D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4062414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152399</xdr:colOff>
      <xdr:row>31</xdr:row>
      <xdr:rowOff>71437</xdr:rowOff>
    </xdr:from>
    <xdr:to>
      <xdr:col>8</xdr:col>
      <xdr:colOff>542924</xdr:colOff>
      <xdr:row>39</xdr:row>
      <xdr:rowOff>103075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F773C22-56D7-91FF-1E8C-66BA795F6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77099" y="5681662"/>
          <a:ext cx="2481263" cy="1479438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485776</xdr:colOff>
      <xdr:row>31</xdr:row>
      <xdr:rowOff>76201</xdr:rowOff>
    </xdr:from>
    <xdr:to>
      <xdr:col>5</xdr:col>
      <xdr:colOff>63500</xdr:colOff>
      <xdr:row>39</xdr:row>
      <xdr:rowOff>90488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94D3AC-CCBA-51D4-9F22-DC3E03D8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1" y="5686426"/>
          <a:ext cx="1949449" cy="1462087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247651</xdr:colOff>
      <xdr:row>40</xdr:row>
      <xdr:rowOff>142874</xdr:rowOff>
    </xdr:from>
    <xdr:to>
      <xdr:col>8</xdr:col>
      <xdr:colOff>434847</xdr:colOff>
      <xdr:row>48</xdr:row>
      <xdr:rowOff>71437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C7D266-8DC5-6861-16BD-5890A3D0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72351" y="7381874"/>
          <a:ext cx="2277934" cy="1376363"/>
        </a:xfrm>
        <a:prstGeom prst="rect">
          <a:avLst/>
        </a:prstGeom>
      </xdr:spPr>
    </xdr:pic>
    <xdr:clientData/>
  </xdr:twoCellAnchor>
  <xdr:twoCellAnchor editAs="oneCell">
    <xdr:from>
      <xdr:col>3</xdr:col>
      <xdr:colOff>509587</xdr:colOff>
      <xdr:row>40</xdr:row>
      <xdr:rowOff>47625</xdr:rowOff>
    </xdr:from>
    <xdr:to>
      <xdr:col>5</xdr:col>
      <xdr:colOff>176213</xdr:colOff>
      <xdr:row>48</xdr:row>
      <xdr:rowOff>128588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E7657B-A4FE-7A45-784B-A9E4DE563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862" y="7286625"/>
          <a:ext cx="2038351" cy="1528763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49</xdr:row>
      <xdr:rowOff>104776</xdr:rowOff>
    </xdr:from>
    <xdr:to>
      <xdr:col>5</xdr:col>
      <xdr:colOff>127001</xdr:colOff>
      <xdr:row>57</xdr:row>
      <xdr:rowOff>138114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DB70532-3E7C-63FC-83E9-FFB387B8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8972551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261937</xdr:colOff>
      <xdr:row>49</xdr:row>
      <xdr:rowOff>147637</xdr:rowOff>
    </xdr:from>
    <xdr:to>
      <xdr:col>8</xdr:col>
      <xdr:colOff>457199</xdr:colOff>
      <xdr:row>57</xdr:row>
      <xdr:rowOff>60805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98C856E-CAB0-3B8F-D1BF-DCCE8D6DE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86637" y="9015412"/>
          <a:ext cx="2286000" cy="136096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538162</xdr:colOff>
      <xdr:row>58</xdr:row>
      <xdr:rowOff>133350</xdr:rowOff>
    </xdr:from>
    <xdr:to>
      <xdr:col>5</xdr:col>
      <xdr:colOff>153988</xdr:colOff>
      <xdr:row>66</xdr:row>
      <xdr:rowOff>176213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4A1E92C-6BC8-6E9A-95EC-7C9E1EC34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7" y="10629900"/>
          <a:ext cx="1987551" cy="14906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58</xdr:row>
      <xdr:rowOff>71438</xdr:rowOff>
    </xdr:from>
    <xdr:to>
      <xdr:col>8</xdr:col>
      <xdr:colOff>514350</xdr:colOff>
      <xdr:row>66</xdr:row>
      <xdr:rowOff>129541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41EBFC0-873C-41D9-9075-B69936003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19950" y="10567988"/>
          <a:ext cx="2509838" cy="150590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67</xdr:row>
      <xdr:rowOff>52389</xdr:rowOff>
    </xdr:from>
    <xdr:to>
      <xdr:col>8</xdr:col>
      <xdr:colOff>542613</xdr:colOff>
      <xdr:row>75</xdr:row>
      <xdr:rowOff>85727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34CC70-0760-66CA-64DF-75E97C8BB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81863" y="12177714"/>
          <a:ext cx="2476188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538163</xdr:colOff>
      <xdr:row>67</xdr:row>
      <xdr:rowOff>28576</xdr:rowOff>
    </xdr:from>
    <xdr:to>
      <xdr:col>5</xdr:col>
      <xdr:colOff>230187</xdr:colOff>
      <xdr:row>75</xdr:row>
      <xdr:rowOff>128588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BBEDA5E-B5CB-F86C-8830-93A075056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12153901"/>
          <a:ext cx="2063749" cy="1547812"/>
        </a:xfrm>
        <a:prstGeom prst="rect">
          <a:avLst/>
        </a:prstGeom>
      </xdr:spPr>
    </xdr:pic>
    <xdr:clientData/>
  </xdr:twoCellAnchor>
  <xdr:twoCellAnchor editAs="oneCell">
    <xdr:from>
      <xdr:col>3</xdr:col>
      <xdr:colOff>602052</xdr:colOff>
      <xdr:row>76</xdr:row>
      <xdr:rowOff>71886</xdr:rowOff>
    </xdr:from>
    <xdr:to>
      <xdr:col>5</xdr:col>
      <xdr:colOff>206674</xdr:colOff>
      <xdr:row>84</xdr:row>
      <xdr:rowOff>116816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38AF688-7BE8-70F4-A6D7-72FC4E4A9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8586" y="13730377"/>
          <a:ext cx="1976886" cy="1482665"/>
        </a:xfrm>
        <a:prstGeom prst="rect">
          <a:avLst/>
        </a:prstGeom>
      </xdr:spPr>
    </xdr:pic>
    <xdr:clientData/>
  </xdr:twoCellAnchor>
  <xdr:twoCellAnchor editAs="oneCell">
    <xdr:from>
      <xdr:col>6</xdr:col>
      <xdr:colOff>179718</xdr:colOff>
      <xdr:row>76</xdr:row>
      <xdr:rowOff>107830</xdr:rowOff>
    </xdr:from>
    <xdr:to>
      <xdr:col>8</xdr:col>
      <xdr:colOff>431322</xdr:colOff>
      <xdr:row>84</xdr:row>
      <xdr:rowOff>69625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1489870-5BFB-B0E2-B864-77C384DEB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05497" y="13766321"/>
          <a:ext cx="2345306" cy="1399530"/>
        </a:xfrm>
        <a:prstGeom prst="rect">
          <a:avLst/>
        </a:prstGeom>
      </xdr:spPr>
    </xdr:pic>
    <xdr:clientData/>
  </xdr:twoCellAnchor>
  <xdr:twoCellAnchor editAs="oneCell">
    <xdr:from>
      <xdr:col>6</xdr:col>
      <xdr:colOff>152760</xdr:colOff>
      <xdr:row>85</xdr:row>
      <xdr:rowOff>53916</xdr:rowOff>
    </xdr:from>
    <xdr:to>
      <xdr:col>8</xdr:col>
      <xdr:colOff>455366</xdr:colOff>
      <xdr:row>93</xdr:row>
      <xdr:rowOff>62902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3E91B83-480E-A560-B9B4-E26E59CE2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78539" y="15329859"/>
          <a:ext cx="2396308" cy="1446722"/>
        </a:xfrm>
        <a:prstGeom prst="rect">
          <a:avLst/>
        </a:prstGeom>
      </xdr:spPr>
    </xdr:pic>
    <xdr:clientData/>
  </xdr:twoCellAnchor>
  <xdr:twoCellAnchor editAs="oneCell">
    <xdr:from>
      <xdr:col>3</xdr:col>
      <xdr:colOff>584080</xdr:colOff>
      <xdr:row>85</xdr:row>
      <xdr:rowOff>44930</xdr:rowOff>
    </xdr:from>
    <xdr:to>
      <xdr:col>5</xdr:col>
      <xdr:colOff>287546</xdr:colOff>
      <xdr:row>93</xdr:row>
      <xdr:rowOff>163992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60AA218-7EC1-1E37-0C0E-63DBD3E9B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0614" y="15320873"/>
          <a:ext cx="2075730" cy="15567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109539</xdr:colOff>
      <xdr:row>4</xdr:row>
      <xdr:rowOff>33337</xdr:rowOff>
    </xdr:from>
    <xdr:to>
      <xdr:col>8</xdr:col>
      <xdr:colOff>571501</xdr:colOff>
      <xdr:row>12</xdr:row>
      <xdr:rowOff>110642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527653-68A4-AAE3-215F-BB65BE08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4239" y="757237"/>
          <a:ext cx="2552700" cy="1525105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471488</xdr:colOff>
      <xdr:row>4</xdr:row>
      <xdr:rowOff>52388</xdr:rowOff>
    </xdr:from>
    <xdr:to>
      <xdr:col>5</xdr:col>
      <xdr:colOff>171451</xdr:colOff>
      <xdr:row>12</xdr:row>
      <xdr:rowOff>158354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D5C91-695E-4417-E4A3-3D3C69D80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3" y="776288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13</xdr:row>
      <xdr:rowOff>42863</xdr:rowOff>
    </xdr:from>
    <xdr:to>
      <xdr:col>8</xdr:col>
      <xdr:colOff>585787</xdr:colOff>
      <xdr:row>21</xdr:row>
      <xdr:rowOff>104998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FF130-536A-53DA-B20E-734C4EDBB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6625" y="2395538"/>
          <a:ext cx="2514600" cy="1509935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13</xdr:row>
      <xdr:rowOff>14289</xdr:rowOff>
    </xdr:from>
    <xdr:to>
      <xdr:col>5</xdr:col>
      <xdr:colOff>223838</xdr:colOff>
      <xdr:row>21</xdr:row>
      <xdr:rowOff>170261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52F3AC-3E29-5D14-1D63-B539E602B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2366964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6</xdr:col>
      <xdr:colOff>100012</xdr:colOff>
      <xdr:row>22</xdr:row>
      <xdr:rowOff>57150</xdr:rowOff>
    </xdr:from>
    <xdr:to>
      <xdr:col>8</xdr:col>
      <xdr:colOff>547687</xdr:colOff>
      <xdr:row>30</xdr:row>
      <xdr:rowOff>127653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09210A-0569-AE65-5019-E786A6B2D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4712" y="4038600"/>
          <a:ext cx="2538413" cy="1518303"/>
        </a:xfrm>
        <a:prstGeom prst="rect">
          <a:avLst/>
        </a:prstGeom>
      </xdr:spPr>
    </xdr:pic>
    <xdr:clientData/>
  </xdr:twoCellAnchor>
  <xdr:twoCellAnchor editAs="oneCell">
    <xdr:from>
      <xdr:col>3</xdr:col>
      <xdr:colOff>566738</xdr:colOff>
      <xdr:row>22</xdr:row>
      <xdr:rowOff>100014</xdr:rowOff>
    </xdr:from>
    <xdr:to>
      <xdr:col>5</xdr:col>
      <xdr:colOff>171451</xdr:colOff>
      <xdr:row>30</xdr:row>
      <xdr:rowOff>134542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F8B01D-C3D4-D047-430B-132139268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2013" y="4081464"/>
          <a:ext cx="1976438" cy="148232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31</xdr:row>
      <xdr:rowOff>47625</xdr:rowOff>
    </xdr:from>
    <xdr:to>
      <xdr:col>8</xdr:col>
      <xdr:colOff>557213</xdr:colOff>
      <xdr:row>39</xdr:row>
      <xdr:rowOff>121896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634256-09D1-59A5-BBA2-2FDADE18B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43763" y="5657850"/>
          <a:ext cx="2528888" cy="1522071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557212</xdr:colOff>
      <xdr:row>31</xdr:row>
      <xdr:rowOff>71438</xdr:rowOff>
    </xdr:from>
    <xdr:to>
      <xdr:col>5</xdr:col>
      <xdr:colOff>209550</xdr:colOff>
      <xdr:row>39</xdr:row>
      <xdr:rowOff>141685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8E71266-50B0-4FA4-51E8-F5D10120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7" y="5681663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40</xdr:row>
      <xdr:rowOff>95250</xdr:rowOff>
    </xdr:from>
    <xdr:to>
      <xdr:col>8</xdr:col>
      <xdr:colOff>574675</xdr:colOff>
      <xdr:row>48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BE52BD-8238-1529-364C-8834FA164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81863" y="7334250"/>
          <a:ext cx="2508250" cy="150495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40</xdr:row>
      <xdr:rowOff>47626</xdr:rowOff>
    </xdr:from>
    <xdr:to>
      <xdr:col>5</xdr:col>
      <xdr:colOff>290513</xdr:colOff>
      <xdr:row>48</xdr:row>
      <xdr:rowOff>160736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681178C-8B13-9163-A1AC-958B31975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7286626"/>
          <a:ext cx="2081213" cy="1560910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157164</xdr:colOff>
      <xdr:row>49</xdr:row>
      <xdr:rowOff>66675</xdr:rowOff>
    </xdr:from>
    <xdr:to>
      <xdr:col>8</xdr:col>
      <xdr:colOff>561976</xdr:colOff>
      <xdr:row>57</xdr:row>
      <xdr:rowOff>120880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B8CC2A-227C-CA91-3CA4-4CBAEFC4A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81864" y="8934450"/>
          <a:ext cx="2495550" cy="1502005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49</xdr:row>
      <xdr:rowOff>28576</xdr:rowOff>
    </xdr:from>
    <xdr:to>
      <xdr:col>5</xdr:col>
      <xdr:colOff>300038</xdr:colOff>
      <xdr:row>57</xdr:row>
      <xdr:rowOff>134542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F980FAF-F068-E0A1-6B88-400B74046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8896351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61913</xdr:colOff>
      <xdr:row>58</xdr:row>
      <xdr:rowOff>52388</xdr:rowOff>
    </xdr:from>
    <xdr:to>
      <xdr:col>8</xdr:col>
      <xdr:colOff>430771</xdr:colOff>
      <xdr:row>66</xdr:row>
      <xdr:rowOff>61913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606642E-EC9A-AEF7-244D-907A9DAAC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86613" y="10548938"/>
          <a:ext cx="2459596" cy="1457325"/>
        </a:xfrm>
        <a:prstGeom prst="rect">
          <a:avLst/>
        </a:prstGeom>
      </xdr:spPr>
    </xdr:pic>
    <xdr:clientData/>
  </xdr:twoCellAnchor>
  <xdr:twoCellAnchor editAs="oneCell">
    <xdr:from>
      <xdr:col>3</xdr:col>
      <xdr:colOff>585787</xdr:colOff>
      <xdr:row>58</xdr:row>
      <xdr:rowOff>52387</xdr:rowOff>
    </xdr:from>
    <xdr:to>
      <xdr:col>5</xdr:col>
      <xdr:colOff>242887</xdr:colOff>
      <xdr:row>66</xdr:row>
      <xdr:rowOff>126206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428470B-E3EC-8F55-16BF-B96377465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062" y="10548937"/>
          <a:ext cx="2028825" cy="1521619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76</xdr:row>
      <xdr:rowOff>38101</xdr:rowOff>
    </xdr:from>
    <xdr:to>
      <xdr:col>8</xdr:col>
      <xdr:colOff>471487</xdr:colOff>
      <xdr:row>84</xdr:row>
      <xdr:rowOff>87697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60309CA-B97D-735D-11B2-B6840F505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00900" y="13792201"/>
          <a:ext cx="2486025" cy="1497396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76</xdr:row>
      <xdr:rowOff>33337</xdr:rowOff>
    </xdr:from>
    <xdr:to>
      <xdr:col>5</xdr:col>
      <xdr:colOff>257175</xdr:colOff>
      <xdr:row>84</xdr:row>
      <xdr:rowOff>150018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F8E55AB-D616-24F7-07F7-DE2972882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3787437"/>
          <a:ext cx="2085975" cy="1564481"/>
        </a:xfrm>
        <a:prstGeom prst="rect">
          <a:avLst/>
        </a:prstGeom>
      </xdr:spPr>
    </xdr:pic>
    <xdr:clientData/>
  </xdr:twoCellAnchor>
  <xdr:twoCellAnchor editAs="oneCell">
    <xdr:from>
      <xdr:col>3</xdr:col>
      <xdr:colOff>555625</xdr:colOff>
      <xdr:row>85</xdr:row>
      <xdr:rowOff>26459</xdr:rowOff>
    </xdr:from>
    <xdr:to>
      <xdr:col>5</xdr:col>
      <xdr:colOff>308681</xdr:colOff>
      <xdr:row>93</xdr:row>
      <xdr:rowOff>132292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0077B15-512B-D466-4F26-09A6230BB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486" y="15769168"/>
          <a:ext cx="2116667" cy="1587500"/>
        </a:xfrm>
        <a:prstGeom prst="rect">
          <a:avLst/>
        </a:prstGeom>
      </xdr:spPr>
    </xdr:pic>
    <xdr:clientData/>
  </xdr:twoCellAnchor>
  <xdr:twoCellAnchor editAs="oneCell">
    <xdr:from>
      <xdr:col>6</xdr:col>
      <xdr:colOff>61736</xdr:colOff>
      <xdr:row>85</xdr:row>
      <xdr:rowOff>114652</xdr:rowOff>
    </xdr:from>
    <xdr:to>
      <xdr:col>8</xdr:col>
      <xdr:colOff>486147</xdr:colOff>
      <xdr:row>93</xdr:row>
      <xdr:rowOff>137946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786F73-93CC-8777-BD42-3FF7A31D4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179029" y="15857361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61737</xdr:colOff>
      <xdr:row>67</xdr:row>
      <xdr:rowOff>61736</xdr:rowOff>
    </xdr:from>
    <xdr:to>
      <xdr:col>8</xdr:col>
      <xdr:colOff>495673</xdr:colOff>
      <xdr:row>75</xdr:row>
      <xdr:rowOff>104080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AA8E61A-E428-5F4B-CB1E-B2F5B9130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179030" y="12470695"/>
          <a:ext cx="2524143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537986</xdr:colOff>
      <xdr:row>67</xdr:row>
      <xdr:rowOff>70556</xdr:rowOff>
    </xdr:from>
    <xdr:to>
      <xdr:col>5</xdr:col>
      <xdr:colOff>238125</xdr:colOff>
      <xdr:row>75</xdr:row>
      <xdr:rowOff>133384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F26BC5D-C8E2-0A5D-9F92-93F9652FE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7847" y="12479515"/>
          <a:ext cx="2063750" cy="15444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102053</xdr:colOff>
      <xdr:row>4</xdr:row>
      <xdr:rowOff>42522</xdr:rowOff>
    </xdr:from>
    <xdr:to>
      <xdr:col>8</xdr:col>
      <xdr:colOff>562674</xdr:colOff>
      <xdr:row>12</xdr:row>
      <xdr:rowOff>128258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7EBD39-B0EF-4F12-2B51-C59649093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0291" y="756897"/>
          <a:ext cx="2552719" cy="1514486"/>
        </a:xfrm>
        <a:prstGeom prst="rect">
          <a:avLst/>
        </a:prstGeom>
      </xdr:spPr>
    </xdr:pic>
    <xdr:clientData/>
  </xdr:twoCellAnchor>
  <xdr:twoCellAnchor editAs="oneCell">
    <xdr:from>
      <xdr:col>3</xdr:col>
      <xdr:colOff>527277</xdr:colOff>
      <xdr:row>4</xdr:row>
      <xdr:rowOff>59531</xdr:rowOff>
    </xdr:from>
    <xdr:to>
      <xdr:col>5</xdr:col>
      <xdr:colOff>221116</xdr:colOff>
      <xdr:row>13</xdr:row>
      <xdr:rowOff>2125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11E087C-6385-0644-9621-E987E8FB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6429" y="773906"/>
          <a:ext cx="2066585" cy="1549939"/>
        </a:xfrm>
        <a:prstGeom prst="rect">
          <a:avLst/>
        </a:prstGeom>
      </xdr:spPr>
    </xdr:pic>
    <xdr:clientData/>
  </xdr:twoCellAnchor>
  <xdr:twoCellAnchor editAs="oneCell">
    <xdr:from>
      <xdr:col>3</xdr:col>
      <xdr:colOff>544286</xdr:colOff>
      <xdr:row>13</xdr:row>
      <xdr:rowOff>76540</xdr:rowOff>
    </xdr:from>
    <xdr:to>
      <xdr:col>5</xdr:col>
      <xdr:colOff>195602</xdr:colOff>
      <xdr:row>21</xdr:row>
      <xdr:rowOff>165837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C05269-6CB2-D92A-58F6-7275B286C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2398260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76540</xdr:colOff>
      <xdr:row>13</xdr:row>
      <xdr:rowOff>76541</xdr:rowOff>
    </xdr:from>
    <xdr:to>
      <xdr:col>8</xdr:col>
      <xdr:colOff>480010</xdr:colOff>
      <xdr:row>21</xdr:row>
      <xdr:rowOff>162277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7529D6-EF7D-ABA9-5388-CE8BA5312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94778" y="2398261"/>
          <a:ext cx="2495568" cy="1514486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22</xdr:row>
      <xdr:rowOff>85045</xdr:rowOff>
    </xdr:from>
    <xdr:to>
      <xdr:col>8</xdr:col>
      <xdr:colOff>539541</xdr:colOff>
      <xdr:row>30</xdr:row>
      <xdr:rowOff>151731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851C04-300B-2130-6A02-2A51A271F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54309" y="4014108"/>
          <a:ext cx="2495568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510269</xdr:colOff>
      <xdr:row>22</xdr:row>
      <xdr:rowOff>34018</xdr:rowOff>
    </xdr:from>
    <xdr:to>
      <xdr:col>5</xdr:col>
      <xdr:colOff>119062</xdr:colOff>
      <xdr:row>30</xdr:row>
      <xdr:rowOff>91423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A03FD8-F2FD-83DB-6589-B2D416547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1" y="3963081"/>
          <a:ext cx="1981539" cy="1486155"/>
        </a:xfrm>
        <a:prstGeom prst="rect">
          <a:avLst/>
        </a:prstGeom>
      </xdr:spPr>
    </xdr:pic>
    <xdr:clientData/>
  </xdr:twoCellAnchor>
  <xdr:twoCellAnchor editAs="oneCell">
    <xdr:from>
      <xdr:col>3</xdr:col>
      <xdr:colOff>561296</xdr:colOff>
      <xdr:row>31</xdr:row>
      <xdr:rowOff>51028</xdr:rowOff>
    </xdr:from>
    <xdr:to>
      <xdr:col>5</xdr:col>
      <xdr:colOff>240958</xdr:colOff>
      <xdr:row>39</xdr:row>
      <xdr:rowOff>161584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F536FDD-BFBD-1745-2E36-359FC2AC5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0448" y="5587435"/>
          <a:ext cx="2052408" cy="1539306"/>
        </a:xfrm>
        <a:prstGeom prst="rect">
          <a:avLst/>
        </a:prstGeom>
      </xdr:spPr>
    </xdr:pic>
    <xdr:clientData/>
  </xdr:twoCellAnchor>
  <xdr:twoCellAnchor editAs="oneCell">
    <xdr:from>
      <xdr:col>6</xdr:col>
      <xdr:colOff>93549</xdr:colOff>
      <xdr:row>31</xdr:row>
      <xdr:rowOff>42522</xdr:rowOff>
    </xdr:from>
    <xdr:to>
      <xdr:col>8</xdr:col>
      <xdr:colOff>544645</xdr:colOff>
      <xdr:row>39</xdr:row>
      <xdr:rowOff>137783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96DA172-8D02-3373-583A-DDA57AA18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11787" y="5578929"/>
          <a:ext cx="2543194" cy="1524011"/>
        </a:xfrm>
        <a:prstGeom prst="rect">
          <a:avLst/>
        </a:prstGeom>
      </xdr:spPr>
    </xdr:pic>
    <xdr:clientData/>
  </xdr:twoCellAnchor>
  <xdr:twoCellAnchor editAs="oneCell">
    <xdr:from>
      <xdr:col>6</xdr:col>
      <xdr:colOff>161585</xdr:colOff>
      <xdr:row>40</xdr:row>
      <xdr:rowOff>51026</xdr:rowOff>
    </xdr:from>
    <xdr:to>
      <xdr:col>8</xdr:col>
      <xdr:colOff>546005</xdr:colOff>
      <xdr:row>48</xdr:row>
      <xdr:rowOff>108187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DD195B-35C4-B235-039E-87EE502E4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79823" y="7194776"/>
          <a:ext cx="24765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552790</xdr:colOff>
      <xdr:row>40</xdr:row>
      <xdr:rowOff>76541</xdr:rowOff>
    </xdr:from>
    <xdr:to>
      <xdr:col>5</xdr:col>
      <xdr:colOff>187097</xdr:colOff>
      <xdr:row>48</xdr:row>
      <xdr:rowOff>153081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35B58D9-2377-35E0-73B5-72ACFD32F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942" y="7220291"/>
          <a:ext cx="2007053" cy="1505290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119062</xdr:colOff>
      <xdr:row>49</xdr:row>
      <xdr:rowOff>76541</xdr:rowOff>
    </xdr:from>
    <xdr:to>
      <xdr:col>8</xdr:col>
      <xdr:colOff>532057</xdr:colOff>
      <xdr:row>57</xdr:row>
      <xdr:rowOff>143227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525B37B-28D4-FAA1-5EE6-CD16945D4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37300" y="8827636"/>
          <a:ext cx="2505093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595312</xdr:colOff>
      <xdr:row>49</xdr:row>
      <xdr:rowOff>42522</xdr:rowOff>
    </xdr:from>
    <xdr:to>
      <xdr:col>5</xdr:col>
      <xdr:colOff>255133</xdr:colOff>
      <xdr:row>57</xdr:row>
      <xdr:rowOff>138197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33E3D36-5D97-001B-2CDE-1BAF3401C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4464" y="8793617"/>
          <a:ext cx="2032567" cy="1524425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58</xdr:row>
      <xdr:rowOff>59531</xdr:rowOff>
    </xdr:from>
    <xdr:to>
      <xdr:col>8</xdr:col>
      <xdr:colOff>558591</xdr:colOff>
      <xdr:row>66</xdr:row>
      <xdr:rowOff>135742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F61D9B4-6310-093F-E534-9E7E3A2FB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54309" y="10417969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3</xdr:col>
      <xdr:colOff>442233</xdr:colOff>
      <xdr:row>58</xdr:row>
      <xdr:rowOff>25514</xdr:rowOff>
    </xdr:from>
    <xdr:to>
      <xdr:col>5</xdr:col>
      <xdr:colOff>127567</xdr:colOff>
      <xdr:row>66</xdr:row>
      <xdr:rowOff>140324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F677583-DE02-D93F-78D1-CE2DECCB5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1385" y="10383952"/>
          <a:ext cx="2058080" cy="1543560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510268</xdr:colOff>
      <xdr:row>67</xdr:row>
      <xdr:rowOff>59531</xdr:rowOff>
    </xdr:from>
    <xdr:to>
      <xdr:col>5</xdr:col>
      <xdr:colOff>161584</xdr:colOff>
      <xdr:row>75</xdr:row>
      <xdr:rowOff>148828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FC6AC06-7D36-B05A-9A4E-DEAD884DA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0" y="12025313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102053</xdr:colOff>
      <xdr:row>67</xdr:row>
      <xdr:rowOff>68036</xdr:rowOff>
    </xdr:from>
    <xdr:to>
      <xdr:col>8</xdr:col>
      <xdr:colOff>515048</xdr:colOff>
      <xdr:row>75</xdr:row>
      <xdr:rowOff>144247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1F38C60-1A34-A10A-3805-609C7358D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20291" y="12033818"/>
          <a:ext cx="2505093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102054</xdr:colOff>
      <xdr:row>76</xdr:row>
      <xdr:rowOff>68036</xdr:rowOff>
    </xdr:from>
    <xdr:to>
      <xdr:col>8</xdr:col>
      <xdr:colOff>543625</xdr:colOff>
      <xdr:row>84</xdr:row>
      <xdr:rowOff>134722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814658B-E979-42AD-96FB-744DE5DEA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20292" y="13641161"/>
          <a:ext cx="2533669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654844</xdr:colOff>
      <xdr:row>76</xdr:row>
      <xdr:rowOff>110558</xdr:rowOff>
    </xdr:from>
    <xdr:to>
      <xdr:col>5</xdr:col>
      <xdr:colOff>212611</xdr:colOff>
      <xdr:row>84</xdr:row>
      <xdr:rowOff>129693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90BDA0E-A14F-2D1B-A5EF-78D1AF59A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3996" y="13683683"/>
          <a:ext cx="1930513" cy="1447885"/>
        </a:xfrm>
        <a:prstGeom prst="rect">
          <a:avLst/>
        </a:prstGeom>
      </xdr:spPr>
    </xdr:pic>
    <xdr:clientData/>
  </xdr:twoCellAnchor>
  <xdr:twoCellAnchor editAs="oneCell">
    <xdr:from>
      <xdr:col>6</xdr:col>
      <xdr:colOff>187098</xdr:colOff>
      <xdr:row>85</xdr:row>
      <xdr:rowOff>76541</xdr:rowOff>
    </xdr:from>
    <xdr:to>
      <xdr:col>8</xdr:col>
      <xdr:colOff>609618</xdr:colOff>
      <xdr:row>93</xdr:row>
      <xdr:rowOff>133702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C9E6A1D-B43C-CF2B-2B9E-E2BB168BC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05336" y="15257011"/>
          <a:ext cx="25146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612321</xdr:colOff>
      <xdr:row>85</xdr:row>
      <xdr:rowOff>76541</xdr:rowOff>
    </xdr:from>
    <xdr:to>
      <xdr:col>5</xdr:col>
      <xdr:colOff>204106</xdr:colOff>
      <xdr:row>93</xdr:row>
      <xdr:rowOff>121189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F1025F-0B94-CB67-3182-8928B90B8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473" y="15257011"/>
          <a:ext cx="1964531" cy="14733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74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26</v>
      </c>
      <c r="B1" t="s">
        <v>27</v>
      </c>
      <c r="C1" s="15" t="s">
        <v>28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29</v>
      </c>
      <c r="B5" s="9" t="s">
        <v>9</v>
      </c>
      <c r="C5" s="9">
        <f>100-93</f>
        <v>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30</v>
      </c>
      <c r="B14" s="9" t="s">
        <v>12</v>
      </c>
      <c r="C14" s="9">
        <v>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31</v>
      </c>
      <c r="B23" s="9" t="s">
        <v>13</v>
      </c>
      <c r="C23" s="9">
        <v>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32</v>
      </c>
      <c r="B32" s="9" t="s">
        <v>16</v>
      </c>
      <c r="C32" s="9">
        <v>6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33</v>
      </c>
      <c r="B41" s="9" t="s">
        <v>18</v>
      </c>
      <c r="C41" s="9">
        <v>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34</v>
      </c>
      <c r="B50" s="6" t="s">
        <v>19</v>
      </c>
      <c r="C50" s="9">
        <v>7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35</v>
      </c>
      <c r="B59" s="6" t="s">
        <v>24</v>
      </c>
      <c r="C59" s="9">
        <v>6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36</v>
      </c>
      <c r="B68" s="6" t="s">
        <v>23</v>
      </c>
      <c r="C68" s="9">
        <v>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37</v>
      </c>
      <c r="B77" s="6" t="s">
        <v>38</v>
      </c>
      <c r="C77" s="9">
        <v>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02FC2-79D2-4E9E-8848-929168F20B1C}">
  <dimension ref="A1:I94"/>
  <sheetViews>
    <sheetView workbookViewId="0">
      <selection activeCell="C98" sqref="A1:XFD104857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125</v>
      </c>
      <c r="B1" t="s">
        <v>101</v>
      </c>
      <c r="C1" s="15" t="s">
        <v>126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127</v>
      </c>
      <c r="B5" s="9" t="s">
        <v>9</v>
      </c>
      <c r="C5" s="9">
        <f>100-45</f>
        <v>55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128</v>
      </c>
      <c r="B14" s="9" t="s">
        <v>12</v>
      </c>
      <c r="C14" s="9">
        <f>100-49</f>
        <v>51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129</v>
      </c>
      <c r="B23" s="9" t="s">
        <v>13</v>
      </c>
      <c r="C23" s="9">
        <f>100-41</f>
        <v>59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130</v>
      </c>
      <c r="B32" s="9" t="s">
        <v>16</v>
      </c>
      <c r="C32" s="9">
        <f>100-42</f>
        <v>58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131</v>
      </c>
      <c r="B41" s="9" t="s">
        <v>18</v>
      </c>
      <c r="C41" s="9">
        <f>100-46</f>
        <v>54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132</v>
      </c>
      <c r="B50" s="6" t="s">
        <v>19</v>
      </c>
      <c r="C50" s="9">
        <f>100-36</f>
        <v>64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133</v>
      </c>
      <c r="B59" s="6" t="s">
        <v>24</v>
      </c>
      <c r="C59" s="9">
        <f>100-39</f>
        <v>61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134</v>
      </c>
      <c r="B68" s="6" t="s">
        <v>23</v>
      </c>
      <c r="C68" s="9">
        <f>100-46</f>
        <v>54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135</v>
      </c>
      <c r="B77" s="6" t="s">
        <v>38</v>
      </c>
      <c r="C77" s="9">
        <f>100-43</f>
        <v>57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136</v>
      </c>
      <c r="B86" s="6" t="s">
        <v>44</v>
      </c>
      <c r="C86" s="9"/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FC577-8978-4E9C-8EB5-5FD73DBF3DFD}">
  <dimension ref="A1:I94"/>
  <sheetViews>
    <sheetView zoomScale="85" zoomScaleNormal="85" workbookViewId="0">
      <selection activeCell="L21" sqref="A1:XFD104857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139</v>
      </c>
      <c r="B1" t="s">
        <v>137</v>
      </c>
      <c r="C1" s="15" t="s">
        <v>138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140</v>
      </c>
      <c r="B5" s="9" t="s">
        <v>9</v>
      </c>
      <c r="C5" s="9">
        <f>100-23</f>
        <v>77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141</v>
      </c>
      <c r="B14" s="9" t="s">
        <v>12</v>
      </c>
      <c r="C14" s="9">
        <f>100-22</f>
        <v>78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142</v>
      </c>
      <c r="B23" s="9" t="s">
        <v>13</v>
      </c>
      <c r="C23" s="9">
        <f>100-22</f>
        <v>78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143</v>
      </c>
      <c r="B32" s="9" t="s">
        <v>16</v>
      </c>
      <c r="C32" s="9">
        <f>100-22</f>
        <v>78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144</v>
      </c>
      <c r="B41" s="9" t="s">
        <v>18</v>
      </c>
      <c r="C41" s="9">
        <f>100-21</f>
        <v>79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145</v>
      </c>
      <c r="B50" s="6" t="s">
        <v>19</v>
      </c>
      <c r="C50" s="9">
        <f>100-20</f>
        <v>80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146</v>
      </c>
      <c r="B59" s="6" t="s">
        <v>24</v>
      </c>
      <c r="C59" s="9">
        <f>100-26</f>
        <v>74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147</v>
      </c>
      <c r="B68" s="6" t="s">
        <v>23</v>
      </c>
      <c r="C68" s="9">
        <f>100-25</f>
        <v>75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148</v>
      </c>
      <c r="B77" s="6" t="s">
        <v>38</v>
      </c>
      <c r="C77" s="9">
        <f>100-24</f>
        <v>76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149</v>
      </c>
      <c r="B86" s="6" t="s">
        <v>44</v>
      </c>
      <c r="C86" s="9">
        <f>100-18</f>
        <v>82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A492C-FD2F-449A-BD70-3EB4E4436CD1}">
  <dimension ref="A1:I94"/>
  <sheetViews>
    <sheetView tabSelected="1" topLeftCell="A37" workbookViewId="0">
      <selection activeCell="J47" sqref="J47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150</v>
      </c>
      <c r="B1" t="s">
        <v>137</v>
      </c>
      <c r="C1" s="15" t="s">
        <v>151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152</v>
      </c>
      <c r="B5" s="9" t="s">
        <v>9</v>
      </c>
      <c r="C5" s="9">
        <f>100-22</f>
        <v>78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153</v>
      </c>
      <c r="B14" s="9" t="s">
        <v>12</v>
      </c>
      <c r="C14" s="9">
        <f>100-23</f>
        <v>77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154</v>
      </c>
      <c r="B23" s="9" t="s">
        <v>13</v>
      </c>
      <c r="C23" s="9">
        <f>100-22</f>
        <v>78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155</v>
      </c>
      <c r="B32" s="9" t="s">
        <v>16</v>
      </c>
      <c r="C32" s="9">
        <f>100-25</f>
        <v>75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156</v>
      </c>
      <c r="B41" s="9" t="s">
        <v>18</v>
      </c>
      <c r="C41" s="9">
        <f>100-20</f>
        <v>80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157</v>
      </c>
      <c r="B50" s="6" t="s">
        <v>19</v>
      </c>
      <c r="C50" s="9"/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158</v>
      </c>
      <c r="B59" s="6" t="s">
        <v>24</v>
      </c>
      <c r="C59" s="9"/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159</v>
      </c>
      <c r="B68" s="6" t="s">
        <v>23</v>
      </c>
      <c r="C68" s="9"/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160</v>
      </c>
      <c r="B77" s="6" t="s">
        <v>38</v>
      </c>
      <c r="C77" s="9"/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161</v>
      </c>
      <c r="B86" s="6" t="s">
        <v>44</v>
      </c>
      <c r="C86" s="9"/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20"/>
  <sheetViews>
    <sheetView zoomScale="70" zoomScaleNormal="70" workbookViewId="0">
      <selection activeCell="L2" sqref="L2:M118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0.421875</v>
      </c>
      <c r="N2">
        <f>1+L2</f>
        <v>1</v>
      </c>
      <c r="O2">
        <f>100*(1-M2)</f>
        <v>57.8125</v>
      </c>
    </row>
    <row r="3" spans="12:15" x14ac:dyDescent="0.45">
      <c r="L3">
        <v>1</v>
      </c>
      <c r="M3">
        <v>0.421875</v>
      </c>
      <c r="N3">
        <f t="shared" ref="N3:N66" si="0">1+L3</f>
        <v>2</v>
      </c>
      <c r="O3">
        <f t="shared" ref="O3:O66" si="1">100*(1-M3)</f>
        <v>57.8125</v>
      </c>
    </row>
    <row r="4" spans="12:15" x14ac:dyDescent="0.45">
      <c r="L4">
        <v>2</v>
      </c>
      <c r="M4">
        <v>0.40625</v>
      </c>
      <c r="N4">
        <f t="shared" si="0"/>
        <v>3</v>
      </c>
      <c r="O4">
        <f t="shared" si="1"/>
        <v>59.375</v>
      </c>
    </row>
    <row r="5" spans="12:15" x14ac:dyDescent="0.45">
      <c r="L5">
        <v>3</v>
      </c>
      <c r="M5">
        <v>0.359375</v>
      </c>
      <c r="N5">
        <f t="shared" si="0"/>
        <v>4</v>
      </c>
      <c r="O5">
        <f t="shared" si="1"/>
        <v>64.0625</v>
      </c>
    </row>
    <row r="6" spans="12:15" x14ac:dyDescent="0.45">
      <c r="L6">
        <v>4</v>
      </c>
      <c r="M6">
        <v>0.296875</v>
      </c>
      <c r="N6">
        <f t="shared" si="0"/>
        <v>5</v>
      </c>
      <c r="O6">
        <f t="shared" si="1"/>
        <v>70.3125</v>
      </c>
    </row>
    <row r="7" spans="12:15" x14ac:dyDescent="0.45">
      <c r="L7">
        <v>5</v>
      </c>
      <c r="M7">
        <v>0.328125</v>
      </c>
      <c r="N7">
        <f t="shared" si="0"/>
        <v>6</v>
      </c>
      <c r="O7">
        <f t="shared" si="1"/>
        <v>67.1875</v>
      </c>
    </row>
    <row r="8" spans="12:15" x14ac:dyDescent="0.45">
      <c r="L8">
        <v>6</v>
      </c>
      <c r="M8">
        <v>0.296875</v>
      </c>
      <c r="N8">
        <f t="shared" si="0"/>
        <v>7</v>
      </c>
      <c r="O8">
        <f t="shared" si="1"/>
        <v>70.3125</v>
      </c>
    </row>
    <row r="9" spans="12:15" x14ac:dyDescent="0.45">
      <c r="L9">
        <v>7</v>
      </c>
      <c r="M9">
        <v>0.28125</v>
      </c>
      <c r="N9">
        <f t="shared" si="0"/>
        <v>8</v>
      </c>
      <c r="O9">
        <f t="shared" si="1"/>
        <v>71.875</v>
      </c>
    </row>
    <row r="10" spans="12:15" x14ac:dyDescent="0.45">
      <c r="L10">
        <v>8</v>
      </c>
      <c r="M10">
        <v>0.28125</v>
      </c>
      <c r="N10">
        <f t="shared" si="0"/>
        <v>9</v>
      </c>
      <c r="O10">
        <f t="shared" si="1"/>
        <v>71.875</v>
      </c>
    </row>
    <row r="11" spans="12:15" x14ac:dyDescent="0.45">
      <c r="L11">
        <v>9</v>
      </c>
      <c r="M11">
        <v>0.25</v>
      </c>
      <c r="N11">
        <f t="shared" si="0"/>
        <v>10</v>
      </c>
      <c r="O11">
        <f t="shared" si="1"/>
        <v>75</v>
      </c>
    </row>
    <row r="12" spans="12:15" x14ac:dyDescent="0.45">
      <c r="L12">
        <v>10</v>
      </c>
      <c r="M12">
        <v>0.359375</v>
      </c>
      <c r="N12">
        <f t="shared" si="0"/>
        <v>11</v>
      </c>
      <c r="O12">
        <f t="shared" si="1"/>
        <v>64.0625</v>
      </c>
    </row>
    <row r="13" spans="12:15" x14ac:dyDescent="0.45">
      <c r="L13">
        <v>11</v>
      </c>
      <c r="M13">
        <v>0.328125</v>
      </c>
      <c r="N13">
        <f t="shared" si="0"/>
        <v>12</v>
      </c>
      <c r="O13">
        <f t="shared" si="1"/>
        <v>67.1875</v>
      </c>
    </row>
    <row r="14" spans="12:15" x14ac:dyDescent="0.45">
      <c r="L14">
        <v>12</v>
      </c>
      <c r="M14">
        <v>0.359375</v>
      </c>
      <c r="N14">
        <f t="shared" si="0"/>
        <v>13</v>
      </c>
      <c r="O14">
        <f t="shared" si="1"/>
        <v>64.0625</v>
      </c>
    </row>
    <row r="15" spans="12:15" x14ac:dyDescent="0.45">
      <c r="L15">
        <v>13</v>
      </c>
      <c r="M15">
        <v>0.296875</v>
      </c>
      <c r="N15">
        <f t="shared" si="0"/>
        <v>14</v>
      </c>
      <c r="O15">
        <f t="shared" si="1"/>
        <v>70.3125</v>
      </c>
    </row>
    <row r="16" spans="12:15" x14ac:dyDescent="0.45">
      <c r="L16">
        <v>14</v>
      </c>
      <c r="M16">
        <v>0.1875</v>
      </c>
      <c r="N16">
        <f t="shared" si="0"/>
        <v>15</v>
      </c>
      <c r="O16">
        <f t="shared" si="1"/>
        <v>81.25</v>
      </c>
    </row>
    <row r="17" spans="12:15" x14ac:dyDescent="0.45">
      <c r="L17">
        <v>15</v>
      </c>
      <c r="M17">
        <v>0.21875</v>
      </c>
      <c r="N17">
        <f t="shared" si="0"/>
        <v>16</v>
      </c>
      <c r="O17">
        <f t="shared" si="1"/>
        <v>78.125</v>
      </c>
    </row>
    <row r="18" spans="12:15" x14ac:dyDescent="0.45">
      <c r="L18">
        <v>16</v>
      </c>
      <c r="M18">
        <v>0.28125</v>
      </c>
      <c r="N18">
        <f t="shared" si="0"/>
        <v>17</v>
      </c>
      <c r="O18">
        <f t="shared" si="1"/>
        <v>71.875</v>
      </c>
    </row>
    <row r="19" spans="12:15" x14ac:dyDescent="0.45">
      <c r="L19">
        <v>17</v>
      </c>
      <c r="M19">
        <v>0.25</v>
      </c>
      <c r="N19">
        <f t="shared" si="0"/>
        <v>18</v>
      </c>
      <c r="O19">
        <f t="shared" si="1"/>
        <v>75</v>
      </c>
    </row>
    <row r="20" spans="12:15" x14ac:dyDescent="0.45">
      <c r="L20">
        <v>18</v>
      </c>
      <c r="M20">
        <v>0.25</v>
      </c>
      <c r="N20">
        <f t="shared" si="0"/>
        <v>19</v>
      </c>
      <c r="O20">
        <f t="shared" si="1"/>
        <v>75</v>
      </c>
    </row>
    <row r="21" spans="12:15" x14ac:dyDescent="0.45">
      <c r="L21">
        <v>19</v>
      </c>
      <c r="M21">
        <v>0.28125</v>
      </c>
      <c r="N21">
        <f t="shared" si="0"/>
        <v>20</v>
      </c>
      <c r="O21">
        <f t="shared" si="1"/>
        <v>71.875</v>
      </c>
    </row>
    <row r="22" spans="12:15" x14ac:dyDescent="0.45">
      <c r="L22">
        <v>20</v>
      </c>
      <c r="M22">
        <v>0.234375</v>
      </c>
      <c r="N22">
        <f t="shared" si="0"/>
        <v>21</v>
      </c>
      <c r="O22">
        <f t="shared" si="1"/>
        <v>76.5625</v>
      </c>
    </row>
    <row r="23" spans="12:15" x14ac:dyDescent="0.45">
      <c r="L23">
        <v>21</v>
      </c>
      <c r="M23">
        <v>0.265625</v>
      </c>
      <c r="N23">
        <f t="shared" si="0"/>
        <v>22</v>
      </c>
      <c r="O23">
        <f t="shared" si="1"/>
        <v>73.4375</v>
      </c>
    </row>
    <row r="24" spans="12:15" x14ac:dyDescent="0.45">
      <c r="L24">
        <v>22</v>
      </c>
      <c r="M24">
        <v>0.234375</v>
      </c>
      <c r="N24">
        <f t="shared" si="0"/>
        <v>23</v>
      </c>
      <c r="O24">
        <f t="shared" si="1"/>
        <v>76.5625</v>
      </c>
    </row>
    <row r="25" spans="12:15" x14ac:dyDescent="0.45">
      <c r="L25">
        <v>23</v>
      </c>
      <c r="M25">
        <v>0.265625</v>
      </c>
      <c r="N25">
        <f t="shared" si="0"/>
        <v>24</v>
      </c>
      <c r="O25">
        <f t="shared" si="1"/>
        <v>73.4375</v>
      </c>
    </row>
    <row r="26" spans="12:15" x14ac:dyDescent="0.45">
      <c r="L26">
        <v>24</v>
      </c>
      <c r="M26">
        <v>0.203125</v>
      </c>
      <c r="N26">
        <f t="shared" si="0"/>
        <v>25</v>
      </c>
      <c r="O26">
        <f t="shared" si="1"/>
        <v>79.6875</v>
      </c>
    </row>
    <row r="27" spans="12:15" x14ac:dyDescent="0.45">
      <c r="L27">
        <v>25</v>
      </c>
      <c r="M27">
        <v>0.21875</v>
      </c>
      <c r="N27">
        <f t="shared" si="0"/>
        <v>26</v>
      </c>
      <c r="O27">
        <f t="shared" si="1"/>
        <v>78.125</v>
      </c>
    </row>
    <row r="28" spans="12:15" x14ac:dyDescent="0.45">
      <c r="L28">
        <v>26</v>
      </c>
      <c r="M28">
        <v>0.28125</v>
      </c>
      <c r="N28">
        <f t="shared" si="0"/>
        <v>27</v>
      </c>
      <c r="O28">
        <f t="shared" si="1"/>
        <v>71.875</v>
      </c>
    </row>
    <row r="29" spans="12:15" x14ac:dyDescent="0.45">
      <c r="L29">
        <v>27</v>
      </c>
      <c r="M29">
        <v>0.234375</v>
      </c>
      <c r="N29">
        <f t="shared" si="0"/>
        <v>28</v>
      </c>
      <c r="O29">
        <f t="shared" si="1"/>
        <v>76.5625</v>
      </c>
    </row>
    <row r="30" spans="12:15" x14ac:dyDescent="0.45">
      <c r="L30">
        <v>28</v>
      </c>
      <c r="M30">
        <v>0.203125</v>
      </c>
      <c r="N30">
        <f t="shared" si="0"/>
        <v>29</v>
      </c>
      <c r="O30">
        <f t="shared" si="1"/>
        <v>79.6875</v>
      </c>
    </row>
    <row r="31" spans="12:15" x14ac:dyDescent="0.45">
      <c r="L31">
        <v>29</v>
      </c>
      <c r="M31">
        <v>0.25</v>
      </c>
      <c r="N31">
        <f t="shared" si="0"/>
        <v>30</v>
      </c>
      <c r="O31">
        <f t="shared" si="1"/>
        <v>75</v>
      </c>
    </row>
    <row r="32" spans="12:15" x14ac:dyDescent="0.45">
      <c r="L32">
        <v>30</v>
      </c>
      <c r="M32">
        <v>0.265625</v>
      </c>
      <c r="N32">
        <f t="shared" si="0"/>
        <v>31</v>
      </c>
      <c r="O32">
        <f t="shared" si="1"/>
        <v>73.4375</v>
      </c>
    </row>
    <row r="33" spans="12:15" x14ac:dyDescent="0.45">
      <c r="L33">
        <v>31</v>
      </c>
      <c r="M33">
        <v>0.328125</v>
      </c>
      <c r="N33">
        <f t="shared" si="0"/>
        <v>32</v>
      </c>
      <c r="O33">
        <f t="shared" si="1"/>
        <v>67.1875</v>
      </c>
    </row>
    <row r="34" spans="12:15" x14ac:dyDescent="0.45">
      <c r="L34">
        <v>32</v>
      </c>
      <c r="M34">
        <v>0.21875</v>
      </c>
      <c r="N34">
        <f t="shared" si="0"/>
        <v>33</v>
      </c>
      <c r="O34">
        <f t="shared" si="1"/>
        <v>78.125</v>
      </c>
    </row>
    <row r="35" spans="12:15" x14ac:dyDescent="0.45">
      <c r="L35">
        <v>33</v>
      </c>
      <c r="M35">
        <v>0.234375</v>
      </c>
      <c r="N35">
        <f t="shared" si="0"/>
        <v>34</v>
      </c>
      <c r="O35">
        <f t="shared" si="1"/>
        <v>76.5625</v>
      </c>
    </row>
    <row r="36" spans="12:15" x14ac:dyDescent="0.45">
      <c r="L36">
        <v>34</v>
      </c>
      <c r="M36">
        <v>0.171875</v>
      </c>
      <c r="N36">
        <f t="shared" si="0"/>
        <v>35</v>
      </c>
      <c r="O36">
        <f t="shared" si="1"/>
        <v>82.8125</v>
      </c>
    </row>
    <row r="37" spans="12:15" x14ac:dyDescent="0.45">
      <c r="L37">
        <v>35</v>
      </c>
      <c r="M37">
        <v>0.171875</v>
      </c>
      <c r="N37">
        <f t="shared" si="0"/>
        <v>36</v>
      </c>
      <c r="O37">
        <f t="shared" si="1"/>
        <v>82.8125</v>
      </c>
    </row>
    <row r="38" spans="12:15" x14ac:dyDescent="0.45">
      <c r="L38">
        <v>36</v>
      </c>
      <c r="M38">
        <v>0.1875</v>
      </c>
      <c r="N38">
        <f t="shared" si="0"/>
        <v>37</v>
      </c>
      <c r="O38">
        <f t="shared" si="1"/>
        <v>81.25</v>
      </c>
    </row>
    <row r="39" spans="12:15" x14ac:dyDescent="0.45">
      <c r="L39">
        <v>37</v>
      </c>
      <c r="M39">
        <v>0.1875</v>
      </c>
      <c r="N39">
        <f t="shared" si="0"/>
        <v>38</v>
      </c>
      <c r="O39">
        <f t="shared" si="1"/>
        <v>81.25</v>
      </c>
    </row>
    <row r="40" spans="12:15" x14ac:dyDescent="0.45">
      <c r="L40">
        <v>38</v>
      </c>
      <c r="M40">
        <v>0.1875</v>
      </c>
      <c r="N40">
        <f t="shared" si="0"/>
        <v>39</v>
      </c>
      <c r="O40">
        <f t="shared" si="1"/>
        <v>81.25</v>
      </c>
    </row>
    <row r="41" spans="12:15" x14ac:dyDescent="0.45">
      <c r="L41">
        <v>39</v>
      </c>
      <c r="M41">
        <v>0.203125</v>
      </c>
      <c r="N41">
        <f t="shared" si="0"/>
        <v>40</v>
      </c>
      <c r="O41">
        <f t="shared" si="1"/>
        <v>79.6875</v>
      </c>
    </row>
    <row r="42" spans="12:15" x14ac:dyDescent="0.45">
      <c r="L42">
        <v>40</v>
      </c>
      <c r="M42">
        <v>0.203125</v>
      </c>
      <c r="N42">
        <f t="shared" si="0"/>
        <v>41</v>
      </c>
      <c r="O42">
        <f t="shared" si="1"/>
        <v>79.6875</v>
      </c>
    </row>
    <row r="43" spans="12:15" x14ac:dyDescent="0.45">
      <c r="L43">
        <v>41</v>
      </c>
      <c r="M43">
        <v>0.203125</v>
      </c>
      <c r="N43">
        <f t="shared" si="0"/>
        <v>42</v>
      </c>
      <c r="O43">
        <f t="shared" si="1"/>
        <v>79.6875</v>
      </c>
    </row>
    <row r="44" spans="12:15" x14ac:dyDescent="0.45">
      <c r="L44">
        <v>42</v>
      </c>
      <c r="M44">
        <v>0.203125</v>
      </c>
      <c r="N44">
        <f t="shared" si="0"/>
        <v>43</v>
      </c>
      <c r="O44">
        <f t="shared" si="1"/>
        <v>79.6875</v>
      </c>
    </row>
    <row r="45" spans="12:15" x14ac:dyDescent="0.45">
      <c r="L45">
        <v>43</v>
      </c>
      <c r="M45">
        <v>0.203125</v>
      </c>
      <c r="N45">
        <f t="shared" si="0"/>
        <v>44</v>
      </c>
      <c r="O45">
        <f t="shared" si="1"/>
        <v>79.6875</v>
      </c>
    </row>
    <row r="46" spans="12:15" x14ac:dyDescent="0.45">
      <c r="L46">
        <v>44</v>
      </c>
      <c r="M46">
        <v>0.1875</v>
      </c>
      <c r="N46">
        <f t="shared" si="0"/>
        <v>45</v>
      </c>
      <c r="O46">
        <f t="shared" si="1"/>
        <v>81.25</v>
      </c>
    </row>
    <row r="47" spans="12:15" x14ac:dyDescent="0.45">
      <c r="L47">
        <v>45</v>
      </c>
      <c r="M47">
        <v>0.1875</v>
      </c>
      <c r="N47">
        <f t="shared" si="0"/>
        <v>46</v>
      </c>
      <c r="O47">
        <f t="shared" si="1"/>
        <v>81.25</v>
      </c>
    </row>
    <row r="48" spans="12:15" x14ac:dyDescent="0.45">
      <c r="L48">
        <v>46</v>
      </c>
      <c r="M48">
        <v>0.203125</v>
      </c>
      <c r="N48">
        <f t="shared" si="0"/>
        <v>47</v>
      </c>
      <c r="O48">
        <f t="shared" si="1"/>
        <v>79.6875</v>
      </c>
    </row>
    <row r="49" spans="12:15" x14ac:dyDescent="0.45">
      <c r="L49">
        <v>47</v>
      </c>
      <c r="M49">
        <v>0.203125</v>
      </c>
      <c r="N49">
        <f t="shared" si="0"/>
        <v>48</v>
      </c>
      <c r="O49">
        <f t="shared" si="1"/>
        <v>79.6875</v>
      </c>
    </row>
    <row r="50" spans="12:15" x14ac:dyDescent="0.45">
      <c r="L50">
        <v>48</v>
      </c>
      <c r="M50">
        <v>0.203125</v>
      </c>
      <c r="N50">
        <f t="shared" si="0"/>
        <v>49</v>
      </c>
      <c r="O50">
        <f t="shared" si="1"/>
        <v>79.6875</v>
      </c>
    </row>
    <row r="51" spans="12:15" x14ac:dyDescent="0.45">
      <c r="L51">
        <v>49</v>
      </c>
      <c r="M51">
        <v>0.203125</v>
      </c>
      <c r="N51">
        <f t="shared" si="0"/>
        <v>50</v>
      </c>
      <c r="O51">
        <f t="shared" si="1"/>
        <v>79.6875</v>
      </c>
    </row>
    <row r="52" spans="12:15" x14ac:dyDescent="0.45">
      <c r="L52">
        <v>50</v>
      </c>
      <c r="M52">
        <v>0.203125</v>
      </c>
      <c r="N52">
        <f t="shared" si="0"/>
        <v>51</v>
      </c>
      <c r="O52">
        <f t="shared" si="1"/>
        <v>79.6875</v>
      </c>
    </row>
    <row r="53" spans="12:15" x14ac:dyDescent="0.45">
      <c r="L53">
        <v>51</v>
      </c>
      <c r="M53">
        <v>0.203125</v>
      </c>
      <c r="N53">
        <f t="shared" si="0"/>
        <v>52</v>
      </c>
      <c r="O53">
        <f t="shared" si="1"/>
        <v>79.6875</v>
      </c>
    </row>
    <row r="54" spans="12:15" x14ac:dyDescent="0.45">
      <c r="L54">
        <v>52</v>
      </c>
      <c r="M54">
        <v>0.203125</v>
      </c>
      <c r="N54">
        <f t="shared" si="0"/>
        <v>53</v>
      </c>
      <c r="O54">
        <f t="shared" si="1"/>
        <v>79.6875</v>
      </c>
    </row>
    <row r="55" spans="12:15" x14ac:dyDescent="0.45">
      <c r="L55">
        <v>53</v>
      </c>
      <c r="M55">
        <v>0.203125</v>
      </c>
      <c r="N55">
        <f t="shared" si="0"/>
        <v>54</v>
      </c>
      <c r="O55">
        <f t="shared" si="1"/>
        <v>79.6875</v>
      </c>
    </row>
    <row r="56" spans="12:15" x14ac:dyDescent="0.45">
      <c r="L56">
        <v>54</v>
      </c>
      <c r="M56">
        <v>0.203125</v>
      </c>
      <c r="N56">
        <f t="shared" si="0"/>
        <v>55</v>
      </c>
      <c r="O56">
        <f t="shared" si="1"/>
        <v>79.6875</v>
      </c>
    </row>
    <row r="57" spans="12:15" x14ac:dyDescent="0.45">
      <c r="L57">
        <v>55</v>
      </c>
      <c r="M57">
        <v>0.203125</v>
      </c>
      <c r="N57">
        <f t="shared" si="0"/>
        <v>56</v>
      </c>
      <c r="O57">
        <f t="shared" si="1"/>
        <v>79.6875</v>
      </c>
    </row>
    <row r="58" spans="12:15" x14ac:dyDescent="0.45">
      <c r="L58">
        <v>56</v>
      </c>
      <c r="M58">
        <v>0.203125</v>
      </c>
      <c r="N58">
        <f t="shared" si="0"/>
        <v>57</v>
      </c>
      <c r="O58">
        <f t="shared" si="1"/>
        <v>79.6875</v>
      </c>
    </row>
    <row r="59" spans="12:15" x14ac:dyDescent="0.45">
      <c r="L59">
        <v>57</v>
      </c>
      <c r="M59">
        <v>0.203125</v>
      </c>
      <c r="N59">
        <f t="shared" si="0"/>
        <v>58</v>
      </c>
      <c r="O59">
        <f t="shared" si="1"/>
        <v>79.6875</v>
      </c>
    </row>
    <row r="60" spans="12:15" x14ac:dyDescent="0.45">
      <c r="L60">
        <v>58</v>
      </c>
      <c r="M60">
        <v>0.203125</v>
      </c>
      <c r="N60">
        <f t="shared" si="0"/>
        <v>59</v>
      </c>
      <c r="O60">
        <f t="shared" si="1"/>
        <v>79.6875</v>
      </c>
    </row>
    <row r="61" spans="12:15" x14ac:dyDescent="0.45">
      <c r="L61">
        <v>59</v>
      </c>
      <c r="M61">
        <v>0.203125</v>
      </c>
      <c r="N61">
        <f t="shared" si="0"/>
        <v>60</v>
      </c>
      <c r="O61">
        <f t="shared" si="1"/>
        <v>79.6875</v>
      </c>
    </row>
    <row r="62" spans="12:15" x14ac:dyDescent="0.45">
      <c r="L62">
        <v>60</v>
      </c>
      <c r="M62">
        <v>0.1875</v>
      </c>
      <c r="N62">
        <f t="shared" si="0"/>
        <v>61</v>
      </c>
      <c r="O62">
        <f t="shared" si="1"/>
        <v>81.25</v>
      </c>
    </row>
    <row r="63" spans="12:15" x14ac:dyDescent="0.45">
      <c r="L63">
        <v>61</v>
      </c>
      <c r="M63">
        <v>0.1875</v>
      </c>
      <c r="N63">
        <f t="shared" si="0"/>
        <v>62</v>
      </c>
      <c r="O63">
        <f t="shared" si="1"/>
        <v>81.25</v>
      </c>
    </row>
    <row r="64" spans="12:15" x14ac:dyDescent="0.45">
      <c r="L64">
        <v>62</v>
      </c>
      <c r="M64">
        <v>0.1875</v>
      </c>
      <c r="N64">
        <f t="shared" si="0"/>
        <v>63</v>
      </c>
      <c r="O64">
        <f t="shared" si="1"/>
        <v>81.25</v>
      </c>
    </row>
    <row r="65" spans="12:15" x14ac:dyDescent="0.45">
      <c r="L65">
        <v>63</v>
      </c>
      <c r="M65">
        <v>0.1875</v>
      </c>
      <c r="N65">
        <f t="shared" si="0"/>
        <v>64</v>
      </c>
      <c r="O65">
        <f t="shared" si="1"/>
        <v>81.25</v>
      </c>
    </row>
    <row r="66" spans="12:15" x14ac:dyDescent="0.45">
      <c r="L66">
        <v>64</v>
      </c>
      <c r="M66">
        <v>0.203125</v>
      </c>
      <c r="N66">
        <f t="shared" si="0"/>
        <v>65</v>
      </c>
      <c r="O66">
        <f t="shared" si="1"/>
        <v>79.6875</v>
      </c>
    </row>
    <row r="67" spans="12:15" x14ac:dyDescent="0.45">
      <c r="L67">
        <v>65</v>
      </c>
      <c r="M67">
        <v>0.203125</v>
      </c>
      <c r="N67">
        <f t="shared" ref="N67:N118" si="2">1+L67</f>
        <v>66</v>
      </c>
      <c r="O67">
        <f t="shared" ref="O67:O118" si="3">100*(1-M67)</f>
        <v>79.6875</v>
      </c>
    </row>
    <row r="68" spans="12:15" x14ac:dyDescent="0.45">
      <c r="L68">
        <v>66</v>
      </c>
      <c r="M68">
        <v>0.203125</v>
      </c>
      <c r="N68">
        <f t="shared" si="2"/>
        <v>67</v>
      </c>
      <c r="O68">
        <f t="shared" si="3"/>
        <v>79.6875</v>
      </c>
    </row>
    <row r="69" spans="12:15" x14ac:dyDescent="0.45">
      <c r="L69">
        <v>67</v>
      </c>
      <c r="M69">
        <v>0.203125</v>
      </c>
      <c r="N69">
        <f t="shared" si="2"/>
        <v>68</v>
      </c>
      <c r="O69">
        <f t="shared" si="3"/>
        <v>79.6875</v>
      </c>
    </row>
    <row r="70" spans="12:15" x14ac:dyDescent="0.45">
      <c r="L70">
        <v>68</v>
      </c>
      <c r="M70">
        <v>0.203125</v>
      </c>
      <c r="N70">
        <f t="shared" si="2"/>
        <v>69</v>
      </c>
      <c r="O70">
        <f t="shared" si="3"/>
        <v>79.6875</v>
      </c>
    </row>
    <row r="71" spans="12:15" x14ac:dyDescent="0.45">
      <c r="L71">
        <v>69</v>
      </c>
      <c r="M71">
        <v>0.203125</v>
      </c>
      <c r="N71">
        <f t="shared" si="2"/>
        <v>70</v>
      </c>
      <c r="O71">
        <f t="shared" si="3"/>
        <v>79.6875</v>
      </c>
    </row>
    <row r="72" spans="12:15" x14ac:dyDescent="0.45">
      <c r="L72">
        <v>70</v>
      </c>
      <c r="M72">
        <v>0.203125</v>
      </c>
      <c r="N72">
        <f t="shared" si="2"/>
        <v>71</v>
      </c>
      <c r="O72">
        <f t="shared" si="3"/>
        <v>79.6875</v>
      </c>
    </row>
    <row r="73" spans="12:15" x14ac:dyDescent="0.45">
      <c r="L73">
        <v>71</v>
      </c>
      <c r="M73">
        <v>0.203125</v>
      </c>
      <c r="N73">
        <f t="shared" si="2"/>
        <v>72</v>
      </c>
      <c r="O73">
        <f t="shared" si="3"/>
        <v>79.6875</v>
      </c>
    </row>
    <row r="74" spans="12:15" x14ac:dyDescent="0.45">
      <c r="L74">
        <v>72</v>
      </c>
      <c r="M74">
        <v>0.203125</v>
      </c>
      <c r="N74">
        <f t="shared" si="2"/>
        <v>73</v>
      </c>
      <c r="O74">
        <f t="shared" si="3"/>
        <v>79.6875</v>
      </c>
    </row>
    <row r="75" spans="12:15" x14ac:dyDescent="0.45">
      <c r="L75">
        <v>73</v>
      </c>
      <c r="M75">
        <v>0.203125</v>
      </c>
      <c r="N75">
        <f t="shared" si="2"/>
        <v>74</v>
      </c>
      <c r="O75">
        <f t="shared" si="3"/>
        <v>79.6875</v>
      </c>
    </row>
    <row r="76" spans="12:15" x14ac:dyDescent="0.45">
      <c r="L76">
        <v>74</v>
      </c>
      <c r="M76">
        <v>0.203125</v>
      </c>
      <c r="N76">
        <f t="shared" si="2"/>
        <v>75</v>
      </c>
      <c r="O76">
        <f t="shared" si="3"/>
        <v>79.6875</v>
      </c>
    </row>
    <row r="77" spans="12:15" x14ac:dyDescent="0.45">
      <c r="L77">
        <v>75</v>
      </c>
      <c r="M77">
        <v>0.203125</v>
      </c>
      <c r="N77">
        <f t="shared" si="2"/>
        <v>76</v>
      </c>
      <c r="O77">
        <f t="shared" si="3"/>
        <v>79.6875</v>
      </c>
    </row>
    <row r="78" spans="12:15" x14ac:dyDescent="0.45">
      <c r="L78">
        <v>76</v>
      </c>
      <c r="M78">
        <v>0.203125</v>
      </c>
      <c r="N78">
        <f t="shared" si="2"/>
        <v>77</v>
      </c>
      <c r="O78">
        <f t="shared" si="3"/>
        <v>79.6875</v>
      </c>
    </row>
    <row r="79" spans="12:15" x14ac:dyDescent="0.45">
      <c r="L79">
        <v>77</v>
      </c>
      <c r="M79">
        <v>0.203125</v>
      </c>
      <c r="N79">
        <f t="shared" si="2"/>
        <v>78</v>
      </c>
      <c r="O79">
        <f t="shared" si="3"/>
        <v>79.6875</v>
      </c>
    </row>
    <row r="80" spans="12:15" x14ac:dyDescent="0.45">
      <c r="L80">
        <v>78</v>
      </c>
      <c r="M80">
        <v>0.203125</v>
      </c>
      <c r="N80">
        <f t="shared" si="2"/>
        <v>79</v>
      </c>
      <c r="O80">
        <f t="shared" si="3"/>
        <v>79.6875</v>
      </c>
    </row>
    <row r="81" spans="12:15" x14ac:dyDescent="0.45">
      <c r="L81">
        <v>79</v>
      </c>
      <c r="M81">
        <v>0.203125</v>
      </c>
      <c r="N81">
        <f t="shared" si="2"/>
        <v>80</v>
      </c>
      <c r="O81">
        <f t="shared" si="3"/>
        <v>79.6875</v>
      </c>
    </row>
    <row r="82" spans="12:15" x14ac:dyDescent="0.45">
      <c r="L82">
        <v>80</v>
      </c>
      <c r="M82">
        <v>0.203125</v>
      </c>
      <c r="N82">
        <f t="shared" si="2"/>
        <v>81</v>
      </c>
      <c r="O82">
        <f t="shared" si="3"/>
        <v>79.6875</v>
      </c>
    </row>
    <row r="83" spans="12:15" x14ac:dyDescent="0.45">
      <c r="L83">
        <v>81</v>
      </c>
      <c r="M83">
        <v>0.203125</v>
      </c>
      <c r="N83">
        <f t="shared" si="2"/>
        <v>82</v>
      </c>
      <c r="O83">
        <f t="shared" si="3"/>
        <v>79.6875</v>
      </c>
    </row>
    <row r="84" spans="12:15" x14ac:dyDescent="0.45">
      <c r="L84">
        <v>82</v>
      </c>
      <c r="M84">
        <v>0.203125</v>
      </c>
      <c r="N84">
        <f t="shared" si="2"/>
        <v>83</v>
      </c>
      <c r="O84">
        <f t="shared" si="3"/>
        <v>79.6875</v>
      </c>
    </row>
    <row r="85" spans="12:15" x14ac:dyDescent="0.45">
      <c r="L85">
        <v>83</v>
      </c>
      <c r="M85">
        <v>0.203125</v>
      </c>
      <c r="N85">
        <f t="shared" si="2"/>
        <v>84</v>
      </c>
      <c r="O85">
        <f t="shared" si="3"/>
        <v>79.6875</v>
      </c>
    </row>
    <row r="86" spans="12:15" x14ac:dyDescent="0.45">
      <c r="L86">
        <v>84</v>
      </c>
      <c r="M86">
        <v>0.203125</v>
      </c>
      <c r="N86">
        <f t="shared" si="2"/>
        <v>85</v>
      </c>
      <c r="O86">
        <f t="shared" si="3"/>
        <v>79.6875</v>
      </c>
    </row>
    <row r="87" spans="12:15" x14ac:dyDescent="0.45">
      <c r="L87">
        <v>85</v>
      </c>
      <c r="M87">
        <v>0.203125</v>
      </c>
      <c r="N87">
        <f t="shared" si="2"/>
        <v>86</v>
      </c>
      <c r="O87">
        <f t="shared" si="3"/>
        <v>79.6875</v>
      </c>
    </row>
    <row r="88" spans="12:15" x14ac:dyDescent="0.45">
      <c r="L88">
        <v>86</v>
      </c>
      <c r="M88">
        <v>0.203125</v>
      </c>
      <c r="N88">
        <f t="shared" si="2"/>
        <v>87</v>
      </c>
      <c r="O88">
        <f t="shared" si="3"/>
        <v>79.6875</v>
      </c>
    </row>
    <row r="89" spans="12:15" x14ac:dyDescent="0.45">
      <c r="L89">
        <v>87</v>
      </c>
      <c r="M89">
        <v>0.203125</v>
      </c>
      <c r="N89">
        <f t="shared" si="2"/>
        <v>88</v>
      </c>
      <c r="O89">
        <f t="shared" si="3"/>
        <v>79.6875</v>
      </c>
    </row>
    <row r="90" spans="12:15" x14ac:dyDescent="0.45">
      <c r="L90">
        <v>88</v>
      </c>
      <c r="M90">
        <v>0.203125</v>
      </c>
      <c r="N90">
        <f t="shared" si="2"/>
        <v>89</v>
      </c>
      <c r="O90">
        <f t="shared" si="3"/>
        <v>79.6875</v>
      </c>
    </row>
    <row r="91" spans="12:15" x14ac:dyDescent="0.45">
      <c r="L91">
        <v>89</v>
      </c>
      <c r="M91">
        <v>0.203125</v>
      </c>
      <c r="N91">
        <f t="shared" si="2"/>
        <v>90</v>
      </c>
      <c r="O91">
        <f t="shared" si="3"/>
        <v>79.6875</v>
      </c>
    </row>
    <row r="92" spans="12:15" x14ac:dyDescent="0.45">
      <c r="L92">
        <v>90</v>
      </c>
      <c r="M92">
        <v>0.203125</v>
      </c>
      <c r="N92">
        <f t="shared" si="2"/>
        <v>91</v>
      </c>
      <c r="O92">
        <f t="shared" si="3"/>
        <v>79.6875</v>
      </c>
    </row>
    <row r="93" spans="12:15" x14ac:dyDescent="0.45">
      <c r="L93">
        <v>91</v>
      </c>
      <c r="M93">
        <v>0.203125</v>
      </c>
      <c r="N93">
        <f t="shared" si="2"/>
        <v>92</v>
      </c>
      <c r="O93">
        <f t="shared" si="3"/>
        <v>79.6875</v>
      </c>
    </row>
    <row r="94" spans="12:15" x14ac:dyDescent="0.45">
      <c r="L94">
        <v>92</v>
      </c>
      <c r="M94">
        <v>0.203125</v>
      </c>
      <c r="N94">
        <f t="shared" si="2"/>
        <v>93</v>
      </c>
      <c r="O94">
        <f t="shared" si="3"/>
        <v>79.6875</v>
      </c>
    </row>
    <row r="95" spans="12:15" x14ac:dyDescent="0.45">
      <c r="L95">
        <v>93</v>
      </c>
      <c r="M95">
        <v>0.203125</v>
      </c>
      <c r="N95">
        <f t="shared" si="2"/>
        <v>94</v>
      </c>
      <c r="O95">
        <f t="shared" si="3"/>
        <v>79.6875</v>
      </c>
    </row>
    <row r="96" spans="12:15" x14ac:dyDescent="0.45">
      <c r="L96">
        <v>94</v>
      </c>
      <c r="M96">
        <v>0.203125</v>
      </c>
      <c r="N96">
        <f t="shared" si="2"/>
        <v>95</v>
      </c>
      <c r="O96">
        <f t="shared" si="3"/>
        <v>79.6875</v>
      </c>
    </row>
    <row r="97" spans="12:15" x14ac:dyDescent="0.45">
      <c r="L97">
        <v>95</v>
      </c>
      <c r="M97">
        <v>0.203125</v>
      </c>
      <c r="N97">
        <f t="shared" si="2"/>
        <v>96</v>
      </c>
      <c r="O97">
        <f t="shared" si="3"/>
        <v>79.6875</v>
      </c>
    </row>
    <row r="98" spans="12:15" x14ac:dyDescent="0.45">
      <c r="L98">
        <v>96</v>
      </c>
      <c r="M98">
        <v>0.203125</v>
      </c>
      <c r="N98">
        <f t="shared" si="2"/>
        <v>97</v>
      </c>
      <c r="O98">
        <f t="shared" si="3"/>
        <v>79.6875</v>
      </c>
    </row>
    <row r="99" spans="12:15" x14ac:dyDescent="0.45">
      <c r="L99">
        <v>97</v>
      </c>
      <c r="M99">
        <v>0.203125</v>
      </c>
      <c r="N99">
        <f t="shared" si="2"/>
        <v>98</v>
      </c>
      <c r="O99">
        <f t="shared" si="3"/>
        <v>79.6875</v>
      </c>
    </row>
    <row r="100" spans="12:15" x14ac:dyDescent="0.45">
      <c r="L100">
        <v>98</v>
      </c>
      <c r="M100">
        <v>0.203125</v>
      </c>
      <c r="N100">
        <f t="shared" si="2"/>
        <v>99</v>
      </c>
      <c r="O100">
        <f t="shared" si="3"/>
        <v>79.6875</v>
      </c>
    </row>
    <row r="101" spans="12:15" x14ac:dyDescent="0.45">
      <c r="L101">
        <v>99</v>
      </c>
      <c r="M101">
        <v>0.203125</v>
      </c>
      <c r="N101">
        <f t="shared" si="2"/>
        <v>100</v>
      </c>
      <c r="O101">
        <f t="shared" si="3"/>
        <v>79.6875</v>
      </c>
    </row>
    <row r="102" spans="12:15" x14ac:dyDescent="0.45">
      <c r="L102" t="s">
        <v>162</v>
      </c>
      <c r="M102">
        <v>0.203125</v>
      </c>
      <c r="N102" t="e">
        <f t="shared" si="2"/>
        <v>#VALUE!</v>
      </c>
      <c r="O102">
        <f t="shared" si="3"/>
        <v>79.6875</v>
      </c>
    </row>
    <row r="103" spans="12:15" x14ac:dyDescent="0.45">
      <c r="L103" t="s">
        <v>162</v>
      </c>
      <c r="M103">
        <v>0.125</v>
      </c>
      <c r="N103" t="e">
        <f t="shared" si="2"/>
        <v>#VALUE!</v>
      </c>
      <c r="O103">
        <f t="shared" si="3"/>
        <v>87.5</v>
      </c>
    </row>
    <row r="104" spans="12:15" x14ac:dyDescent="0.45">
      <c r="L104" t="s">
        <v>162</v>
      </c>
      <c r="M104">
        <v>0.140625</v>
      </c>
      <c r="N104" t="e">
        <f t="shared" si="2"/>
        <v>#VALUE!</v>
      </c>
      <c r="O104">
        <f t="shared" si="3"/>
        <v>85.9375</v>
      </c>
    </row>
    <row r="105" spans="12:15" x14ac:dyDescent="0.45">
      <c r="L105" t="s">
        <v>162</v>
      </c>
      <c r="M105">
        <v>0.25</v>
      </c>
      <c r="N105" t="e">
        <f t="shared" si="2"/>
        <v>#VALUE!</v>
      </c>
      <c r="O105">
        <f t="shared" si="3"/>
        <v>75</v>
      </c>
    </row>
    <row r="106" spans="12:15" x14ac:dyDescent="0.45">
      <c r="L106" t="s">
        <v>162</v>
      </c>
      <c r="M106">
        <v>0.203125</v>
      </c>
      <c r="N106" t="e">
        <f t="shared" si="2"/>
        <v>#VALUE!</v>
      </c>
      <c r="O106">
        <f t="shared" si="3"/>
        <v>79.6875</v>
      </c>
    </row>
    <row r="107" spans="12:15" x14ac:dyDescent="0.45">
      <c r="L107" t="s">
        <v>162</v>
      </c>
      <c r="M107">
        <v>0.3125</v>
      </c>
      <c r="N107" t="e">
        <f t="shared" si="2"/>
        <v>#VALUE!</v>
      </c>
      <c r="O107">
        <f t="shared" si="3"/>
        <v>68.75</v>
      </c>
    </row>
    <row r="108" spans="12:15" x14ac:dyDescent="0.45">
      <c r="L108" t="s">
        <v>162</v>
      </c>
      <c r="M108">
        <v>0.21875</v>
      </c>
      <c r="N108" t="e">
        <f t="shared" si="2"/>
        <v>#VALUE!</v>
      </c>
      <c r="O108">
        <f t="shared" si="3"/>
        <v>78.125</v>
      </c>
    </row>
    <row r="109" spans="12:15" x14ac:dyDescent="0.45">
      <c r="L109" t="s">
        <v>162</v>
      </c>
      <c r="M109">
        <v>0.1875</v>
      </c>
      <c r="N109" t="e">
        <f t="shared" si="2"/>
        <v>#VALUE!</v>
      </c>
      <c r="O109">
        <f t="shared" si="3"/>
        <v>81.25</v>
      </c>
    </row>
    <row r="110" spans="12:15" x14ac:dyDescent="0.45">
      <c r="L110" t="s">
        <v>162</v>
      </c>
      <c r="M110">
        <v>0.203125</v>
      </c>
      <c r="N110" t="e">
        <f t="shared" si="2"/>
        <v>#VALUE!</v>
      </c>
      <c r="O110">
        <f t="shared" si="3"/>
        <v>79.6875</v>
      </c>
    </row>
    <row r="111" spans="12:15" x14ac:dyDescent="0.45">
      <c r="L111" t="s">
        <v>162</v>
      </c>
      <c r="M111">
        <v>0.203125</v>
      </c>
      <c r="N111" t="e">
        <f t="shared" si="2"/>
        <v>#VALUE!</v>
      </c>
      <c r="O111">
        <f t="shared" si="3"/>
        <v>79.6875</v>
      </c>
    </row>
    <row r="112" spans="12:15" x14ac:dyDescent="0.45">
      <c r="L112" t="s">
        <v>162</v>
      </c>
      <c r="M112">
        <v>0.15625</v>
      </c>
      <c r="N112" t="e">
        <f t="shared" si="2"/>
        <v>#VALUE!</v>
      </c>
      <c r="O112">
        <f t="shared" si="3"/>
        <v>84.375</v>
      </c>
    </row>
    <row r="113" spans="12:15" x14ac:dyDescent="0.45">
      <c r="L113" t="s">
        <v>162</v>
      </c>
      <c r="M113">
        <v>0.21875</v>
      </c>
      <c r="N113" t="e">
        <f t="shared" si="2"/>
        <v>#VALUE!</v>
      </c>
      <c r="O113">
        <f t="shared" si="3"/>
        <v>78.125</v>
      </c>
    </row>
    <row r="114" spans="12:15" x14ac:dyDescent="0.45">
      <c r="L114" t="s">
        <v>162</v>
      </c>
      <c r="M114">
        <v>0.171875</v>
      </c>
      <c r="N114" t="e">
        <f t="shared" si="2"/>
        <v>#VALUE!</v>
      </c>
      <c r="O114">
        <f t="shared" si="3"/>
        <v>82.8125</v>
      </c>
    </row>
    <row r="115" spans="12:15" x14ac:dyDescent="0.45">
      <c r="L115" t="s">
        <v>162</v>
      </c>
      <c r="M115">
        <v>0.1875</v>
      </c>
      <c r="N115" t="e">
        <f t="shared" si="2"/>
        <v>#VALUE!</v>
      </c>
      <c r="O115">
        <f t="shared" si="3"/>
        <v>81.25</v>
      </c>
    </row>
    <row r="116" spans="12:15" x14ac:dyDescent="0.45">
      <c r="L116" t="s">
        <v>162</v>
      </c>
      <c r="M116">
        <v>0.15625</v>
      </c>
      <c r="N116" t="e">
        <f t="shared" si="2"/>
        <v>#VALUE!</v>
      </c>
      <c r="O116">
        <f t="shared" si="3"/>
        <v>84.375</v>
      </c>
    </row>
    <row r="117" spans="12:15" x14ac:dyDescent="0.45">
      <c r="L117" t="s">
        <v>162</v>
      </c>
      <c r="M117">
        <v>0.21875</v>
      </c>
      <c r="N117" t="e">
        <f t="shared" si="2"/>
        <v>#VALUE!</v>
      </c>
      <c r="O117">
        <f t="shared" si="3"/>
        <v>78.125</v>
      </c>
    </row>
    <row r="118" spans="12:15" x14ac:dyDescent="0.45">
      <c r="L118" t="s">
        <v>162</v>
      </c>
      <c r="M118">
        <v>0.24590163934426229</v>
      </c>
      <c r="N118" t="e">
        <f t="shared" si="2"/>
        <v>#VALUE!</v>
      </c>
      <c r="O118">
        <f t="shared" si="3"/>
        <v>75.409836065573771</v>
      </c>
    </row>
    <row r="119" spans="12:15" x14ac:dyDescent="0.45">
      <c r="L119" t="s">
        <v>87</v>
      </c>
      <c r="M119">
        <v>0.640625</v>
      </c>
    </row>
    <row r="120" spans="12:15" x14ac:dyDescent="0.45">
      <c r="L120" t="s">
        <v>87</v>
      </c>
      <c r="M120">
        <v>0.50819672131147542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15" t="s">
        <v>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55</v>
      </c>
      <c r="B5" s="9" t="s">
        <v>9</v>
      </c>
      <c r="C5" s="9">
        <f>100-53</f>
        <v>47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56</v>
      </c>
      <c r="B14" s="9" t="s">
        <v>12</v>
      </c>
      <c r="C14" s="9">
        <f>100-55</f>
        <v>45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57</v>
      </c>
      <c r="B23" s="9" t="s">
        <v>13</v>
      </c>
      <c r="C23" s="9">
        <f>100-53</f>
        <v>47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58</v>
      </c>
      <c r="B32" s="17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15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15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15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15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15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15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15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1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59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60</v>
      </c>
      <c r="B50" s="6" t="s">
        <v>19</v>
      </c>
      <c r="C50" s="9">
        <f>100-48</f>
        <v>52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61</v>
      </c>
      <c r="B59" s="6" t="s">
        <v>21</v>
      </c>
      <c r="C59" s="9">
        <f>100-55</f>
        <v>45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62</v>
      </c>
      <c r="B68" s="6" t="s">
        <v>23</v>
      </c>
      <c r="C68" s="9"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63</v>
      </c>
      <c r="B77" s="6" t="s">
        <v>24</v>
      </c>
      <c r="C77" s="9">
        <v>50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59:A67"/>
    <mergeCell ref="B59:B67"/>
    <mergeCell ref="C59:C67"/>
    <mergeCell ref="D59:F67"/>
    <mergeCell ref="G59:I67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G4:I4"/>
    <mergeCell ref="D5:F13"/>
    <mergeCell ref="G5:I13"/>
    <mergeCell ref="A14:A22"/>
    <mergeCell ref="B14:B22"/>
    <mergeCell ref="C14:C22"/>
    <mergeCell ref="D14:F22"/>
    <mergeCell ref="G14:I22"/>
    <mergeCell ref="C1:D1"/>
    <mergeCell ref="D4:F4"/>
    <mergeCell ref="A5:A13"/>
    <mergeCell ref="B5:B13"/>
    <mergeCell ref="C5:C13"/>
    <mergeCell ref="A23:A31"/>
    <mergeCell ref="B23:B31"/>
    <mergeCell ref="C23:C31"/>
    <mergeCell ref="D23:F31"/>
    <mergeCell ref="G23:I31"/>
    <mergeCell ref="A50:A58"/>
    <mergeCell ref="B50:B58"/>
    <mergeCell ref="C50:C58"/>
    <mergeCell ref="D50:F58"/>
    <mergeCell ref="G50:I5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39</v>
      </c>
      <c r="B1" t="s">
        <v>27</v>
      </c>
      <c r="C1" s="15" t="s">
        <v>41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8</v>
      </c>
      <c r="B5" s="9" t="s">
        <v>9</v>
      </c>
      <c r="C5" s="9">
        <f>100-78</f>
        <v>22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</v>
      </c>
      <c r="B14" s="9" t="s">
        <v>12</v>
      </c>
      <c r="C14" s="9">
        <f>100-75</f>
        <v>25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</v>
      </c>
      <c r="B23" s="9" t="s">
        <v>13</v>
      </c>
      <c r="C23" s="9">
        <f>100-77</f>
        <v>23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15</v>
      </c>
      <c r="B32" s="9" t="s">
        <v>16</v>
      </c>
      <c r="C32" s="9">
        <f>100-80</f>
        <v>20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17</v>
      </c>
      <c r="B41" s="9" t="s">
        <v>18</v>
      </c>
      <c r="C41" s="9">
        <f>100-81</f>
        <v>19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40</v>
      </c>
      <c r="B50" s="6" t="s">
        <v>19</v>
      </c>
      <c r="C50" s="9">
        <f>100-72</f>
        <v>28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20</v>
      </c>
      <c r="B59" s="6" t="s">
        <v>24</v>
      </c>
      <c r="C59" s="9">
        <f>100-71</f>
        <v>29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22</v>
      </c>
      <c r="B68" s="6" t="s">
        <v>23</v>
      </c>
      <c r="C68" s="9">
        <f>100-75</f>
        <v>25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25</v>
      </c>
      <c r="B77" s="6" t="s">
        <v>38</v>
      </c>
      <c r="C77" s="9">
        <f>100-78</f>
        <v>22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42</v>
      </c>
      <c r="B1" t="s">
        <v>27</v>
      </c>
      <c r="C1" s="15" t="s">
        <v>43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45</v>
      </c>
      <c r="B5" s="9" t="s">
        <v>9</v>
      </c>
      <c r="C5" s="9">
        <f>100-83</f>
        <v>17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46</v>
      </c>
      <c r="B14" s="9" t="s">
        <v>12</v>
      </c>
      <c r="C14" s="9">
        <f>100-82</f>
        <v>18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47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48</v>
      </c>
      <c r="B32" s="9" t="s">
        <v>16</v>
      </c>
      <c r="C32" s="9">
        <f>100-86</f>
        <v>14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49</v>
      </c>
      <c r="B41" s="9" t="s">
        <v>18</v>
      </c>
      <c r="C41" s="9">
        <f>100-84</f>
        <v>16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50</v>
      </c>
      <c r="B50" s="6" t="s">
        <v>19</v>
      </c>
      <c r="C50" s="9">
        <f>100-81</f>
        <v>19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51</v>
      </c>
      <c r="B59" s="6" t="s">
        <v>24</v>
      </c>
      <c r="C59" s="9">
        <f>100-83</f>
        <v>17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52</v>
      </c>
      <c r="B68" s="6" t="s">
        <v>23</v>
      </c>
      <c r="C68" s="9">
        <f>100-84</f>
        <v>16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54</v>
      </c>
      <c r="B77" s="6" t="s">
        <v>38</v>
      </c>
      <c r="C77" s="9">
        <f>100-87</f>
        <v>13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53</v>
      </c>
      <c r="B86" s="6" t="s">
        <v>44</v>
      </c>
      <c r="C86" s="9">
        <f>100-85</f>
        <v>15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zoomScale="60" workbookViewId="0">
      <selection activeCell="C86" sqref="C86:C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65</v>
      </c>
      <c r="B1" t="s">
        <v>27</v>
      </c>
      <c r="C1" s="15" t="s">
        <v>64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66</v>
      </c>
      <c r="B5" s="9" t="s">
        <v>9</v>
      </c>
      <c r="C5" s="9">
        <f>100-76</f>
        <v>24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67</v>
      </c>
      <c r="B14" s="9" t="s">
        <v>12</v>
      </c>
      <c r="C14" s="9">
        <f>100-78</f>
        <v>22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68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69</v>
      </c>
      <c r="B32" s="9" t="s">
        <v>16</v>
      </c>
      <c r="C32" s="9">
        <f>100-85</f>
        <v>15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70</v>
      </c>
      <c r="B41" s="9" t="s">
        <v>18</v>
      </c>
      <c r="C41" s="9">
        <f>100-83</f>
        <v>17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71</v>
      </c>
      <c r="B50" s="6" t="s">
        <v>19</v>
      </c>
      <c r="C50" s="9">
        <f>100-79</f>
        <v>21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72</v>
      </c>
      <c r="B59" s="6" t="s">
        <v>24</v>
      </c>
      <c r="C59" s="9">
        <f>100-72</f>
        <v>28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73</v>
      </c>
      <c r="B68" s="6" t="s">
        <v>23</v>
      </c>
      <c r="C68" s="9">
        <f>100-78</f>
        <v>22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74</v>
      </c>
      <c r="B77" s="6" t="s">
        <v>38</v>
      </c>
      <c r="C77" s="9">
        <f>100-80</f>
        <v>20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75</v>
      </c>
      <c r="B86" s="6" t="s">
        <v>44</v>
      </c>
      <c r="C86" s="9">
        <f>100-74</f>
        <v>26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topLeftCell="A27" zoomScale="77" workbookViewId="0">
      <selection sqref="A1:B1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76</v>
      </c>
      <c r="B1" t="s">
        <v>3</v>
      </c>
      <c r="C1" s="15" t="s">
        <v>77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78</v>
      </c>
      <c r="B5" s="9" t="s">
        <v>9</v>
      </c>
      <c r="C5" s="9">
        <f>100-51</f>
        <v>49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79</v>
      </c>
      <c r="B14" s="9" t="s">
        <v>12</v>
      </c>
      <c r="C14" s="9">
        <f>100-59</f>
        <v>41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80</v>
      </c>
      <c r="B23" s="9" t="s">
        <v>13</v>
      </c>
      <c r="C23" s="9">
        <f>100-61</f>
        <v>39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81</v>
      </c>
      <c r="B32" s="9" t="s">
        <v>16</v>
      </c>
      <c r="C32" s="9">
        <f>100-65</f>
        <v>35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82</v>
      </c>
      <c r="B41" s="9" t="s">
        <v>18</v>
      </c>
      <c r="C41" s="9">
        <f>100-62</f>
        <v>38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83</v>
      </c>
      <c r="B50" s="6" t="s">
        <v>19</v>
      </c>
      <c r="C50" s="9">
        <f>100-51</f>
        <v>49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84</v>
      </c>
      <c r="B59" s="6" t="s">
        <v>24</v>
      </c>
      <c r="C59" s="9">
        <f>100-53</f>
        <v>47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85</v>
      </c>
      <c r="B68" s="6" t="s">
        <v>23</v>
      </c>
      <c r="C68" s="9">
        <f>100-50</f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86</v>
      </c>
      <c r="B77" s="6" t="s">
        <v>38</v>
      </c>
      <c r="C77" s="9">
        <f>100-52</f>
        <v>48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75</v>
      </c>
      <c r="B86" s="6" t="s">
        <v>44</v>
      </c>
      <c r="C86" s="9">
        <f>100-47</f>
        <v>53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678D-7DAB-4F28-9564-1A99D727DE1D}">
  <dimension ref="A1:I94"/>
  <sheetViews>
    <sheetView topLeftCell="A71" zoomScale="53" workbookViewId="0">
      <selection activeCell="I106" sqref="I10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88</v>
      </c>
      <c r="B1" t="s">
        <v>3</v>
      </c>
      <c r="C1" s="15" t="s">
        <v>89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90</v>
      </c>
      <c r="B5" s="9" t="s">
        <v>9</v>
      </c>
      <c r="C5" s="9">
        <f>100-44</f>
        <v>56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91</v>
      </c>
      <c r="B14" s="9" t="s">
        <v>12</v>
      </c>
      <c r="C14" s="9">
        <f>100-50</f>
        <v>50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92</v>
      </c>
      <c r="B23" s="9" t="s">
        <v>13</v>
      </c>
      <c r="C23" s="9">
        <f>100-52</f>
        <v>48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93</v>
      </c>
      <c r="B32" s="9" t="s">
        <v>16</v>
      </c>
      <c r="C32" s="9">
        <f>100-53</f>
        <v>47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94</v>
      </c>
      <c r="B41" s="9" t="s">
        <v>18</v>
      </c>
      <c r="C41" s="9">
        <f>100-52</f>
        <v>48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95</v>
      </c>
      <c r="B50" s="6" t="s">
        <v>19</v>
      </c>
      <c r="C50" s="9">
        <f>100-44</f>
        <v>56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98</v>
      </c>
      <c r="B59" s="6" t="s">
        <v>24</v>
      </c>
      <c r="C59" s="9">
        <f>100-43</f>
        <v>57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97</v>
      </c>
      <c r="B68" s="6" t="s">
        <v>23</v>
      </c>
      <c r="C68" s="9">
        <f>100-44</f>
        <v>56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96</v>
      </c>
      <c r="B77" s="6" t="s">
        <v>38</v>
      </c>
      <c r="C77" s="9">
        <f>100-45</f>
        <v>55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99</v>
      </c>
      <c r="B86" s="6" t="s">
        <v>44</v>
      </c>
      <c r="C86" s="9">
        <f>100-43</f>
        <v>57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6E4C-1BFB-4AC7-9275-649F15B01BF9}">
  <dimension ref="A1:I94"/>
  <sheetViews>
    <sheetView topLeftCell="A53" zoomScale="54" workbookViewId="0">
      <selection activeCell="K67" sqref="K67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100</v>
      </c>
      <c r="B1" t="s">
        <v>101</v>
      </c>
      <c r="C1" s="15" t="s">
        <v>102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103</v>
      </c>
      <c r="B5" s="9" t="s">
        <v>9</v>
      </c>
      <c r="C5" s="9">
        <f>100-48</f>
        <v>52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104</v>
      </c>
      <c r="B14" s="9" t="s">
        <v>12</v>
      </c>
      <c r="C14" s="9">
        <f>100-52</f>
        <v>48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105</v>
      </c>
      <c r="B23" s="9" t="s">
        <v>13</v>
      </c>
      <c r="C23" s="9">
        <f>100-52</f>
        <v>48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106</v>
      </c>
      <c r="B32" s="9" t="s">
        <v>16</v>
      </c>
      <c r="C32" s="9">
        <f>100-52</f>
        <v>48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107</v>
      </c>
      <c r="B41" s="9" t="s">
        <v>18</v>
      </c>
      <c r="C41" s="9">
        <f>100-48</f>
        <v>52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108</v>
      </c>
      <c r="B50" s="6" t="s">
        <v>19</v>
      </c>
      <c r="C50" s="9">
        <f>100-47</f>
        <v>53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109</v>
      </c>
      <c r="B59" s="6" t="s">
        <v>24</v>
      </c>
      <c r="C59" s="9">
        <f>100-45</f>
        <v>55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110</v>
      </c>
      <c r="B68" s="6" t="s">
        <v>23</v>
      </c>
      <c r="C68" s="9">
        <f>100-45</f>
        <v>55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111</v>
      </c>
      <c r="B77" s="6" t="s">
        <v>38</v>
      </c>
      <c r="C77" s="9">
        <f>100-52</f>
        <v>48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112</v>
      </c>
      <c r="B86" s="6" t="s">
        <v>44</v>
      </c>
      <c r="C86" s="9">
        <f>100-44</f>
        <v>56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49B0-C822-4187-9A06-26874EFB52F3}">
  <dimension ref="A1:I94"/>
  <sheetViews>
    <sheetView topLeftCell="A66" zoomScale="56" workbookViewId="0">
      <selection activeCell="B5" sqref="B5:B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113</v>
      </c>
      <c r="B1" t="s">
        <v>101</v>
      </c>
      <c r="C1" s="15" t="s">
        <v>124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114</v>
      </c>
      <c r="B5" s="9" t="s">
        <v>9</v>
      </c>
      <c r="C5" s="9">
        <f>100-59</f>
        <v>41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115</v>
      </c>
      <c r="B14" s="9" t="s">
        <v>12</v>
      </c>
      <c r="C14" s="9">
        <f>100-57</f>
        <v>43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116</v>
      </c>
      <c r="B23" s="9" t="s">
        <v>13</v>
      </c>
      <c r="C23" s="9">
        <f>100-58</f>
        <v>42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117</v>
      </c>
      <c r="B32" s="9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118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119</v>
      </c>
      <c r="B50" s="6" t="s">
        <v>19</v>
      </c>
      <c r="C50" s="9">
        <f>100-49</f>
        <v>51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120</v>
      </c>
      <c r="B59" s="6" t="s">
        <v>24</v>
      </c>
      <c r="C59" s="9">
        <f>100-58</f>
        <v>42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121</v>
      </c>
      <c r="B68" s="6" t="s">
        <v>23</v>
      </c>
      <c r="C68" s="9">
        <f>100-58</f>
        <v>42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122</v>
      </c>
      <c r="B77" s="6" t="s">
        <v>38</v>
      </c>
      <c r="C77" s="9">
        <f>100-56</f>
        <v>44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123</v>
      </c>
      <c r="B86" s="6" t="s">
        <v>44</v>
      </c>
      <c r="C86" s="9">
        <f>100-51</f>
        <v>49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M04</vt:lpstr>
      <vt:lpstr>F02</vt:lpstr>
      <vt:lpstr>F03</vt:lpstr>
      <vt:lpstr>M12</vt:lpstr>
      <vt:lpstr>M01</vt:lpstr>
      <vt:lpstr>M07</vt:lpstr>
      <vt:lpstr>M16</vt:lpstr>
      <vt:lpstr>M05</vt:lpstr>
      <vt:lpstr>M11</vt:lpstr>
      <vt:lpstr>F04</vt:lpstr>
      <vt:lpstr>M09</vt:lpstr>
      <vt:lpstr>M14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2022-09-29T10:11:05Z</dcterms:modified>
</cp:coreProperties>
</file>