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BD6536CF-4385-41BB-A84F-80DFEFE7A83F}" xr6:coauthVersionLast="47" xr6:coauthVersionMax="47" xr10:uidLastSave="{00000000-0000-0000-0000-000000000000}"/>
  <bookViews>
    <workbookView xWindow="4417" yWindow="3517" windowWidth="12195" windowHeight="9443" firstSheet="2" activeTab="10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M05" sheetId="9" r:id="rId8"/>
    <sheet name="M11" sheetId="10" r:id="rId9"/>
    <sheet name="F04" sheetId="11" r:id="rId10"/>
    <sheet name="M09" sheetId="12" r:id="rId11"/>
    <sheet name="Sheet1" sheetId="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2" l="1"/>
  <c r="C14" i="12"/>
  <c r="C5" i="12"/>
  <c r="C77" i="11"/>
  <c r="C68" i="11"/>
  <c r="C59" i="11"/>
  <c r="C50" i="11"/>
  <c r="C41" i="11"/>
  <c r="C32" i="11"/>
  <c r="C23" i="11"/>
  <c r="C14" i="11"/>
  <c r="C5" i="11"/>
  <c r="C86" i="10"/>
  <c r="C77" i="10"/>
  <c r="C68" i="10"/>
  <c r="C59" i="10"/>
  <c r="C50" i="10"/>
  <c r="C41" i="10"/>
  <c r="C32" i="10"/>
  <c r="C23" i="10"/>
  <c r="C14" i="10"/>
  <c r="C5" i="10"/>
  <c r="C68" i="9"/>
  <c r="C86" i="9"/>
  <c r="C77" i="9"/>
  <c r="C59" i="9"/>
  <c r="C50" i="9"/>
  <c r="C41" i="9"/>
  <c r="C32" i="9"/>
  <c r="C23" i="9"/>
  <c r="C14" i="9"/>
  <c r="C5" i="9"/>
  <c r="C86" i="8"/>
  <c r="C77" i="8"/>
  <c r="C68" i="8"/>
  <c r="C59" i="8"/>
  <c r="C50" i="8"/>
  <c r="C41" i="8"/>
  <c r="C32" i="8"/>
  <c r="C14" i="8"/>
  <c r="C23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</calcChain>
</file>

<file path=xl/sharedStrings.xml><?xml version="1.0" encoding="utf-8"?>
<sst xmlns="http://schemas.openxmlformats.org/spreadsheetml/2006/main" count="322" uniqueCount="151">
  <si>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</si>
  <si>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</si>
  <si>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</si>
  <si>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</si>
  <si>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</si>
  <si>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</si>
  <si>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</si>
  <si>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</si>
  <si>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</si>
  <si>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</si>
  <si>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</si>
  <si>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</si>
  <si>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</si>
  <si>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</si>
  <si>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</si>
  <si>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</si>
  <si>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</si>
  <si>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</si>
  <si>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</si>
  <si>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</si>
  <si>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</si>
  <si>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</si>
  <si>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</si>
  <si>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</si>
  <si>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</si>
  <si>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</si>
  <si>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</si>
  <si>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</si>
  <si>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</si>
  <si>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</si>
  <si>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</si>
  <si>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</si>
  <si>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</si>
  <si>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</si>
  <si>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</si>
  <si>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</si>
  <si>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</si>
  <si>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</si>
  <si>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</si>
  <si>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</si>
  <si>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</si>
  <si>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</si>
  <si>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</si>
  <si>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</si>
  <si>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</si>
  <si>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</si>
  <si>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</si>
  <si>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</si>
  <si>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</si>
  <si>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</si>
  <si>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</si>
  <si>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</si>
  <si>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</si>
  <si>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</si>
  <si>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</si>
  <si>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</si>
  <si>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</si>
  <si>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</si>
  <si>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</si>
  <si>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</si>
  <si>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</si>
  <si>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</si>
  <si>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</si>
  <si>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</si>
  <si>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</si>
  <si>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</si>
  <si>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</si>
  <si>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</si>
  <si>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</si>
  <si>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</si>
  <si>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</si>
  <si>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</si>
  <si>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</si>
  <si>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</si>
  <si>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</si>
  <si>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</si>
  <si>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</si>
  <si>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</si>
  <si>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</si>
  <si>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</si>
  <si>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</si>
  <si>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</si>
  <si>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</si>
  <si>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</si>
  <si>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</si>
  <si>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</si>
  <si>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</si>
  <si>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</si>
  <si>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</si>
  <si>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</si>
  <si>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</si>
  <si>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</si>
  <si>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</si>
  <si>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</si>
  <si>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</si>
  <si>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</si>
  <si>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</si>
  <si>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</si>
  <si>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</si>
  <si>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</si>
  <si>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M05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</si>
  <si>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Mild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</si>
  <si>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64.95</t>
    </r>
  </si>
  <si>
    <t>M05_E1.h5</t>
  </si>
  <si>
    <t>M05_E12.h5</t>
  </si>
  <si>
    <t>M05_E123</t>
  </si>
  <si>
    <t>M05_E1234</t>
  </si>
  <si>
    <t>M05_E12345</t>
  </si>
  <si>
    <t>M05_TE</t>
  </si>
  <si>
    <t>M05_T3+D1</t>
  </si>
  <si>
    <t>M05_T3+D12</t>
  </si>
  <si>
    <t>M05_T3+D123</t>
  </si>
  <si>
    <t>M05_D3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</si>
  <si>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M11</t>
    </r>
  </si>
  <si>
    <t>M11_E1.h5</t>
  </si>
  <si>
    <t>M11_E12.h5</t>
  </si>
  <si>
    <t>M11_E123</t>
  </si>
  <si>
    <t>M11_E1234</t>
  </si>
  <si>
    <t>M11_E12345</t>
  </si>
  <si>
    <t>M11_TE</t>
  </si>
  <si>
    <t>M11_T3+D1</t>
  </si>
  <si>
    <t>M11_T3+D12</t>
  </si>
  <si>
    <t>M11_T3+D123</t>
  </si>
  <si>
    <t>M11_D3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</si>
  <si>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49.68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</si>
  <si>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F04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</si>
  <si>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54.75</t>
    </r>
  </si>
  <si>
    <t>F04_E1.h5</t>
  </si>
  <si>
    <t>F04_E12.h5</t>
  </si>
  <si>
    <t>F04_E123</t>
  </si>
  <si>
    <t>F04_E1234</t>
  </si>
  <si>
    <t>F04_E12345</t>
  </si>
  <si>
    <t>F04_TE</t>
  </si>
  <si>
    <t>F04_T3+D1</t>
  </si>
  <si>
    <t>F04_T3+D12</t>
  </si>
  <si>
    <t>F04_T3+D123</t>
  </si>
  <si>
    <t>F04_D3</t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</si>
  <si>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High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</si>
  <si>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85.16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</si>
  <si>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M09</t>
    </r>
  </si>
  <si>
    <t>M09_E1.h5</t>
  </si>
  <si>
    <t>M09_E12.h5</t>
  </si>
  <si>
    <t>M09_E123</t>
  </si>
  <si>
    <t>M09_E1234</t>
  </si>
  <si>
    <t>M09_E12345</t>
  </si>
  <si>
    <t>M09_TE</t>
  </si>
  <si>
    <t>M09_T3+D1</t>
  </si>
  <si>
    <t>M09_T3+D12</t>
  </si>
  <si>
    <t>M09_T3+D123</t>
  </si>
  <si>
    <t>M09_D3</t>
  </si>
  <si>
    <t>&lt;__main__.DisplayOutputs object at 0x7f99ea592340&gt;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</si>
</sst>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46.875</c:v>
                </c:pt>
                <c:pt idx="2">
                  <c:v>50</c:v>
                </c:pt>
                <c:pt idx="3">
                  <c:v>56.25</c:v>
                </c:pt>
                <c:pt idx="4">
                  <c:v>64.0625</c:v>
                </c:pt>
                <c:pt idx="5">
                  <c:v>65.625</c:v>
                </c:pt>
                <c:pt idx="6">
                  <c:v>68.75</c:v>
                </c:pt>
                <c:pt idx="7">
                  <c:v>70.3125</c:v>
                </c:pt>
                <c:pt idx="8">
                  <c:v>71.875</c:v>
                </c:pt>
                <c:pt idx="9">
                  <c:v>75</c:v>
                </c:pt>
                <c:pt idx="10">
                  <c:v>67.1875</c:v>
                </c:pt>
                <c:pt idx="11">
                  <c:v>62.5</c:v>
                </c:pt>
                <c:pt idx="12">
                  <c:v>78.125</c:v>
                </c:pt>
                <c:pt idx="13">
                  <c:v>73.4375</c:v>
                </c:pt>
                <c:pt idx="14">
                  <c:v>75</c:v>
                </c:pt>
                <c:pt idx="15">
                  <c:v>76.5625</c:v>
                </c:pt>
                <c:pt idx="16">
                  <c:v>76.5625</c:v>
                </c:pt>
                <c:pt idx="17">
                  <c:v>84.375</c:v>
                </c:pt>
                <c:pt idx="18">
                  <c:v>84.375</c:v>
                </c:pt>
                <c:pt idx="19">
                  <c:v>84.375</c:v>
                </c:pt>
                <c:pt idx="20">
                  <c:v>84.375</c:v>
                </c:pt>
                <c:pt idx="21">
                  <c:v>84.375</c:v>
                </c:pt>
                <c:pt idx="22">
                  <c:v>85.9375</c:v>
                </c:pt>
                <c:pt idx="23">
                  <c:v>85.9375</c:v>
                </c:pt>
                <c:pt idx="24">
                  <c:v>85.9375</c:v>
                </c:pt>
                <c:pt idx="25">
                  <c:v>85.9375</c:v>
                </c:pt>
                <c:pt idx="26">
                  <c:v>85.9375</c:v>
                </c:pt>
                <c:pt idx="27">
                  <c:v>85.9375</c:v>
                </c:pt>
                <c:pt idx="28">
                  <c:v>85.9375</c:v>
                </c:pt>
                <c:pt idx="29">
                  <c:v>85.9375</c:v>
                </c:pt>
                <c:pt idx="30">
                  <c:v>85.9375</c:v>
                </c:pt>
                <c:pt idx="31">
                  <c:v>85.9375</c:v>
                </c:pt>
                <c:pt idx="32">
                  <c:v>85.9375</c:v>
                </c:pt>
                <c:pt idx="33">
                  <c:v>85.9375</c:v>
                </c:pt>
                <c:pt idx="34">
                  <c:v>85.9375</c:v>
                </c:pt>
                <c:pt idx="35">
                  <c:v>85.9375</c:v>
                </c:pt>
                <c:pt idx="36">
                  <c:v>85.9375</c:v>
                </c:pt>
                <c:pt idx="37">
                  <c:v>87.5</c:v>
                </c:pt>
                <c:pt idx="38">
                  <c:v>87.5</c:v>
                </c:pt>
                <c:pt idx="39">
                  <c:v>87.5</c:v>
                </c:pt>
                <c:pt idx="40">
                  <c:v>87.5</c:v>
                </c:pt>
                <c:pt idx="41">
                  <c:v>87.5</c:v>
                </c:pt>
                <c:pt idx="42">
                  <c:v>87.5</c:v>
                </c:pt>
                <c:pt idx="43">
                  <c:v>87.5</c:v>
                </c:pt>
                <c:pt idx="44">
                  <c:v>87.5</c:v>
                </c:pt>
                <c:pt idx="45">
                  <c:v>87.5</c:v>
                </c:pt>
                <c:pt idx="46">
                  <c:v>87.5</c:v>
                </c:pt>
                <c:pt idx="47">
                  <c:v>87.5</c:v>
                </c:pt>
                <c:pt idx="48">
                  <c:v>87.5</c:v>
                </c:pt>
                <c:pt idx="49">
                  <c:v>87.5</c:v>
                </c:pt>
                <c:pt idx="50">
                  <c:v>87.5</c:v>
                </c:pt>
                <c:pt idx="51">
                  <c:v>87.5</c:v>
                </c:pt>
                <c:pt idx="52">
                  <c:v>87.5</c:v>
                </c:pt>
                <c:pt idx="53">
                  <c:v>87.5</c:v>
                </c:pt>
                <c:pt idx="54">
                  <c:v>87.5</c:v>
                </c:pt>
                <c:pt idx="55">
                  <c:v>87.5</c:v>
                </c:pt>
                <c:pt idx="56">
                  <c:v>87.5</c:v>
                </c:pt>
                <c:pt idx="57">
                  <c:v>87.5</c:v>
                </c:pt>
                <c:pt idx="58">
                  <c:v>87.5</c:v>
                </c:pt>
                <c:pt idx="59">
                  <c:v>87.5</c:v>
                </c:pt>
                <c:pt idx="60">
                  <c:v>87.5</c:v>
                </c:pt>
                <c:pt idx="61">
                  <c:v>87.5</c:v>
                </c:pt>
                <c:pt idx="62">
                  <c:v>87.5</c:v>
                </c:pt>
                <c:pt idx="63">
                  <c:v>87.5</c:v>
                </c:pt>
                <c:pt idx="64">
                  <c:v>87.5</c:v>
                </c:pt>
                <c:pt idx="65">
                  <c:v>87.5</c:v>
                </c:pt>
                <c:pt idx="66">
                  <c:v>87.5</c:v>
                </c:pt>
                <c:pt idx="67">
                  <c:v>87.5</c:v>
                </c:pt>
                <c:pt idx="68">
                  <c:v>87.5</c:v>
                </c:pt>
                <c:pt idx="69">
                  <c:v>87.5</c:v>
                </c:pt>
                <c:pt idx="70">
                  <c:v>87.5</c:v>
                </c:pt>
                <c:pt idx="71">
                  <c:v>87.5</c:v>
                </c:pt>
                <c:pt idx="72">
                  <c:v>87.5</c:v>
                </c:pt>
                <c:pt idx="73">
                  <c:v>87.5</c:v>
                </c:pt>
                <c:pt idx="74">
                  <c:v>87.5</c:v>
                </c:pt>
                <c:pt idx="75">
                  <c:v>87.5</c:v>
                </c:pt>
                <c:pt idx="76">
                  <c:v>87.5</c:v>
                </c:pt>
                <c:pt idx="77">
                  <c:v>87.5</c:v>
                </c:pt>
                <c:pt idx="78">
                  <c:v>87.5</c:v>
                </c:pt>
                <c:pt idx="79">
                  <c:v>87.5</c:v>
                </c:pt>
                <c:pt idx="80">
                  <c:v>87.5</c:v>
                </c:pt>
                <c:pt idx="81">
                  <c:v>87.5</c:v>
                </c:pt>
                <c:pt idx="82">
                  <c:v>87.5</c:v>
                </c:pt>
                <c:pt idx="83">
                  <c:v>87.5</c:v>
                </c:pt>
                <c:pt idx="84">
                  <c:v>87.5</c:v>
                </c:pt>
                <c:pt idx="85">
                  <c:v>87.5</c:v>
                </c:pt>
                <c:pt idx="86">
                  <c:v>87.5</c:v>
                </c:pt>
                <c:pt idx="87">
                  <c:v>87.5</c:v>
                </c:pt>
                <c:pt idx="88">
                  <c:v>87.5</c:v>
                </c:pt>
                <c:pt idx="89">
                  <c:v>87.5</c:v>
                </c:pt>
                <c:pt idx="90">
                  <c:v>87.5</c:v>
                </c:pt>
                <c:pt idx="91">
                  <c:v>87.5</c:v>
                </c:pt>
                <c:pt idx="92">
                  <c:v>87.5</c:v>
                </c:pt>
                <c:pt idx="93">
                  <c:v>87.5</c:v>
                </c:pt>
                <c:pt idx="94">
                  <c:v>87.5</c:v>
                </c:pt>
                <c:pt idx="95">
                  <c:v>87.5</c:v>
                </c:pt>
                <c:pt idx="96">
                  <c:v>87.5</c:v>
                </c:pt>
                <c:pt idx="97">
                  <c:v>87.5</c:v>
                </c:pt>
                <c:pt idx="98">
                  <c:v>87.5</c:v>
                </c:pt>
                <c:pt idx="99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47.png"/><Relationship Id="rId18" Type="http://schemas.openxmlformats.org/officeDocument/2006/relationships/image" Target="../media/image152.png"/><Relationship Id="rId3" Type="http://schemas.openxmlformats.org/officeDocument/2006/relationships/image" Target="../media/image137.png"/><Relationship Id="rId7" Type="http://schemas.openxmlformats.org/officeDocument/2006/relationships/image" Target="../media/image141.png"/><Relationship Id="rId12" Type="http://schemas.openxmlformats.org/officeDocument/2006/relationships/image" Target="../media/image146.png"/><Relationship Id="rId17" Type="http://schemas.openxmlformats.org/officeDocument/2006/relationships/image" Target="../media/image151.png"/><Relationship Id="rId2" Type="http://schemas.openxmlformats.org/officeDocument/2006/relationships/image" Target="../media/image136.png"/><Relationship Id="rId16" Type="http://schemas.openxmlformats.org/officeDocument/2006/relationships/image" Target="../media/image150.png"/><Relationship Id="rId20" Type="http://schemas.openxmlformats.org/officeDocument/2006/relationships/image" Target="../media/image154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11" Type="http://schemas.openxmlformats.org/officeDocument/2006/relationships/image" Target="../media/image145.png"/><Relationship Id="rId5" Type="http://schemas.openxmlformats.org/officeDocument/2006/relationships/image" Target="../media/image139.png"/><Relationship Id="rId15" Type="http://schemas.openxmlformats.org/officeDocument/2006/relationships/image" Target="../media/image149.png"/><Relationship Id="rId10" Type="http://schemas.openxmlformats.org/officeDocument/2006/relationships/image" Target="../media/image144.png"/><Relationship Id="rId19" Type="http://schemas.openxmlformats.org/officeDocument/2006/relationships/image" Target="../media/image153.png"/><Relationship Id="rId4" Type="http://schemas.openxmlformats.org/officeDocument/2006/relationships/image" Target="../media/image138.png"/><Relationship Id="rId9" Type="http://schemas.openxmlformats.org/officeDocument/2006/relationships/image" Target="../media/image143.png"/><Relationship Id="rId14" Type="http://schemas.openxmlformats.org/officeDocument/2006/relationships/image" Target="../media/image1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6" Type="http://schemas.openxmlformats.org/officeDocument/2006/relationships/image" Target="../media/image198.png"/><Relationship Id="rId5" Type="http://schemas.openxmlformats.org/officeDocument/2006/relationships/image" Target="../media/image197.png"/><Relationship Id="rId4" Type="http://schemas.openxmlformats.org/officeDocument/2006/relationships/image" Target="../media/image19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85</xdr:row>
      <xdr:rowOff>417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31</xdr:row>
      <xdr:rowOff>71437</xdr:rowOff>
    </xdr:from>
    <xdr:to>
      <xdr:col>8</xdr:col>
      <xdr:colOff>542924</xdr:colOff>
      <xdr:row>39</xdr:row>
      <xdr:rowOff>103075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73C22-56D7-91FF-1E8C-66BA795F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7099" y="5681662"/>
          <a:ext cx="2481263" cy="14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485776</xdr:colOff>
      <xdr:row>31</xdr:row>
      <xdr:rowOff>76201</xdr:rowOff>
    </xdr:from>
    <xdr:to>
      <xdr:col>5</xdr:col>
      <xdr:colOff>63500</xdr:colOff>
      <xdr:row>39</xdr:row>
      <xdr:rowOff>90488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94D3AC-CCBA-51D4-9F22-DC3E03D8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1" y="5686426"/>
          <a:ext cx="1949449" cy="1462087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247651</xdr:colOff>
      <xdr:row>40</xdr:row>
      <xdr:rowOff>142874</xdr:rowOff>
    </xdr:from>
    <xdr:to>
      <xdr:col>8</xdr:col>
      <xdr:colOff>434847</xdr:colOff>
      <xdr:row>48</xdr:row>
      <xdr:rowOff>71437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C7D266-8DC5-6861-16BD-5890A3D0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2351" y="7381874"/>
          <a:ext cx="2277934" cy="1376363"/>
        </a:xfrm>
        <a:prstGeom prst="rect">
          <a:avLst/>
        </a:prstGeom>
      </xdr:spPr>
    </xdr:pic>
    <xdr:clientData/>
  </xdr:twoCellAnchor>
  <xdr:twoCellAnchor editAs="oneCell">
    <xdr:from>
      <xdr:col>3</xdr:col>
      <xdr:colOff>509587</xdr:colOff>
      <xdr:row>40</xdr:row>
      <xdr:rowOff>47625</xdr:rowOff>
    </xdr:from>
    <xdr:to>
      <xdr:col>5</xdr:col>
      <xdr:colOff>176213</xdr:colOff>
      <xdr:row>48</xdr:row>
      <xdr:rowOff>128588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E7657B-A4FE-7A45-784B-A9E4DE56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862" y="7286625"/>
          <a:ext cx="2038351" cy="152876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49</xdr:row>
      <xdr:rowOff>104776</xdr:rowOff>
    </xdr:from>
    <xdr:to>
      <xdr:col>5</xdr:col>
      <xdr:colOff>127001</xdr:colOff>
      <xdr:row>57</xdr:row>
      <xdr:rowOff>138114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70532-3E7C-63FC-83E9-FFB387B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8972551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261937</xdr:colOff>
      <xdr:row>49</xdr:row>
      <xdr:rowOff>147637</xdr:rowOff>
    </xdr:from>
    <xdr:to>
      <xdr:col>8</xdr:col>
      <xdr:colOff>457199</xdr:colOff>
      <xdr:row>57</xdr:row>
      <xdr:rowOff>60805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8C856E-CAB0-3B8F-D1BF-DCCE8D6D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6637" y="9015412"/>
          <a:ext cx="2286000" cy="136096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538162</xdr:colOff>
      <xdr:row>58</xdr:row>
      <xdr:rowOff>133350</xdr:rowOff>
    </xdr:from>
    <xdr:to>
      <xdr:col>5</xdr:col>
      <xdr:colOff>153988</xdr:colOff>
      <xdr:row>66</xdr:row>
      <xdr:rowOff>176213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A1E92C-6BC8-6E9A-95EC-7C9E1EC3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7" y="10629900"/>
          <a:ext cx="1987551" cy="149066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58</xdr:row>
      <xdr:rowOff>71438</xdr:rowOff>
    </xdr:from>
    <xdr:to>
      <xdr:col>8</xdr:col>
      <xdr:colOff>514350</xdr:colOff>
      <xdr:row>66</xdr:row>
      <xdr:rowOff>129541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1EBFC0-873C-41D9-9075-B6993600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9950" y="10567988"/>
          <a:ext cx="2509838" cy="1505903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67</xdr:row>
      <xdr:rowOff>52389</xdr:rowOff>
    </xdr:from>
    <xdr:to>
      <xdr:col>8</xdr:col>
      <xdr:colOff>542613</xdr:colOff>
      <xdr:row>75</xdr:row>
      <xdr:rowOff>85727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34CC70-0760-66CA-64DF-75E97C8B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1863" y="12177714"/>
          <a:ext cx="2476188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538163</xdr:colOff>
      <xdr:row>67</xdr:row>
      <xdr:rowOff>28576</xdr:rowOff>
    </xdr:from>
    <xdr:to>
      <xdr:col>5</xdr:col>
      <xdr:colOff>230187</xdr:colOff>
      <xdr:row>75</xdr:row>
      <xdr:rowOff>128588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BEDA5E-B5CB-F86C-8830-93A07505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12153901"/>
          <a:ext cx="2063749" cy="1547812"/>
        </a:xfrm>
        <a:prstGeom prst="rect">
          <a:avLst/>
        </a:prstGeom>
      </xdr:spPr>
    </xdr:pic>
    <xdr:clientData/>
  </xdr:twoCellAnchor>
  <xdr:twoCellAnchor editAs="oneCell">
    <xdr:from>
      <xdr:col>3</xdr:col>
      <xdr:colOff>602052</xdr:colOff>
      <xdr:row>76</xdr:row>
      <xdr:rowOff>71886</xdr:rowOff>
    </xdr:from>
    <xdr:to>
      <xdr:col>5</xdr:col>
      <xdr:colOff>206674</xdr:colOff>
      <xdr:row>84</xdr:row>
      <xdr:rowOff>116816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8AF688-7BE8-70F4-A6D7-72FC4E4A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8586" y="13730377"/>
          <a:ext cx="1976886" cy="1482665"/>
        </a:xfrm>
        <a:prstGeom prst="rect">
          <a:avLst/>
        </a:prstGeom>
      </xdr:spPr>
    </xdr:pic>
    <xdr:clientData/>
  </xdr:twoCellAnchor>
  <xdr:twoCellAnchor editAs="oneCell">
    <xdr:from>
      <xdr:col>6</xdr:col>
      <xdr:colOff>179718</xdr:colOff>
      <xdr:row>76</xdr:row>
      <xdr:rowOff>107830</xdr:rowOff>
    </xdr:from>
    <xdr:to>
      <xdr:col>8</xdr:col>
      <xdr:colOff>431322</xdr:colOff>
      <xdr:row>84</xdr:row>
      <xdr:rowOff>69625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489870-5BFB-B0E2-B864-77C384DE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5497" y="13766321"/>
          <a:ext cx="2345306" cy="1399530"/>
        </a:xfrm>
        <a:prstGeom prst="rect">
          <a:avLst/>
        </a:prstGeom>
      </xdr:spPr>
    </xdr:pic>
    <xdr:clientData/>
  </xdr:twoCellAnchor>
  <xdr:twoCellAnchor editAs="oneCell">
    <xdr:from>
      <xdr:col>6</xdr:col>
      <xdr:colOff>152760</xdr:colOff>
      <xdr:row>85</xdr:row>
      <xdr:rowOff>53916</xdr:rowOff>
    </xdr:from>
    <xdr:to>
      <xdr:col>8</xdr:col>
      <xdr:colOff>455366</xdr:colOff>
      <xdr:row>93</xdr:row>
      <xdr:rowOff>62902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E91B83-480E-A560-B9B4-E26E59CE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78539" y="15329859"/>
          <a:ext cx="2396308" cy="1446722"/>
        </a:xfrm>
        <a:prstGeom prst="rect">
          <a:avLst/>
        </a:prstGeom>
      </xdr:spPr>
    </xdr:pic>
    <xdr:clientData/>
  </xdr:twoCellAnchor>
  <xdr:twoCellAnchor editAs="oneCell">
    <xdr:from>
      <xdr:col>3</xdr:col>
      <xdr:colOff>584080</xdr:colOff>
      <xdr:row>85</xdr:row>
      <xdr:rowOff>44930</xdr:rowOff>
    </xdr:from>
    <xdr:to>
      <xdr:col>5</xdr:col>
      <xdr:colOff>287546</xdr:colOff>
      <xdr:row>93</xdr:row>
      <xdr:rowOff>163992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0AA218-7EC1-1E37-0C0E-63DBD3E9B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614" y="15320873"/>
          <a:ext cx="2075730" cy="15567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109539</xdr:colOff>
      <xdr:row>4</xdr:row>
      <xdr:rowOff>33337</xdr:rowOff>
    </xdr:from>
    <xdr:to>
      <xdr:col>8</xdr:col>
      <xdr:colOff>571501</xdr:colOff>
      <xdr:row>12</xdr:row>
      <xdr:rowOff>110642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27653-68A4-AAE3-215F-BB65BE08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4239" y="757237"/>
          <a:ext cx="2552700" cy="1525105"/>
        </a:xfrm>
        <a:prstGeom prst="rect">
          <a:avLst/>
        </a:prstGeom>
      </xdr:spPr>
    </xdr:pic>
    <xdr:clientData/>
  </xdr:twoCellAnchor>
  <xdr:twoCellAnchor editAs="oneCell">
    <xdr:from>
      <xdr:col>3</xdr:col>
      <xdr:colOff>471488</xdr:colOff>
      <xdr:row>4</xdr:row>
      <xdr:rowOff>52388</xdr:rowOff>
    </xdr:from>
    <xdr:to>
      <xdr:col>5</xdr:col>
      <xdr:colOff>171451</xdr:colOff>
      <xdr:row>12</xdr:row>
      <xdr:rowOff>158354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D5C91-695E-4417-E4A3-3D3C69D8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6763" y="776288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13</xdr:row>
      <xdr:rowOff>42863</xdr:rowOff>
    </xdr:from>
    <xdr:to>
      <xdr:col>8</xdr:col>
      <xdr:colOff>585787</xdr:colOff>
      <xdr:row>21</xdr:row>
      <xdr:rowOff>104998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FF130-536A-53DA-B20E-734C4EDBB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395538"/>
          <a:ext cx="2514600" cy="150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13</xdr:row>
      <xdr:rowOff>14289</xdr:rowOff>
    </xdr:from>
    <xdr:to>
      <xdr:col>5</xdr:col>
      <xdr:colOff>223838</xdr:colOff>
      <xdr:row>21</xdr:row>
      <xdr:rowOff>170261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52F3AC-3E29-5D14-1D63-B539E602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2366964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6</xdr:col>
      <xdr:colOff>100012</xdr:colOff>
      <xdr:row>22</xdr:row>
      <xdr:rowOff>57150</xdr:rowOff>
    </xdr:from>
    <xdr:to>
      <xdr:col>8</xdr:col>
      <xdr:colOff>547687</xdr:colOff>
      <xdr:row>30</xdr:row>
      <xdr:rowOff>127653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9210A-0569-AE65-5019-E786A6B2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4712" y="4038600"/>
          <a:ext cx="2538413" cy="1518303"/>
        </a:xfrm>
        <a:prstGeom prst="rect">
          <a:avLst/>
        </a:prstGeom>
      </xdr:spPr>
    </xdr:pic>
    <xdr:clientData/>
  </xdr:twoCellAnchor>
  <xdr:twoCellAnchor editAs="oneCell">
    <xdr:from>
      <xdr:col>3</xdr:col>
      <xdr:colOff>566738</xdr:colOff>
      <xdr:row>22</xdr:row>
      <xdr:rowOff>100014</xdr:rowOff>
    </xdr:from>
    <xdr:to>
      <xdr:col>5</xdr:col>
      <xdr:colOff>171451</xdr:colOff>
      <xdr:row>30</xdr:row>
      <xdr:rowOff>134542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8B01D-C3D4-D047-430B-13213926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2013" y="4081464"/>
          <a:ext cx="1976438" cy="148232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31</xdr:row>
      <xdr:rowOff>47625</xdr:rowOff>
    </xdr:from>
    <xdr:to>
      <xdr:col>8</xdr:col>
      <xdr:colOff>557213</xdr:colOff>
      <xdr:row>39</xdr:row>
      <xdr:rowOff>121896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634256-09D1-59A5-BBA2-2FDADE18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3763" y="5657850"/>
          <a:ext cx="2528888" cy="1522071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557212</xdr:colOff>
      <xdr:row>31</xdr:row>
      <xdr:rowOff>71438</xdr:rowOff>
    </xdr:from>
    <xdr:to>
      <xdr:col>5</xdr:col>
      <xdr:colOff>209550</xdr:colOff>
      <xdr:row>39</xdr:row>
      <xdr:rowOff>141685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E71266-50B0-4FA4-51E8-F5D10120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7" y="5681663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40</xdr:row>
      <xdr:rowOff>95250</xdr:rowOff>
    </xdr:from>
    <xdr:to>
      <xdr:col>8</xdr:col>
      <xdr:colOff>574675</xdr:colOff>
      <xdr:row>48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BE52BD-8238-1529-364C-8834FA164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1863" y="7334250"/>
          <a:ext cx="2508250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40</xdr:row>
      <xdr:rowOff>47626</xdr:rowOff>
    </xdr:from>
    <xdr:to>
      <xdr:col>5</xdr:col>
      <xdr:colOff>290513</xdr:colOff>
      <xdr:row>48</xdr:row>
      <xdr:rowOff>160736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81178C-8B13-9163-A1AC-958B3197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7286626"/>
          <a:ext cx="2081213" cy="1560910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157164</xdr:colOff>
      <xdr:row>49</xdr:row>
      <xdr:rowOff>66675</xdr:rowOff>
    </xdr:from>
    <xdr:to>
      <xdr:col>8</xdr:col>
      <xdr:colOff>561976</xdr:colOff>
      <xdr:row>57</xdr:row>
      <xdr:rowOff>120880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8CC2A-227C-CA91-3CA4-4CBAEFC4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1864" y="8934450"/>
          <a:ext cx="2495550" cy="150200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49</xdr:row>
      <xdr:rowOff>28576</xdr:rowOff>
    </xdr:from>
    <xdr:to>
      <xdr:col>5</xdr:col>
      <xdr:colOff>300038</xdr:colOff>
      <xdr:row>57</xdr:row>
      <xdr:rowOff>134542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980FAF-F068-E0A1-6B88-400B7404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8896351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61913</xdr:colOff>
      <xdr:row>58</xdr:row>
      <xdr:rowOff>52388</xdr:rowOff>
    </xdr:from>
    <xdr:to>
      <xdr:col>8</xdr:col>
      <xdr:colOff>430771</xdr:colOff>
      <xdr:row>66</xdr:row>
      <xdr:rowOff>61913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6642E-EC9A-AEF7-244D-907A9DAAC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6613" y="10548938"/>
          <a:ext cx="2459596" cy="1457325"/>
        </a:xfrm>
        <a:prstGeom prst="rect">
          <a:avLst/>
        </a:prstGeom>
      </xdr:spPr>
    </xdr:pic>
    <xdr:clientData/>
  </xdr:twoCellAnchor>
  <xdr:twoCellAnchor editAs="oneCell">
    <xdr:from>
      <xdr:col>3</xdr:col>
      <xdr:colOff>585787</xdr:colOff>
      <xdr:row>58</xdr:row>
      <xdr:rowOff>52387</xdr:rowOff>
    </xdr:from>
    <xdr:to>
      <xdr:col>5</xdr:col>
      <xdr:colOff>242887</xdr:colOff>
      <xdr:row>66</xdr:row>
      <xdr:rowOff>126206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28470B-E3EC-8F55-16BF-B9637746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062" y="10548937"/>
          <a:ext cx="2028825" cy="1521619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76</xdr:row>
      <xdr:rowOff>38101</xdr:rowOff>
    </xdr:from>
    <xdr:to>
      <xdr:col>8</xdr:col>
      <xdr:colOff>471487</xdr:colOff>
      <xdr:row>84</xdr:row>
      <xdr:rowOff>87697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0309CA-B97D-735D-11B2-B6840F50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0900" y="13792201"/>
          <a:ext cx="2486025" cy="149739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76</xdr:row>
      <xdr:rowOff>33337</xdr:rowOff>
    </xdr:from>
    <xdr:to>
      <xdr:col>5</xdr:col>
      <xdr:colOff>257175</xdr:colOff>
      <xdr:row>84</xdr:row>
      <xdr:rowOff>150018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F8E55AB-D616-24F7-07F7-DE297288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3787437"/>
          <a:ext cx="2085975" cy="1564481"/>
        </a:xfrm>
        <a:prstGeom prst="rect">
          <a:avLst/>
        </a:prstGeom>
      </xdr:spPr>
    </xdr:pic>
    <xdr:clientData/>
  </xdr:twoCellAnchor>
  <xdr:twoCellAnchor editAs="oneCell">
    <xdr:from>
      <xdr:col>3</xdr:col>
      <xdr:colOff>555625</xdr:colOff>
      <xdr:row>85</xdr:row>
      <xdr:rowOff>26459</xdr:rowOff>
    </xdr:from>
    <xdr:to>
      <xdr:col>5</xdr:col>
      <xdr:colOff>308681</xdr:colOff>
      <xdr:row>93</xdr:row>
      <xdr:rowOff>132292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0077B15-512B-D466-4F26-09A6230B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486" y="15769168"/>
          <a:ext cx="2116667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61736</xdr:colOff>
      <xdr:row>85</xdr:row>
      <xdr:rowOff>114652</xdr:rowOff>
    </xdr:from>
    <xdr:to>
      <xdr:col>8</xdr:col>
      <xdr:colOff>486147</xdr:colOff>
      <xdr:row>93</xdr:row>
      <xdr:rowOff>137946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786F73-93CC-8777-BD42-3FF7A31D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9029" y="15857361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61737</xdr:colOff>
      <xdr:row>67</xdr:row>
      <xdr:rowOff>61736</xdr:rowOff>
    </xdr:from>
    <xdr:to>
      <xdr:col>8</xdr:col>
      <xdr:colOff>495673</xdr:colOff>
      <xdr:row>75</xdr:row>
      <xdr:rowOff>104080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A8E61A-E428-5F4B-CB1E-B2F5B9130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9030" y="12470695"/>
          <a:ext cx="2524143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537986</xdr:colOff>
      <xdr:row>67</xdr:row>
      <xdr:rowOff>70556</xdr:rowOff>
    </xdr:from>
    <xdr:to>
      <xdr:col>5</xdr:col>
      <xdr:colOff>238125</xdr:colOff>
      <xdr:row>75</xdr:row>
      <xdr:rowOff>133384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26BC5D-C8E2-0A5D-9F92-93F9652F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7847" y="12479515"/>
          <a:ext cx="2063750" cy="15444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102053</xdr:colOff>
      <xdr:row>4</xdr:row>
      <xdr:rowOff>42522</xdr:rowOff>
    </xdr:from>
    <xdr:to>
      <xdr:col>8</xdr:col>
      <xdr:colOff>562674</xdr:colOff>
      <xdr:row>12</xdr:row>
      <xdr:rowOff>128258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7EBD39-B0EF-4F12-2B51-C59649093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0291" y="756897"/>
          <a:ext cx="2552719" cy="1514486"/>
        </a:xfrm>
        <a:prstGeom prst="rect">
          <a:avLst/>
        </a:prstGeom>
      </xdr:spPr>
    </xdr:pic>
    <xdr:clientData/>
  </xdr:twoCellAnchor>
  <xdr:twoCellAnchor editAs="oneCell">
    <xdr:from>
      <xdr:col>3</xdr:col>
      <xdr:colOff>527277</xdr:colOff>
      <xdr:row>4</xdr:row>
      <xdr:rowOff>59531</xdr:rowOff>
    </xdr:from>
    <xdr:to>
      <xdr:col>5</xdr:col>
      <xdr:colOff>221116</xdr:colOff>
      <xdr:row>13</xdr:row>
      <xdr:rowOff>2125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1E087C-6385-0644-9621-E987E8FB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773906"/>
          <a:ext cx="2066585" cy="154993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544286</xdr:colOff>
      <xdr:row>13</xdr:row>
      <xdr:rowOff>76540</xdr:rowOff>
    </xdr:from>
    <xdr:to>
      <xdr:col>5</xdr:col>
      <xdr:colOff>195602</xdr:colOff>
      <xdr:row>21</xdr:row>
      <xdr:rowOff>165837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05269-6CB2-D92A-58F6-7275B286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2398260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76540</xdr:colOff>
      <xdr:row>13</xdr:row>
      <xdr:rowOff>76541</xdr:rowOff>
    </xdr:from>
    <xdr:to>
      <xdr:col>8</xdr:col>
      <xdr:colOff>480010</xdr:colOff>
      <xdr:row>21</xdr:row>
      <xdr:rowOff>162277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7529D6-EF7D-ABA9-5388-CE8BA531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4778" y="2398261"/>
          <a:ext cx="2495568" cy="1514486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22</xdr:row>
      <xdr:rowOff>85045</xdr:rowOff>
    </xdr:from>
    <xdr:to>
      <xdr:col>8</xdr:col>
      <xdr:colOff>539541</xdr:colOff>
      <xdr:row>30</xdr:row>
      <xdr:rowOff>151731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51C04-300B-2130-6A02-2A51A271F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4309" y="4014108"/>
          <a:ext cx="2495568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510269</xdr:colOff>
      <xdr:row>22</xdr:row>
      <xdr:rowOff>34018</xdr:rowOff>
    </xdr:from>
    <xdr:to>
      <xdr:col>5</xdr:col>
      <xdr:colOff>119062</xdr:colOff>
      <xdr:row>30</xdr:row>
      <xdr:rowOff>91423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A03FD8-F2FD-83DB-6589-B2D41654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1" y="3963081"/>
          <a:ext cx="1981539" cy="1486155"/>
        </a:xfrm>
        <a:prstGeom prst="rect">
          <a:avLst/>
        </a:prstGeom>
      </xdr:spPr>
    </xdr:pic>
    <xdr:clientData/>
  </xdr:twoCellAnchor>
  <xdr:twoCellAnchor editAs="oneCell">
    <xdr:from>
      <xdr:col>3</xdr:col>
      <xdr:colOff>561296</xdr:colOff>
      <xdr:row>31</xdr:row>
      <xdr:rowOff>51028</xdr:rowOff>
    </xdr:from>
    <xdr:to>
      <xdr:col>5</xdr:col>
      <xdr:colOff>240958</xdr:colOff>
      <xdr:row>39</xdr:row>
      <xdr:rowOff>161584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536FDD-BFBD-1745-2E36-359FC2AC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448" y="5587435"/>
          <a:ext cx="2052408" cy="1539306"/>
        </a:xfrm>
        <a:prstGeom prst="rect">
          <a:avLst/>
        </a:prstGeom>
      </xdr:spPr>
    </xdr:pic>
    <xdr:clientData/>
  </xdr:twoCellAnchor>
  <xdr:twoCellAnchor editAs="oneCell">
    <xdr:from>
      <xdr:col>6</xdr:col>
      <xdr:colOff>93549</xdr:colOff>
      <xdr:row>31</xdr:row>
      <xdr:rowOff>42522</xdr:rowOff>
    </xdr:from>
    <xdr:to>
      <xdr:col>8</xdr:col>
      <xdr:colOff>544645</xdr:colOff>
      <xdr:row>39</xdr:row>
      <xdr:rowOff>137783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6DA172-8D02-3373-583A-DDA57AA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1787" y="5578929"/>
          <a:ext cx="2543194" cy="1524011"/>
        </a:xfrm>
        <a:prstGeom prst="rect">
          <a:avLst/>
        </a:prstGeom>
      </xdr:spPr>
    </xdr:pic>
    <xdr:clientData/>
  </xdr:twoCellAnchor>
  <xdr:twoCellAnchor editAs="oneCell">
    <xdr:from>
      <xdr:col>6</xdr:col>
      <xdr:colOff>161585</xdr:colOff>
      <xdr:row>40</xdr:row>
      <xdr:rowOff>51026</xdr:rowOff>
    </xdr:from>
    <xdr:to>
      <xdr:col>8</xdr:col>
      <xdr:colOff>546005</xdr:colOff>
      <xdr:row>48</xdr:row>
      <xdr:rowOff>108187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DD195B-35C4-B235-039E-87EE502E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79823" y="7194776"/>
          <a:ext cx="24765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552790</xdr:colOff>
      <xdr:row>40</xdr:row>
      <xdr:rowOff>76541</xdr:rowOff>
    </xdr:from>
    <xdr:to>
      <xdr:col>5</xdr:col>
      <xdr:colOff>187097</xdr:colOff>
      <xdr:row>48</xdr:row>
      <xdr:rowOff>153081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5B58D9-2377-35E0-73B5-72ACFD32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942" y="7220291"/>
          <a:ext cx="2007053" cy="1505290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</xdr:colOff>
      <xdr:row>49</xdr:row>
      <xdr:rowOff>76541</xdr:rowOff>
    </xdr:from>
    <xdr:to>
      <xdr:col>8</xdr:col>
      <xdr:colOff>532057</xdr:colOff>
      <xdr:row>57</xdr:row>
      <xdr:rowOff>143227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25B37B-28D4-FAA1-5EE6-CD16945D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7300" y="8827636"/>
          <a:ext cx="2505093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595312</xdr:colOff>
      <xdr:row>49</xdr:row>
      <xdr:rowOff>42522</xdr:rowOff>
    </xdr:from>
    <xdr:to>
      <xdr:col>5</xdr:col>
      <xdr:colOff>255133</xdr:colOff>
      <xdr:row>57</xdr:row>
      <xdr:rowOff>138197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3E3D36-5D97-001B-2CDE-1BAF3401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4464" y="8793617"/>
          <a:ext cx="2032567" cy="15244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58</xdr:row>
      <xdr:rowOff>59531</xdr:rowOff>
    </xdr:from>
    <xdr:to>
      <xdr:col>8</xdr:col>
      <xdr:colOff>558591</xdr:colOff>
      <xdr:row>66</xdr:row>
      <xdr:rowOff>135742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61D9B4-6310-093F-E534-9E7E3A2F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4309" y="10417969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3</xdr:col>
      <xdr:colOff>442233</xdr:colOff>
      <xdr:row>58</xdr:row>
      <xdr:rowOff>25514</xdr:rowOff>
    </xdr:from>
    <xdr:to>
      <xdr:col>5</xdr:col>
      <xdr:colOff>127567</xdr:colOff>
      <xdr:row>66</xdr:row>
      <xdr:rowOff>140324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677583-DE02-D93F-78D1-CE2DECCB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385" y="10383952"/>
          <a:ext cx="2058080" cy="1543560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510268</xdr:colOff>
      <xdr:row>67</xdr:row>
      <xdr:rowOff>59531</xdr:rowOff>
    </xdr:from>
    <xdr:to>
      <xdr:col>5</xdr:col>
      <xdr:colOff>161584</xdr:colOff>
      <xdr:row>75</xdr:row>
      <xdr:rowOff>148828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C6AC06-7D36-B05A-9A4E-DEAD884DA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0" y="12025313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102053</xdr:colOff>
      <xdr:row>67</xdr:row>
      <xdr:rowOff>68036</xdr:rowOff>
    </xdr:from>
    <xdr:to>
      <xdr:col>8</xdr:col>
      <xdr:colOff>515048</xdr:colOff>
      <xdr:row>75</xdr:row>
      <xdr:rowOff>144247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F38C60-1A34-A10A-3805-609C7358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20291" y="12033818"/>
          <a:ext cx="2505093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102054</xdr:colOff>
      <xdr:row>76</xdr:row>
      <xdr:rowOff>68036</xdr:rowOff>
    </xdr:from>
    <xdr:to>
      <xdr:col>8</xdr:col>
      <xdr:colOff>543625</xdr:colOff>
      <xdr:row>84</xdr:row>
      <xdr:rowOff>134722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4658B-E979-42AD-96FB-744DE5DE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20292" y="13641161"/>
          <a:ext cx="2533669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654844</xdr:colOff>
      <xdr:row>76</xdr:row>
      <xdr:rowOff>110558</xdr:rowOff>
    </xdr:from>
    <xdr:to>
      <xdr:col>5</xdr:col>
      <xdr:colOff>212611</xdr:colOff>
      <xdr:row>84</xdr:row>
      <xdr:rowOff>129693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0BDA0E-A14F-2D1B-A5EF-78D1AF59A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996" y="13683683"/>
          <a:ext cx="1930513" cy="1447885"/>
        </a:xfrm>
        <a:prstGeom prst="rect">
          <a:avLst/>
        </a:prstGeom>
      </xdr:spPr>
    </xdr:pic>
    <xdr:clientData/>
  </xdr:twoCellAnchor>
  <xdr:twoCellAnchor editAs="oneCell">
    <xdr:from>
      <xdr:col>6</xdr:col>
      <xdr:colOff>187098</xdr:colOff>
      <xdr:row>85</xdr:row>
      <xdr:rowOff>76541</xdr:rowOff>
    </xdr:from>
    <xdr:to>
      <xdr:col>8</xdr:col>
      <xdr:colOff>609618</xdr:colOff>
      <xdr:row>93</xdr:row>
      <xdr:rowOff>133702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9E6A1D-B43C-CF2B-2B9E-E2BB168B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05336" y="15257011"/>
          <a:ext cx="25146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612321</xdr:colOff>
      <xdr:row>85</xdr:row>
      <xdr:rowOff>76541</xdr:rowOff>
    </xdr:from>
    <xdr:to>
      <xdr:col>5</xdr:col>
      <xdr:colOff>204106</xdr:colOff>
      <xdr:row>93</xdr:row>
      <xdr:rowOff>121189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F1025F-0B94-CB67-3182-8928B90B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473" y="15257011"/>
          <a:ext cx="1964531" cy="14733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500063</xdr:colOff>
      <xdr:row>4</xdr:row>
      <xdr:rowOff>52389</xdr:rowOff>
    </xdr:from>
    <xdr:to>
      <xdr:col>5</xdr:col>
      <xdr:colOff>185738</xdr:colOff>
      <xdr:row>12</xdr:row>
      <xdr:rowOff>147639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17209-15AB-F07A-14D2-E8098905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8" y="776289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128588</xdr:colOff>
      <xdr:row>4</xdr:row>
      <xdr:rowOff>38100</xdr:rowOff>
    </xdr:from>
    <xdr:to>
      <xdr:col>8</xdr:col>
      <xdr:colOff>533418</xdr:colOff>
      <xdr:row>12</xdr:row>
      <xdr:rowOff>114311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1E2BF8-9BA5-90D8-2116-0879A18E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88" y="762000"/>
          <a:ext cx="2495568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500062</xdr:colOff>
      <xdr:row>13</xdr:row>
      <xdr:rowOff>57150</xdr:rowOff>
    </xdr:from>
    <xdr:to>
      <xdr:col>5</xdr:col>
      <xdr:colOff>173037</xdr:colOff>
      <xdr:row>21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8704AA-3761-63D9-B120-4786F4DFE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7" y="2409825"/>
          <a:ext cx="2044700" cy="153352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13</xdr:row>
      <xdr:rowOff>80964</xdr:rowOff>
    </xdr:from>
    <xdr:to>
      <xdr:col>8</xdr:col>
      <xdr:colOff>454140</xdr:colOff>
      <xdr:row>21</xdr:row>
      <xdr:rowOff>100014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042183-9C6C-0575-66F0-662D542D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0" y="2433639"/>
          <a:ext cx="2430578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22</xdr:row>
      <xdr:rowOff>23813</xdr:rowOff>
    </xdr:from>
    <xdr:to>
      <xdr:col>5</xdr:col>
      <xdr:colOff>174624</xdr:colOff>
      <xdr:row>30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F970F-6657-7C0F-975B-F349DF86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4005263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22</xdr:row>
      <xdr:rowOff>133350</xdr:rowOff>
    </xdr:from>
    <xdr:to>
      <xdr:col>8</xdr:col>
      <xdr:colOff>404812</xdr:colOff>
      <xdr:row>30</xdr:row>
      <xdr:rowOff>48341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C48CC-FD76-DCD0-3323-9652A0BD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3300" y="4114800"/>
          <a:ext cx="2266950" cy="1362791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31</xdr:row>
      <xdr:rowOff>28575</xdr:rowOff>
    </xdr:from>
    <xdr:to>
      <xdr:col>5</xdr:col>
      <xdr:colOff>171450</xdr:colOff>
      <xdr:row>39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289365-5456-065A-8B00-2F8B4FAB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38800"/>
          <a:ext cx="2095500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31</xdr:row>
      <xdr:rowOff>104775</xdr:rowOff>
    </xdr:from>
    <xdr:to>
      <xdr:col>8</xdr:col>
      <xdr:colOff>481012</xdr:colOff>
      <xdr:row>39</xdr:row>
      <xdr:rowOff>113013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71BFE8-526F-2D45-4448-90827A55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150" y="5715000"/>
          <a:ext cx="2400300" cy="1456038"/>
        </a:xfrm>
        <a:prstGeom prst="rect">
          <a:avLst/>
        </a:prstGeom>
      </xdr:spPr>
    </xdr:pic>
    <xdr:clientData/>
  </xdr:twoCellAnchor>
  <xdr:twoCellAnchor editAs="oneCell">
    <xdr:from>
      <xdr:col>3</xdr:col>
      <xdr:colOff>433387</xdr:colOff>
      <xdr:row>40</xdr:row>
      <xdr:rowOff>38100</xdr:rowOff>
    </xdr:from>
    <xdr:to>
      <xdr:col>5</xdr:col>
      <xdr:colOff>93662</xdr:colOff>
      <xdr:row>48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EE520E-2134-FC1B-8F90-7204AE25A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8662" y="7277100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40</xdr:row>
      <xdr:rowOff>23812</xdr:rowOff>
    </xdr:from>
    <xdr:to>
      <xdr:col>8</xdr:col>
      <xdr:colOff>538746</xdr:colOff>
      <xdr:row>48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D57DF7-38FD-CBEB-07F6-1187861C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0426" y="7262812"/>
          <a:ext cx="2543758" cy="1566863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49</xdr:row>
      <xdr:rowOff>14287</xdr:rowOff>
    </xdr:from>
    <xdr:to>
      <xdr:col>5</xdr:col>
      <xdr:colOff>247651</xdr:colOff>
      <xdr:row>57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B8EF74-41D2-606A-A657-B5E601BA0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882062"/>
          <a:ext cx="2114551" cy="158591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76200</xdr:rowOff>
    </xdr:from>
    <xdr:to>
      <xdr:col>8</xdr:col>
      <xdr:colOff>440013</xdr:colOff>
      <xdr:row>57</xdr:row>
      <xdr:rowOff>33338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3BFC44-CFCF-E0A5-A255-4871906CD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53300" y="8943975"/>
          <a:ext cx="2302151" cy="1404938"/>
        </a:xfrm>
        <a:prstGeom prst="rect">
          <a:avLst/>
        </a:prstGeom>
      </xdr:spPr>
    </xdr:pic>
    <xdr:clientData/>
  </xdr:twoCellAnchor>
  <xdr:twoCellAnchor editAs="oneCell">
    <xdr:from>
      <xdr:col>6</xdr:col>
      <xdr:colOff>90487</xdr:colOff>
      <xdr:row>58</xdr:row>
      <xdr:rowOff>38100</xdr:rowOff>
    </xdr:from>
    <xdr:to>
      <xdr:col>8</xdr:col>
      <xdr:colOff>534099</xdr:colOff>
      <xdr:row>66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980F2-6C41-79F1-8354-06167F87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15187" y="10534650"/>
          <a:ext cx="2534350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58</xdr:row>
      <xdr:rowOff>42863</xdr:rowOff>
    </xdr:from>
    <xdr:to>
      <xdr:col>5</xdr:col>
      <xdr:colOff>266700</xdr:colOff>
      <xdr:row>66</xdr:row>
      <xdr:rowOff>166688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70FEAF-0D06-F1FB-B8FD-8584713E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0539413"/>
          <a:ext cx="2095500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67</xdr:row>
      <xdr:rowOff>61913</xdr:rowOff>
    </xdr:from>
    <xdr:to>
      <xdr:col>8</xdr:col>
      <xdr:colOff>552450</xdr:colOff>
      <xdr:row>75</xdr:row>
      <xdr:rowOff>132965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52BBF8-989D-94FD-F8CB-067576B1D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12187238"/>
          <a:ext cx="2528888" cy="1518852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657226</xdr:colOff>
      <xdr:row>67</xdr:row>
      <xdr:rowOff>57150</xdr:rowOff>
    </xdr:from>
    <xdr:to>
      <xdr:col>5</xdr:col>
      <xdr:colOff>323851</xdr:colOff>
      <xdr:row>75</xdr:row>
      <xdr:rowOff>138113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09A26A-3C16-AAE9-0F79-DC3F67E0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1" y="12182475"/>
          <a:ext cx="2038350" cy="152876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38101</xdr:rowOff>
    </xdr:from>
    <xdr:to>
      <xdr:col>8</xdr:col>
      <xdr:colOff>581025</xdr:colOff>
      <xdr:row>84</xdr:row>
      <xdr:rowOff>130755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836028-9EB0-9F92-225D-8D87493A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792201"/>
          <a:ext cx="2519363" cy="1540454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76</xdr:row>
      <xdr:rowOff>76201</xdr:rowOff>
    </xdr:from>
    <xdr:to>
      <xdr:col>5</xdr:col>
      <xdr:colOff>247650</xdr:colOff>
      <xdr:row>84</xdr:row>
      <xdr:rowOff>114301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3A13EB-0164-1440-9AA2-1FF5E6FD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3830301"/>
          <a:ext cx="1981200" cy="1485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57150</xdr:rowOff>
    </xdr:from>
    <xdr:to>
      <xdr:col>8</xdr:col>
      <xdr:colOff>552450</xdr:colOff>
      <xdr:row>12</xdr:row>
      <xdr:rowOff>154971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C8A71-E2C1-14D3-01A7-6A23C560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8525" y="781050"/>
          <a:ext cx="2519363" cy="1545621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</xdr:row>
      <xdr:rowOff>4762</xdr:rowOff>
    </xdr:from>
    <xdr:to>
      <xdr:col>5</xdr:col>
      <xdr:colOff>206376</xdr:colOff>
      <xdr:row>12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E626A1-0675-E3D8-30EF-C32944EC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9625" y="728662"/>
          <a:ext cx="2063751" cy="1547813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13</xdr:row>
      <xdr:rowOff>19051</xdr:rowOff>
    </xdr:from>
    <xdr:to>
      <xdr:col>8</xdr:col>
      <xdr:colOff>571500</xdr:colOff>
      <xdr:row>21</xdr:row>
      <xdr:rowOff>141585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4F8ADE-BDB0-6747-7C08-629A6BA1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3763" y="2371726"/>
          <a:ext cx="2543175" cy="1570334"/>
        </a:xfrm>
        <a:prstGeom prst="rect">
          <a:avLst/>
        </a:prstGeom>
      </xdr:spPr>
    </xdr:pic>
    <xdr:clientData/>
  </xdr:twoCellAnchor>
  <xdr:twoCellAnchor editAs="oneCell">
    <xdr:from>
      <xdr:col>3</xdr:col>
      <xdr:colOff>471487</xdr:colOff>
      <xdr:row>13</xdr:row>
      <xdr:rowOff>14289</xdr:rowOff>
    </xdr:from>
    <xdr:to>
      <xdr:col>5</xdr:col>
      <xdr:colOff>252413</xdr:colOff>
      <xdr:row>22</xdr:row>
      <xdr:rowOff>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E24C7A-763A-C412-CB0E-124FFC01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6762" y="2366964"/>
          <a:ext cx="2152651" cy="161448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152401</xdr:colOff>
      <xdr:row>22</xdr:row>
      <xdr:rowOff>66675</xdr:rowOff>
    </xdr:from>
    <xdr:to>
      <xdr:col>8</xdr:col>
      <xdr:colOff>549043</xdr:colOff>
      <xdr:row>30</xdr:row>
      <xdr:rowOff>138113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B0EA3E-0018-7C1C-B087-69920FA9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1" y="4048125"/>
          <a:ext cx="2487380" cy="1519238"/>
        </a:xfrm>
        <a:prstGeom prst="rect">
          <a:avLst/>
        </a:prstGeom>
      </xdr:spPr>
    </xdr:pic>
    <xdr:clientData/>
  </xdr:twoCellAnchor>
  <xdr:twoCellAnchor editAs="oneCell">
    <xdr:from>
      <xdr:col>3</xdr:col>
      <xdr:colOff>515471</xdr:colOff>
      <xdr:row>22</xdr:row>
      <xdr:rowOff>28015</xdr:rowOff>
    </xdr:from>
    <xdr:to>
      <xdr:col>5</xdr:col>
      <xdr:colOff>187727</xdr:colOff>
      <xdr:row>30</xdr:row>
      <xdr:rowOff>112057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00B4F-E6B2-6985-FEA4-83179B5D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2427" y="3972486"/>
          <a:ext cx="2047904" cy="15183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74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6" t="s">
        <v>28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29</v>
      </c>
      <c r="B5" s="10" t="s">
        <v>9</v>
      </c>
      <c r="C5" s="10">
        <f>100-93</f>
        <v>7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30</v>
      </c>
      <c r="B14" s="10" t="s">
        <v>12</v>
      </c>
      <c r="C14" s="10">
        <v>5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31</v>
      </c>
      <c r="B23" s="10" t="s">
        <v>13</v>
      </c>
      <c r="C23" s="10">
        <v>7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32</v>
      </c>
      <c r="B32" s="10" t="s">
        <v>16</v>
      </c>
      <c r="C32" s="10">
        <v>6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33</v>
      </c>
      <c r="B41" s="10" t="s">
        <v>18</v>
      </c>
      <c r="C41" s="10">
        <v>6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34</v>
      </c>
      <c r="B50" s="7" t="s">
        <v>19</v>
      </c>
      <c r="C50" s="10">
        <v>7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35</v>
      </c>
      <c r="B59" s="7" t="s">
        <v>24</v>
      </c>
      <c r="C59" s="10">
        <v>6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36</v>
      </c>
      <c r="B68" s="7" t="s">
        <v>23</v>
      </c>
      <c r="C68" s="10">
        <v>6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37</v>
      </c>
      <c r="B77" s="7" t="s">
        <v>38</v>
      </c>
      <c r="C77" s="10">
        <v>5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6" t="s">
        <v>4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55</v>
      </c>
      <c r="B5" s="10" t="s">
        <v>9</v>
      </c>
      <c r="C5" s="10">
        <f>100-53</f>
        <v>47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56</v>
      </c>
      <c r="B14" s="10" t="s">
        <v>12</v>
      </c>
      <c r="C14" s="10">
        <f>100-55</f>
        <v>45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57</v>
      </c>
      <c r="B23" s="10" t="s">
        <v>13</v>
      </c>
      <c r="C23" s="10">
        <f>100-53</f>
        <v>47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58</v>
      </c>
      <c r="B32" s="18" t="s">
        <v>16</v>
      </c>
      <c r="C32" s="10">
        <f>100-57</f>
        <v>43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16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16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16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16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16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16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16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1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59</v>
      </c>
      <c r="B41" s="10" t="s">
        <v>18</v>
      </c>
      <c r="C41" s="10">
        <f>100-59</f>
        <v>41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60</v>
      </c>
      <c r="B50" s="7" t="s">
        <v>19</v>
      </c>
      <c r="C50" s="10">
        <f>100-48</f>
        <v>52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61</v>
      </c>
      <c r="B59" s="7" t="s">
        <v>21</v>
      </c>
      <c r="C59" s="10">
        <f>100-55</f>
        <v>45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62</v>
      </c>
      <c r="B68" s="7" t="s">
        <v>23</v>
      </c>
      <c r="C68" s="10">
        <v>50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63</v>
      </c>
      <c r="B77" s="7" t="s">
        <v>24</v>
      </c>
      <c r="C77" s="10">
        <v>50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6" t="s">
        <v>41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8</v>
      </c>
      <c r="B5" s="10" t="s">
        <v>9</v>
      </c>
      <c r="C5" s="10">
        <f>100-78</f>
        <v>22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10</v>
      </c>
      <c r="B14" s="10" t="s">
        <v>12</v>
      </c>
      <c r="C14" s="10">
        <f>100-75</f>
        <v>25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11</v>
      </c>
      <c r="B23" s="10" t="s">
        <v>13</v>
      </c>
      <c r="C23" s="10">
        <f>100-77</f>
        <v>23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15</v>
      </c>
      <c r="B32" s="10" t="s">
        <v>16</v>
      </c>
      <c r="C32" s="10">
        <f>100-80</f>
        <v>20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17</v>
      </c>
      <c r="B41" s="10" t="s">
        <v>18</v>
      </c>
      <c r="C41" s="10">
        <f>100-81</f>
        <v>19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40</v>
      </c>
      <c r="B50" s="7" t="s">
        <v>19</v>
      </c>
      <c r="C50" s="10">
        <f>100-72</f>
        <v>28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20</v>
      </c>
      <c r="B59" s="7" t="s">
        <v>24</v>
      </c>
      <c r="C59" s="10">
        <f>100-71</f>
        <v>29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22</v>
      </c>
      <c r="B68" s="7" t="s">
        <v>23</v>
      </c>
      <c r="C68" s="10">
        <f>100-75</f>
        <v>25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25</v>
      </c>
      <c r="B77" s="7" t="s">
        <v>38</v>
      </c>
      <c r="C77" s="10">
        <f>100-78</f>
        <v>22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6" t="s">
        <v>43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45</v>
      </c>
      <c r="B5" s="10" t="s">
        <v>9</v>
      </c>
      <c r="C5" s="10">
        <f>100-83</f>
        <v>17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46</v>
      </c>
      <c r="B14" s="10" t="s">
        <v>12</v>
      </c>
      <c r="C14" s="10">
        <f>100-82</f>
        <v>18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47</v>
      </c>
      <c r="B23" s="10" t="s">
        <v>13</v>
      </c>
      <c r="C23" s="10">
        <f>100-82</f>
        <v>18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48</v>
      </c>
      <c r="B32" s="10" t="s">
        <v>16</v>
      </c>
      <c r="C32" s="10">
        <f>100-86</f>
        <v>14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49</v>
      </c>
      <c r="B41" s="10" t="s">
        <v>18</v>
      </c>
      <c r="C41" s="10">
        <f>100-84</f>
        <v>16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50</v>
      </c>
      <c r="B50" s="7" t="s">
        <v>19</v>
      </c>
      <c r="C50" s="10">
        <f>100-81</f>
        <v>19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51</v>
      </c>
      <c r="B59" s="7" t="s">
        <v>24</v>
      </c>
      <c r="C59" s="10">
        <f>100-83</f>
        <v>17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52</v>
      </c>
      <c r="B68" s="7" t="s">
        <v>23</v>
      </c>
      <c r="C68" s="10">
        <f>100-84</f>
        <v>16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54</v>
      </c>
      <c r="B77" s="7" t="s">
        <v>38</v>
      </c>
      <c r="C77" s="10">
        <f>100-87</f>
        <v>13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53</v>
      </c>
      <c r="B86" s="7" t="s">
        <v>44</v>
      </c>
      <c r="C86" s="10">
        <f>100-85</f>
        <v>15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zoomScale="60" workbookViewId="0">
      <selection activeCell="C86" sqref="C86:C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6" t="s">
        <v>64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66</v>
      </c>
      <c r="B5" s="10" t="s">
        <v>9</v>
      </c>
      <c r="C5" s="10">
        <f>100-76</f>
        <v>24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67</v>
      </c>
      <c r="B14" s="10" t="s">
        <v>12</v>
      </c>
      <c r="C14" s="10">
        <f>100-78</f>
        <v>22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68</v>
      </c>
      <c r="B23" s="10" t="s">
        <v>13</v>
      </c>
      <c r="C23" s="10">
        <f>100-82</f>
        <v>18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69</v>
      </c>
      <c r="B32" s="10" t="s">
        <v>16</v>
      </c>
      <c r="C32" s="10">
        <f>100-85</f>
        <v>15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70</v>
      </c>
      <c r="B41" s="10" t="s">
        <v>18</v>
      </c>
      <c r="C41" s="10">
        <f>100-83</f>
        <v>17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71</v>
      </c>
      <c r="B50" s="7" t="s">
        <v>19</v>
      </c>
      <c r="C50" s="10">
        <f>100-79</f>
        <v>21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72</v>
      </c>
      <c r="B59" s="7" t="s">
        <v>24</v>
      </c>
      <c r="C59" s="10">
        <f>100-72</f>
        <v>28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73</v>
      </c>
      <c r="B68" s="7" t="s">
        <v>23</v>
      </c>
      <c r="C68" s="10">
        <f>100-78</f>
        <v>22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74</v>
      </c>
      <c r="B77" s="7" t="s">
        <v>38</v>
      </c>
      <c r="C77" s="10">
        <f>100-80</f>
        <v>20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75</v>
      </c>
      <c r="B86" s="7" t="s">
        <v>44</v>
      </c>
      <c r="C86" s="10">
        <f>100-74</f>
        <v>26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topLeftCell="A27" zoomScale="77" workbookViewId="0">
      <selection sqref="A1:B1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6" t="s">
        <v>77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78</v>
      </c>
      <c r="B5" s="10" t="s">
        <v>9</v>
      </c>
      <c r="C5" s="10">
        <f>100-51</f>
        <v>49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79</v>
      </c>
      <c r="B14" s="10" t="s">
        <v>12</v>
      </c>
      <c r="C14" s="10">
        <f>100-59</f>
        <v>41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80</v>
      </c>
      <c r="B23" s="10" t="s">
        <v>13</v>
      </c>
      <c r="C23" s="10">
        <f>100-61</f>
        <v>39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81</v>
      </c>
      <c r="B32" s="10" t="s">
        <v>16</v>
      </c>
      <c r="C32" s="10">
        <f>100-65</f>
        <v>35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82</v>
      </c>
      <c r="B41" s="10" t="s">
        <v>18</v>
      </c>
      <c r="C41" s="10">
        <f>100-62</f>
        <v>38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83</v>
      </c>
      <c r="B50" s="7" t="s">
        <v>19</v>
      </c>
      <c r="C50" s="10">
        <f>100-51</f>
        <v>49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84</v>
      </c>
      <c r="B59" s="7" t="s">
        <v>24</v>
      </c>
      <c r="C59" s="10">
        <f>100-53</f>
        <v>47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85</v>
      </c>
      <c r="B68" s="7" t="s">
        <v>23</v>
      </c>
      <c r="C68" s="10">
        <f>100-50</f>
        <v>50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86</v>
      </c>
      <c r="B77" s="7" t="s">
        <v>38</v>
      </c>
      <c r="C77" s="10">
        <f>100-52</f>
        <v>48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75</v>
      </c>
      <c r="B86" s="7" t="s">
        <v>44</v>
      </c>
      <c r="C86" s="10">
        <f>100-47</f>
        <v>53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opLeftCell="A71" zoomScale="53" workbookViewId="0">
      <selection activeCell="I106" sqref="I10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6" t="s">
        <v>89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90</v>
      </c>
      <c r="B5" s="10" t="s">
        <v>9</v>
      </c>
      <c r="C5" s="10">
        <f>100-44</f>
        <v>56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91</v>
      </c>
      <c r="B14" s="10" t="s">
        <v>12</v>
      </c>
      <c r="C14" s="10">
        <f>100-50</f>
        <v>50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92</v>
      </c>
      <c r="B23" s="10" t="s">
        <v>13</v>
      </c>
      <c r="C23" s="10">
        <f>100-52</f>
        <v>48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93</v>
      </c>
      <c r="B32" s="10" t="s">
        <v>16</v>
      </c>
      <c r="C32" s="10">
        <f>100-53</f>
        <v>47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94</v>
      </c>
      <c r="B41" s="10" t="s">
        <v>18</v>
      </c>
      <c r="C41" s="10">
        <f>100-52</f>
        <v>48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95</v>
      </c>
      <c r="B50" s="7" t="s">
        <v>19</v>
      </c>
      <c r="C50" s="10">
        <f>100-44</f>
        <v>56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98</v>
      </c>
      <c r="B59" s="7" t="s">
        <v>24</v>
      </c>
      <c r="C59" s="10">
        <f>100-43</f>
        <v>57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97</v>
      </c>
      <c r="B68" s="7" t="s">
        <v>23</v>
      </c>
      <c r="C68" s="10">
        <f>100-44</f>
        <v>56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96</v>
      </c>
      <c r="B77" s="7" t="s">
        <v>38</v>
      </c>
      <c r="C77" s="10">
        <f>100-45</f>
        <v>55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99</v>
      </c>
      <c r="B86" s="7" t="s">
        <v>44</v>
      </c>
      <c r="C86" s="10">
        <f>100-43</f>
        <v>57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6E4C-1BFB-4AC7-9275-649F15B01BF9}">
  <dimension ref="A1:I94"/>
  <sheetViews>
    <sheetView topLeftCell="A53" zoomScale="54" workbookViewId="0">
      <selection activeCell="K67" sqref="K67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100</v>
      </c>
      <c r="B1" t="s">
        <v>101</v>
      </c>
      <c r="C1" s="16" t="s">
        <v>102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103</v>
      </c>
      <c r="B5" s="10" t="s">
        <v>9</v>
      </c>
      <c r="C5" s="10">
        <f>100-48</f>
        <v>52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104</v>
      </c>
      <c r="B14" s="10" t="s">
        <v>12</v>
      </c>
      <c r="C14" s="10">
        <f>100-52</f>
        <v>48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105</v>
      </c>
      <c r="B23" s="10" t="s">
        <v>13</v>
      </c>
      <c r="C23" s="10">
        <f>100-52</f>
        <v>48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106</v>
      </c>
      <c r="B32" s="10" t="s">
        <v>16</v>
      </c>
      <c r="C32" s="10">
        <f>100-52</f>
        <v>48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107</v>
      </c>
      <c r="B41" s="10" t="s">
        <v>18</v>
      </c>
      <c r="C41" s="10">
        <f>100-48</f>
        <v>52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108</v>
      </c>
      <c r="B50" s="7" t="s">
        <v>19</v>
      </c>
      <c r="C50" s="10">
        <f>100-47</f>
        <v>53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109</v>
      </c>
      <c r="B59" s="7" t="s">
        <v>24</v>
      </c>
      <c r="C59" s="10">
        <f>100-45</f>
        <v>55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110</v>
      </c>
      <c r="B68" s="7" t="s">
        <v>23</v>
      </c>
      <c r="C68" s="10">
        <f>100-45</f>
        <v>55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111</v>
      </c>
      <c r="B77" s="7" t="s">
        <v>38</v>
      </c>
      <c r="C77" s="10">
        <f>100-52</f>
        <v>48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112</v>
      </c>
      <c r="B86" s="7" t="s">
        <v>44</v>
      </c>
      <c r="C86" s="10">
        <f>100-44</f>
        <v>56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49B0-C822-4187-9A06-26874EFB52F3}">
  <dimension ref="A1:I94"/>
  <sheetViews>
    <sheetView topLeftCell="A66" zoomScale="56" workbookViewId="0">
      <selection activeCell="B5" sqref="B5:B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113</v>
      </c>
      <c r="B1" t="s">
        <v>101</v>
      </c>
      <c r="C1" s="16" t="s">
        <v>124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114</v>
      </c>
      <c r="B5" s="10" t="s">
        <v>9</v>
      </c>
      <c r="C5" s="10">
        <f>100-59</f>
        <v>41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115</v>
      </c>
      <c r="B14" s="10" t="s">
        <v>12</v>
      </c>
      <c r="C14" s="10">
        <f>100-57</f>
        <v>43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116</v>
      </c>
      <c r="B23" s="10" t="s">
        <v>13</v>
      </c>
      <c r="C23" s="10">
        <f>100-58</f>
        <v>42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117</v>
      </c>
      <c r="B32" s="10" t="s">
        <v>16</v>
      </c>
      <c r="C32" s="10">
        <f>100-57</f>
        <v>43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118</v>
      </c>
      <c r="B41" s="10" t="s">
        <v>18</v>
      </c>
      <c r="C41" s="10">
        <f>100-59</f>
        <v>41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119</v>
      </c>
      <c r="B50" s="7" t="s">
        <v>19</v>
      </c>
      <c r="C50" s="10">
        <f>100-49</f>
        <v>51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120</v>
      </c>
      <c r="B59" s="7" t="s">
        <v>24</v>
      </c>
      <c r="C59" s="10">
        <f>100-58</f>
        <v>42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121</v>
      </c>
      <c r="B68" s="7" t="s">
        <v>23</v>
      </c>
      <c r="C68" s="10">
        <f>100-58</f>
        <v>42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122</v>
      </c>
      <c r="B77" s="7" t="s">
        <v>38</v>
      </c>
      <c r="C77" s="10">
        <f>100-56</f>
        <v>44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123</v>
      </c>
      <c r="B86" s="7" t="s">
        <v>44</v>
      </c>
      <c r="C86" s="10">
        <f>100-51</f>
        <v>49</v>
      </c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2FC2-79D2-4E9E-8848-929168F20B1C}">
  <dimension ref="A1:I94"/>
  <sheetViews>
    <sheetView workbookViewId="0">
      <selection activeCell="C98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125</v>
      </c>
      <c r="B1" t="s">
        <v>101</v>
      </c>
      <c r="C1" s="16" t="s">
        <v>126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127</v>
      </c>
      <c r="B5" s="10" t="s">
        <v>9</v>
      </c>
      <c r="C5" s="10">
        <f>100-45</f>
        <v>55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128</v>
      </c>
      <c r="B14" s="10" t="s">
        <v>12</v>
      </c>
      <c r="C14" s="10">
        <f>100-49</f>
        <v>51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129</v>
      </c>
      <c r="B23" s="10" t="s">
        <v>13</v>
      </c>
      <c r="C23" s="10">
        <f>100-41</f>
        <v>59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130</v>
      </c>
      <c r="B32" s="10" t="s">
        <v>16</v>
      </c>
      <c r="C32" s="10">
        <f>100-42</f>
        <v>58</v>
      </c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131</v>
      </c>
      <c r="B41" s="10" t="s">
        <v>18</v>
      </c>
      <c r="C41" s="10">
        <f>100-46</f>
        <v>54</v>
      </c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132</v>
      </c>
      <c r="B50" s="7" t="s">
        <v>19</v>
      </c>
      <c r="C50" s="10">
        <f>100-36</f>
        <v>64</v>
      </c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133</v>
      </c>
      <c r="B59" s="7" t="s">
        <v>24</v>
      </c>
      <c r="C59" s="10">
        <f>100-39</f>
        <v>61</v>
      </c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134</v>
      </c>
      <c r="B68" s="7" t="s">
        <v>23</v>
      </c>
      <c r="C68" s="10">
        <f>100-46</f>
        <v>54</v>
      </c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135</v>
      </c>
      <c r="B77" s="7" t="s">
        <v>38</v>
      </c>
      <c r="C77" s="10">
        <f>100-43</f>
        <v>57</v>
      </c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136</v>
      </c>
      <c r="B86" s="7" t="s">
        <v>44</v>
      </c>
      <c r="C86" s="10"/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C577-8978-4E9C-8EB5-5FD73DBF3DFD}">
  <dimension ref="A1:I94"/>
  <sheetViews>
    <sheetView tabSelected="1" topLeftCell="A13" zoomScale="85" zoomScaleNormal="85" workbookViewId="0">
      <selection activeCell="D32" sqref="D32:F40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139</v>
      </c>
      <c r="B1" t="s">
        <v>137</v>
      </c>
      <c r="C1" s="16" t="s">
        <v>138</v>
      </c>
      <c r="D1" s="16"/>
    </row>
    <row r="4" spans="1:9" x14ac:dyDescent="0.45">
      <c r="A4" s="1" t="s">
        <v>0</v>
      </c>
      <c r="B4" s="1" t="s">
        <v>5</v>
      </c>
      <c r="C4" s="1" t="s">
        <v>1</v>
      </c>
      <c r="D4" s="17" t="s">
        <v>6</v>
      </c>
      <c r="E4" s="17"/>
      <c r="F4" s="17"/>
      <c r="G4" s="17" t="s">
        <v>7</v>
      </c>
      <c r="H4" s="17"/>
      <c r="I4" s="17"/>
    </row>
    <row r="5" spans="1:9" x14ac:dyDescent="0.45">
      <c r="A5" s="4" t="s">
        <v>140</v>
      </c>
      <c r="B5" s="10" t="s">
        <v>9</v>
      </c>
      <c r="C5" s="10">
        <f>100-23</f>
        <v>77</v>
      </c>
      <c r="D5" s="10"/>
      <c r="E5" s="10"/>
      <c r="F5" s="10"/>
      <c r="G5" s="10"/>
      <c r="H5" s="10"/>
      <c r="I5" s="11"/>
    </row>
    <row r="6" spans="1:9" x14ac:dyDescent="0.45">
      <c r="A6" s="5"/>
      <c r="B6" s="8"/>
      <c r="C6" s="8"/>
      <c r="D6" s="8"/>
      <c r="E6" s="8"/>
      <c r="F6" s="8"/>
      <c r="G6" s="8"/>
      <c r="H6" s="8"/>
      <c r="I6" s="12"/>
    </row>
    <row r="7" spans="1:9" x14ac:dyDescent="0.45">
      <c r="A7" s="5"/>
      <c r="B7" s="8"/>
      <c r="C7" s="8"/>
      <c r="D7" s="8"/>
      <c r="E7" s="8"/>
      <c r="F7" s="8"/>
      <c r="G7" s="8"/>
      <c r="H7" s="8"/>
      <c r="I7" s="12"/>
    </row>
    <row r="8" spans="1:9" x14ac:dyDescent="0.45">
      <c r="A8" s="5"/>
      <c r="B8" s="8"/>
      <c r="C8" s="8"/>
      <c r="D8" s="8"/>
      <c r="E8" s="8"/>
      <c r="F8" s="8"/>
      <c r="G8" s="8"/>
      <c r="H8" s="8"/>
      <c r="I8" s="12"/>
    </row>
    <row r="9" spans="1:9" x14ac:dyDescent="0.45">
      <c r="A9" s="5"/>
      <c r="B9" s="8"/>
      <c r="C9" s="8"/>
      <c r="D9" s="8"/>
      <c r="E9" s="8"/>
      <c r="F9" s="8"/>
      <c r="G9" s="8"/>
      <c r="H9" s="8"/>
      <c r="I9" s="12"/>
    </row>
    <row r="10" spans="1:9" x14ac:dyDescent="0.45">
      <c r="A10" s="5"/>
      <c r="B10" s="8"/>
      <c r="C10" s="8"/>
      <c r="D10" s="8"/>
      <c r="E10" s="8"/>
      <c r="F10" s="8"/>
      <c r="G10" s="8"/>
      <c r="H10" s="8"/>
      <c r="I10" s="12"/>
    </row>
    <row r="11" spans="1:9" x14ac:dyDescent="0.45">
      <c r="A11" s="5"/>
      <c r="B11" s="8"/>
      <c r="C11" s="8"/>
      <c r="D11" s="8"/>
      <c r="E11" s="8"/>
      <c r="F11" s="8"/>
      <c r="G11" s="8"/>
      <c r="H11" s="8"/>
      <c r="I11" s="12"/>
    </row>
    <row r="12" spans="1:9" x14ac:dyDescent="0.45">
      <c r="A12" s="5"/>
      <c r="B12" s="8"/>
      <c r="C12" s="8"/>
      <c r="D12" s="8"/>
      <c r="E12" s="8"/>
      <c r="F12" s="8"/>
      <c r="G12" s="8"/>
      <c r="H12" s="8"/>
      <c r="I12" s="12"/>
    </row>
    <row r="13" spans="1:9" x14ac:dyDescent="0.45">
      <c r="A13" s="6"/>
      <c r="B13" s="9"/>
      <c r="C13" s="9"/>
      <c r="D13" s="9"/>
      <c r="E13" s="9"/>
      <c r="F13" s="9"/>
      <c r="G13" s="9"/>
      <c r="H13" s="9"/>
      <c r="I13" s="13"/>
    </row>
    <row r="14" spans="1:9" x14ac:dyDescent="0.45">
      <c r="A14" s="4" t="s">
        <v>141</v>
      </c>
      <c r="B14" s="10" t="s">
        <v>12</v>
      </c>
      <c r="C14" s="10">
        <f>100-22</f>
        <v>78</v>
      </c>
      <c r="D14" s="10"/>
      <c r="E14" s="10"/>
      <c r="F14" s="10"/>
      <c r="G14" s="10"/>
      <c r="H14" s="10"/>
      <c r="I14" s="11"/>
    </row>
    <row r="15" spans="1:9" x14ac:dyDescent="0.45">
      <c r="A15" s="5"/>
      <c r="B15" s="8"/>
      <c r="C15" s="8"/>
      <c r="D15" s="8"/>
      <c r="E15" s="8"/>
      <c r="F15" s="8"/>
      <c r="G15" s="8"/>
      <c r="H15" s="8"/>
      <c r="I15" s="12"/>
    </row>
    <row r="16" spans="1:9" x14ac:dyDescent="0.45">
      <c r="A16" s="5"/>
      <c r="B16" s="8"/>
      <c r="C16" s="8"/>
      <c r="D16" s="8"/>
      <c r="E16" s="8"/>
      <c r="F16" s="8"/>
      <c r="G16" s="8"/>
      <c r="H16" s="8"/>
      <c r="I16" s="12"/>
    </row>
    <row r="17" spans="1:9" x14ac:dyDescent="0.45">
      <c r="A17" s="5"/>
      <c r="B17" s="8"/>
      <c r="C17" s="8"/>
      <c r="D17" s="8"/>
      <c r="E17" s="8"/>
      <c r="F17" s="8"/>
      <c r="G17" s="8"/>
      <c r="H17" s="8"/>
      <c r="I17" s="12"/>
    </row>
    <row r="18" spans="1:9" x14ac:dyDescent="0.45">
      <c r="A18" s="5"/>
      <c r="B18" s="8"/>
      <c r="C18" s="8"/>
      <c r="D18" s="8"/>
      <c r="E18" s="8"/>
      <c r="F18" s="8"/>
      <c r="G18" s="8"/>
      <c r="H18" s="8"/>
      <c r="I18" s="12"/>
    </row>
    <row r="19" spans="1:9" x14ac:dyDescent="0.45">
      <c r="A19" s="5"/>
      <c r="B19" s="8"/>
      <c r="C19" s="8"/>
      <c r="D19" s="8"/>
      <c r="E19" s="8"/>
      <c r="F19" s="8"/>
      <c r="G19" s="8"/>
      <c r="H19" s="8"/>
      <c r="I19" s="12"/>
    </row>
    <row r="20" spans="1:9" x14ac:dyDescent="0.45">
      <c r="A20" s="5"/>
      <c r="B20" s="8"/>
      <c r="C20" s="8"/>
      <c r="D20" s="8"/>
      <c r="E20" s="8"/>
      <c r="F20" s="8"/>
      <c r="G20" s="8"/>
      <c r="H20" s="8"/>
      <c r="I20" s="12"/>
    </row>
    <row r="21" spans="1:9" x14ac:dyDescent="0.45">
      <c r="A21" s="5"/>
      <c r="B21" s="8"/>
      <c r="C21" s="8"/>
      <c r="D21" s="8"/>
      <c r="E21" s="8"/>
      <c r="F21" s="8"/>
      <c r="G21" s="8"/>
      <c r="H21" s="8"/>
      <c r="I21" s="12"/>
    </row>
    <row r="22" spans="1:9" x14ac:dyDescent="0.45">
      <c r="A22" s="6"/>
      <c r="B22" s="9"/>
      <c r="C22" s="9"/>
      <c r="D22" s="9"/>
      <c r="E22" s="9"/>
      <c r="F22" s="9"/>
      <c r="G22" s="9"/>
      <c r="H22" s="9"/>
      <c r="I22" s="13"/>
    </row>
    <row r="23" spans="1:9" x14ac:dyDescent="0.45">
      <c r="A23" s="4" t="s">
        <v>142</v>
      </c>
      <c r="B23" s="10" t="s">
        <v>13</v>
      </c>
      <c r="C23" s="10">
        <f>100-22</f>
        <v>78</v>
      </c>
      <c r="D23" s="10"/>
      <c r="E23" s="10"/>
      <c r="F23" s="10"/>
      <c r="G23" s="10"/>
      <c r="H23" s="10"/>
      <c r="I23" s="11"/>
    </row>
    <row r="24" spans="1:9" x14ac:dyDescent="0.45">
      <c r="A24" s="5"/>
      <c r="B24" s="8"/>
      <c r="C24" s="8"/>
      <c r="D24" s="8"/>
      <c r="E24" s="8"/>
      <c r="F24" s="8"/>
      <c r="G24" s="8"/>
      <c r="H24" s="8"/>
      <c r="I24" s="12"/>
    </row>
    <row r="25" spans="1:9" x14ac:dyDescent="0.45">
      <c r="A25" s="5"/>
      <c r="B25" s="8"/>
      <c r="C25" s="8"/>
      <c r="D25" s="8"/>
      <c r="E25" s="8"/>
      <c r="F25" s="8"/>
      <c r="G25" s="8"/>
      <c r="H25" s="8"/>
      <c r="I25" s="12"/>
    </row>
    <row r="26" spans="1:9" x14ac:dyDescent="0.45">
      <c r="A26" s="5"/>
      <c r="B26" s="8"/>
      <c r="C26" s="8"/>
      <c r="D26" s="8"/>
      <c r="E26" s="8"/>
      <c r="F26" s="8"/>
      <c r="G26" s="8"/>
      <c r="H26" s="8"/>
      <c r="I26" s="12"/>
    </row>
    <row r="27" spans="1:9" x14ac:dyDescent="0.45">
      <c r="A27" s="5"/>
      <c r="B27" s="8"/>
      <c r="C27" s="8"/>
      <c r="D27" s="8"/>
      <c r="E27" s="8"/>
      <c r="F27" s="8"/>
      <c r="G27" s="8"/>
      <c r="H27" s="8"/>
      <c r="I27" s="12"/>
    </row>
    <row r="28" spans="1:9" x14ac:dyDescent="0.45">
      <c r="A28" s="5"/>
      <c r="B28" s="8"/>
      <c r="C28" s="8"/>
      <c r="D28" s="8"/>
      <c r="E28" s="8"/>
      <c r="F28" s="8"/>
      <c r="G28" s="8"/>
      <c r="H28" s="8"/>
      <c r="I28" s="12"/>
    </row>
    <row r="29" spans="1:9" x14ac:dyDescent="0.45">
      <c r="A29" s="5"/>
      <c r="B29" s="8"/>
      <c r="C29" s="8"/>
      <c r="D29" s="8"/>
      <c r="E29" s="8"/>
      <c r="F29" s="8"/>
      <c r="G29" s="8"/>
      <c r="H29" s="8"/>
      <c r="I29" s="12"/>
    </row>
    <row r="30" spans="1:9" x14ac:dyDescent="0.45">
      <c r="A30" s="5"/>
      <c r="B30" s="8"/>
      <c r="C30" s="8"/>
      <c r="D30" s="8"/>
      <c r="E30" s="8"/>
      <c r="F30" s="8"/>
      <c r="G30" s="8"/>
      <c r="H30" s="8"/>
      <c r="I30" s="12"/>
    </row>
    <row r="31" spans="1:9" x14ac:dyDescent="0.45">
      <c r="A31" s="6"/>
      <c r="B31" s="9"/>
      <c r="C31" s="9"/>
      <c r="D31" s="9"/>
      <c r="E31" s="9"/>
      <c r="F31" s="9"/>
      <c r="G31" s="9"/>
      <c r="H31" s="9"/>
      <c r="I31" s="13"/>
    </row>
    <row r="32" spans="1:9" x14ac:dyDescent="0.45">
      <c r="A32" s="4" t="s">
        <v>143</v>
      </c>
      <c r="B32" s="10" t="s">
        <v>16</v>
      </c>
      <c r="C32" s="10"/>
      <c r="D32" s="10"/>
      <c r="E32" s="10"/>
      <c r="F32" s="10"/>
      <c r="G32" s="10"/>
      <c r="H32" s="10"/>
      <c r="I32" s="11"/>
    </row>
    <row r="33" spans="1:9" x14ac:dyDescent="0.45">
      <c r="A33" s="5"/>
      <c r="B33" s="8"/>
      <c r="C33" s="8"/>
      <c r="D33" s="8"/>
      <c r="E33" s="8"/>
      <c r="F33" s="8"/>
      <c r="G33" s="8"/>
      <c r="H33" s="8"/>
      <c r="I33" s="12"/>
    </row>
    <row r="34" spans="1:9" x14ac:dyDescent="0.45">
      <c r="A34" s="5"/>
      <c r="B34" s="8"/>
      <c r="C34" s="8"/>
      <c r="D34" s="8"/>
      <c r="E34" s="8"/>
      <c r="F34" s="8"/>
      <c r="G34" s="8"/>
      <c r="H34" s="8"/>
      <c r="I34" s="12"/>
    </row>
    <row r="35" spans="1:9" x14ac:dyDescent="0.45">
      <c r="A35" s="5"/>
      <c r="B35" s="8"/>
      <c r="C35" s="8"/>
      <c r="D35" s="8"/>
      <c r="E35" s="8"/>
      <c r="F35" s="8"/>
      <c r="G35" s="8"/>
      <c r="H35" s="8"/>
      <c r="I35" s="12"/>
    </row>
    <row r="36" spans="1:9" x14ac:dyDescent="0.45">
      <c r="A36" s="5"/>
      <c r="B36" s="8"/>
      <c r="C36" s="8"/>
      <c r="D36" s="8"/>
      <c r="E36" s="8"/>
      <c r="F36" s="8"/>
      <c r="G36" s="8"/>
      <c r="H36" s="8"/>
      <c r="I36" s="12"/>
    </row>
    <row r="37" spans="1:9" x14ac:dyDescent="0.45">
      <c r="A37" s="5"/>
      <c r="B37" s="8"/>
      <c r="C37" s="8"/>
      <c r="D37" s="8"/>
      <c r="E37" s="8"/>
      <c r="F37" s="8"/>
      <c r="G37" s="8"/>
      <c r="H37" s="8"/>
      <c r="I37" s="12"/>
    </row>
    <row r="38" spans="1:9" x14ac:dyDescent="0.45">
      <c r="A38" s="5"/>
      <c r="B38" s="8"/>
      <c r="C38" s="8"/>
      <c r="D38" s="8"/>
      <c r="E38" s="8"/>
      <c r="F38" s="8"/>
      <c r="G38" s="8"/>
      <c r="H38" s="8"/>
      <c r="I38" s="12"/>
    </row>
    <row r="39" spans="1:9" x14ac:dyDescent="0.45">
      <c r="A39" s="5"/>
      <c r="B39" s="8"/>
      <c r="C39" s="8"/>
      <c r="D39" s="8"/>
      <c r="E39" s="8"/>
      <c r="F39" s="8"/>
      <c r="G39" s="8"/>
      <c r="H39" s="8"/>
      <c r="I39" s="12"/>
    </row>
    <row r="40" spans="1:9" x14ac:dyDescent="0.45">
      <c r="A40" s="6"/>
      <c r="B40" s="9"/>
      <c r="C40" s="9"/>
      <c r="D40" s="9"/>
      <c r="E40" s="9"/>
      <c r="F40" s="9"/>
      <c r="G40" s="9"/>
      <c r="H40" s="9"/>
      <c r="I40" s="13"/>
    </row>
    <row r="41" spans="1:9" x14ac:dyDescent="0.45">
      <c r="A41" s="4" t="s">
        <v>144</v>
      </c>
      <c r="B41" s="10" t="s">
        <v>18</v>
      </c>
      <c r="C41" s="10"/>
      <c r="D41" s="10"/>
      <c r="E41" s="10"/>
      <c r="F41" s="10"/>
      <c r="G41" s="10"/>
      <c r="H41" s="10"/>
      <c r="I41" s="11"/>
    </row>
    <row r="42" spans="1:9" x14ac:dyDescent="0.45">
      <c r="A42" s="5"/>
      <c r="B42" s="8"/>
      <c r="C42" s="8"/>
      <c r="D42" s="8"/>
      <c r="E42" s="8"/>
      <c r="F42" s="8"/>
      <c r="G42" s="8"/>
      <c r="H42" s="8"/>
      <c r="I42" s="12"/>
    </row>
    <row r="43" spans="1:9" x14ac:dyDescent="0.45">
      <c r="A43" s="5"/>
      <c r="B43" s="8"/>
      <c r="C43" s="8"/>
      <c r="D43" s="8"/>
      <c r="E43" s="8"/>
      <c r="F43" s="8"/>
      <c r="G43" s="8"/>
      <c r="H43" s="8"/>
      <c r="I43" s="12"/>
    </row>
    <row r="44" spans="1:9" x14ac:dyDescent="0.45">
      <c r="A44" s="5"/>
      <c r="B44" s="8"/>
      <c r="C44" s="8"/>
      <c r="D44" s="8"/>
      <c r="E44" s="8"/>
      <c r="F44" s="8"/>
      <c r="G44" s="8"/>
      <c r="H44" s="8"/>
      <c r="I44" s="12"/>
    </row>
    <row r="45" spans="1:9" x14ac:dyDescent="0.45">
      <c r="A45" s="5"/>
      <c r="B45" s="8"/>
      <c r="C45" s="8"/>
      <c r="D45" s="8"/>
      <c r="E45" s="8"/>
      <c r="F45" s="8"/>
      <c r="G45" s="8"/>
      <c r="H45" s="8"/>
      <c r="I45" s="12"/>
    </row>
    <row r="46" spans="1:9" x14ac:dyDescent="0.45">
      <c r="A46" s="5"/>
      <c r="B46" s="8"/>
      <c r="C46" s="8"/>
      <c r="D46" s="8"/>
      <c r="E46" s="8"/>
      <c r="F46" s="8"/>
      <c r="G46" s="8"/>
      <c r="H46" s="8"/>
      <c r="I46" s="12"/>
    </row>
    <row r="47" spans="1:9" x14ac:dyDescent="0.45">
      <c r="A47" s="5"/>
      <c r="B47" s="8"/>
      <c r="C47" s="8"/>
      <c r="D47" s="8"/>
      <c r="E47" s="8"/>
      <c r="F47" s="8"/>
      <c r="G47" s="8"/>
      <c r="H47" s="8"/>
      <c r="I47" s="12"/>
    </row>
    <row r="48" spans="1:9" x14ac:dyDescent="0.45">
      <c r="A48" s="5"/>
      <c r="B48" s="8"/>
      <c r="C48" s="8"/>
      <c r="D48" s="8"/>
      <c r="E48" s="8"/>
      <c r="F48" s="8"/>
      <c r="G48" s="8"/>
      <c r="H48" s="8"/>
      <c r="I48" s="12"/>
    </row>
    <row r="49" spans="1:9" x14ac:dyDescent="0.45">
      <c r="A49" s="6"/>
      <c r="B49" s="9"/>
      <c r="C49" s="9"/>
      <c r="D49" s="9"/>
      <c r="E49" s="9"/>
      <c r="F49" s="9"/>
      <c r="G49" s="9"/>
      <c r="H49" s="9"/>
      <c r="I49" s="13"/>
    </row>
    <row r="50" spans="1:9" x14ac:dyDescent="0.45">
      <c r="A50" s="4" t="s">
        <v>145</v>
      </c>
      <c r="B50" s="7" t="s">
        <v>19</v>
      </c>
      <c r="C50" s="10"/>
      <c r="D50" s="10"/>
      <c r="E50" s="10"/>
      <c r="F50" s="10"/>
      <c r="G50" s="10"/>
      <c r="H50" s="10"/>
      <c r="I50" s="11"/>
    </row>
    <row r="51" spans="1:9" x14ac:dyDescent="0.45">
      <c r="A51" s="5"/>
      <c r="B51" s="14"/>
      <c r="C51" s="8"/>
      <c r="D51" s="8"/>
      <c r="E51" s="8"/>
      <c r="F51" s="8"/>
      <c r="G51" s="8"/>
      <c r="H51" s="8"/>
      <c r="I51" s="12"/>
    </row>
    <row r="52" spans="1:9" x14ac:dyDescent="0.45">
      <c r="A52" s="5"/>
      <c r="B52" s="14"/>
      <c r="C52" s="8"/>
      <c r="D52" s="8"/>
      <c r="E52" s="8"/>
      <c r="F52" s="8"/>
      <c r="G52" s="8"/>
      <c r="H52" s="8"/>
      <c r="I52" s="12"/>
    </row>
    <row r="53" spans="1:9" x14ac:dyDescent="0.45">
      <c r="A53" s="5"/>
      <c r="B53" s="14"/>
      <c r="C53" s="8"/>
      <c r="D53" s="8"/>
      <c r="E53" s="8"/>
      <c r="F53" s="8"/>
      <c r="G53" s="8"/>
      <c r="H53" s="8"/>
      <c r="I53" s="12"/>
    </row>
    <row r="54" spans="1:9" x14ac:dyDescent="0.45">
      <c r="A54" s="5"/>
      <c r="B54" s="14"/>
      <c r="C54" s="8"/>
      <c r="D54" s="8"/>
      <c r="E54" s="8"/>
      <c r="F54" s="8"/>
      <c r="G54" s="8"/>
      <c r="H54" s="8"/>
      <c r="I54" s="12"/>
    </row>
    <row r="55" spans="1:9" x14ac:dyDescent="0.45">
      <c r="A55" s="5"/>
      <c r="B55" s="14"/>
      <c r="C55" s="8"/>
      <c r="D55" s="8"/>
      <c r="E55" s="8"/>
      <c r="F55" s="8"/>
      <c r="G55" s="8"/>
      <c r="H55" s="8"/>
      <c r="I55" s="12"/>
    </row>
    <row r="56" spans="1:9" x14ac:dyDescent="0.45">
      <c r="A56" s="5"/>
      <c r="B56" s="14"/>
      <c r="C56" s="8"/>
      <c r="D56" s="8"/>
      <c r="E56" s="8"/>
      <c r="F56" s="8"/>
      <c r="G56" s="8"/>
      <c r="H56" s="8"/>
      <c r="I56" s="12"/>
    </row>
    <row r="57" spans="1:9" x14ac:dyDescent="0.45">
      <c r="A57" s="5"/>
      <c r="B57" s="14"/>
      <c r="C57" s="8"/>
      <c r="D57" s="8"/>
      <c r="E57" s="8"/>
      <c r="F57" s="8"/>
      <c r="G57" s="8"/>
      <c r="H57" s="8"/>
      <c r="I57" s="12"/>
    </row>
    <row r="58" spans="1:9" x14ac:dyDescent="0.45">
      <c r="A58" s="6"/>
      <c r="B58" s="15"/>
      <c r="C58" s="9"/>
      <c r="D58" s="9"/>
      <c r="E58" s="9"/>
      <c r="F58" s="9"/>
      <c r="G58" s="9"/>
      <c r="H58" s="9"/>
      <c r="I58" s="13"/>
    </row>
    <row r="59" spans="1:9" x14ac:dyDescent="0.45">
      <c r="A59" s="4" t="s">
        <v>146</v>
      </c>
      <c r="B59" s="7" t="s">
        <v>24</v>
      </c>
      <c r="C59" s="10"/>
      <c r="D59" s="10"/>
      <c r="E59" s="10"/>
      <c r="F59" s="10"/>
      <c r="G59" s="10"/>
      <c r="H59" s="10"/>
      <c r="I59" s="11"/>
    </row>
    <row r="60" spans="1:9" x14ac:dyDescent="0.45">
      <c r="A60" s="5"/>
      <c r="B60" s="14"/>
      <c r="C60" s="8"/>
      <c r="D60" s="8"/>
      <c r="E60" s="8"/>
      <c r="F60" s="8"/>
      <c r="G60" s="8"/>
      <c r="H60" s="8"/>
      <c r="I60" s="12"/>
    </row>
    <row r="61" spans="1:9" x14ac:dyDescent="0.45">
      <c r="A61" s="5"/>
      <c r="B61" s="14"/>
      <c r="C61" s="8"/>
      <c r="D61" s="8"/>
      <c r="E61" s="8"/>
      <c r="F61" s="8"/>
      <c r="G61" s="8"/>
      <c r="H61" s="8"/>
      <c r="I61" s="12"/>
    </row>
    <row r="62" spans="1:9" x14ac:dyDescent="0.45">
      <c r="A62" s="5"/>
      <c r="B62" s="14"/>
      <c r="C62" s="8"/>
      <c r="D62" s="8"/>
      <c r="E62" s="8"/>
      <c r="F62" s="8"/>
      <c r="G62" s="8"/>
      <c r="H62" s="8"/>
      <c r="I62" s="12"/>
    </row>
    <row r="63" spans="1:9" x14ac:dyDescent="0.45">
      <c r="A63" s="5"/>
      <c r="B63" s="14"/>
      <c r="C63" s="8"/>
      <c r="D63" s="8"/>
      <c r="E63" s="8"/>
      <c r="F63" s="8"/>
      <c r="G63" s="8"/>
      <c r="H63" s="8"/>
      <c r="I63" s="12"/>
    </row>
    <row r="64" spans="1:9" x14ac:dyDescent="0.45">
      <c r="A64" s="5"/>
      <c r="B64" s="14"/>
      <c r="C64" s="8"/>
      <c r="D64" s="8"/>
      <c r="E64" s="8"/>
      <c r="F64" s="8"/>
      <c r="G64" s="8"/>
      <c r="H64" s="8"/>
      <c r="I64" s="12"/>
    </row>
    <row r="65" spans="1:9" x14ac:dyDescent="0.45">
      <c r="A65" s="5"/>
      <c r="B65" s="14"/>
      <c r="C65" s="8"/>
      <c r="D65" s="8"/>
      <c r="E65" s="8"/>
      <c r="F65" s="8"/>
      <c r="G65" s="8"/>
      <c r="H65" s="8"/>
      <c r="I65" s="12"/>
    </row>
    <row r="66" spans="1:9" x14ac:dyDescent="0.45">
      <c r="A66" s="5"/>
      <c r="B66" s="14"/>
      <c r="C66" s="8"/>
      <c r="D66" s="8"/>
      <c r="E66" s="8"/>
      <c r="F66" s="8"/>
      <c r="G66" s="8"/>
      <c r="H66" s="8"/>
      <c r="I66" s="12"/>
    </row>
    <row r="67" spans="1:9" x14ac:dyDescent="0.45">
      <c r="A67" s="6"/>
      <c r="B67" s="15"/>
      <c r="C67" s="9"/>
      <c r="D67" s="9"/>
      <c r="E67" s="9"/>
      <c r="F67" s="9"/>
      <c r="G67" s="9"/>
      <c r="H67" s="9"/>
      <c r="I67" s="13"/>
    </row>
    <row r="68" spans="1:9" x14ac:dyDescent="0.45">
      <c r="A68" s="4" t="s">
        <v>147</v>
      </c>
      <c r="B68" s="7" t="s">
        <v>23</v>
      </c>
      <c r="C68" s="10"/>
      <c r="D68" s="10"/>
      <c r="E68" s="10"/>
      <c r="F68" s="10"/>
      <c r="G68" s="10"/>
      <c r="H68" s="10"/>
      <c r="I68" s="11"/>
    </row>
    <row r="69" spans="1:9" x14ac:dyDescent="0.45">
      <c r="A69" s="5"/>
      <c r="B69" s="8"/>
      <c r="C69" s="8"/>
      <c r="D69" s="8"/>
      <c r="E69" s="8"/>
      <c r="F69" s="8"/>
      <c r="G69" s="8"/>
      <c r="H69" s="8"/>
      <c r="I69" s="12"/>
    </row>
    <row r="70" spans="1:9" x14ac:dyDescent="0.45">
      <c r="A70" s="5"/>
      <c r="B70" s="8"/>
      <c r="C70" s="8"/>
      <c r="D70" s="8"/>
      <c r="E70" s="8"/>
      <c r="F70" s="8"/>
      <c r="G70" s="8"/>
      <c r="H70" s="8"/>
      <c r="I70" s="12"/>
    </row>
    <row r="71" spans="1:9" x14ac:dyDescent="0.45">
      <c r="A71" s="5"/>
      <c r="B71" s="8"/>
      <c r="C71" s="8"/>
      <c r="D71" s="8"/>
      <c r="E71" s="8"/>
      <c r="F71" s="8"/>
      <c r="G71" s="8"/>
      <c r="H71" s="8"/>
      <c r="I71" s="12"/>
    </row>
    <row r="72" spans="1:9" x14ac:dyDescent="0.45">
      <c r="A72" s="5"/>
      <c r="B72" s="8"/>
      <c r="C72" s="8"/>
      <c r="D72" s="8"/>
      <c r="E72" s="8"/>
      <c r="F72" s="8"/>
      <c r="G72" s="8"/>
      <c r="H72" s="8"/>
      <c r="I72" s="12"/>
    </row>
    <row r="73" spans="1:9" x14ac:dyDescent="0.45">
      <c r="A73" s="5"/>
      <c r="B73" s="8"/>
      <c r="C73" s="8"/>
      <c r="D73" s="8"/>
      <c r="E73" s="8"/>
      <c r="F73" s="8"/>
      <c r="G73" s="8"/>
      <c r="H73" s="8"/>
      <c r="I73" s="12"/>
    </row>
    <row r="74" spans="1:9" x14ac:dyDescent="0.45">
      <c r="A74" s="5"/>
      <c r="B74" s="8"/>
      <c r="C74" s="8"/>
      <c r="D74" s="8"/>
      <c r="E74" s="8"/>
      <c r="F74" s="8"/>
      <c r="G74" s="8"/>
      <c r="H74" s="8"/>
      <c r="I74" s="12"/>
    </row>
    <row r="75" spans="1:9" x14ac:dyDescent="0.45">
      <c r="A75" s="5"/>
      <c r="B75" s="8"/>
      <c r="C75" s="8"/>
      <c r="D75" s="8"/>
      <c r="E75" s="8"/>
      <c r="F75" s="8"/>
      <c r="G75" s="8"/>
      <c r="H75" s="8"/>
      <c r="I75" s="12"/>
    </row>
    <row r="76" spans="1:9" x14ac:dyDescent="0.45">
      <c r="A76" s="6"/>
      <c r="B76" s="9"/>
      <c r="C76" s="9"/>
      <c r="D76" s="9"/>
      <c r="E76" s="9"/>
      <c r="F76" s="9"/>
      <c r="G76" s="9"/>
      <c r="H76" s="9"/>
      <c r="I76" s="13"/>
    </row>
    <row r="77" spans="1:9" x14ac:dyDescent="0.45">
      <c r="A77" s="4" t="s">
        <v>148</v>
      </c>
      <c r="B77" s="7" t="s">
        <v>38</v>
      </c>
      <c r="C77" s="10"/>
      <c r="D77" s="10"/>
      <c r="E77" s="10"/>
      <c r="F77" s="10"/>
      <c r="G77" s="10"/>
      <c r="H77" s="10"/>
      <c r="I77" s="11"/>
    </row>
    <row r="78" spans="1:9" x14ac:dyDescent="0.45">
      <c r="A78" s="5"/>
      <c r="B78" s="8"/>
      <c r="C78" s="8"/>
      <c r="D78" s="8"/>
      <c r="E78" s="8"/>
      <c r="F78" s="8"/>
      <c r="G78" s="8"/>
      <c r="H78" s="8"/>
      <c r="I78" s="12"/>
    </row>
    <row r="79" spans="1:9" x14ac:dyDescent="0.45">
      <c r="A79" s="5"/>
      <c r="B79" s="8"/>
      <c r="C79" s="8"/>
      <c r="D79" s="8"/>
      <c r="E79" s="8"/>
      <c r="F79" s="8"/>
      <c r="G79" s="8"/>
      <c r="H79" s="8"/>
      <c r="I79" s="12"/>
    </row>
    <row r="80" spans="1:9" x14ac:dyDescent="0.45">
      <c r="A80" s="5"/>
      <c r="B80" s="8"/>
      <c r="C80" s="8"/>
      <c r="D80" s="8"/>
      <c r="E80" s="8"/>
      <c r="F80" s="8"/>
      <c r="G80" s="8"/>
      <c r="H80" s="8"/>
      <c r="I80" s="12"/>
    </row>
    <row r="81" spans="1:9" x14ac:dyDescent="0.45">
      <c r="A81" s="5"/>
      <c r="B81" s="8"/>
      <c r="C81" s="8"/>
      <c r="D81" s="8"/>
      <c r="E81" s="8"/>
      <c r="F81" s="8"/>
      <c r="G81" s="8"/>
      <c r="H81" s="8"/>
      <c r="I81" s="12"/>
    </row>
    <row r="82" spans="1:9" x14ac:dyDescent="0.45">
      <c r="A82" s="5"/>
      <c r="B82" s="8"/>
      <c r="C82" s="8"/>
      <c r="D82" s="8"/>
      <c r="E82" s="8"/>
      <c r="F82" s="8"/>
      <c r="G82" s="8"/>
      <c r="H82" s="8"/>
      <c r="I82" s="12"/>
    </row>
    <row r="83" spans="1:9" x14ac:dyDescent="0.45">
      <c r="A83" s="5"/>
      <c r="B83" s="8"/>
      <c r="C83" s="8"/>
      <c r="D83" s="8"/>
      <c r="E83" s="8"/>
      <c r="F83" s="8"/>
      <c r="G83" s="8"/>
      <c r="H83" s="8"/>
      <c r="I83" s="12"/>
    </row>
    <row r="84" spans="1:9" x14ac:dyDescent="0.45">
      <c r="A84" s="5"/>
      <c r="B84" s="8"/>
      <c r="C84" s="8"/>
      <c r="D84" s="8"/>
      <c r="E84" s="8"/>
      <c r="F84" s="8"/>
      <c r="G84" s="8"/>
      <c r="H84" s="8"/>
      <c r="I84" s="12"/>
    </row>
    <row r="85" spans="1:9" x14ac:dyDescent="0.45">
      <c r="A85" s="6"/>
      <c r="B85" s="9"/>
      <c r="C85" s="9"/>
      <c r="D85" s="9"/>
      <c r="E85" s="9"/>
      <c r="F85" s="9"/>
      <c r="G85" s="9"/>
      <c r="H85" s="9"/>
      <c r="I85" s="13"/>
    </row>
    <row r="86" spans="1:9" x14ac:dyDescent="0.45">
      <c r="A86" s="4" t="s">
        <v>149</v>
      </c>
      <c r="B86" s="7" t="s">
        <v>44</v>
      </c>
      <c r="C86" s="10"/>
      <c r="D86" s="10"/>
      <c r="E86" s="10"/>
      <c r="F86" s="10"/>
      <c r="G86" s="10"/>
      <c r="H86" s="10"/>
      <c r="I86" s="11"/>
    </row>
    <row r="87" spans="1:9" x14ac:dyDescent="0.45">
      <c r="A87" s="5"/>
      <c r="B87" s="8"/>
      <c r="C87" s="8"/>
      <c r="D87" s="8"/>
      <c r="E87" s="8"/>
      <c r="F87" s="8"/>
      <c r="G87" s="8"/>
      <c r="H87" s="8"/>
      <c r="I87" s="12"/>
    </row>
    <row r="88" spans="1:9" x14ac:dyDescent="0.45">
      <c r="A88" s="5"/>
      <c r="B88" s="8"/>
      <c r="C88" s="8"/>
      <c r="D88" s="8"/>
      <c r="E88" s="8"/>
      <c r="F88" s="8"/>
      <c r="G88" s="8"/>
      <c r="H88" s="8"/>
      <c r="I88" s="12"/>
    </row>
    <row r="89" spans="1:9" x14ac:dyDescent="0.45">
      <c r="A89" s="5"/>
      <c r="B89" s="8"/>
      <c r="C89" s="8"/>
      <c r="D89" s="8"/>
      <c r="E89" s="8"/>
      <c r="F89" s="8"/>
      <c r="G89" s="8"/>
      <c r="H89" s="8"/>
      <c r="I89" s="12"/>
    </row>
    <row r="90" spans="1:9" x14ac:dyDescent="0.45">
      <c r="A90" s="5"/>
      <c r="B90" s="8"/>
      <c r="C90" s="8"/>
      <c r="D90" s="8"/>
      <c r="E90" s="8"/>
      <c r="F90" s="8"/>
      <c r="G90" s="8"/>
      <c r="H90" s="8"/>
      <c r="I90" s="12"/>
    </row>
    <row r="91" spans="1:9" x14ac:dyDescent="0.45">
      <c r="A91" s="5"/>
      <c r="B91" s="8"/>
      <c r="C91" s="8"/>
      <c r="D91" s="8"/>
      <c r="E91" s="8"/>
      <c r="F91" s="8"/>
      <c r="G91" s="8"/>
      <c r="H91" s="8"/>
      <c r="I91" s="12"/>
    </row>
    <row r="92" spans="1:9" x14ac:dyDescent="0.45">
      <c r="A92" s="5"/>
      <c r="B92" s="8"/>
      <c r="C92" s="8"/>
      <c r="D92" s="8"/>
      <c r="E92" s="8"/>
      <c r="F92" s="8"/>
      <c r="G92" s="8"/>
      <c r="H92" s="8"/>
      <c r="I92" s="12"/>
    </row>
    <row r="93" spans="1:9" x14ac:dyDescent="0.45">
      <c r="A93" s="5"/>
      <c r="B93" s="8"/>
      <c r="C93" s="8"/>
      <c r="D93" s="8"/>
      <c r="E93" s="8"/>
      <c r="F93" s="8"/>
      <c r="G93" s="8"/>
      <c r="H93" s="8"/>
      <c r="I93" s="12"/>
    </row>
    <row r="94" spans="1:9" x14ac:dyDescent="0.45">
      <c r="A94" s="6"/>
      <c r="B94" s="9"/>
      <c r="C94" s="9"/>
      <c r="D94" s="9"/>
      <c r="E94" s="9"/>
      <c r="F94" s="9"/>
      <c r="G94" s="9"/>
      <c r="H94" s="9"/>
      <c r="I94" s="13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70" zoomScaleNormal="70" workbookViewId="0">
      <selection activeCell="L2" sqref="L2:M118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 s="3">
        <v>0</v>
      </c>
      <c r="M2" s="3">
        <v>0.71875</v>
      </c>
      <c r="N2">
        <f>1+L2</f>
        <v>1</v>
      </c>
      <c r="O2">
        <f>100*(1-M2)</f>
        <v>28.125</v>
      </c>
    </row>
    <row r="3" spans="12:15" x14ac:dyDescent="0.45">
      <c r="L3" s="3">
        <v>1</v>
      </c>
      <c r="M3" s="3">
        <v>0.53125</v>
      </c>
      <c r="N3">
        <f t="shared" ref="N3:N66" si="0">1+L3</f>
        <v>2</v>
      </c>
      <c r="O3">
        <f t="shared" ref="O3:O66" si="1">100*(1-M3)</f>
        <v>46.875</v>
      </c>
    </row>
    <row r="4" spans="12:15" x14ac:dyDescent="0.45">
      <c r="L4" s="3">
        <v>2</v>
      </c>
      <c r="M4" s="3">
        <v>0.5</v>
      </c>
      <c r="N4">
        <f t="shared" si="0"/>
        <v>3</v>
      </c>
      <c r="O4">
        <f t="shared" si="1"/>
        <v>50</v>
      </c>
    </row>
    <row r="5" spans="12:15" x14ac:dyDescent="0.45">
      <c r="L5" s="3">
        <v>3</v>
      </c>
      <c r="M5" s="3">
        <v>0.4375</v>
      </c>
      <c r="N5">
        <f t="shared" si="0"/>
        <v>4</v>
      </c>
      <c r="O5">
        <f t="shared" si="1"/>
        <v>56.25</v>
      </c>
    </row>
    <row r="6" spans="12:15" x14ac:dyDescent="0.45">
      <c r="L6" s="3">
        <v>4</v>
      </c>
      <c r="M6" s="3">
        <v>0.359375</v>
      </c>
      <c r="N6">
        <f t="shared" si="0"/>
        <v>5</v>
      </c>
      <c r="O6">
        <f t="shared" si="1"/>
        <v>64.0625</v>
      </c>
    </row>
    <row r="7" spans="12:15" x14ac:dyDescent="0.45">
      <c r="L7" s="3">
        <v>5</v>
      </c>
      <c r="M7" s="3">
        <v>0.34375</v>
      </c>
      <c r="N7">
        <f t="shared" si="0"/>
        <v>6</v>
      </c>
      <c r="O7">
        <f t="shared" si="1"/>
        <v>65.625</v>
      </c>
    </row>
    <row r="8" spans="12:15" x14ac:dyDescent="0.45">
      <c r="L8" s="3">
        <v>6</v>
      </c>
      <c r="M8" s="3">
        <v>0.3125</v>
      </c>
      <c r="N8">
        <f t="shared" si="0"/>
        <v>7</v>
      </c>
      <c r="O8">
        <f t="shared" si="1"/>
        <v>68.75</v>
      </c>
    </row>
    <row r="9" spans="12:15" x14ac:dyDescent="0.45">
      <c r="L9" s="3">
        <v>7</v>
      </c>
      <c r="M9" s="3">
        <v>0.296875</v>
      </c>
      <c r="N9">
        <f t="shared" si="0"/>
        <v>8</v>
      </c>
      <c r="O9">
        <f t="shared" si="1"/>
        <v>70.3125</v>
      </c>
    </row>
    <row r="10" spans="12:15" x14ac:dyDescent="0.45">
      <c r="L10" s="3">
        <v>8</v>
      </c>
      <c r="M10" s="3">
        <v>0.28125</v>
      </c>
      <c r="N10">
        <f t="shared" si="0"/>
        <v>9</v>
      </c>
      <c r="O10">
        <f t="shared" si="1"/>
        <v>71.875</v>
      </c>
    </row>
    <row r="11" spans="12:15" x14ac:dyDescent="0.45">
      <c r="L11" s="3">
        <v>9</v>
      </c>
      <c r="M11" s="3">
        <v>0.25</v>
      </c>
      <c r="N11">
        <f t="shared" si="0"/>
        <v>10</v>
      </c>
      <c r="O11">
        <f t="shared" si="1"/>
        <v>75</v>
      </c>
    </row>
    <row r="12" spans="12:15" x14ac:dyDescent="0.45">
      <c r="L12" s="3">
        <v>10</v>
      </c>
      <c r="M12" s="3">
        <v>0.328125</v>
      </c>
      <c r="N12">
        <f t="shared" si="0"/>
        <v>11</v>
      </c>
      <c r="O12">
        <f t="shared" si="1"/>
        <v>67.1875</v>
      </c>
    </row>
    <row r="13" spans="12:15" x14ac:dyDescent="0.45">
      <c r="L13" s="3">
        <v>11</v>
      </c>
      <c r="M13" s="3">
        <v>0.375</v>
      </c>
      <c r="N13">
        <f t="shared" si="0"/>
        <v>12</v>
      </c>
      <c r="O13">
        <f t="shared" si="1"/>
        <v>62.5</v>
      </c>
    </row>
    <row r="14" spans="12:15" x14ac:dyDescent="0.45">
      <c r="L14" s="3">
        <v>12</v>
      </c>
      <c r="M14" s="3">
        <v>0.21875</v>
      </c>
      <c r="N14">
        <f t="shared" si="0"/>
        <v>13</v>
      </c>
      <c r="O14">
        <f t="shared" si="1"/>
        <v>78.125</v>
      </c>
    </row>
    <row r="15" spans="12:15" x14ac:dyDescent="0.45">
      <c r="L15" s="3">
        <v>13</v>
      </c>
      <c r="M15" s="3">
        <v>0.265625</v>
      </c>
      <c r="N15">
        <f t="shared" si="0"/>
        <v>14</v>
      </c>
      <c r="O15">
        <f t="shared" si="1"/>
        <v>73.4375</v>
      </c>
    </row>
    <row r="16" spans="12:15" x14ac:dyDescent="0.45">
      <c r="L16" s="3">
        <v>14</v>
      </c>
      <c r="M16" s="3">
        <v>0.25</v>
      </c>
      <c r="N16">
        <f t="shared" si="0"/>
        <v>15</v>
      </c>
      <c r="O16">
        <f t="shared" si="1"/>
        <v>75</v>
      </c>
    </row>
    <row r="17" spans="12:15" x14ac:dyDescent="0.45">
      <c r="L17" s="3">
        <v>15</v>
      </c>
      <c r="M17" s="3">
        <v>0.234375</v>
      </c>
      <c r="N17">
        <f t="shared" si="0"/>
        <v>16</v>
      </c>
      <c r="O17">
        <f t="shared" si="1"/>
        <v>76.5625</v>
      </c>
    </row>
    <row r="18" spans="12:15" x14ac:dyDescent="0.45">
      <c r="L18" s="3">
        <v>16</v>
      </c>
      <c r="M18" s="3">
        <v>0.234375</v>
      </c>
      <c r="N18">
        <f t="shared" si="0"/>
        <v>17</v>
      </c>
      <c r="O18">
        <f t="shared" si="1"/>
        <v>76.5625</v>
      </c>
    </row>
    <row r="19" spans="12:15" x14ac:dyDescent="0.45">
      <c r="L19" s="3">
        <v>17</v>
      </c>
      <c r="M19" s="3">
        <v>0.15625</v>
      </c>
      <c r="N19">
        <f t="shared" si="0"/>
        <v>18</v>
      </c>
      <c r="O19">
        <f t="shared" si="1"/>
        <v>84.375</v>
      </c>
    </row>
    <row r="20" spans="12:15" x14ac:dyDescent="0.45">
      <c r="L20" s="3">
        <v>18</v>
      </c>
      <c r="M20" s="3">
        <v>0.15625</v>
      </c>
      <c r="N20">
        <f t="shared" si="0"/>
        <v>19</v>
      </c>
      <c r="O20">
        <f t="shared" si="1"/>
        <v>84.375</v>
      </c>
    </row>
    <row r="21" spans="12:15" x14ac:dyDescent="0.45">
      <c r="L21" s="3">
        <v>19</v>
      </c>
      <c r="M21" s="3">
        <v>0.15625</v>
      </c>
      <c r="N21">
        <f t="shared" si="0"/>
        <v>20</v>
      </c>
      <c r="O21">
        <f t="shared" si="1"/>
        <v>84.375</v>
      </c>
    </row>
    <row r="22" spans="12:15" x14ac:dyDescent="0.45">
      <c r="L22" s="3">
        <v>20</v>
      </c>
      <c r="M22" s="3">
        <v>0.15625</v>
      </c>
      <c r="N22">
        <f t="shared" si="0"/>
        <v>21</v>
      </c>
      <c r="O22">
        <f t="shared" si="1"/>
        <v>84.375</v>
      </c>
    </row>
    <row r="23" spans="12:15" x14ac:dyDescent="0.45">
      <c r="L23" s="3">
        <v>21</v>
      </c>
      <c r="M23" s="3">
        <v>0.15625</v>
      </c>
      <c r="N23">
        <f t="shared" si="0"/>
        <v>22</v>
      </c>
      <c r="O23">
        <f t="shared" si="1"/>
        <v>84.375</v>
      </c>
    </row>
    <row r="24" spans="12:15" x14ac:dyDescent="0.45">
      <c r="L24" s="3">
        <v>22</v>
      </c>
      <c r="M24" s="3">
        <v>0.140625</v>
      </c>
      <c r="N24">
        <f t="shared" si="0"/>
        <v>23</v>
      </c>
      <c r="O24">
        <f t="shared" si="1"/>
        <v>85.9375</v>
      </c>
    </row>
    <row r="25" spans="12:15" x14ac:dyDescent="0.45">
      <c r="L25" s="3">
        <v>23</v>
      </c>
      <c r="M25" s="3">
        <v>0.140625</v>
      </c>
      <c r="N25">
        <f t="shared" si="0"/>
        <v>24</v>
      </c>
      <c r="O25">
        <f t="shared" si="1"/>
        <v>85.9375</v>
      </c>
    </row>
    <row r="26" spans="12:15" x14ac:dyDescent="0.45">
      <c r="L26" s="3">
        <v>24</v>
      </c>
      <c r="M26" s="3">
        <v>0.140625</v>
      </c>
      <c r="N26">
        <f t="shared" si="0"/>
        <v>25</v>
      </c>
      <c r="O26">
        <f t="shared" si="1"/>
        <v>85.9375</v>
      </c>
    </row>
    <row r="27" spans="12:15" x14ac:dyDescent="0.45">
      <c r="L27" s="3">
        <v>25</v>
      </c>
      <c r="M27" s="3">
        <v>0.140625</v>
      </c>
      <c r="N27">
        <f t="shared" si="0"/>
        <v>26</v>
      </c>
      <c r="O27">
        <f t="shared" si="1"/>
        <v>85.9375</v>
      </c>
    </row>
    <row r="28" spans="12:15" x14ac:dyDescent="0.45">
      <c r="L28" s="3">
        <v>26</v>
      </c>
      <c r="M28" s="3">
        <v>0.140625</v>
      </c>
      <c r="N28">
        <f t="shared" si="0"/>
        <v>27</v>
      </c>
      <c r="O28">
        <f t="shared" si="1"/>
        <v>85.9375</v>
      </c>
    </row>
    <row r="29" spans="12:15" x14ac:dyDescent="0.45">
      <c r="L29" s="3">
        <v>27</v>
      </c>
      <c r="M29" s="3">
        <v>0.140625</v>
      </c>
      <c r="N29">
        <f t="shared" si="0"/>
        <v>28</v>
      </c>
      <c r="O29">
        <f t="shared" si="1"/>
        <v>85.9375</v>
      </c>
    </row>
    <row r="30" spans="12:15" x14ac:dyDescent="0.45">
      <c r="L30" s="3">
        <v>28</v>
      </c>
      <c r="M30" s="3">
        <v>0.140625</v>
      </c>
      <c r="N30">
        <f t="shared" si="0"/>
        <v>29</v>
      </c>
      <c r="O30">
        <f t="shared" si="1"/>
        <v>85.9375</v>
      </c>
    </row>
    <row r="31" spans="12:15" x14ac:dyDescent="0.45">
      <c r="L31" s="3">
        <v>29</v>
      </c>
      <c r="M31" s="3">
        <v>0.140625</v>
      </c>
      <c r="N31">
        <f t="shared" si="0"/>
        <v>30</v>
      </c>
      <c r="O31">
        <f t="shared" si="1"/>
        <v>85.9375</v>
      </c>
    </row>
    <row r="32" spans="12:15" x14ac:dyDescent="0.45">
      <c r="L32" s="3">
        <v>30</v>
      </c>
      <c r="M32" s="3">
        <v>0.140625</v>
      </c>
      <c r="N32">
        <f t="shared" si="0"/>
        <v>31</v>
      </c>
      <c r="O32">
        <f t="shared" si="1"/>
        <v>85.9375</v>
      </c>
    </row>
    <row r="33" spans="12:15" x14ac:dyDescent="0.45">
      <c r="L33" s="3">
        <v>31</v>
      </c>
      <c r="M33" s="3">
        <v>0.140625</v>
      </c>
      <c r="N33">
        <f t="shared" si="0"/>
        <v>32</v>
      </c>
      <c r="O33">
        <f t="shared" si="1"/>
        <v>85.9375</v>
      </c>
    </row>
    <row r="34" spans="12:15" x14ac:dyDescent="0.45">
      <c r="L34" s="3">
        <v>32</v>
      </c>
      <c r="M34" s="3">
        <v>0.140625</v>
      </c>
      <c r="N34">
        <f t="shared" si="0"/>
        <v>33</v>
      </c>
      <c r="O34">
        <f t="shared" si="1"/>
        <v>85.9375</v>
      </c>
    </row>
    <row r="35" spans="12:15" x14ac:dyDescent="0.45">
      <c r="L35" s="3">
        <v>33</v>
      </c>
      <c r="M35" s="3">
        <v>0.140625</v>
      </c>
      <c r="N35">
        <f t="shared" si="0"/>
        <v>34</v>
      </c>
      <c r="O35">
        <f t="shared" si="1"/>
        <v>85.9375</v>
      </c>
    </row>
    <row r="36" spans="12:15" x14ac:dyDescent="0.45">
      <c r="L36" s="3">
        <v>34</v>
      </c>
      <c r="M36" s="3">
        <v>0.140625</v>
      </c>
      <c r="N36">
        <f t="shared" si="0"/>
        <v>35</v>
      </c>
      <c r="O36">
        <f t="shared" si="1"/>
        <v>85.9375</v>
      </c>
    </row>
    <row r="37" spans="12:15" x14ac:dyDescent="0.45">
      <c r="L37" s="3">
        <v>35</v>
      </c>
      <c r="M37" s="3">
        <v>0.140625</v>
      </c>
      <c r="N37">
        <f t="shared" si="0"/>
        <v>36</v>
      </c>
      <c r="O37">
        <f t="shared" si="1"/>
        <v>85.9375</v>
      </c>
    </row>
    <row r="38" spans="12:15" x14ac:dyDescent="0.45">
      <c r="L38" s="3">
        <v>36</v>
      </c>
      <c r="M38" s="3">
        <v>0.140625</v>
      </c>
      <c r="N38">
        <f t="shared" si="0"/>
        <v>37</v>
      </c>
      <c r="O38">
        <f t="shared" si="1"/>
        <v>85.9375</v>
      </c>
    </row>
    <row r="39" spans="12:15" x14ac:dyDescent="0.45">
      <c r="L39" s="3">
        <v>37</v>
      </c>
      <c r="M39" s="3">
        <v>0.125</v>
      </c>
      <c r="N39">
        <f t="shared" si="0"/>
        <v>38</v>
      </c>
      <c r="O39">
        <f t="shared" si="1"/>
        <v>87.5</v>
      </c>
    </row>
    <row r="40" spans="12:15" x14ac:dyDescent="0.45">
      <c r="L40" s="3">
        <v>38</v>
      </c>
      <c r="M40" s="3">
        <v>0.125</v>
      </c>
      <c r="N40">
        <f t="shared" si="0"/>
        <v>39</v>
      </c>
      <c r="O40">
        <f t="shared" si="1"/>
        <v>87.5</v>
      </c>
    </row>
    <row r="41" spans="12:15" x14ac:dyDescent="0.45">
      <c r="L41" s="3">
        <v>39</v>
      </c>
      <c r="M41" s="3">
        <v>0.125</v>
      </c>
      <c r="N41">
        <f t="shared" si="0"/>
        <v>40</v>
      </c>
      <c r="O41">
        <f t="shared" si="1"/>
        <v>87.5</v>
      </c>
    </row>
    <row r="42" spans="12:15" x14ac:dyDescent="0.45">
      <c r="L42" s="3">
        <v>40</v>
      </c>
      <c r="M42" s="3">
        <v>0.125</v>
      </c>
      <c r="N42">
        <f t="shared" si="0"/>
        <v>41</v>
      </c>
      <c r="O42">
        <f t="shared" si="1"/>
        <v>87.5</v>
      </c>
    </row>
    <row r="43" spans="12:15" x14ac:dyDescent="0.45">
      <c r="L43" s="3">
        <v>41</v>
      </c>
      <c r="M43" s="3">
        <v>0.125</v>
      </c>
      <c r="N43">
        <f t="shared" si="0"/>
        <v>42</v>
      </c>
      <c r="O43">
        <f t="shared" si="1"/>
        <v>87.5</v>
      </c>
    </row>
    <row r="44" spans="12:15" x14ac:dyDescent="0.45">
      <c r="L44" s="3">
        <v>42</v>
      </c>
      <c r="M44" s="3">
        <v>0.125</v>
      </c>
      <c r="N44">
        <f t="shared" si="0"/>
        <v>43</v>
      </c>
      <c r="O44">
        <f t="shared" si="1"/>
        <v>87.5</v>
      </c>
    </row>
    <row r="45" spans="12:15" x14ac:dyDescent="0.45">
      <c r="L45" s="3">
        <v>43</v>
      </c>
      <c r="M45" s="3">
        <v>0.125</v>
      </c>
      <c r="N45">
        <f t="shared" si="0"/>
        <v>44</v>
      </c>
      <c r="O45">
        <f t="shared" si="1"/>
        <v>87.5</v>
      </c>
    </row>
    <row r="46" spans="12:15" x14ac:dyDescent="0.45">
      <c r="L46" s="3">
        <v>44</v>
      </c>
      <c r="M46" s="3">
        <v>0.125</v>
      </c>
      <c r="N46">
        <f t="shared" si="0"/>
        <v>45</v>
      </c>
      <c r="O46">
        <f t="shared" si="1"/>
        <v>87.5</v>
      </c>
    </row>
    <row r="47" spans="12:15" x14ac:dyDescent="0.45">
      <c r="L47" s="3">
        <v>45</v>
      </c>
      <c r="M47" s="3">
        <v>0.125</v>
      </c>
      <c r="N47">
        <f t="shared" si="0"/>
        <v>46</v>
      </c>
      <c r="O47">
        <f t="shared" si="1"/>
        <v>87.5</v>
      </c>
    </row>
    <row r="48" spans="12:15" x14ac:dyDescent="0.45">
      <c r="L48" s="3">
        <v>46</v>
      </c>
      <c r="M48" s="3">
        <v>0.125</v>
      </c>
      <c r="N48">
        <f t="shared" si="0"/>
        <v>47</v>
      </c>
      <c r="O48">
        <f t="shared" si="1"/>
        <v>87.5</v>
      </c>
    </row>
    <row r="49" spans="12:15" x14ac:dyDescent="0.45">
      <c r="L49" s="3">
        <v>47</v>
      </c>
      <c r="M49" s="3">
        <v>0.125</v>
      </c>
      <c r="N49">
        <f t="shared" si="0"/>
        <v>48</v>
      </c>
      <c r="O49">
        <f t="shared" si="1"/>
        <v>87.5</v>
      </c>
    </row>
    <row r="50" spans="12:15" x14ac:dyDescent="0.45">
      <c r="L50" s="3">
        <v>48</v>
      </c>
      <c r="M50" s="3">
        <v>0.125</v>
      </c>
      <c r="N50">
        <f t="shared" si="0"/>
        <v>49</v>
      </c>
      <c r="O50">
        <f t="shared" si="1"/>
        <v>87.5</v>
      </c>
    </row>
    <row r="51" spans="12:15" x14ac:dyDescent="0.45">
      <c r="L51" s="3">
        <v>49</v>
      </c>
      <c r="M51" s="3">
        <v>0.125</v>
      </c>
      <c r="N51">
        <f t="shared" si="0"/>
        <v>50</v>
      </c>
      <c r="O51">
        <f t="shared" si="1"/>
        <v>87.5</v>
      </c>
    </row>
    <row r="52" spans="12:15" x14ac:dyDescent="0.45">
      <c r="L52" s="3">
        <v>50</v>
      </c>
      <c r="M52" s="3">
        <v>0.125</v>
      </c>
      <c r="N52">
        <f t="shared" si="0"/>
        <v>51</v>
      </c>
      <c r="O52">
        <f t="shared" si="1"/>
        <v>87.5</v>
      </c>
    </row>
    <row r="53" spans="12:15" x14ac:dyDescent="0.45">
      <c r="L53" s="3">
        <v>51</v>
      </c>
      <c r="M53" s="3">
        <v>0.125</v>
      </c>
      <c r="N53">
        <f t="shared" si="0"/>
        <v>52</v>
      </c>
      <c r="O53">
        <f t="shared" si="1"/>
        <v>87.5</v>
      </c>
    </row>
    <row r="54" spans="12:15" x14ac:dyDescent="0.45">
      <c r="L54" s="3">
        <v>52</v>
      </c>
      <c r="M54" s="3">
        <v>0.125</v>
      </c>
      <c r="N54">
        <f t="shared" si="0"/>
        <v>53</v>
      </c>
      <c r="O54">
        <f t="shared" si="1"/>
        <v>87.5</v>
      </c>
    </row>
    <row r="55" spans="12:15" x14ac:dyDescent="0.45">
      <c r="L55" s="3">
        <v>53</v>
      </c>
      <c r="M55" s="3">
        <v>0.125</v>
      </c>
      <c r="N55">
        <f t="shared" si="0"/>
        <v>54</v>
      </c>
      <c r="O55">
        <f t="shared" si="1"/>
        <v>87.5</v>
      </c>
    </row>
    <row r="56" spans="12:15" x14ac:dyDescent="0.45">
      <c r="L56" s="3">
        <v>54</v>
      </c>
      <c r="M56" s="3">
        <v>0.125</v>
      </c>
      <c r="N56">
        <f t="shared" si="0"/>
        <v>55</v>
      </c>
      <c r="O56">
        <f t="shared" si="1"/>
        <v>87.5</v>
      </c>
    </row>
    <row r="57" spans="12:15" x14ac:dyDescent="0.45">
      <c r="L57" s="3">
        <v>55</v>
      </c>
      <c r="M57" s="3">
        <v>0.125</v>
      </c>
      <c r="N57">
        <f t="shared" si="0"/>
        <v>56</v>
      </c>
      <c r="O57">
        <f t="shared" si="1"/>
        <v>87.5</v>
      </c>
    </row>
    <row r="58" spans="12:15" x14ac:dyDescent="0.45">
      <c r="L58" s="3">
        <v>56</v>
      </c>
      <c r="M58" s="3">
        <v>0.125</v>
      </c>
      <c r="N58">
        <f t="shared" si="0"/>
        <v>57</v>
      </c>
      <c r="O58">
        <f t="shared" si="1"/>
        <v>87.5</v>
      </c>
    </row>
    <row r="59" spans="12:15" x14ac:dyDescent="0.45">
      <c r="L59" s="3">
        <v>57</v>
      </c>
      <c r="M59" s="3">
        <v>0.125</v>
      </c>
      <c r="N59">
        <f t="shared" si="0"/>
        <v>58</v>
      </c>
      <c r="O59">
        <f t="shared" si="1"/>
        <v>87.5</v>
      </c>
    </row>
    <row r="60" spans="12:15" x14ac:dyDescent="0.45">
      <c r="L60" s="3">
        <v>58</v>
      </c>
      <c r="M60" s="3">
        <v>0.125</v>
      </c>
      <c r="N60">
        <f t="shared" si="0"/>
        <v>59</v>
      </c>
      <c r="O60">
        <f t="shared" si="1"/>
        <v>87.5</v>
      </c>
    </row>
    <row r="61" spans="12:15" x14ac:dyDescent="0.45">
      <c r="L61" s="3">
        <v>59</v>
      </c>
      <c r="M61" s="3">
        <v>0.125</v>
      </c>
      <c r="N61">
        <f t="shared" si="0"/>
        <v>60</v>
      </c>
      <c r="O61">
        <f t="shared" si="1"/>
        <v>87.5</v>
      </c>
    </row>
    <row r="62" spans="12:15" x14ac:dyDescent="0.45">
      <c r="L62" s="3">
        <v>60</v>
      </c>
      <c r="M62" s="3">
        <v>0.125</v>
      </c>
      <c r="N62">
        <f t="shared" si="0"/>
        <v>61</v>
      </c>
      <c r="O62">
        <f t="shared" si="1"/>
        <v>87.5</v>
      </c>
    </row>
    <row r="63" spans="12:15" x14ac:dyDescent="0.45">
      <c r="L63" s="3">
        <v>61</v>
      </c>
      <c r="M63" s="3">
        <v>0.125</v>
      </c>
      <c r="N63">
        <f t="shared" si="0"/>
        <v>62</v>
      </c>
      <c r="O63">
        <f t="shared" si="1"/>
        <v>87.5</v>
      </c>
    </row>
    <row r="64" spans="12:15" x14ac:dyDescent="0.45">
      <c r="L64" s="3">
        <v>62</v>
      </c>
      <c r="M64" s="3">
        <v>0.125</v>
      </c>
      <c r="N64">
        <f t="shared" si="0"/>
        <v>63</v>
      </c>
      <c r="O64">
        <f t="shared" si="1"/>
        <v>87.5</v>
      </c>
    </row>
    <row r="65" spans="12:15" x14ac:dyDescent="0.45">
      <c r="L65" s="3">
        <v>63</v>
      </c>
      <c r="M65" s="3">
        <v>0.125</v>
      </c>
      <c r="N65">
        <f t="shared" si="0"/>
        <v>64</v>
      </c>
      <c r="O65">
        <f t="shared" si="1"/>
        <v>87.5</v>
      </c>
    </row>
    <row r="66" spans="12:15" x14ac:dyDescent="0.45">
      <c r="L66" s="3">
        <v>64</v>
      </c>
      <c r="M66" s="3">
        <v>0.125</v>
      </c>
      <c r="N66">
        <f t="shared" si="0"/>
        <v>65</v>
      </c>
      <c r="O66">
        <f t="shared" si="1"/>
        <v>87.5</v>
      </c>
    </row>
    <row r="67" spans="12:15" x14ac:dyDescent="0.45">
      <c r="L67" s="3">
        <v>65</v>
      </c>
      <c r="M67" s="3">
        <v>0.125</v>
      </c>
      <c r="N67">
        <f t="shared" ref="N67:N118" si="2">1+L67</f>
        <v>66</v>
      </c>
      <c r="O67">
        <f t="shared" ref="O67:O118" si="3">100*(1-M67)</f>
        <v>87.5</v>
      </c>
    </row>
    <row r="68" spans="12:15" x14ac:dyDescent="0.45">
      <c r="L68" s="3">
        <v>66</v>
      </c>
      <c r="M68" s="3">
        <v>0.125</v>
      </c>
      <c r="N68">
        <f t="shared" si="2"/>
        <v>67</v>
      </c>
      <c r="O68">
        <f t="shared" si="3"/>
        <v>87.5</v>
      </c>
    </row>
    <row r="69" spans="12:15" x14ac:dyDescent="0.45">
      <c r="L69" s="3">
        <v>67</v>
      </c>
      <c r="M69" s="3">
        <v>0.125</v>
      </c>
      <c r="N69">
        <f t="shared" si="2"/>
        <v>68</v>
      </c>
      <c r="O69">
        <f t="shared" si="3"/>
        <v>87.5</v>
      </c>
    </row>
    <row r="70" spans="12:15" x14ac:dyDescent="0.45">
      <c r="L70" s="3">
        <v>68</v>
      </c>
      <c r="M70" s="3">
        <v>0.125</v>
      </c>
      <c r="N70">
        <f t="shared" si="2"/>
        <v>69</v>
      </c>
      <c r="O70">
        <f t="shared" si="3"/>
        <v>87.5</v>
      </c>
    </row>
    <row r="71" spans="12:15" x14ac:dyDescent="0.45">
      <c r="L71" s="3">
        <v>69</v>
      </c>
      <c r="M71" s="3">
        <v>0.125</v>
      </c>
      <c r="N71">
        <f t="shared" si="2"/>
        <v>70</v>
      </c>
      <c r="O71">
        <f t="shared" si="3"/>
        <v>87.5</v>
      </c>
    </row>
    <row r="72" spans="12:15" x14ac:dyDescent="0.45">
      <c r="L72" s="3">
        <v>70</v>
      </c>
      <c r="M72" s="3">
        <v>0.125</v>
      </c>
      <c r="N72">
        <f t="shared" si="2"/>
        <v>71</v>
      </c>
      <c r="O72">
        <f t="shared" si="3"/>
        <v>87.5</v>
      </c>
    </row>
    <row r="73" spans="12:15" x14ac:dyDescent="0.45">
      <c r="L73" s="3">
        <v>71</v>
      </c>
      <c r="M73" s="3">
        <v>0.125</v>
      </c>
      <c r="N73">
        <f t="shared" si="2"/>
        <v>72</v>
      </c>
      <c r="O73">
        <f t="shared" si="3"/>
        <v>87.5</v>
      </c>
    </row>
    <row r="74" spans="12:15" x14ac:dyDescent="0.45">
      <c r="L74" s="3">
        <v>72</v>
      </c>
      <c r="M74" s="3">
        <v>0.125</v>
      </c>
      <c r="N74">
        <f t="shared" si="2"/>
        <v>73</v>
      </c>
      <c r="O74">
        <f t="shared" si="3"/>
        <v>87.5</v>
      </c>
    </row>
    <row r="75" spans="12:15" x14ac:dyDescent="0.45">
      <c r="L75" s="3">
        <v>73</v>
      </c>
      <c r="M75" s="3">
        <v>0.125</v>
      </c>
      <c r="N75">
        <f t="shared" si="2"/>
        <v>74</v>
      </c>
      <c r="O75">
        <f t="shared" si="3"/>
        <v>87.5</v>
      </c>
    </row>
    <row r="76" spans="12:15" x14ac:dyDescent="0.45">
      <c r="L76" s="3">
        <v>74</v>
      </c>
      <c r="M76" s="3">
        <v>0.125</v>
      </c>
      <c r="N76">
        <f t="shared" si="2"/>
        <v>75</v>
      </c>
      <c r="O76">
        <f t="shared" si="3"/>
        <v>87.5</v>
      </c>
    </row>
    <row r="77" spans="12:15" x14ac:dyDescent="0.45">
      <c r="L77" s="3">
        <v>75</v>
      </c>
      <c r="M77" s="3">
        <v>0.125</v>
      </c>
      <c r="N77">
        <f t="shared" si="2"/>
        <v>76</v>
      </c>
      <c r="O77">
        <f t="shared" si="3"/>
        <v>87.5</v>
      </c>
    </row>
    <row r="78" spans="12:15" x14ac:dyDescent="0.45">
      <c r="L78" s="3">
        <v>76</v>
      </c>
      <c r="M78" s="3">
        <v>0.125</v>
      </c>
      <c r="N78">
        <f t="shared" si="2"/>
        <v>77</v>
      </c>
      <c r="O78">
        <f t="shared" si="3"/>
        <v>87.5</v>
      </c>
    </row>
    <row r="79" spans="12:15" x14ac:dyDescent="0.45">
      <c r="L79" s="3">
        <v>77</v>
      </c>
      <c r="M79" s="3">
        <v>0.125</v>
      </c>
      <c r="N79">
        <f t="shared" si="2"/>
        <v>78</v>
      </c>
      <c r="O79">
        <f t="shared" si="3"/>
        <v>87.5</v>
      </c>
    </row>
    <row r="80" spans="12:15" x14ac:dyDescent="0.45">
      <c r="L80" s="3">
        <v>78</v>
      </c>
      <c r="M80" s="3">
        <v>0.125</v>
      </c>
      <c r="N80">
        <f t="shared" si="2"/>
        <v>79</v>
      </c>
      <c r="O80">
        <f t="shared" si="3"/>
        <v>87.5</v>
      </c>
    </row>
    <row r="81" spans="12:15" x14ac:dyDescent="0.45">
      <c r="L81" s="3">
        <v>79</v>
      </c>
      <c r="M81" s="3">
        <v>0.125</v>
      </c>
      <c r="N81">
        <f t="shared" si="2"/>
        <v>80</v>
      </c>
      <c r="O81">
        <f t="shared" si="3"/>
        <v>87.5</v>
      </c>
    </row>
    <row r="82" spans="12:15" x14ac:dyDescent="0.45">
      <c r="L82" s="3">
        <v>80</v>
      </c>
      <c r="M82" s="3">
        <v>0.125</v>
      </c>
      <c r="N82">
        <f t="shared" si="2"/>
        <v>81</v>
      </c>
      <c r="O82">
        <f t="shared" si="3"/>
        <v>87.5</v>
      </c>
    </row>
    <row r="83" spans="12:15" x14ac:dyDescent="0.45">
      <c r="L83" s="3">
        <v>81</v>
      </c>
      <c r="M83" s="3">
        <v>0.125</v>
      </c>
      <c r="N83">
        <f t="shared" si="2"/>
        <v>82</v>
      </c>
      <c r="O83">
        <f t="shared" si="3"/>
        <v>87.5</v>
      </c>
    </row>
    <row r="84" spans="12:15" x14ac:dyDescent="0.45">
      <c r="L84" s="3">
        <v>82</v>
      </c>
      <c r="M84" s="3">
        <v>0.125</v>
      </c>
      <c r="N84">
        <f t="shared" si="2"/>
        <v>83</v>
      </c>
      <c r="O84">
        <f t="shared" si="3"/>
        <v>87.5</v>
      </c>
    </row>
    <row r="85" spans="12:15" x14ac:dyDescent="0.45">
      <c r="L85" s="3">
        <v>83</v>
      </c>
      <c r="M85" s="3">
        <v>0.125</v>
      </c>
      <c r="N85">
        <f t="shared" si="2"/>
        <v>84</v>
      </c>
      <c r="O85">
        <f t="shared" si="3"/>
        <v>87.5</v>
      </c>
    </row>
    <row r="86" spans="12:15" x14ac:dyDescent="0.45">
      <c r="L86" s="3">
        <v>84</v>
      </c>
      <c r="M86" s="3">
        <v>0.125</v>
      </c>
      <c r="N86">
        <f t="shared" si="2"/>
        <v>85</v>
      </c>
      <c r="O86">
        <f t="shared" si="3"/>
        <v>87.5</v>
      </c>
    </row>
    <row r="87" spans="12:15" x14ac:dyDescent="0.45">
      <c r="L87" s="3">
        <v>85</v>
      </c>
      <c r="M87" s="3">
        <v>0.125</v>
      </c>
      <c r="N87">
        <f t="shared" si="2"/>
        <v>86</v>
      </c>
      <c r="O87">
        <f t="shared" si="3"/>
        <v>87.5</v>
      </c>
    </row>
    <row r="88" spans="12:15" x14ac:dyDescent="0.45">
      <c r="L88" s="3">
        <v>86</v>
      </c>
      <c r="M88" s="3">
        <v>0.125</v>
      </c>
      <c r="N88">
        <f t="shared" si="2"/>
        <v>87</v>
      </c>
      <c r="O88">
        <f t="shared" si="3"/>
        <v>87.5</v>
      </c>
    </row>
    <row r="89" spans="12:15" x14ac:dyDescent="0.45">
      <c r="L89" s="3">
        <v>87</v>
      </c>
      <c r="M89" s="3">
        <v>0.125</v>
      </c>
      <c r="N89">
        <f t="shared" si="2"/>
        <v>88</v>
      </c>
      <c r="O89">
        <f t="shared" si="3"/>
        <v>87.5</v>
      </c>
    </row>
    <row r="90" spans="12:15" x14ac:dyDescent="0.45">
      <c r="L90" s="3">
        <v>88</v>
      </c>
      <c r="M90" s="3">
        <v>0.125</v>
      </c>
      <c r="N90">
        <f t="shared" si="2"/>
        <v>89</v>
      </c>
      <c r="O90">
        <f t="shared" si="3"/>
        <v>87.5</v>
      </c>
    </row>
    <row r="91" spans="12:15" x14ac:dyDescent="0.45">
      <c r="L91" s="3">
        <v>89</v>
      </c>
      <c r="M91" s="3">
        <v>0.125</v>
      </c>
      <c r="N91">
        <f t="shared" si="2"/>
        <v>90</v>
      </c>
      <c r="O91">
        <f t="shared" si="3"/>
        <v>87.5</v>
      </c>
    </row>
    <row r="92" spans="12:15" x14ac:dyDescent="0.45">
      <c r="L92" s="3">
        <v>90</v>
      </c>
      <c r="M92" s="3">
        <v>0.125</v>
      </c>
      <c r="N92">
        <f t="shared" si="2"/>
        <v>91</v>
      </c>
      <c r="O92">
        <f t="shared" si="3"/>
        <v>87.5</v>
      </c>
    </row>
    <row r="93" spans="12:15" x14ac:dyDescent="0.45">
      <c r="L93" s="3">
        <v>91</v>
      </c>
      <c r="M93" s="3">
        <v>0.125</v>
      </c>
      <c r="N93">
        <f t="shared" si="2"/>
        <v>92</v>
      </c>
      <c r="O93">
        <f t="shared" si="3"/>
        <v>87.5</v>
      </c>
    </row>
    <row r="94" spans="12:15" x14ac:dyDescent="0.45">
      <c r="L94" s="3">
        <v>92</v>
      </c>
      <c r="M94" s="3">
        <v>0.125</v>
      </c>
      <c r="N94">
        <f t="shared" si="2"/>
        <v>93</v>
      </c>
      <c r="O94">
        <f t="shared" si="3"/>
        <v>87.5</v>
      </c>
    </row>
    <row r="95" spans="12:15" x14ac:dyDescent="0.45">
      <c r="L95" s="3">
        <v>93</v>
      </c>
      <c r="M95" s="3">
        <v>0.125</v>
      </c>
      <c r="N95">
        <f t="shared" si="2"/>
        <v>94</v>
      </c>
      <c r="O95">
        <f t="shared" si="3"/>
        <v>87.5</v>
      </c>
    </row>
    <row r="96" spans="12:15" x14ac:dyDescent="0.45">
      <c r="L96" s="3">
        <v>94</v>
      </c>
      <c r="M96" s="3">
        <v>0.125</v>
      </c>
      <c r="N96">
        <f t="shared" si="2"/>
        <v>95</v>
      </c>
      <c r="O96">
        <f t="shared" si="3"/>
        <v>87.5</v>
      </c>
    </row>
    <row r="97" spans="12:15" x14ac:dyDescent="0.45">
      <c r="L97" s="3">
        <v>95</v>
      </c>
      <c r="M97" s="3">
        <v>0.125</v>
      </c>
      <c r="N97">
        <f t="shared" si="2"/>
        <v>96</v>
      </c>
      <c r="O97">
        <f t="shared" si="3"/>
        <v>87.5</v>
      </c>
    </row>
    <row r="98" spans="12:15" x14ac:dyDescent="0.45">
      <c r="L98" s="3">
        <v>96</v>
      </c>
      <c r="M98" s="3">
        <v>0.125</v>
      </c>
      <c r="N98">
        <f t="shared" si="2"/>
        <v>97</v>
      </c>
      <c r="O98">
        <f t="shared" si="3"/>
        <v>87.5</v>
      </c>
    </row>
    <row r="99" spans="12:15" x14ac:dyDescent="0.45">
      <c r="L99" s="3">
        <v>97</v>
      </c>
      <c r="M99" s="3">
        <v>0.125</v>
      </c>
      <c r="N99">
        <f t="shared" si="2"/>
        <v>98</v>
      </c>
      <c r="O99">
        <f t="shared" si="3"/>
        <v>87.5</v>
      </c>
    </row>
    <row r="100" spans="12:15" x14ac:dyDescent="0.45">
      <c r="L100" s="3">
        <v>98</v>
      </c>
      <c r="M100" s="3">
        <v>0.125</v>
      </c>
      <c r="N100">
        <f t="shared" si="2"/>
        <v>99</v>
      </c>
      <c r="O100">
        <f t="shared" si="3"/>
        <v>87.5</v>
      </c>
    </row>
    <row r="101" spans="12:15" x14ac:dyDescent="0.45">
      <c r="L101" s="3">
        <v>99</v>
      </c>
      <c r="M101" s="3">
        <v>0.125</v>
      </c>
      <c r="N101">
        <f t="shared" si="2"/>
        <v>100</v>
      </c>
      <c r="O101">
        <f t="shared" si="3"/>
        <v>87.5</v>
      </c>
    </row>
    <row r="102" spans="12:15" x14ac:dyDescent="0.45">
      <c r="L102" s="3" t="s">
        <v>150</v>
      </c>
      <c r="M102" s="3">
        <v>0.125</v>
      </c>
      <c r="N102" t="e">
        <f t="shared" si="2"/>
        <v>#VALUE!</v>
      </c>
      <c r="O102">
        <f t="shared" si="3"/>
        <v>87.5</v>
      </c>
    </row>
    <row r="103" spans="12:15" x14ac:dyDescent="0.45">
      <c r="L103" s="3" t="s">
        <v>150</v>
      </c>
      <c r="M103" s="3">
        <v>0.21875</v>
      </c>
      <c r="N103" t="e">
        <f t="shared" si="2"/>
        <v>#VALUE!</v>
      </c>
      <c r="O103">
        <f t="shared" si="3"/>
        <v>78.125</v>
      </c>
    </row>
    <row r="104" spans="12:15" x14ac:dyDescent="0.45">
      <c r="L104" s="3" t="s">
        <v>150</v>
      </c>
      <c r="M104" s="3">
        <v>0.171875</v>
      </c>
      <c r="N104" t="e">
        <f t="shared" si="2"/>
        <v>#VALUE!</v>
      </c>
      <c r="O104">
        <f t="shared" si="3"/>
        <v>82.8125</v>
      </c>
    </row>
    <row r="105" spans="12:15" x14ac:dyDescent="0.45">
      <c r="L105" s="3" t="s">
        <v>150</v>
      </c>
      <c r="M105" s="3">
        <v>0.25</v>
      </c>
      <c r="N105" t="e">
        <f t="shared" si="2"/>
        <v>#VALUE!</v>
      </c>
      <c r="O105">
        <f t="shared" si="3"/>
        <v>75</v>
      </c>
    </row>
    <row r="106" spans="12:15" x14ac:dyDescent="0.45">
      <c r="L106" s="3" t="s">
        <v>150</v>
      </c>
      <c r="M106" s="3">
        <v>0.25</v>
      </c>
      <c r="N106" t="e">
        <f t="shared" si="2"/>
        <v>#VALUE!</v>
      </c>
      <c r="O106">
        <f t="shared" si="3"/>
        <v>75</v>
      </c>
    </row>
    <row r="107" spans="12:15" x14ac:dyDescent="0.45">
      <c r="L107" s="3" t="s">
        <v>150</v>
      </c>
      <c r="M107" s="3">
        <v>0.234375</v>
      </c>
      <c r="N107" t="e">
        <f t="shared" si="2"/>
        <v>#VALUE!</v>
      </c>
      <c r="O107">
        <f t="shared" si="3"/>
        <v>76.5625</v>
      </c>
    </row>
    <row r="108" spans="12:15" x14ac:dyDescent="0.45">
      <c r="L108" s="3" t="s">
        <v>150</v>
      </c>
      <c r="M108" s="3">
        <v>0.25</v>
      </c>
      <c r="N108" t="e">
        <f t="shared" si="2"/>
        <v>#VALUE!</v>
      </c>
      <c r="O108">
        <f t="shared" si="3"/>
        <v>75</v>
      </c>
    </row>
    <row r="109" spans="12:15" x14ac:dyDescent="0.45">
      <c r="L109" s="3" t="s">
        <v>150</v>
      </c>
      <c r="M109" s="3">
        <v>0.25</v>
      </c>
      <c r="N109" t="e">
        <f t="shared" si="2"/>
        <v>#VALUE!</v>
      </c>
      <c r="O109">
        <f t="shared" si="3"/>
        <v>75</v>
      </c>
    </row>
    <row r="110" spans="12:15" x14ac:dyDescent="0.45">
      <c r="L110" s="3" t="s">
        <v>150</v>
      </c>
      <c r="M110" s="3">
        <v>0.1875</v>
      </c>
      <c r="N110" t="e">
        <f t="shared" si="2"/>
        <v>#VALUE!</v>
      </c>
      <c r="O110">
        <f t="shared" si="3"/>
        <v>81.25</v>
      </c>
    </row>
    <row r="111" spans="12:15" x14ac:dyDescent="0.45">
      <c r="L111" s="3" t="s">
        <v>150</v>
      </c>
      <c r="M111" s="3">
        <v>0.1875</v>
      </c>
      <c r="N111" t="e">
        <f t="shared" si="2"/>
        <v>#VALUE!</v>
      </c>
      <c r="O111">
        <f t="shared" si="3"/>
        <v>81.25</v>
      </c>
    </row>
    <row r="112" spans="12:15" x14ac:dyDescent="0.45">
      <c r="L112" s="3" t="s">
        <v>150</v>
      </c>
      <c r="M112" s="3">
        <v>0.265625</v>
      </c>
      <c r="N112" t="e">
        <f t="shared" si="2"/>
        <v>#VALUE!</v>
      </c>
      <c r="O112">
        <f t="shared" si="3"/>
        <v>73.4375</v>
      </c>
    </row>
    <row r="113" spans="12:15" x14ac:dyDescent="0.45">
      <c r="L113" s="3" t="s">
        <v>150</v>
      </c>
      <c r="M113" s="3">
        <v>0.1875</v>
      </c>
      <c r="N113" t="e">
        <f t="shared" si="2"/>
        <v>#VALUE!</v>
      </c>
      <c r="O113">
        <f t="shared" si="3"/>
        <v>81.25</v>
      </c>
    </row>
    <row r="114" spans="12:15" x14ac:dyDescent="0.45">
      <c r="L114" s="3" t="s">
        <v>150</v>
      </c>
      <c r="M114" s="3">
        <v>0.1875</v>
      </c>
      <c r="N114" t="e">
        <f t="shared" si="2"/>
        <v>#VALUE!</v>
      </c>
      <c r="O114">
        <f t="shared" si="3"/>
        <v>81.25</v>
      </c>
    </row>
    <row r="115" spans="12:15" x14ac:dyDescent="0.45">
      <c r="L115" s="3" t="s">
        <v>150</v>
      </c>
      <c r="M115" s="3">
        <v>0.28125</v>
      </c>
      <c r="N115" t="e">
        <f t="shared" si="2"/>
        <v>#VALUE!</v>
      </c>
      <c r="O115">
        <f t="shared" si="3"/>
        <v>71.875</v>
      </c>
    </row>
    <row r="116" spans="12:15" x14ac:dyDescent="0.45">
      <c r="L116" s="3" t="s">
        <v>150</v>
      </c>
      <c r="M116" s="3">
        <v>0.234375</v>
      </c>
      <c r="N116" t="e">
        <f t="shared" si="2"/>
        <v>#VALUE!</v>
      </c>
      <c r="O116">
        <f t="shared" si="3"/>
        <v>76.5625</v>
      </c>
    </row>
    <row r="117" spans="12:15" x14ac:dyDescent="0.45">
      <c r="L117" s="3" t="s">
        <v>150</v>
      </c>
      <c r="M117" s="3">
        <v>0.28125</v>
      </c>
      <c r="N117" t="e">
        <f t="shared" si="2"/>
        <v>#VALUE!</v>
      </c>
      <c r="O117">
        <f t="shared" si="3"/>
        <v>71.875</v>
      </c>
    </row>
    <row r="118" spans="12:15" x14ac:dyDescent="0.45">
      <c r="L118" s="3" t="s">
        <v>150</v>
      </c>
      <c r="M118" s="3">
        <v>0.21311475409836059</v>
      </c>
      <c r="N118" t="e">
        <f t="shared" si="2"/>
        <v>#VALUE!</v>
      </c>
      <c r="O118">
        <f t="shared" si="3"/>
        <v>78.688524590163951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M04</vt:lpstr>
      <vt:lpstr>F02</vt:lpstr>
      <vt:lpstr>F03</vt:lpstr>
      <vt:lpstr>M12</vt:lpstr>
      <vt:lpstr>M01</vt:lpstr>
      <vt:lpstr>M07</vt:lpstr>
      <vt:lpstr>M16</vt:lpstr>
      <vt:lpstr>M05</vt:lpstr>
      <vt:lpstr>M11</vt:lpstr>
      <vt:lpstr>F04</vt:lpstr>
      <vt:lpstr>M09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2022-09-28T08:06:10Z</dcterms:modified>
</cp:coreProperties>
</file>