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699F7E58-BEDC-42F9-A8B8-2BA9A5B2DB25}" xr6:coauthVersionLast="47" xr6:coauthVersionMax="47" xr10:uidLastSave="{00000000-0000-0000-0000-000000000000}"/>
  <bookViews>
    <workbookView xWindow="-98" yWindow="-98" windowWidth="20715" windowHeight="13155" activeTab="5" xr2:uid="{65B8B18D-9A80-4269-9189-9F5DDA7ECA5A}"/>
  </bookViews>
  <sheets>
    <sheet name="M04" sheetId="3" r:id="rId1"/>
    <sheet name="F02" sheetId="1" r:id="rId2"/>
    <sheet name="F03" sheetId="4" r:id="rId3"/>
    <sheet name="M12" sheetId="5" r:id="rId4"/>
    <sheet name="M01" sheetId="6" r:id="rId5"/>
    <sheet name="M07" sheetId="7" r:id="rId6"/>
    <sheet name="Sheet1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7" l="1"/>
  <c r="C14" i="7"/>
  <c r="C5" i="7"/>
  <c r="C86" i="6"/>
  <c r="C77" i="6"/>
  <c r="C68" i="6"/>
  <c r="C59" i="6"/>
  <c r="C50" i="6"/>
  <c r="C41" i="6"/>
  <c r="C32" i="6"/>
  <c r="C23" i="6"/>
  <c r="C14" i="6"/>
  <c r="C5" i="6"/>
  <c r="C86" i="5"/>
  <c r="C77" i="5"/>
  <c r="C68" i="5"/>
  <c r="C59" i="5"/>
  <c r="C50" i="5"/>
  <c r="C41" i="5"/>
  <c r="C32" i="5"/>
  <c r="C23" i="5"/>
  <c r="C14" i="5"/>
  <c r="C5" i="5"/>
  <c r="C77" i="4"/>
  <c r="C68" i="4"/>
  <c r="C59" i="4"/>
  <c r="C50" i="4"/>
  <c r="C41" i="4"/>
  <c r="C32" i="4"/>
  <c r="C23" i="4"/>
  <c r="C14" i="4"/>
  <c r="C5" i="4"/>
  <c r="C5" i="3"/>
  <c r="C59" i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<sst xmlns="http://schemas.openxmlformats.org/spreadsheetml/2006/main" count="181" uniqueCount="89">
  <si>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</si>
  <si>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</si>
  <si>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</si>
  <si>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</si>
  <si>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</si>
  <si>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</si>
  <si>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</si>
  <si>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</si>
  <si>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</si>
  <si>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</si>
  <si>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</si>
  <si>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</si>
  <si>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</si>
  <si>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</si>
  <si>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</si>
  <si>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</si>
  <si>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</si>
  <si>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</si>
  <si>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</si>
  <si>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</si>
  <si>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</si>
  <si>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</si>
  <si>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</si>
  <si>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</si>
  <si>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</si>
  <si>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</si>
  <si>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</si>
  <si>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M04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</si>
  <si>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Very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</si>
  <si>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10.94</t>
    </r>
  </si>
  <si>
    <t>M04_E1.h5</t>
  </si>
  <si>
    <t>M04_E12.h5</t>
  </si>
  <si>
    <t>M04_E123</t>
  </si>
  <si>
    <t>M04_E1234</t>
  </si>
  <si>
    <t>M04_E12345</t>
  </si>
  <si>
    <t>M04_TE</t>
  </si>
  <si>
    <t>M04_T3+D123</t>
  </si>
  <si>
    <t>M04_T3+D12</t>
  </si>
  <si>
    <t>M04_T3+D1</t>
  </si>
  <si>
    <t>Token Embeddings
+
Decoder 123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</si>
  <si>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F03</t>
    </r>
  </si>
  <si>
    <t>F03_TE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</si>
  <si>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32.47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</si>
  <si>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M12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</si>
  <si>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40.65</t>
    </r>
  </si>
  <si>
    <t>Decoder 3</t>
  </si>
  <si>
    <t>M12_E1.h5</t>
  </si>
  <si>
    <t>M12_E12.h5</t>
  </si>
  <si>
    <t>M12_E123</t>
  </si>
  <si>
    <t>M12_E1234</t>
  </si>
  <si>
    <t>M12_E12345</t>
  </si>
  <si>
    <t>M12_TE</t>
  </si>
  <si>
    <t>M12_T3+D123</t>
  </si>
  <si>
    <t>M12_T3+D12</t>
  </si>
  <si>
    <t>M12_D3</t>
  </si>
  <si>
    <t>M12_T3+D1</t>
  </si>
  <si>
    <t>F02_E1.h5</t>
  </si>
  <si>
    <t>F02_E12.h5</t>
  </si>
  <si>
    <t>F02_E123</t>
  </si>
  <si>
    <t>F02_E1234</t>
  </si>
  <si>
    <t>F02_E12345</t>
  </si>
  <si>
    <t>F02_t3</t>
  </si>
  <si>
    <t>F02_T3+D123</t>
  </si>
  <si>
    <t>F02_T3+D12</t>
  </si>
  <si>
    <t>F02_T3+D1</t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</si>
  <si>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28.37</t>
    </r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</si>
  <si>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M01</t>
    </r>
  </si>
  <si>
    <t>M01_E1.h5</t>
  </si>
  <si>
    <t>M01_E12.h5</t>
  </si>
  <si>
    <t>M01_E123</t>
  </si>
  <si>
    <t>M01_E1234</t>
  </si>
  <si>
    <t>M01_E12345</t>
  </si>
  <si>
    <t>M01_TE</t>
  </si>
  <si>
    <t>M01_T3+D123</t>
  </si>
  <si>
    <t>M01_T3+D12</t>
  </si>
  <si>
    <t>M01_T3+D1</t>
  </si>
  <si>
    <t>M01_D3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</si>
  <si>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M07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</si>
  <si>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69.46</t>
    </r>
  </si>
  <si>
    <t>M07_E1.h5</t>
  </si>
  <si>
    <t>M07_E12.h5</t>
  </si>
  <si>
    <t>M07_E123</t>
  </si>
  <si>
    <t>M07_E1234</t>
  </si>
  <si>
    <t>M07_E12345</t>
  </si>
  <si>
    <t>M07_TE</t>
  </si>
  <si>
    <t>M07_T3+D123</t>
  </si>
  <si>
    <t>M07_T3+D12</t>
  </si>
  <si>
    <t>M07_T3+D1</t>
  </si>
  <si>
    <t>&lt;__main__.DisplayOutputs object at 0x7fdcf0507e50&gt;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</si>
</sst>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6.25</c:v>
                </c:pt>
                <c:pt idx="1">
                  <c:v>10.9375</c:v>
                </c:pt>
                <c:pt idx="2">
                  <c:v>10.9375</c:v>
                </c:pt>
                <c:pt idx="3">
                  <c:v>14.0625</c:v>
                </c:pt>
                <c:pt idx="4">
                  <c:v>17.1875</c:v>
                </c:pt>
                <c:pt idx="5">
                  <c:v>18.75</c:v>
                </c:pt>
                <c:pt idx="6">
                  <c:v>20.3125</c:v>
                </c:pt>
                <c:pt idx="7">
                  <c:v>28.125</c:v>
                </c:pt>
                <c:pt idx="8">
                  <c:v>23.4375</c:v>
                </c:pt>
                <c:pt idx="9">
                  <c:v>23.4375</c:v>
                </c:pt>
                <c:pt idx="10">
                  <c:v>23.4375</c:v>
                </c:pt>
                <c:pt idx="11">
                  <c:v>34.375</c:v>
                </c:pt>
                <c:pt idx="12">
                  <c:v>29.6875</c:v>
                </c:pt>
                <c:pt idx="13">
                  <c:v>35.9375</c:v>
                </c:pt>
                <c:pt idx="14">
                  <c:v>37.5</c:v>
                </c:pt>
                <c:pt idx="15">
                  <c:v>37.5</c:v>
                </c:pt>
                <c:pt idx="16">
                  <c:v>45.3125</c:v>
                </c:pt>
                <c:pt idx="17">
                  <c:v>46.875</c:v>
                </c:pt>
                <c:pt idx="18">
                  <c:v>48.4375</c:v>
                </c:pt>
                <c:pt idx="19">
                  <c:v>43.75</c:v>
                </c:pt>
                <c:pt idx="20">
                  <c:v>45.3125</c:v>
                </c:pt>
                <c:pt idx="21">
                  <c:v>43.75</c:v>
                </c:pt>
                <c:pt idx="22">
                  <c:v>43.75</c:v>
                </c:pt>
                <c:pt idx="23">
                  <c:v>43.75</c:v>
                </c:pt>
                <c:pt idx="24">
                  <c:v>43.75</c:v>
                </c:pt>
                <c:pt idx="25">
                  <c:v>43.75</c:v>
                </c:pt>
                <c:pt idx="26">
                  <c:v>42.1875</c:v>
                </c:pt>
                <c:pt idx="27">
                  <c:v>42.1875</c:v>
                </c:pt>
                <c:pt idx="28">
                  <c:v>42.1875</c:v>
                </c:pt>
                <c:pt idx="29">
                  <c:v>43.75</c:v>
                </c:pt>
                <c:pt idx="30">
                  <c:v>43.75</c:v>
                </c:pt>
                <c:pt idx="31">
                  <c:v>42.1875</c:v>
                </c:pt>
                <c:pt idx="32">
                  <c:v>42.1875</c:v>
                </c:pt>
                <c:pt idx="33">
                  <c:v>43.75</c:v>
                </c:pt>
                <c:pt idx="34">
                  <c:v>43.75</c:v>
                </c:pt>
                <c:pt idx="35">
                  <c:v>43.75</c:v>
                </c:pt>
                <c:pt idx="36">
                  <c:v>43.75</c:v>
                </c:pt>
                <c:pt idx="37">
                  <c:v>43.75</c:v>
                </c:pt>
                <c:pt idx="38">
                  <c:v>43.75</c:v>
                </c:pt>
                <c:pt idx="39">
                  <c:v>43.75</c:v>
                </c:pt>
                <c:pt idx="40">
                  <c:v>43.75</c:v>
                </c:pt>
                <c:pt idx="41">
                  <c:v>43.75</c:v>
                </c:pt>
                <c:pt idx="42">
                  <c:v>43.75</c:v>
                </c:pt>
                <c:pt idx="43">
                  <c:v>43.75</c:v>
                </c:pt>
                <c:pt idx="44">
                  <c:v>43.75</c:v>
                </c:pt>
                <c:pt idx="45">
                  <c:v>43.75</c:v>
                </c:pt>
                <c:pt idx="46">
                  <c:v>43.75</c:v>
                </c:pt>
                <c:pt idx="47">
                  <c:v>43.75</c:v>
                </c:pt>
                <c:pt idx="48">
                  <c:v>43.75</c:v>
                </c:pt>
                <c:pt idx="49">
                  <c:v>43.75</c:v>
                </c:pt>
                <c:pt idx="50">
                  <c:v>43.75</c:v>
                </c:pt>
                <c:pt idx="51">
                  <c:v>43.75</c:v>
                </c:pt>
                <c:pt idx="52">
                  <c:v>43.75</c:v>
                </c:pt>
                <c:pt idx="53">
                  <c:v>43.75</c:v>
                </c:pt>
                <c:pt idx="54">
                  <c:v>43.75</c:v>
                </c:pt>
                <c:pt idx="55">
                  <c:v>43.75</c:v>
                </c:pt>
                <c:pt idx="56">
                  <c:v>43.75</c:v>
                </c:pt>
                <c:pt idx="57">
                  <c:v>43.75</c:v>
                </c:pt>
                <c:pt idx="58">
                  <c:v>43.75</c:v>
                </c:pt>
                <c:pt idx="59">
                  <c:v>43.75</c:v>
                </c:pt>
                <c:pt idx="60">
                  <c:v>43.75</c:v>
                </c:pt>
                <c:pt idx="61">
                  <c:v>43.75</c:v>
                </c:pt>
                <c:pt idx="62">
                  <c:v>43.75</c:v>
                </c:pt>
                <c:pt idx="63">
                  <c:v>43.75</c:v>
                </c:pt>
                <c:pt idx="64">
                  <c:v>42.1875</c:v>
                </c:pt>
                <c:pt idx="65">
                  <c:v>42.1875</c:v>
                </c:pt>
                <c:pt idx="66">
                  <c:v>42.1875</c:v>
                </c:pt>
                <c:pt idx="67">
                  <c:v>42.1875</c:v>
                </c:pt>
                <c:pt idx="68">
                  <c:v>40.625</c:v>
                </c:pt>
                <c:pt idx="69">
                  <c:v>40.625</c:v>
                </c:pt>
                <c:pt idx="70">
                  <c:v>40.625</c:v>
                </c:pt>
                <c:pt idx="71">
                  <c:v>40.625</c:v>
                </c:pt>
                <c:pt idx="72">
                  <c:v>40.625</c:v>
                </c:pt>
                <c:pt idx="73">
                  <c:v>40.625</c:v>
                </c:pt>
                <c:pt idx="74">
                  <c:v>40.625</c:v>
                </c:pt>
                <c:pt idx="75">
                  <c:v>40.625</c:v>
                </c:pt>
                <c:pt idx="76">
                  <c:v>40.625</c:v>
                </c:pt>
                <c:pt idx="77">
                  <c:v>40.625</c:v>
                </c:pt>
                <c:pt idx="78">
                  <c:v>40.625</c:v>
                </c:pt>
                <c:pt idx="79">
                  <c:v>40.625</c:v>
                </c:pt>
                <c:pt idx="80">
                  <c:v>40.625</c:v>
                </c:pt>
                <c:pt idx="81">
                  <c:v>40.625</c:v>
                </c:pt>
                <c:pt idx="82">
                  <c:v>40.625</c:v>
                </c:pt>
                <c:pt idx="83">
                  <c:v>40.625</c:v>
                </c:pt>
                <c:pt idx="84">
                  <c:v>40.625</c:v>
                </c:pt>
                <c:pt idx="85">
                  <c:v>40.625</c:v>
                </c:pt>
                <c:pt idx="86">
                  <c:v>40.625</c:v>
                </c:pt>
                <c:pt idx="87">
                  <c:v>40.625</c:v>
                </c:pt>
                <c:pt idx="88">
                  <c:v>40.625</c:v>
                </c:pt>
                <c:pt idx="89">
                  <c:v>40.625</c:v>
                </c:pt>
                <c:pt idx="90">
                  <c:v>40.625</c:v>
                </c:pt>
                <c:pt idx="91">
                  <c:v>40.625</c:v>
                </c:pt>
                <c:pt idx="92">
                  <c:v>40.625</c:v>
                </c:pt>
                <c:pt idx="93">
                  <c:v>40.625</c:v>
                </c:pt>
                <c:pt idx="94">
                  <c:v>40.625</c:v>
                </c:pt>
                <c:pt idx="95">
                  <c:v>40.625</c:v>
                </c:pt>
                <c:pt idx="96">
                  <c:v>40.625</c:v>
                </c:pt>
                <c:pt idx="97">
                  <c:v>40.625</c:v>
                </c:pt>
                <c:pt idx="98">
                  <c:v>40.625</c:v>
                </c:pt>
                <c:pt idx="99">
                  <c:v>40.625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6.png"/><Relationship Id="rId13" Type="http://schemas.openxmlformats.org/officeDocument/2006/relationships/image" Target="../media/image31.png"/><Relationship Id="rId18" Type="http://schemas.openxmlformats.org/officeDocument/2006/relationships/image" Target="../media/image36.png"/><Relationship Id="rId3" Type="http://schemas.openxmlformats.org/officeDocument/2006/relationships/image" Target="../media/image21.png"/><Relationship Id="rId7" Type="http://schemas.openxmlformats.org/officeDocument/2006/relationships/image" Target="../media/image25.png"/><Relationship Id="rId12" Type="http://schemas.openxmlformats.org/officeDocument/2006/relationships/image" Target="../media/image30.png"/><Relationship Id="rId17" Type="http://schemas.openxmlformats.org/officeDocument/2006/relationships/image" Target="../media/image35.png"/><Relationship Id="rId2" Type="http://schemas.openxmlformats.org/officeDocument/2006/relationships/image" Target="../media/image20.png"/><Relationship Id="rId16" Type="http://schemas.openxmlformats.org/officeDocument/2006/relationships/image" Target="../media/image34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11" Type="http://schemas.openxmlformats.org/officeDocument/2006/relationships/image" Target="../media/image29.png"/><Relationship Id="rId5" Type="http://schemas.openxmlformats.org/officeDocument/2006/relationships/image" Target="../media/image23.png"/><Relationship Id="rId15" Type="http://schemas.openxmlformats.org/officeDocument/2006/relationships/image" Target="../media/image33.png"/><Relationship Id="rId10" Type="http://schemas.openxmlformats.org/officeDocument/2006/relationships/image" Target="../media/image28.png"/><Relationship Id="rId4" Type="http://schemas.openxmlformats.org/officeDocument/2006/relationships/image" Target="../media/image22.png"/><Relationship Id="rId9" Type="http://schemas.openxmlformats.org/officeDocument/2006/relationships/image" Target="../media/image27.png"/><Relationship Id="rId14" Type="http://schemas.openxmlformats.org/officeDocument/2006/relationships/image" Target="../media/image3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62.png"/><Relationship Id="rId13" Type="http://schemas.openxmlformats.org/officeDocument/2006/relationships/image" Target="../media/image67.png"/><Relationship Id="rId18" Type="http://schemas.openxmlformats.org/officeDocument/2006/relationships/image" Target="../media/image72.png"/><Relationship Id="rId3" Type="http://schemas.openxmlformats.org/officeDocument/2006/relationships/image" Target="../media/image57.png"/><Relationship Id="rId7" Type="http://schemas.openxmlformats.org/officeDocument/2006/relationships/image" Target="../media/image61.png"/><Relationship Id="rId12" Type="http://schemas.openxmlformats.org/officeDocument/2006/relationships/image" Target="../media/image66.png"/><Relationship Id="rId17" Type="http://schemas.openxmlformats.org/officeDocument/2006/relationships/image" Target="../media/image71.png"/><Relationship Id="rId2" Type="http://schemas.openxmlformats.org/officeDocument/2006/relationships/image" Target="../media/image56.png"/><Relationship Id="rId16" Type="http://schemas.openxmlformats.org/officeDocument/2006/relationships/image" Target="../media/image70.png"/><Relationship Id="rId20" Type="http://schemas.openxmlformats.org/officeDocument/2006/relationships/image" Target="../media/image74.png"/><Relationship Id="rId1" Type="http://schemas.openxmlformats.org/officeDocument/2006/relationships/image" Target="../media/image55.png"/><Relationship Id="rId6" Type="http://schemas.openxmlformats.org/officeDocument/2006/relationships/image" Target="../media/image60.png"/><Relationship Id="rId11" Type="http://schemas.openxmlformats.org/officeDocument/2006/relationships/image" Target="../media/image65.png"/><Relationship Id="rId5" Type="http://schemas.openxmlformats.org/officeDocument/2006/relationships/image" Target="../media/image59.png"/><Relationship Id="rId15" Type="http://schemas.openxmlformats.org/officeDocument/2006/relationships/image" Target="../media/image69.png"/><Relationship Id="rId10" Type="http://schemas.openxmlformats.org/officeDocument/2006/relationships/image" Target="../media/image64.png"/><Relationship Id="rId19" Type="http://schemas.openxmlformats.org/officeDocument/2006/relationships/image" Target="../media/image73.png"/><Relationship Id="rId4" Type="http://schemas.openxmlformats.org/officeDocument/2006/relationships/image" Target="../media/image58.png"/><Relationship Id="rId9" Type="http://schemas.openxmlformats.org/officeDocument/2006/relationships/image" Target="../media/image63.png"/><Relationship Id="rId14" Type="http://schemas.openxmlformats.org/officeDocument/2006/relationships/image" Target="../media/image6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82.png"/><Relationship Id="rId13" Type="http://schemas.openxmlformats.org/officeDocument/2006/relationships/image" Target="../media/image87.png"/><Relationship Id="rId18" Type="http://schemas.openxmlformats.org/officeDocument/2006/relationships/image" Target="../media/image92.png"/><Relationship Id="rId3" Type="http://schemas.openxmlformats.org/officeDocument/2006/relationships/image" Target="../media/image77.png"/><Relationship Id="rId7" Type="http://schemas.openxmlformats.org/officeDocument/2006/relationships/image" Target="../media/image81.png"/><Relationship Id="rId12" Type="http://schemas.openxmlformats.org/officeDocument/2006/relationships/image" Target="../media/image86.png"/><Relationship Id="rId17" Type="http://schemas.openxmlformats.org/officeDocument/2006/relationships/image" Target="../media/image91.png"/><Relationship Id="rId2" Type="http://schemas.openxmlformats.org/officeDocument/2006/relationships/image" Target="../media/image76.png"/><Relationship Id="rId16" Type="http://schemas.openxmlformats.org/officeDocument/2006/relationships/image" Target="../media/image90.png"/><Relationship Id="rId20" Type="http://schemas.openxmlformats.org/officeDocument/2006/relationships/image" Target="../media/image94.png"/><Relationship Id="rId1" Type="http://schemas.openxmlformats.org/officeDocument/2006/relationships/image" Target="../media/image75.png"/><Relationship Id="rId6" Type="http://schemas.openxmlformats.org/officeDocument/2006/relationships/image" Target="../media/image80.png"/><Relationship Id="rId11" Type="http://schemas.openxmlformats.org/officeDocument/2006/relationships/image" Target="../media/image85.png"/><Relationship Id="rId5" Type="http://schemas.openxmlformats.org/officeDocument/2006/relationships/image" Target="../media/image79.png"/><Relationship Id="rId15" Type="http://schemas.openxmlformats.org/officeDocument/2006/relationships/image" Target="../media/image89.png"/><Relationship Id="rId10" Type="http://schemas.openxmlformats.org/officeDocument/2006/relationships/image" Target="../media/image84.png"/><Relationship Id="rId19" Type="http://schemas.openxmlformats.org/officeDocument/2006/relationships/image" Target="../media/image93.png"/><Relationship Id="rId4" Type="http://schemas.openxmlformats.org/officeDocument/2006/relationships/image" Target="../media/image78.png"/><Relationship Id="rId9" Type="http://schemas.openxmlformats.org/officeDocument/2006/relationships/image" Target="../media/image83.png"/><Relationship Id="rId14" Type="http://schemas.openxmlformats.org/officeDocument/2006/relationships/image" Target="../media/image88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7.png"/><Relationship Id="rId2" Type="http://schemas.openxmlformats.org/officeDocument/2006/relationships/image" Target="../media/image96.png"/><Relationship Id="rId1" Type="http://schemas.openxmlformats.org/officeDocument/2006/relationships/image" Target="../media/image95.png"/><Relationship Id="rId6" Type="http://schemas.openxmlformats.org/officeDocument/2006/relationships/image" Target="../media/image100.png"/><Relationship Id="rId5" Type="http://schemas.openxmlformats.org/officeDocument/2006/relationships/image" Target="../media/image99.png"/><Relationship Id="rId4" Type="http://schemas.openxmlformats.org/officeDocument/2006/relationships/image" Target="../media/image98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176213</xdr:colOff>
      <xdr:row>4</xdr:row>
      <xdr:rowOff>90487</xdr:rowOff>
    </xdr:from>
    <xdr:to>
      <xdr:col>8</xdr:col>
      <xdr:colOff>481012</xdr:colOff>
      <xdr:row>12</xdr:row>
      <xdr:rowOff>66450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9D18D1-205F-1C2D-F93F-668EFB918E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67388" y="814387"/>
          <a:ext cx="2395537" cy="1423763"/>
        </a:xfrm>
        <a:prstGeom prst="rect">
          <a:avLst/>
        </a:prstGeom>
      </xdr:spPr>
    </xdr:pic>
    <xdr:clientData/>
  </xdr:twoCellAnchor>
  <xdr:twoCellAnchor editAs="oneCell">
    <xdr:from>
      <xdr:col>3</xdr:col>
      <xdr:colOff>173037</xdr:colOff>
      <xdr:row>4</xdr:row>
      <xdr:rowOff>47625</xdr:rowOff>
    </xdr:from>
    <xdr:to>
      <xdr:col>5</xdr:col>
      <xdr:colOff>561975</xdr:colOff>
      <xdr:row>12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5F542F-8A01-BDE9-C01E-D3AFE3BE0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3450" y="771525"/>
          <a:ext cx="2032000" cy="1524000"/>
        </a:xfrm>
        <a:prstGeom prst="rect">
          <a:avLst/>
        </a:prstGeom>
      </xdr:spPr>
    </xdr:pic>
    <xdr:clientData/>
  </xdr:twoCellAnchor>
  <xdr:twoCellAnchor editAs="oneCell">
    <xdr:from>
      <xdr:col>6</xdr:col>
      <xdr:colOff>91909</xdr:colOff>
      <xdr:row>13</xdr:row>
      <xdr:rowOff>91908</xdr:rowOff>
    </xdr:from>
    <xdr:to>
      <xdr:col>8</xdr:col>
      <xdr:colOff>476248</xdr:colOff>
      <xdr:row>21</xdr:row>
      <xdr:rowOff>111461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FF7A9C6-2FB1-BDC1-BB02-D120BE4E8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89935" y="2481513"/>
          <a:ext cx="2481511" cy="1490080"/>
        </a:xfrm>
        <a:prstGeom prst="rect">
          <a:avLst/>
        </a:prstGeom>
      </xdr:spPr>
    </xdr:pic>
    <xdr:clientData/>
  </xdr:twoCellAnchor>
  <xdr:twoCellAnchor editAs="oneCell">
    <xdr:from>
      <xdr:col>3</xdr:col>
      <xdr:colOff>181030</xdr:colOff>
      <xdr:row>13</xdr:row>
      <xdr:rowOff>108618</xdr:rowOff>
    </xdr:from>
    <xdr:to>
      <xdr:col>5</xdr:col>
      <xdr:colOff>495747</xdr:colOff>
      <xdr:row>21</xdr:row>
      <xdr:rowOff>108618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682DDE-56F8-2ED4-A88D-2801CA2F3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1360" y="2498223"/>
          <a:ext cx="1960703" cy="1470527"/>
        </a:xfrm>
        <a:prstGeom prst="rect">
          <a:avLst/>
        </a:prstGeom>
      </xdr:spPr>
    </xdr:pic>
    <xdr:clientData/>
  </xdr:twoCellAnchor>
  <xdr:twoCellAnchor editAs="oneCell">
    <xdr:from>
      <xdr:col>6</xdr:col>
      <xdr:colOff>185567</xdr:colOff>
      <xdr:row>22</xdr:row>
      <xdr:rowOff>125328</xdr:rowOff>
    </xdr:from>
    <xdr:to>
      <xdr:col>8</xdr:col>
      <xdr:colOff>459538</xdr:colOff>
      <xdr:row>30</xdr:row>
      <xdr:rowOff>38432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640BB20-4FB8-5CB9-977A-1D1853910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83593" y="4169275"/>
          <a:ext cx="2371143" cy="1383631"/>
        </a:xfrm>
        <a:prstGeom prst="rect">
          <a:avLst/>
        </a:prstGeom>
      </xdr:spPr>
    </xdr:pic>
    <xdr:clientData/>
  </xdr:twoCellAnchor>
  <xdr:twoCellAnchor editAs="oneCell">
    <xdr:from>
      <xdr:col>3</xdr:col>
      <xdr:colOff>138515</xdr:colOff>
      <xdr:row>22</xdr:row>
      <xdr:rowOff>116973</xdr:rowOff>
    </xdr:from>
    <xdr:to>
      <xdr:col>5</xdr:col>
      <xdr:colOff>392697</xdr:colOff>
      <xdr:row>30</xdr:row>
      <xdr:rowOff>75957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5A69B55-40A4-1EB0-69C3-D6716E6F8D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8845" y="4160920"/>
          <a:ext cx="1900168" cy="1429511"/>
        </a:xfrm>
        <a:prstGeom prst="rect">
          <a:avLst/>
        </a:prstGeom>
      </xdr:spPr>
    </xdr:pic>
    <xdr:clientData/>
  </xdr:twoCellAnchor>
  <xdr:twoCellAnchor editAs="oneCell">
    <xdr:from>
      <xdr:col>6</xdr:col>
      <xdr:colOff>211667</xdr:colOff>
      <xdr:row>31</xdr:row>
      <xdr:rowOff>116416</xdr:rowOff>
    </xdr:from>
    <xdr:to>
      <xdr:col>8</xdr:col>
      <xdr:colOff>539750</xdr:colOff>
      <xdr:row>39</xdr:row>
      <xdr:rowOff>96494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9783FC4-5C91-2750-30CB-B365A8DCF1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10251" y="5693834"/>
          <a:ext cx="2412999" cy="1419411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31</xdr:row>
      <xdr:rowOff>84666</xdr:rowOff>
    </xdr:from>
    <xdr:to>
      <xdr:col>5</xdr:col>
      <xdr:colOff>507999</xdr:colOff>
      <xdr:row>39</xdr:row>
      <xdr:rowOff>137582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285E25-F920-53F6-C1F0-CCAAAD1067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5662084"/>
          <a:ext cx="1989665" cy="1492249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40</xdr:row>
      <xdr:rowOff>63500</xdr:rowOff>
    </xdr:from>
    <xdr:to>
      <xdr:col>8</xdr:col>
      <xdr:colOff>398916</xdr:colOff>
      <xdr:row>48</xdr:row>
      <xdr:rowOff>74083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00046E3-6FA1-4D8C-DD03-37AF912EA3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62084" y="7260167"/>
          <a:ext cx="2420332" cy="1449916"/>
        </a:xfrm>
        <a:prstGeom prst="rect">
          <a:avLst/>
        </a:prstGeom>
      </xdr:spPr>
    </xdr:pic>
    <xdr:clientData/>
  </xdr:twoCellAnchor>
  <xdr:twoCellAnchor editAs="oneCell">
    <xdr:from>
      <xdr:col>3</xdr:col>
      <xdr:colOff>137583</xdr:colOff>
      <xdr:row>40</xdr:row>
      <xdr:rowOff>116417</xdr:rowOff>
    </xdr:from>
    <xdr:to>
      <xdr:col>5</xdr:col>
      <xdr:colOff>359834</xdr:colOff>
      <xdr:row>48</xdr:row>
      <xdr:rowOff>74084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A064442-84FE-4DA7-14AE-F9680BA6A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50167" y="7313084"/>
          <a:ext cx="1862667" cy="1397000"/>
        </a:xfrm>
        <a:prstGeom prst="rect">
          <a:avLst/>
        </a:prstGeom>
      </xdr:spPr>
    </xdr:pic>
    <xdr:clientData/>
  </xdr:twoCellAnchor>
  <xdr:twoCellAnchor editAs="oneCell">
    <xdr:from>
      <xdr:col>6</xdr:col>
      <xdr:colOff>84667</xdr:colOff>
      <xdr:row>49</xdr:row>
      <xdr:rowOff>31751</xdr:rowOff>
    </xdr:from>
    <xdr:to>
      <xdr:col>8</xdr:col>
      <xdr:colOff>635000</xdr:colOff>
      <xdr:row>57</xdr:row>
      <xdr:rowOff>146540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A3DF23D-66FE-FA39-CA88-D0FB29038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683251" y="8847669"/>
          <a:ext cx="2635249" cy="1554122"/>
        </a:xfrm>
        <a:prstGeom prst="rect">
          <a:avLst/>
        </a:prstGeom>
      </xdr:spPr>
    </xdr:pic>
    <xdr:clientData/>
  </xdr:twoCellAnchor>
  <xdr:twoCellAnchor editAs="oneCell">
    <xdr:from>
      <xdr:col>3</xdr:col>
      <xdr:colOff>148166</xdr:colOff>
      <xdr:row>49</xdr:row>
      <xdr:rowOff>52916</xdr:rowOff>
    </xdr:from>
    <xdr:to>
      <xdr:col>5</xdr:col>
      <xdr:colOff>486833</xdr:colOff>
      <xdr:row>57</xdr:row>
      <xdr:rowOff>97895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B58AFCA-7CC1-C865-EEFB-0CA24741CA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0750" y="8868834"/>
          <a:ext cx="1979083" cy="1484312"/>
        </a:xfrm>
        <a:prstGeom prst="rect">
          <a:avLst/>
        </a:prstGeom>
      </xdr:spPr>
    </xdr:pic>
    <xdr:clientData/>
  </xdr:twoCellAnchor>
  <xdr:twoCellAnchor editAs="oneCell">
    <xdr:from>
      <xdr:col>6</xdr:col>
      <xdr:colOff>42334</xdr:colOff>
      <xdr:row>58</xdr:row>
      <xdr:rowOff>52917</xdr:rowOff>
    </xdr:from>
    <xdr:to>
      <xdr:col>8</xdr:col>
      <xdr:colOff>513542</xdr:colOff>
      <xdr:row>66</xdr:row>
      <xdr:rowOff>127000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522AB67-3A5F-A805-B6A4-572CDBEBBB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640918" y="10488084"/>
          <a:ext cx="2556124" cy="1513416"/>
        </a:xfrm>
        <a:prstGeom prst="rect">
          <a:avLst/>
        </a:prstGeom>
      </xdr:spPr>
    </xdr:pic>
    <xdr:clientData/>
  </xdr:twoCellAnchor>
  <xdr:twoCellAnchor editAs="oneCell">
    <xdr:from>
      <xdr:col>3</xdr:col>
      <xdr:colOff>127000</xdr:colOff>
      <xdr:row>58</xdr:row>
      <xdr:rowOff>137583</xdr:rowOff>
    </xdr:from>
    <xdr:to>
      <xdr:col>5</xdr:col>
      <xdr:colOff>405695</xdr:colOff>
      <xdr:row>66</xdr:row>
      <xdr:rowOff>137583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9B7C66F-CB2E-653A-AA44-C5D7B3F6D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9584" y="10572750"/>
          <a:ext cx="1919111" cy="1439333"/>
        </a:xfrm>
        <a:prstGeom prst="rect">
          <a:avLst/>
        </a:prstGeom>
      </xdr:spPr>
    </xdr:pic>
    <xdr:clientData/>
  </xdr:twoCellAnchor>
  <xdr:twoCellAnchor editAs="oneCell">
    <xdr:from>
      <xdr:col>6</xdr:col>
      <xdr:colOff>148166</xdr:colOff>
      <xdr:row>67</xdr:row>
      <xdr:rowOff>74083</xdr:rowOff>
    </xdr:from>
    <xdr:to>
      <xdr:col>8</xdr:col>
      <xdr:colOff>560917</xdr:colOff>
      <xdr:row>75</xdr:row>
      <xdr:rowOff>112244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6274132-7DB2-1885-6777-2E262573F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746750" y="12128501"/>
          <a:ext cx="2497667" cy="1477494"/>
        </a:xfrm>
        <a:prstGeom prst="rect">
          <a:avLst/>
        </a:prstGeom>
      </xdr:spPr>
    </xdr:pic>
    <xdr:clientData/>
  </xdr:twoCellAnchor>
  <xdr:twoCellAnchor editAs="oneCell">
    <xdr:from>
      <xdr:col>3</xdr:col>
      <xdr:colOff>158750</xdr:colOff>
      <xdr:row>67</xdr:row>
      <xdr:rowOff>63501</xdr:rowOff>
    </xdr:from>
    <xdr:to>
      <xdr:col>5</xdr:col>
      <xdr:colOff>564443</xdr:colOff>
      <xdr:row>75</xdr:row>
      <xdr:rowOff>158750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A143F41-1478-73C2-D84F-FD0D20797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334" y="12117919"/>
          <a:ext cx="2046109" cy="1534582"/>
        </a:xfrm>
        <a:prstGeom prst="rect">
          <a:avLst/>
        </a:prstGeom>
      </xdr:spPr>
    </xdr:pic>
    <xdr:clientData/>
  </xdr:twoCellAnchor>
  <xdr:twoCellAnchor editAs="oneCell">
    <xdr:from>
      <xdr:col>6</xdr:col>
      <xdr:colOff>63500</xdr:colOff>
      <xdr:row>76</xdr:row>
      <xdr:rowOff>42334</xdr:rowOff>
    </xdr:from>
    <xdr:to>
      <xdr:col>8</xdr:col>
      <xdr:colOff>465667</xdr:colOff>
      <xdr:row>84</xdr:row>
      <xdr:rowOff>92905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F54A5B9-7996-0943-08F3-B91FB0650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662084" y="13716001"/>
          <a:ext cx="2487083" cy="1489904"/>
        </a:xfrm>
        <a:prstGeom prst="rect">
          <a:avLst/>
        </a:prstGeom>
      </xdr:spPr>
    </xdr:pic>
    <xdr:clientData/>
  </xdr:twoCellAnchor>
  <xdr:twoCellAnchor editAs="oneCell">
    <xdr:from>
      <xdr:col>3</xdr:col>
      <xdr:colOff>201083</xdr:colOff>
      <xdr:row>76</xdr:row>
      <xdr:rowOff>52918</xdr:rowOff>
    </xdr:from>
    <xdr:to>
      <xdr:col>5</xdr:col>
      <xdr:colOff>592667</xdr:colOff>
      <xdr:row>84</xdr:row>
      <xdr:rowOff>137585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48C2776D-CDBF-6FCA-D8FB-C96D2E17AB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13667" y="13726585"/>
          <a:ext cx="2032000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  <xdr:twoCellAnchor editAs="oneCell">
    <xdr:from>
      <xdr:col>6</xdr:col>
      <xdr:colOff>147078</xdr:colOff>
      <xdr:row>76</xdr:row>
      <xdr:rowOff>70037</xdr:rowOff>
    </xdr:from>
    <xdr:to>
      <xdr:col>8</xdr:col>
      <xdr:colOff>574301</xdr:colOff>
      <xdr:row>84</xdr:row>
      <xdr:rowOff>117110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AF16312-56D1-5F47-0A45-EC9ACDCFD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5546913" y="13909302"/>
          <a:ext cx="2514319" cy="1503837"/>
        </a:xfrm>
        <a:prstGeom prst="rect">
          <a:avLst/>
        </a:prstGeom>
      </xdr:spPr>
    </xdr:pic>
    <xdr:clientData/>
  </xdr:twoCellAnchor>
  <xdr:twoCellAnchor editAs="oneCell">
    <xdr:from>
      <xdr:col>3</xdr:col>
      <xdr:colOff>161084</xdr:colOff>
      <xdr:row>76</xdr:row>
      <xdr:rowOff>105055</xdr:rowOff>
    </xdr:from>
    <xdr:to>
      <xdr:col>5</xdr:col>
      <xdr:colOff>462241</xdr:colOff>
      <xdr:row>84</xdr:row>
      <xdr:rowOff>103304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E263DDE-FF5E-3570-6BC6-BEE30FA24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77721" y="13944320"/>
          <a:ext cx="1940017" cy="14550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567447</xdr:colOff>
      <xdr:row>4</xdr:row>
      <xdr:rowOff>141861</xdr:rowOff>
    </xdr:from>
    <xdr:to>
      <xdr:col>4</xdr:col>
      <xdr:colOff>628244</xdr:colOff>
      <xdr:row>12</xdr:row>
      <xdr:rowOff>20265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AB7B37-3F81-9A55-2F6F-381EF211A9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71304" y="871435"/>
          <a:ext cx="1783404" cy="1337553"/>
        </a:xfrm>
        <a:prstGeom prst="rect">
          <a:avLst/>
        </a:prstGeom>
      </xdr:spPr>
    </xdr:pic>
    <xdr:clientData/>
  </xdr:twoCellAnchor>
  <xdr:twoCellAnchor editAs="oneCell">
    <xdr:from>
      <xdr:col>6</xdr:col>
      <xdr:colOff>303989</xdr:colOff>
      <xdr:row>5</xdr:row>
      <xdr:rowOff>0</xdr:rowOff>
    </xdr:from>
    <xdr:to>
      <xdr:col>8</xdr:col>
      <xdr:colOff>374919</xdr:colOff>
      <xdr:row>11</xdr:row>
      <xdr:rowOff>171923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58E9701-BD05-1B77-2968-882EDF6E2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27474" y="911968"/>
          <a:ext cx="2158324" cy="1266285"/>
        </a:xfrm>
        <a:prstGeom prst="rect">
          <a:avLst/>
        </a:prstGeom>
      </xdr:spPr>
    </xdr:pic>
    <xdr:clientData/>
  </xdr:twoCellAnchor>
  <xdr:twoCellAnchor editAs="oneCell">
    <xdr:from>
      <xdr:col>3</xdr:col>
      <xdr:colOff>455984</xdr:colOff>
      <xdr:row>13</xdr:row>
      <xdr:rowOff>81064</xdr:rowOff>
    </xdr:from>
    <xdr:to>
      <xdr:col>5</xdr:col>
      <xdr:colOff>101329</xdr:colOff>
      <xdr:row>21</xdr:row>
      <xdr:rowOff>134262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82F5DB3-6B80-6EB3-7D2E-178A2C36EB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9841" y="2452181"/>
          <a:ext cx="2016462" cy="1512347"/>
        </a:xfrm>
        <a:prstGeom prst="rect">
          <a:avLst/>
        </a:prstGeom>
      </xdr:spPr>
    </xdr:pic>
    <xdr:clientData/>
  </xdr:twoCellAnchor>
  <xdr:twoCellAnchor editAs="oneCell">
    <xdr:from>
      <xdr:col>6</xdr:col>
      <xdr:colOff>222926</xdr:colOff>
      <xdr:row>13</xdr:row>
      <xdr:rowOff>121595</xdr:rowOff>
    </xdr:from>
    <xdr:to>
      <xdr:col>8</xdr:col>
      <xdr:colOff>466116</xdr:colOff>
      <xdr:row>21</xdr:row>
      <xdr:rowOff>68547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BEF7D33-E1A5-537F-A01D-F5DA03864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46411" y="2492712"/>
          <a:ext cx="2330584" cy="1406101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22</xdr:row>
      <xdr:rowOff>131729</xdr:rowOff>
    </xdr:from>
    <xdr:to>
      <xdr:col>8</xdr:col>
      <xdr:colOff>528772</xdr:colOff>
      <xdr:row>30</xdr:row>
      <xdr:rowOff>101330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615AFE-3190-B4F4-CE35-59FAB7DB9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26144" y="4144389"/>
          <a:ext cx="2413507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577580</xdr:colOff>
      <xdr:row>22</xdr:row>
      <xdr:rowOff>141862</xdr:rowOff>
    </xdr:from>
    <xdr:to>
      <xdr:col>5</xdr:col>
      <xdr:colOff>165504</xdr:colOff>
      <xdr:row>30</xdr:row>
      <xdr:rowOff>151994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89B9776-5ACF-8AAE-0E2E-F45A73521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437" y="4154522"/>
          <a:ext cx="1959041" cy="1469281"/>
        </a:xfrm>
        <a:prstGeom prst="rect">
          <a:avLst/>
        </a:prstGeom>
      </xdr:spPr>
    </xdr:pic>
    <xdr:clientData/>
  </xdr:twoCellAnchor>
  <xdr:twoCellAnchor editAs="oneCell">
    <xdr:from>
      <xdr:col>3</xdr:col>
      <xdr:colOff>618112</xdr:colOff>
      <xdr:row>31</xdr:row>
      <xdr:rowOff>121596</xdr:rowOff>
    </xdr:from>
    <xdr:to>
      <xdr:col>5</xdr:col>
      <xdr:colOff>121595</xdr:colOff>
      <xdr:row>39</xdr:row>
      <xdr:rowOff>68397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02B1C66-786C-0C3F-130E-BBF168795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1969" y="5775798"/>
          <a:ext cx="1874600" cy="1405950"/>
        </a:xfrm>
        <a:prstGeom prst="rect">
          <a:avLst/>
        </a:prstGeom>
      </xdr:spPr>
    </xdr:pic>
    <xdr:clientData/>
  </xdr:twoCellAnchor>
  <xdr:twoCellAnchor editAs="oneCell">
    <xdr:from>
      <xdr:col>6</xdr:col>
      <xdr:colOff>141861</xdr:colOff>
      <xdr:row>31</xdr:row>
      <xdr:rowOff>91195</xdr:rowOff>
    </xdr:from>
    <xdr:to>
      <xdr:col>8</xdr:col>
      <xdr:colOff>455983</xdr:colOff>
      <xdr:row>39</xdr:row>
      <xdr:rowOff>69533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8560D0F-BED9-BB4E-4023-D6F1349FA3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265346" y="5745397"/>
          <a:ext cx="2401516" cy="1437487"/>
        </a:xfrm>
        <a:prstGeom prst="rect">
          <a:avLst/>
        </a:prstGeom>
      </xdr:spPr>
    </xdr:pic>
    <xdr:clientData/>
  </xdr:twoCellAnchor>
  <xdr:twoCellAnchor editAs="oneCell">
    <xdr:from>
      <xdr:col>3</xdr:col>
      <xdr:colOff>445851</xdr:colOff>
      <xdr:row>40</xdr:row>
      <xdr:rowOff>60798</xdr:rowOff>
    </xdr:from>
    <xdr:to>
      <xdr:col>5</xdr:col>
      <xdr:colOff>172259</xdr:colOff>
      <xdr:row>48</xdr:row>
      <xdr:rowOff>174792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BF1217-0FF9-081D-A57F-AC675FCAB4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9708" y="7356543"/>
          <a:ext cx="2097525" cy="1573143"/>
        </a:xfrm>
        <a:prstGeom prst="rect">
          <a:avLst/>
        </a:prstGeom>
      </xdr:spPr>
    </xdr:pic>
    <xdr:clientData/>
  </xdr:twoCellAnchor>
  <xdr:twoCellAnchor editAs="oneCell">
    <xdr:from>
      <xdr:col>6</xdr:col>
      <xdr:colOff>202659</xdr:colOff>
      <xdr:row>40</xdr:row>
      <xdr:rowOff>111463</xdr:rowOff>
    </xdr:from>
    <xdr:to>
      <xdr:col>8</xdr:col>
      <xdr:colOff>537046</xdr:colOff>
      <xdr:row>48</xdr:row>
      <xdr:rowOff>89539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99D8F21-8881-1B4E-A3D6-AB79DBA2C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26144" y="7407208"/>
          <a:ext cx="2421781" cy="1437225"/>
        </a:xfrm>
        <a:prstGeom prst="rect">
          <a:avLst/>
        </a:prstGeom>
      </xdr:spPr>
    </xdr:pic>
    <xdr:clientData/>
  </xdr:twoCellAnchor>
  <xdr:twoCellAnchor editAs="oneCell">
    <xdr:from>
      <xdr:col>6</xdr:col>
      <xdr:colOff>243190</xdr:colOff>
      <xdr:row>49</xdr:row>
      <xdr:rowOff>151996</xdr:rowOff>
    </xdr:from>
    <xdr:to>
      <xdr:col>8</xdr:col>
      <xdr:colOff>409127</xdr:colOff>
      <xdr:row>57</xdr:row>
      <xdr:rowOff>40533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69C501-E9A3-46C1-3740-45E0B223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366675" y="9089283"/>
          <a:ext cx="2253331" cy="1347686"/>
        </a:xfrm>
        <a:prstGeom prst="rect">
          <a:avLst/>
        </a:prstGeom>
      </xdr:spPr>
    </xdr:pic>
    <xdr:clientData/>
  </xdr:twoCellAnchor>
  <xdr:twoCellAnchor editAs="oneCell">
    <xdr:from>
      <xdr:col>3</xdr:col>
      <xdr:colOff>503270</xdr:colOff>
      <xdr:row>49</xdr:row>
      <xdr:rowOff>10134</xdr:rowOff>
    </xdr:from>
    <xdr:to>
      <xdr:col>5</xdr:col>
      <xdr:colOff>192526</xdr:colOff>
      <xdr:row>57</xdr:row>
      <xdr:rowOff>96265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2D3AC40-2FED-AD1F-E037-C7FE3AB35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7127" y="8947421"/>
          <a:ext cx="2060373" cy="1545280"/>
        </a:xfrm>
        <a:prstGeom prst="rect">
          <a:avLst/>
        </a:prstGeom>
      </xdr:spPr>
    </xdr:pic>
    <xdr:clientData/>
  </xdr:twoCellAnchor>
  <xdr:twoCellAnchor editAs="oneCell">
    <xdr:from>
      <xdr:col>3</xdr:col>
      <xdr:colOff>739707</xdr:colOff>
      <xdr:row>58</xdr:row>
      <xdr:rowOff>121596</xdr:rowOff>
    </xdr:from>
    <xdr:to>
      <xdr:col>5</xdr:col>
      <xdr:colOff>324255</xdr:colOff>
      <xdr:row>66</xdr:row>
      <xdr:rowOff>129196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282EA67-3D2B-940E-68B5-FDBD35FED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3564" y="10700426"/>
          <a:ext cx="1955665" cy="1466749"/>
        </a:xfrm>
        <a:prstGeom prst="rect">
          <a:avLst/>
        </a:prstGeom>
      </xdr:spPr>
    </xdr:pic>
    <xdr:clientData/>
  </xdr:twoCellAnchor>
  <xdr:twoCellAnchor editAs="oneCell">
    <xdr:from>
      <xdr:col>6</xdr:col>
      <xdr:colOff>334388</xdr:colOff>
      <xdr:row>58</xdr:row>
      <xdr:rowOff>162128</xdr:rowOff>
    </xdr:from>
    <xdr:to>
      <xdr:col>8</xdr:col>
      <xdr:colOff>474214</xdr:colOff>
      <xdr:row>66</xdr:row>
      <xdr:rowOff>20266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2CE5C0C-7FCE-B154-9EC2-2C197EF29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457873" y="10740958"/>
          <a:ext cx="2227220" cy="1317287"/>
        </a:xfrm>
        <a:prstGeom prst="rect">
          <a:avLst/>
        </a:prstGeom>
      </xdr:spPr>
    </xdr:pic>
    <xdr:clientData/>
  </xdr:twoCellAnchor>
  <xdr:twoCellAnchor editAs="oneCell">
    <xdr:from>
      <xdr:col>3</xdr:col>
      <xdr:colOff>506649</xdr:colOff>
      <xdr:row>67</xdr:row>
      <xdr:rowOff>60799</xdr:rowOff>
    </xdr:from>
    <xdr:to>
      <xdr:col>5</xdr:col>
      <xdr:colOff>172260</xdr:colOff>
      <xdr:row>75</xdr:row>
      <xdr:rowOff>129196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2BF7AE6-6E1F-636F-CDCA-96C9D4BD6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0506" y="12281171"/>
          <a:ext cx="2036728" cy="1527546"/>
        </a:xfrm>
        <a:prstGeom prst="rect">
          <a:avLst/>
        </a:prstGeom>
      </xdr:spPr>
    </xdr:pic>
    <xdr:clientData/>
  </xdr:twoCellAnchor>
  <xdr:twoCellAnchor editAs="oneCell">
    <xdr:from>
      <xdr:col>6</xdr:col>
      <xdr:colOff>172262</xdr:colOff>
      <xdr:row>68</xdr:row>
      <xdr:rowOff>10132</xdr:rowOff>
    </xdr:from>
    <xdr:to>
      <xdr:col>8</xdr:col>
      <xdr:colOff>504334</xdr:colOff>
      <xdr:row>75</xdr:row>
      <xdr:rowOff>121595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3AD493E-5593-F09C-BFC4-241F8AB3C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7295747" y="12412898"/>
          <a:ext cx="2419466" cy="1388218"/>
        </a:xfrm>
        <a:prstGeom prst="rect">
          <a:avLst/>
        </a:prstGeom>
      </xdr:spPr>
    </xdr:pic>
    <xdr:clientData/>
  </xdr:twoCellAnchor>
  <xdr:twoCellAnchor editAs="oneCell">
    <xdr:from>
      <xdr:col>6</xdr:col>
      <xdr:colOff>212793</xdr:colOff>
      <xdr:row>76</xdr:row>
      <xdr:rowOff>121596</xdr:rowOff>
    </xdr:from>
    <xdr:to>
      <xdr:col>8</xdr:col>
      <xdr:colOff>468144</xdr:colOff>
      <xdr:row>84</xdr:row>
      <xdr:rowOff>40532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2F277B1-717F-AD92-DC0D-C689D3D9BB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336278" y="13983511"/>
          <a:ext cx="2342745" cy="1378085"/>
        </a:xfrm>
        <a:prstGeom prst="rect">
          <a:avLst/>
        </a:prstGeom>
      </xdr:spPr>
    </xdr:pic>
    <xdr:clientData/>
  </xdr:twoCellAnchor>
  <xdr:twoCellAnchor editAs="oneCell">
    <xdr:from>
      <xdr:col>3</xdr:col>
      <xdr:colOff>607978</xdr:colOff>
      <xdr:row>76</xdr:row>
      <xdr:rowOff>111464</xdr:rowOff>
    </xdr:from>
    <xdr:to>
      <xdr:col>5</xdr:col>
      <xdr:colOff>182392</xdr:colOff>
      <xdr:row>84</xdr:row>
      <xdr:rowOff>111463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FC118A4-8046-EAB7-288B-2090703FDA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1835" y="13973379"/>
          <a:ext cx="1945531" cy="14591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111125</xdr:colOff>
      <xdr:row>4</xdr:row>
      <xdr:rowOff>47625</xdr:rowOff>
    </xdr:from>
    <xdr:to>
      <xdr:col>8</xdr:col>
      <xdr:colOff>523875</xdr:colOff>
      <xdr:row>12</xdr:row>
      <xdr:rowOff>95624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D96238-534C-4343-C3BB-1DD3502B3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9000" y="777875"/>
          <a:ext cx="2508250" cy="1508499"/>
        </a:xfrm>
        <a:prstGeom prst="rect">
          <a:avLst/>
        </a:prstGeom>
      </xdr:spPr>
    </xdr:pic>
    <xdr:clientData/>
  </xdr:twoCellAnchor>
  <xdr:twoCellAnchor editAs="oneCell">
    <xdr:from>
      <xdr:col>3</xdr:col>
      <xdr:colOff>627062</xdr:colOff>
      <xdr:row>4</xdr:row>
      <xdr:rowOff>166687</xdr:rowOff>
    </xdr:from>
    <xdr:to>
      <xdr:col>5</xdr:col>
      <xdr:colOff>31751</xdr:colOff>
      <xdr:row>12</xdr:row>
      <xdr:rowOff>39688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89E8DE8-5959-DCDD-7D09-4FDB4E40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0750" y="896937"/>
          <a:ext cx="1778001" cy="1333501"/>
        </a:xfrm>
        <a:prstGeom prst="rect">
          <a:avLst/>
        </a:prstGeom>
      </xdr:spPr>
    </xdr:pic>
    <xdr:clientData/>
  </xdr:twoCellAnchor>
  <xdr:twoCellAnchor editAs="oneCell">
    <xdr:from>
      <xdr:col>3</xdr:col>
      <xdr:colOff>603250</xdr:colOff>
      <xdr:row>13</xdr:row>
      <xdr:rowOff>111126</xdr:rowOff>
    </xdr:from>
    <xdr:to>
      <xdr:col>5</xdr:col>
      <xdr:colOff>134938</xdr:colOff>
      <xdr:row>21</xdr:row>
      <xdr:rowOff>79376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D0C0953-1435-91F8-8264-FB15C7BA93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6938" y="2484439"/>
          <a:ext cx="1905000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277812</xdr:colOff>
      <xdr:row>13</xdr:row>
      <xdr:rowOff>127001</xdr:rowOff>
    </xdr:from>
    <xdr:to>
      <xdr:col>8</xdr:col>
      <xdr:colOff>484187</xdr:colOff>
      <xdr:row>21</xdr:row>
      <xdr:rowOff>3421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FA3662-3B26-9FB1-5BC6-EA9A6CEBAA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05687" y="2500314"/>
          <a:ext cx="2301875" cy="1336920"/>
        </a:xfrm>
        <a:prstGeom prst="rect">
          <a:avLst/>
        </a:prstGeom>
      </xdr:spPr>
    </xdr:pic>
    <xdr:clientData/>
  </xdr:twoCellAnchor>
  <xdr:twoCellAnchor editAs="oneCell">
    <xdr:from>
      <xdr:col>6</xdr:col>
      <xdr:colOff>71437</xdr:colOff>
      <xdr:row>22</xdr:row>
      <xdr:rowOff>47626</xdr:rowOff>
    </xdr:from>
    <xdr:to>
      <xdr:col>8</xdr:col>
      <xdr:colOff>476250</xdr:colOff>
      <xdr:row>30</xdr:row>
      <xdr:rowOff>82528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0B6B30-0E2B-C629-FD4C-ADA34838C3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99312" y="4064001"/>
          <a:ext cx="2500313" cy="1495402"/>
        </a:xfrm>
        <a:prstGeom prst="rect">
          <a:avLst/>
        </a:prstGeom>
      </xdr:spPr>
    </xdr:pic>
    <xdr:clientData/>
  </xdr:twoCellAnchor>
  <xdr:twoCellAnchor editAs="oneCell">
    <xdr:from>
      <xdr:col>3</xdr:col>
      <xdr:colOff>619126</xdr:colOff>
      <xdr:row>22</xdr:row>
      <xdr:rowOff>111125</xdr:rowOff>
    </xdr:from>
    <xdr:to>
      <xdr:col>5</xdr:col>
      <xdr:colOff>140230</xdr:colOff>
      <xdr:row>30</xdr:row>
      <xdr:rowOff>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E16A04A-7EEF-205E-3EB5-87ABB9B16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2814" y="4127500"/>
          <a:ext cx="1894416" cy="1420812"/>
        </a:xfrm>
        <a:prstGeom prst="rect">
          <a:avLst/>
        </a:prstGeom>
      </xdr:spPr>
    </xdr:pic>
    <xdr:clientData/>
  </xdr:twoCellAnchor>
  <xdr:twoCellAnchor editAs="oneCell">
    <xdr:from>
      <xdr:col>6</xdr:col>
      <xdr:colOff>222250</xdr:colOff>
      <xdr:row>31</xdr:row>
      <xdr:rowOff>119064</xdr:rowOff>
    </xdr:from>
    <xdr:to>
      <xdr:col>8</xdr:col>
      <xdr:colOff>456923</xdr:colOff>
      <xdr:row>39</xdr:row>
      <xdr:rowOff>55564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88D852-0669-69A0-684F-816AA6968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350125" y="5778502"/>
          <a:ext cx="2330173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508000</xdr:colOff>
      <xdr:row>31</xdr:row>
      <xdr:rowOff>63500</xdr:rowOff>
    </xdr:from>
    <xdr:to>
      <xdr:col>5</xdr:col>
      <xdr:colOff>187855</xdr:colOff>
      <xdr:row>39</xdr:row>
      <xdr:rowOff>142875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832E2F2-C242-9014-5495-EA19AF3682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1688" y="5722938"/>
          <a:ext cx="2053167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547688</xdr:colOff>
      <xdr:row>40</xdr:row>
      <xdr:rowOff>39689</xdr:rowOff>
    </xdr:from>
    <xdr:to>
      <xdr:col>5</xdr:col>
      <xdr:colOff>190500</xdr:colOff>
      <xdr:row>48</xdr:row>
      <xdr:rowOff>91282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DA2535D-5032-616F-AE2B-E64CCE59F9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1376" y="7342189"/>
          <a:ext cx="2016124" cy="1512093"/>
        </a:xfrm>
        <a:prstGeom prst="rect">
          <a:avLst/>
        </a:prstGeom>
      </xdr:spPr>
    </xdr:pic>
    <xdr:clientData/>
  </xdr:twoCellAnchor>
  <xdr:twoCellAnchor editAs="oneCell">
    <xdr:from>
      <xdr:col>6</xdr:col>
      <xdr:colOff>246062</xdr:colOff>
      <xdr:row>40</xdr:row>
      <xdr:rowOff>111125</xdr:rowOff>
    </xdr:from>
    <xdr:to>
      <xdr:col>8</xdr:col>
      <xdr:colOff>537339</xdr:colOff>
      <xdr:row>48</xdr:row>
      <xdr:rowOff>47625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519F019-F7B8-7122-E786-83928FD6D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373937" y="7413625"/>
          <a:ext cx="2386777" cy="1397000"/>
        </a:xfrm>
        <a:prstGeom prst="rect">
          <a:avLst/>
        </a:prstGeom>
      </xdr:spPr>
    </xdr:pic>
    <xdr:clientData/>
  </xdr:twoCellAnchor>
  <xdr:twoCellAnchor editAs="oneCell">
    <xdr:from>
      <xdr:col>3</xdr:col>
      <xdr:colOff>492125</xdr:colOff>
      <xdr:row>49</xdr:row>
      <xdr:rowOff>15876</xdr:rowOff>
    </xdr:from>
    <xdr:to>
      <xdr:col>5</xdr:col>
      <xdr:colOff>174625</xdr:colOff>
      <xdr:row>57</xdr:row>
      <xdr:rowOff>97235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4C896F6-AAA5-AB0A-22C7-6398645092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813" y="8961439"/>
          <a:ext cx="2055812" cy="1541859"/>
        </a:xfrm>
        <a:prstGeom prst="rect">
          <a:avLst/>
        </a:prstGeom>
      </xdr:spPr>
    </xdr:pic>
    <xdr:clientData/>
  </xdr:twoCellAnchor>
  <xdr:twoCellAnchor editAs="oneCell">
    <xdr:from>
      <xdr:col>6</xdr:col>
      <xdr:colOff>134938</xdr:colOff>
      <xdr:row>49</xdr:row>
      <xdr:rowOff>79375</xdr:rowOff>
    </xdr:from>
    <xdr:to>
      <xdr:col>8</xdr:col>
      <xdr:colOff>523876</xdr:colOff>
      <xdr:row>57</xdr:row>
      <xdr:rowOff>96738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41BE7AB9-67B0-E891-03CD-3D7360653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262813" y="9024938"/>
          <a:ext cx="2484438" cy="1477863"/>
        </a:xfrm>
        <a:prstGeom prst="rect">
          <a:avLst/>
        </a:prstGeom>
      </xdr:spPr>
    </xdr:pic>
    <xdr:clientData/>
  </xdr:twoCellAnchor>
  <xdr:twoCellAnchor editAs="oneCell">
    <xdr:from>
      <xdr:col>3</xdr:col>
      <xdr:colOff>428625</xdr:colOff>
      <xdr:row>58</xdr:row>
      <xdr:rowOff>31751</xdr:rowOff>
    </xdr:from>
    <xdr:to>
      <xdr:col>5</xdr:col>
      <xdr:colOff>103188</xdr:colOff>
      <xdr:row>66</xdr:row>
      <xdr:rowOff>107157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0E599BF-C19C-FC56-379C-E469B6C4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32313" y="10620376"/>
          <a:ext cx="2047875" cy="1535906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79375</xdr:rowOff>
    </xdr:from>
    <xdr:to>
      <xdr:col>8</xdr:col>
      <xdr:colOff>468313</xdr:colOff>
      <xdr:row>66</xdr:row>
      <xdr:rowOff>76543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EC1FC29-1D7A-9B4B-998A-01331FFFDC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246938" y="10668000"/>
          <a:ext cx="2444750" cy="1457668"/>
        </a:xfrm>
        <a:prstGeom prst="rect">
          <a:avLst/>
        </a:prstGeom>
      </xdr:spPr>
    </xdr:pic>
    <xdr:clientData/>
  </xdr:twoCellAnchor>
  <xdr:twoCellAnchor editAs="oneCell">
    <xdr:from>
      <xdr:col>6</xdr:col>
      <xdr:colOff>166689</xdr:colOff>
      <xdr:row>67</xdr:row>
      <xdr:rowOff>134936</xdr:rowOff>
    </xdr:from>
    <xdr:to>
      <xdr:col>8</xdr:col>
      <xdr:colOff>460375</xdr:colOff>
      <xdr:row>75</xdr:row>
      <xdr:rowOff>91083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A6415DF-A4D5-CBCA-FABB-D4D0886C6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294564" y="12366624"/>
          <a:ext cx="2389186" cy="1416647"/>
        </a:xfrm>
        <a:prstGeom prst="rect">
          <a:avLst/>
        </a:prstGeom>
      </xdr:spPr>
    </xdr:pic>
    <xdr:clientData/>
  </xdr:twoCellAnchor>
  <xdr:twoCellAnchor editAs="oneCell">
    <xdr:from>
      <xdr:col>3</xdr:col>
      <xdr:colOff>500063</xdr:colOff>
      <xdr:row>67</xdr:row>
      <xdr:rowOff>15876</xdr:rowOff>
    </xdr:from>
    <xdr:to>
      <xdr:col>5</xdr:col>
      <xdr:colOff>254001</xdr:colOff>
      <xdr:row>75</xdr:row>
      <xdr:rowOff>150814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70ED547-32F2-A0CE-F3EC-AC71C214B3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3751" y="1224756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76</xdr:row>
      <xdr:rowOff>79376</xdr:rowOff>
    </xdr:from>
    <xdr:to>
      <xdr:col>8</xdr:col>
      <xdr:colOff>468313</xdr:colOff>
      <xdr:row>84</xdr:row>
      <xdr:rowOff>63764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7AA1C48F-44B9-3D82-F848-6F50BEAB0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938" y="13954126"/>
          <a:ext cx="2444750" cy="1444888"/>
        </a:xfrm>
        <a:prstGeom prst="rect">
          <a:avLst/>
        </a:prstGeom>
      </xdr:spPr>
    </xdr:pic>
    <xdr:clientData/>
  </xdr:twoCellAnchor>
  <xdr:twoCellAnchor editAs="oneCell">
    <xdr:from>
      <xdr:col>3</xdr:col>
      <xdr:colOff>460375</xdr:colOff>
      <xdr:row>76</xdr:row>
      <xdr:rowOff>39687</xdr:rowOff>
    </xdr:from>
    <xdr:to>
      <xdr:col>5</xdr:col>
      <xdr:colOff>193147</xdr:colOff>
      <xdr:row>84</xdr:row>
      <xdr:rowOff>158750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AC63506-AEEA-CCD3-A1D6-2D963FF4F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063" y="13914437"/>
          <a:ext cx="2106084" cy="1579563"/>
        </a:xfrm>
        <a:prstGeom prst="rect">
          <a:avLst/>
        </a:prstGeom>
      </xdr:spPr>
    </xdr:pic>
    <xdr:clientData/>
  </xdr:twoCellAnchor>
  <xdr:twoCellAnchor editAs="oneCell">
    <xdr:from>
      <xdr:col>3</xdr:col>
      <xdr:colOff>476247</xdr:colOff>
      <xdr:row>85</xdr:row>
      <xdr:rowOff>1</xdr:rowOff>
    </xdr:from>
    <xdr:to>
      <xdr:col>5</xdr:col>
      <xdr:colOff>230185</xdr:colOff>
      <xdr:row>93</xdr:row>
      <xdr:rowOff>134939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B7EB67CD-BF33-6B57-94C0-5E75F6E7A4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9935" y="15517814"/>
          <a:ext cx="2127250" cy="1595438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85</xdr:row>
      <xdr:rowOff>158750</xdr:rowOff>
    </xdr:from>
    <xdr:to>
      <xdr:col>8</xdr:col>
      <xdr:colOff>351110</xdr:colOff>
      <xdr:row>93</xdr:row>
      <xdr:rowOff>15875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D29421-FDF7-82D3-D0FE-C95334BE61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381875" y="15676563"/>
          <a:ext cx="2192610" cy="13176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244561</xdr:colOff>
      <xdr:row>4</xdr:row>
      <xdr:rowOff>135152</xdr:rowOff>
    </xdr:from>
    <xdr:to>
      <xdr:col>8</xdr:col>
      <xdr:colOff>456942</xdr:colOff>
      <xdr:row>12</xdr:row>
      <xdr:rowOff>60692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8CA766-CC9E-3F85-7C9A-0BE2FA0F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75439" y="855963"/>
          <a:ext cx="2304021" cy="1367161"/>
        </a:xfrm>
        <a:prstGeom prst="rect">
          <a:avLst/>
        </a:prstGeom>
      </xdr:spPr>
    </xdr:pic>
    <xdr:clientData/>
  </xdr:twoCellAnchor>
  <xdr:twoCellAnchor editAs="oneCell">
    <xdr:from>
      <xdr:col>3</xdr:col>
      <xdr:colOff>489123</xdr:colOff>
      <xdr:row>4</xdr:row>
      <xdr:rowOff>32181</xdr:rowOff>
    </xdr:from>
    <xdr:to>
      <xdr:col>5</xdr:col>
      <xdr:colOff>102974</xdr:colOff>
      <xdr:row>12</xdr:row>
      <xdr:rowOff>82060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AD6872-0F26-B6F1-AE6F-7C5A72A7C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95170" y="752992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3</xdr:col>
      <xdr:colOff>559915</xdr:colOff>
      <xdr:row>13</xdr:row>
      <xdr:rowOff>77231</xdr:rowOff>
    </xdr:from>
    <xdr:to>
      <xdr:col>5</xdr:col>
      <xdr:colOff>173766</xdr:colOff>
      <xdr:row>21</xdr:row>
      <xdr:rowOff>127109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C0AC2E-F5D5-7629-2886-5B385FEEE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5962" y="2419866"/>
          <a:ext cx="1988666" cy="1491500"/>
        </a:xfrm>
        <a:prstGeom prst="rect">
          <a:avLst/>
        </a:prstGeom>
      </xdr:spPr>
    </xdr:pic>
    <xdr:clientData/>
  </xdr:twoCellAnchor>
  <xdr:twoCellAnchor editAs="oneCell">
    <xdr:from>
      <xdr:col>6</xdr:col>
      <xdr:colOff>167332</xdr:colOff>
      <xdr:row>13</xdr:row>
      <xdr:rowOff>38615</xdr:rowOff>
    </xdr:from>
    <xdr:to>
      <xdr:col>8</xdr:col>
      <xdr:colOff>534172</xdr:colOff>
      <xdr:row>21</xdr:row>
      <xdr:rowOff>58165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66247F4-75C6-FBE4-7BE8-1752137485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210" y="2381250"/>
          <a:ext cx="2458480" cy="1461172"/>
        </a:xfrm>
        <a:prstGeom prst="rect">
          <a:avLst/>
        </a:prstGeom>
      </xdr:spPr>
    </xdr:pic>
    <xdr:clientData/>
  </xdr:twoCellAnchor>
  <xdr:twoCellAnchor editAs="oneCell">
    <xdr:from>
      <xdr:col>3</xdr:col>
      <xdr:colOff>508429</xdr:colOff>
      <xdr:row>22</xdr:row>
      <xdr:rowOff>19307</xdr:rowOff>
    </xdr:from>
    <xdr:to>
      <xdr:col>5</xdr:col>
      <xdr:colOff>238124</xdr:colOff>
      <xdr:row>30</xdr:row>
      <xdr:rowOff>156068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9D8D14-DEC1-358C-06C6-17659E007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14476" y="3983766"/>
          <a:ext cx="2104510" cy="1578383"/>
        </a:xfrm>
        <a:prstGeom prst="rect">
          <a:avLst/>
        </a:prstGeom>
      </xdr:spPr>
    </xdr:pic>
    <xdr:clientData/>
  </xdr:twoCellAnchor>
  <xdr:twoCellAnchor editAs="oneCell">
    <xdr:from>
      <xdr:col>6</xdr:col>
      <xdr:colOff>160896</xdr:colOff>
      <xdr:row>22</xdr:row>
      <xdr:rowOff>57922</xdr:rowOff>
    </xdr:from>
    <xdr:to>
      <xdr:col>8</xdr:col>
      <xdr:colOff>495557</xdr:colOff>
      <xdr:row>30</xdr:row>
      <xdr:rowOff>52851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960961C-E95B-2E8E-E2BA-CE8FD948A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91774" y="4022381"/>
          <a:ext cx="2426301" cy="1436551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31</xdr:row>
      <xdr:rowOff>25743</xdr:rowOff>
    </xdr:from>
    <xdr:to>
      <xdr:col>8</xdr:col>
      <xdr:colOff>547294</xdr:colOff>
      <xdr:row>39</xdr:row>
      <xdr:rowOff>135152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368116-F2C5-7BC9-CF78-64538E785E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188801" y="5612027"/>
          <a:ext cx="2581011" cy="1551030"/>
        </a:xfrm>
        <a:prstGeom prst="rect">
          <a:avLst/>
        </a:prstGeom>
      </xdr:spPr>
    </xdr:pic>
    <xdr:clientData/>
  </xdr:twoCellAnchor>
  <xdr:twoCellAnchor editAs="oneCell">
    <xdr:from>
      <xdr:col>3</xdr:col>
      <xdr:colOff>534172</xdr:colOff>
      <xdr:row>31</xdr:row>
      <xdr:rowOff>6437</xdr:rowOff>
    </xdr:from>
    <xdr:to>
      <xdr:col>5</xdr:col>
      <xdr:colOff>141586</xdr:colOff>
      <xdr:row>39</xdr:row>
      <xdr:rowOff>51488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9A08B49-5E97-8F08-208A-26C69AEFB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0219" y="5592721"/>
          <a:ext cx="1982229" cy="1486672"/>
        </a:xfrm>
        <a:prstGeom prst="rect">
          <a:avLst/>
        </a:prstGeom>
      </xdr:spPr>
    </xdr:pic>
    <xdr:clientData/>
  </xdr:twoCellAnchor>
  <xdr:twoCellAnchor editAs="oneCell">
    <xdr:from>
      <xdr:col>6</xdr:col>
      <xdr:colOff>128716</xdr:colOff>
      <xdr:row>40</xdr:row>
      <xdr:rowOff>70794</xdr:rowOff>
    </xdr:from>
    <xdr:to>
      <xdr:col>8</xdr:col>
      <xdr:colOff>495556</xdr:colOff>
      <xdr:row>48</xdr:row>
      <xdr:rowOff>105409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88FF22B-417E-6578-FF74-EE1E756FC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59594" y="7278902"/>
          <a:ext cx="2458480" cy="1476237"/>
        </a:xfrm>
        <a:prstGeom prst="rect">
          <a:avLst/>
        </a:prstGeom>
      </xdr:spPr>
    </xdr:pic>
    <xdr:clientData/>
  </xdr:twoCellAnchor>
  <xdr:twoCellAnchor editAs="oneCell">
    <xdr:from>
      <xdr:col>3</xdr:col>
      <xdr:colOff>501993</xdr:colOff>
      <xdr:row>40</xdr:row>
      <xdr:rowOff>109409</xdr:rowOff>
    </xdr:from>
    <xdr:to>
      <xdr:col>5</xdr:col>
      <xdr:colOff>83665</xdr:colOff>
      <xdr:row>48</xdr:row>
      <xdr:rowOff>135152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E4065C1-DB4A-556F-BD32-2991B17851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8040" y="7317517"/>
          <a:ext cx="1956487" cy="1467365"/>
        </a:xfrm>
        <a:prstGeom prst="rect">
          <a:avLst/>
        </a:prstGeom>
      </xdr:spPr>
    </xdr:pic>
    <xdr:clientData/>
  </xdr:twoCellAnchor>
  <xdr:twoCellAnchor editAs="oneCell">
    <xdr:from>
      <xdr:col>3</xdr:col>
      <xdr:colOff>463380</xdr:colOff>
      <xdr:row>49</xdr:row>
      <xdr:rowOff>70795</xdr:rowOff>
    </xdr:from>
    <xdr:to>
      <xdr:col>5</xdr:col>
      <xdr:colOff>87957</xdr:colOff>
      <xdr:row>57</xdr:row>
      <xdr:rowOff>128717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F54F0461-EC5F-0887-B4F4-B93095A7EB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9427" y="8900727"/>
          <a:ext cx="1999392" cy="1499544"/>
        </a:xfrm>
        <a:prstGeom prst="rect">
          <a:avLst/>
        </a:prstGeom>
      </xdr:spPr>
    </xdr:pic>
    <xdr:clientData/>
  </xdr:twoCellAnchor>
  <xdr:twoCellAnchor editAs="oneCell">
    <xdr:from>
      <xdr:col>6</xdr:col>
      <xdr:colOff>205945</xdr:colOff>
      <xdr:row>49</xdr:row>
      <xdr:rowOff>83666</xdr:rowOff>
    </xdr:from>
    <xdr:to>
      <xdr:col>8</xdr:col>
      <xdr:colOff>532650</xdr:colOff>
      <xdr:row>57</xdr:row>
      <xdr:rowOff>77230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35F9987-B86A-D1BF-866C-041B888DD0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36823" y="8913598"/>
          <a:ext cx="2418345" cy="1435186"/>
        </a:xfrm>
        <a:prstGeom prst="rect">
          <a:avLst/>
        </a:prstGeom>
      </xdr:spPr>
    </xdr:pic>
    <xdr:clientData/>
  </xdr:twoCellAnchor>
  <xdr:twoCellAnchor editAs="oneCell">
    <xdr:from>
      <xdr:col>6</xdr:col>
      <xdr:colOff>212382</xdr:colOff>
      <xdr:row>58</xdr:row>
      <xdr:rowOff>135152</xdr:rowOff>
    </xdr:from>
    <xdr:to>
      <xdr:col>8</xdr:col>
      <xdr:colOff>464790</xdr:colOff>
      <xdr:row>66</xdr:row>
      <xdr:rowOff>90102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809597A-CB19-BB9F-73D4-906C2BDB0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43260" y="10586909"/>
          <a:ext cx="2344048" cy="1396571"/>
        </a:xfrm>
        <a:prstGeom prst="rect">
          <a:avLst/>
        </a:prstGeom>
      </xdr:spPr>
    </xdr:pic>
    <xdr:clientData/>
  </xdr:twoCellAnchor>
  <xdr:twoCellAnchor editAs="oneCell">
    <xdr:from>
      <xdr:col>3</xdr:col>
      <xdr:colOff>540608</xdr:colOff>
      <xdr:row>58</xdr:row>
      <xdr:rowOff>102973</xdr:rowOff>
    </xdr:from>
    <xdr:to>
      <xdr:col>5</xdr:col>
      <xdr:colOff>96537</xdr:colOff>
      <xdr:row>66</xdr:row>
      <xdr:rowOff>109410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3DD774F-0227-9704-5FE3-C95D6084B5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6655" y="10554730"/>
          <a:ext cx="1930744" cy="1448058"/>
        </a:xfrm>
        <a:prstGeom prst="rect">
          <a:avLst/>
        </a:prstGeom>
      </xdr:spPr>
    </xdr:pic>
    <xdr:clientData/>
  </xdr:twoCellAnchor>
  <xdr:twoCellAnchor editAs="oneCell">
    <xdr:from>
      <xdr:col>6</xdr:col>
      <xdr:colOff>57923</xdr:colOff>
      <xdr:row>67</xdr:row>
      <xdr:rowOff>57923</xdr:rowOff>
    </xdr:from>
    <xdr:to>
      <xdr:col>8</xdr:col>
      <xdr:colOff>476250</xdr:colOff>
      <xdr:row>75</xdr:row>
      <xdr:rowOff>89286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524693C-1CBF-838C-58AB-5F094DE0D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7188801" y="12131504"/>
          <a:ext cx="2509967" cy="1472985"/>
        </a:xfrm>
        <a:prstGeom prst="rect">
          <a:avLst/>
        </a:prstGeom>
      </xdr:spPr>
    </xdr:pic>
    <xdr:clientData/>
  </xdr:twoCellAnchor>
  <xdr:twoCellAnchor editAs="oneCell">
    <xdr:from>
      <xdr:col>3</xdr:col>
      <xdr:colOff>418328</xdr:colOff>
      <xdr:row>67</xdr:row>
      <xdr:rowOff>38616</xdr:rowOff>
    </xdr:from>
    <xdr:to>
      <xdr:col>5</xdr:col>
      <xdr:colOff>154460</xdr:colOff>
      <xdr:row>76</xdr:row>
      <xdr:rowOff>2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80184F5F-E8C0-00FF-7EC4-040D0F583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24375" y="12112197"/>
          <a:ext cx="2110947" cy="1583210"/>
        </a:xfrm>
        <a:prstGeom prst="rect">
          <a:avLst/>
        </a:prstGeom>
      </xdr:spPr>
    </xdr:pic>
    <xdr:clientData/>
  </xdr:twoCellAnchor>
  <xdr:twoCellAnchor editAs="oneCell">
    <xdr:from>
      <xdr:col>6</xdr:col>
      <xdr:colOff>115845</xdr:colOff>
      <xdr:row>76</xdr:row>
      <xdr:rowOff>83666</xdr:rowOff>
    </xdr:from>
    <xdr:to>
      <xdr:col>8</xdr:col>
      <xdr:colOff>480540</xdr:colOff>
      <xdr:row>84</xdr:row>
      <xdr:rowOff>115845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9DA9AC-C591-3166-76A7-66091815DD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7246723" y="13779071"/>
          <a:ext cx="2456335" cy="1473801"/>
        </a:xfrm>
        <a:prstGeom prst="rect">
          <a:avLst/>
        </a:prstGeom>
      </xdr:spPr>
    </xdr:pic>
    <xdr:clientData/>
  </xdr:twoCellAnchor>
  <xdr:twoCellAnchor editAs="oneCell">
    <xdr:from>
      <xdr:col>3</xdr:col>
      <xdr:colOff>444071</xdr:colOff>
      <xdr:row>76</xdr:row>
      <xdr:rowOff>51487</xdr:rowOff>
    </xdr:from>
    <xdr:to>
      <xdr:col>5</xdr:col>
      <xdr:colOff>135152</xdr:colOff>
      <xdr:row>84</xdr:row>
      <xdr:rowOff>159287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9959782-17E0-4D5E-62C8-158BF2767F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0118" y="13746892"/>
          <a:ext cx="2065896" cy="1549422"/>
        </a:xfrm>
        <a:prstGeom prst="rect">
          <a:avLst/>
        </a:prstGeom>
      </xdr:spPr>
    </xdr:pic>
    <xdr:clientData/>
  </xdr:twoCellAnchor>
  <xdr:twoCellAnchor editAs="oneCell">
    <xdr:from>
      <xdr:col>3</xdr:col>
      <xdr:colOff>482686</xdr:colOff>
      <xdr:row>85</xdr:row>
      <xdr:rowOff>51487</xdr:rowOff>
    </xdr:from>
    <xdr:to>
      <xdr:col>5</xdr:col>
      <xdr:colOff>141588</xdr:colOff>
      <xdr:row>93</xdr:row>
      <xdr:rowOff>135154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189F99F-4CCF-6896-00A4-813038360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8733" y="15368717"/>
          <a:ext cx="2033717" cy="1525288"/>
        </a:xfrm>
        <a:prstGeom prst="rect">
          <a:avLst/>
        </a:prstGeom>
      </xdr:spPr>
    </xdr:pic>
    <xdr:clientData/>
  </xdr:twoCellAnchor>
  <xdr:twoCellAnchor editAs="oneCell">
    <xdr:from>
      <xdr:col>6</xdr:col>
      <xdr:colOff>141589</xdr:colOff>
      <xdr:row>85</xdr:row>
      <xdr:rowOff>77230</xdr:rowOff>
    </xdr:from>
    <xdr:to>
      <xdr:col>8</xdr:col>
      <xdr:colOff>521301</xdr:colOff>
      <xdr:row>93</xdr:row>
      <xdr:rowOff>94112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210E2DA-0FE8-0959-497E-90CB73F79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7272467" y="15394460"/>
          <a:ext cx="2471352" cy="145850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457200</xdr:colOff>
      <xdr:row>4</xdr:row>
      <xdr:rowOff>71438</xdr:rowOff>
    </xdr:from>
    <xdr:to>
      <xdr:col>5</xdr:col>
      <xdr:colOff>119063</xdr:colOff>
      <xdr:row>12</xdr:row>
      <xdr:rowOff>148829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3BDDE2B-8F35-32BB-297F-7203A7281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2475" y="795338"/>
          <a:ext cx="2033588" cy="152519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285751</xdr:colOff>
      <xdr:row>4</xdr:row>
      <xdr:rowOff>133350</xdr:rowOff>
    </xdr:from>
    <xdr:to>
      <xdr:col>8</xdr:col>
      <xdr:colOff>443921</xdr:colOff>
      <xdr:row>12</xdr:row>
      <xdr:rowOff>28575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2575974-34AA-89AD-3119-C61D45D847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10451" y="857250"/>
          <a:ext cx="2248908" cy="1343025"/>
        </a:xfrm>
        <a:prstGeom prst="rect">
          <a:avLst/>
        </a:prstGeom>
      </xdr:spPr>
    </xdr:pic>
    <xdr:clientData/>
  </xdr:twoCellAnchor>
  <xdr:twoCellAnchor editAs="oneCell">
    <xdr:from>
      <xdr:col>6</xdr:col>
      <xdr:colOff>176212</xdr:colOff>
      <xdr:row>13</xdr:row>
      <xdr:rowOff>128589</xdr:rowOff>
    </xdr:from>
    <xdr:to>
      <xdr:col>8</xdr:col>
      <xdr:colOff>452437</xdr:colOff>
      <xdr:row>21</xdr:row>
      <xdr:rowOff>102073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4DF96E-1C48-D298-6634-C8B29B88C2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00912" y="2481264"/>
          <a:ext cx="2366963" cy="1421284"/>
        </a:xfrm>
        <a:prstGeom prst="rect">
          <a:avLst/>
        </a:prstGeom>
      </xdr:spPr>
    </xdr:pic>
    <xdr:clientData/>
  </xdr:twoCellAnchor>
  <xdr:twoCellAnchor editAs="oneCell">
    <xdr:from>
      <xdr:col>3</xdr:col>
      <xdr:colOff>628650</xdr:colOff>
      <xdr:row>13</xdr:row>
      <xdr:rowOff>66676</xdr:rowOff>
    </xdr:from>
    <xdr:to>
      <xdr:col>5</xdr:col>
      <xdr:colOff>187324</xdr:colOff>
      <xdr:row>21</xdr:row>
      <xdr:rowOff>66676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B739F89-1F50-6C44-CAE8-B2FA233169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33925" y="2419351"/>
          <a:ext cx="1930399" cy="1447800"/>
        </a:xfrm>
        <a:prstGeom prst="rect">
          <a:avLst/>
        </a:prstGeom>
      </xdr:spPr>
    </xdr:pic>
    <xdr:clientData/>
  </xdr:twoCellAnchor>
  <xdr:twoCellAnchor editAs="oneCell">
    <xdr:from>
      <xdr:col>3</xdr:col>
      <xdr:colOff>604838</xdr:colOff>
      <xdr:row>22</xdr:row>
      <xdr:rowOff>66676</xdr:rowOff>
    </xdr:from>
    <xdr:to>
      <xdr:col>5</xdr:col>
      <xdr:colOff>257176</xdr:colOff>
      <xdr:row>30</xdr:row>
      <xdr:rowOff>136923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C9DF7D-4734-52C6-C64F-6DF8AAD60B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113" y="4048126"/>
          <a:ext cx="2024063" cy="1518047"/>
        </a:xfrm>
        <a:prstGeom prst="rect">
          <a:avLst/>
        </a:prstGeom>
      </xdr:spPr>
    </xdr:pic>
    <xdr:clientData/>
  </xdr:twoCellAnchor>
  <xdr:twoCellAnchor editAs="oneCell">
    <xdr:from>
      <xdr:col>6</xdr:col>
      <xdr:colOff>200025</xdr:colOff>
      <xdr:row>22</xdr:row>
      <xdr:rowOff>109538</xdr:rowOff>
    </xdr:from>
    <xdr:to>
      <xdr:col>8</xdr:col>
      <xdr:colOff>550850</xdr:colOff>
      <xdr:row>30</xdr:row>
      <xdr:rowOff>142876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AF0901-4E44-10BE-1302-17832E3BF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324725" y="4090988"/>
          <a:ext cx="2441563" cy="14811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52428-6FF2-4AC0-9F9B-B62B85A25342}">
  <dimension ref="A1:I86"/>
  <sheetViews>
    <sheetView zoomScale="40" zoomScaleNormal="40" workbookViewId="0">
      <selection activeCell="J34" sqref="J34"/>
    </sheetView>
  </sheetViews>
  <sheetFormatPr defaultRowHeight="14.25" x14ac:dyDescent="0.45"/>
  <cols>
    <col min="1" max="1" width="12.86328125" customWidth="1"/>
    <col min="2" max="2" width="20.66406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27</v>
      </c>
      <c r="B1" t="s">
        <v>28</v>
      </c>
      <c r="C1" s="15" t="s">
        <v>29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30</v>
      </c>
      <c r="B5" s="9" t="s">
        <v>9</v>
      </c>
      <c r="C5" s="9">
        <f>100-93</f>
        <v>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31</v>
      </c>
      <c r="B14" s="9" t="s">
        <v>12</v>
      </c>
      <c r="C14" s="9">
        <v>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32</v>
      </c>
      <c r="B23" s="9" t="s">
        <v>13</v>
      </c>
      <c r="C23" s="9">
        <v>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33</v>
      </c>
      <c r="B32" s="9" t="s">
        <v>16</v>
      </c>
      <c r="C32" s="9">
        <v>6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34</v>
      </c>
      <c r="B41" s="9" t="s">
        <v>18</v>
      </c>
      <c r="C41" s="9">
        <v>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35</v>
      </c>
      <c r="B50" s="6" t="s">
        <v>19</v>
      </c>
      <c r="C50" s="9">
        <v>7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36</v>
      </c>
      <c r="B59" s="6" t="s">
        <v>25</v>
      </c>
      <c r="C59" s="9">
        <v>6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37</v>
      </c>
      <c r="B68" s="6" t="s">
        <v>24</v>
      </c>
      <c r="C68" s="9">
        <v>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38</v>
      </c>
      <c r="B77" s="6" t="s">
        <v>39</v>
      </c>
      <c r="C77" s="9">
        <v>5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86"/>
  <sheetViews>
    <sheetView topLeftCell="A52" zoomScale="68" workbookViewId="0">
      <selection activeCell="O68" sqref="O68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56</v>
      </c>
      <c r="B5" s="9" t="s">
        <v>9</v>
      </c>
      <c r="C5" s="9">
        <f>100-53</f>
        <v>47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57</v>
      </c>
      <c r="B14" s="9" t="s">
        <v>12</v>
      </c>
      <c r="C14" s="9">
        <f>100-55</f>
        <v>45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58</v>
      </c>
      <c r="B23" s="9" t="s">
        <v>13</v>
      </c>
      <c r="C23" s="9">
        <f>100-53</f>
        <v>47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59</v>
      </c>
      <c r="B32" s="17" t="s">
        <v>16</v>
      </c>
      <c r="C32" s="9">
        <f>100-57</f>
        <v>43</v>
      </c>
      <c r="D32" s="9"/>
      <c r="E32" s="9"/>
      <c r="F32" s="9"/>
      <c r="G32" s="9"/>
      <c r="H32" s="9"/>
      <c r="I32" s="10"/>
    </row>
    <row r="33" spans="1:9" x14ac:dyDescent="0.45">
      <c r="A33" s="4"/>
      <c r="B33" s="15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15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15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15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15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15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15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1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60</v>
      </c>
      <c r="B41" s="9" t="s">
        <v>18</v>
      </c>
      <c r="C41" s="9">
        <f>100-59</f>
        <v>41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61</v>
      </c>
      <c r="B50" s="6" t="s">
        <v>19</v>
      </c>
      <c r="C50" s="9">
        <f>100-48</f>
        <v>52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62</v>
      </c>
      <c r="B59" s="6" t="s">
        <v>22</v>
      </c>
      <c r="C59" s="9">
        <f>100-55</f>
        <v>45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63</v>
      </c>
      <c r="B68" s="6" t="s">
        <v>24</v>
      </c>
      <c r="C68" s="9">
        <v>50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64</v>
      </c>
      <c r="B77" s="6" t="s">
        <v>25</v>
      </c>
      <c r="C77" s="9">
        <v>50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59:A67"/>
    <mergeCell ref="B59:B67"/>
    <mergeCell ref="C59:C67"/>
    <mergeCell ref="D59:F67"/>
    <mergeCell ref="G59:I67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G4:I4"/>
    <mergeCell ref="D5:F13"/>
    <mergeCell ref="G5:I13"/>
    <mergeCell ref="A14:A22"/>
    <mergeCell ref="B14:B22"/>
    <mergeCell ref="C14:C22"/>
    <mergeCell ref="D14:F22"/>
    <mergeCell ref="G14:I22"/>
    <mergeCell ref="C1:D1"/>
    <mergeCell ref="D4:F4"/>
    <mergeCell ref="A5:A13"/>
    <mergeCell ref="B5:B13"/>
    <mergeCell ref="C5:C13"/>
    <mergeCell ref="A23:A31"/>
    <mergeCell ref="B23:B31"/>
    <mergeCell ref="C23:C31"/>
    <mergeCell ref="D23:F31"/>
    <mergeCell ref="G23:I31"/>
    <mergeCell ref="A50:A58"/>
    <mergeCell ref="B50:B58"/>
    <mergeCell ref="C50:C58"/>
    <mergeCell ref="D50:F58"/>
    <mergeCell ref="G50:I58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551B-8EB2-4BF4-B1C7-75AA87DBE121}">
  <dimension ref="A1:I86"/>
  <sheetViews>
    <sheetView zoomScale="47" zoomScaleNormal="55" workbookViewId="0">
      <selection activeCell="Z49" sqref="Y45:Z4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40</v>
      </c>
      <c r="B1" t="s">
        <v>28</v>
      </c>
      <c r="C1" s="15" t="s">
        <v>42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8</v>
      </c>
      <c r="B5" s="9" t="s">
        <v>9</v>
      </c>
      <c r="C5" s="9">
        <f>100-78</f>
        <v>22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10</v>
      </c>
      <c r="B14" s="9" t="s">
        <v>12</v>
      </c>
      <c r="C14" s="9">
        <f>100-75</f>
        <v>25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11</v>
      </c>
      <c r="B23" s="9" t="s">
        <v>13</v>
      </c>
      <c r="C23" s="9">
        <f>100-77</f>
        <v>23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15</v>
      </c>
      <c r="B32" s="9" t="s">
        <v>16</v>
      </c>
      <c r="C32" s="9">
        <f>100-80</f>
        <v>20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17</v>
      </c>
      <c r="B41" s="9" t="s">
        <v>18</v>
      </c>
      <c r="C41" s="9">
        <f>100-81</f>
        <v>19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41</v>
      </c>
      <c r="B50" s="6" t="s">
        <v>19</v>
      </c>
      <c r="C50" s="9">
        <f>100-72</f>
        <v>28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21</v>
      </c>
      <c r="B59" s="6" t="s">
        <v>25</v>
      </c>
      <c r="C59" s="9">
        <f>100-71</f>
        <v>29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23</v>
      </c>
      <c r="B68" s="6" t="s">
        <v>24</v>
      </c>
      <c r="C68" s="9">
        <f>100-75</f>
        <v>25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26</v>
      </c>
      <c r="B77" s="6" t="s">
        <v>39</v>
      </c>
      <c r="C77" s="9">
        <f>100-78</f>
        <v>22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B86" s="2"/>
    </row>
  </sheetData>
  <mergeCells count="48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D02FF-139C-41F6-9A39-0F7D9C12261A}">
  <dimension ref="A1:I94"/>
  <sheetViews>
    <sheetView zoomScale="60" workbookViewId="0">
      <selection activeCell="M55" sqref="M55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43</v>
      </c>
      <c r="B1" t="s">
        <v>28</v>
      </c>
      <c r="C1" s="15" t="s">
        <v>44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46</v>
      </c>
      <c r="B5" s="9" t="s">
        <v>9</v>
      </c>
      <c r="C5" s="9">
        <f>100-83</f>
        <v>17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47</v>
      </c>
      <c r="B14" s="9" t="s">
        <v>12</v>
      </c>
      <c r="C14" s="9">
        <f>100-82</f>
        <v>18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48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49</v>
      </c>
      <c r="B32" s="9" t="s">
        <v>16</v>
      </c>
      <c r="C32" s="9">
        <f>100-86</f>
        <v>14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50</v>
      </c>
      <c r="B41" s="9" t="s">
        <v>18</v>
      </c>
      <c r="C41" s="9">
        <f>100-84</f>
        <v>16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51</v>
      </c>
      <c r="B50" s="6" t="s">
        <v>19</v>
      </c>
      <c r="C50" s="9">
        <f>100-81</f>
        <v>19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52</v>
      </c>
      <c r="B59" s="6" t="s">
        <v>25</v>
      </c>
      <c r="C59" s="9">
        <f>100-83</f>
        <v>17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53</v>
      </c>
      <c r="B68" s="6" t="s">
        <v>24</v>
      </c>
      <c r="C68" s="9">
        <f>100-84</f>
        <v>16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55</v>
      </c>
      <c r="B77" s="6" t="s">
        <v>39</v>
      </c>
      <c r="C77" s="9">
        <f>100-87</f>
        <v>13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54</v>
      </c>
      <c r="B86" s="6" t="s">
        <v>45</v>
      </c>
      <c r="C86" s="9">
        <f>100-85</f>
        <v>15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7586F-810C-440A-9735-BF4461444B57}">
  <dimension ref="A1:I94"/>
  <sheetViews>
    <sheetView topLeftCell="A76" zoomScale="74" workbookViewId="0">
      <selection activeCell="C103" sqref="A1:XFD1048576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66</v>
      </c>
      <c r="B1" t="s">
        <v>28</v>
      </c>
      <c r="C1" s="15" t="s">
        <v>65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67</v>
      </c>
      <c r="B5" s="9" t="s">
        <v>9</v>
      </c>
      <c r="C5" s="9">
        <f>100-76</f>
        <v>24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68</v>
      </c>
      <c r="B14" s="9" t="s">
        <v>12</v>
      </c>
      <c r="C14" s="9">
        <f>100-78</f>
        <v>22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69</v>
      </c>
      <c r="B23" s="9" t="s">
        <v>13</v>
      </c>
      <c r="C23" s="9">
        <f>100-82</f>
        <v>18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70</v>
      </c>
      <c r="B32" s="9" t="s">
        <v>16</v>
      </c>
      <c r="C32" s="9">
        <f>100-85</f>
        <v>15</v>
      </c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71</v>
      </c>
      <c r="B41" s="9" t="s">
        <v>18</v>
      </c>
      <c r="C41" s="9">
        <f>100-83</f>
        <v>17</v>
      </c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72</v>
      </c>
      <c r="B50" s="6" t="s">
        <v>19</v>
      </c>
      <c r="C50" s="9">
        <f>100-79</f>
        <v>21</v>
      </c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73</v>
      </c>
      <c r="B59" s="6" t="s">
        <v>25</v>
      </c>
      <c r="C59" s="9">
        <f>100-72</f>
        <v>28</v>
      </c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74</v>
      </c>
      <c r="B68" s="6" t="s">
        <v>24</v>
      </c>
      <c r="C68" s="9">
        <f>100-78</f>
        <v>22</v>
      </c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75</v>
      </c>
      <c r="B77" s="6" t="s">
        <v>39</v>
      </c>
      <c r="C77" s="9">
        <f>100-80</f>
        <v>20</v>
      </c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76</v>
      </c>
      <c r="B86" s="6" t="s">
        <v>45</v>
      </c>
      <c r="C86" s="9">
        <f>100-74</f>
        <v>26</v>
      </c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904A9-609C-4111-B950-501A9F39AFC8}">
  <dimension ref="A1:I94"/>
  <sheetViews>
    <sheetView tabSelected="1" topLeftCell="A15" workbookViewId="0">
      <selection activeCell="L29" sqref="L29"/>
    </sheetView>
  </sheetViews>
  <sheetFormatPr defaultRowHeight="14.25" x14ac:dyDescent="0.45"/>
  <cols>
    <col min="1" max="1" width="15.59765625" customWidth="1"/>
    <col min="2" max="2" width="29.19921875" customWidth="1"/>
    <col min="3" max="3" width="12.6640625" customWidth="1"/>
    <col min="4" max="4" width="24.1328125" customWidth="1"/>
    <col min="7" max="7" width="20.19921875" customWidth="1"/>
  </cols>
  <sheetData>
    <row r="1" spans="1:9" x14ac:dyDescent="0.45">
      <c r="A1" t="s">
        <v>77</v>
      </c>
      <c r="B1" t="s">
        <v>3</v>
      </c>
      <c r="C1" s="15" t="s">
        <v>78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6" t="s">
        <v>6</v>
      </c>
      <c r="E4" s="16"/>
      <c r="F4" s="16"/>
      <c r="G4" s="16" t="s">
        <v>7</v>
      </c>
      <c r="H4" s="16"/>
      <c r="I4" s="16"/>
    </row>
    <row r="5" spans="1:9" x14ac:dyDescent="0.45">
      <c r="A5" s="3" t="s">
        <v>79</v>
      </c>
      <c r="B5" s="9" t="s">
        <v>9</v>
      </c>
      <c r="C5" s="9">
        <f>100-51</f>
        <v>49</v>
      </c>
      <c r="D5" s="9"/>
      <c r="E5" s="9"/>
      <c r="F5" s="9"/>
      <c r="G5" s="9"/>
      <c r="H5" s="9"/>
      <c r="I5" s="10"/>
    </row>
    <row r="6" spans="1:9" x14ac:dyDescent="0.45">
      <c r="A6" s="4"/>
      <c r="B6" s="7"/>
      <c r="C6" s="7"/>
      <c r="D6" s="7"/>
      <c r="E6" s="7"/>
      <c r="F6" s="7"/>
      <c r="G6" s="7"/>
      <c r="H6" s="7"/>
      <c r="I6" s="11"/>
    </row>
    <row r="7" spans="1:9" x14ac:dyDescent="0.45">
      <c r="A7" s="4"/>
      <c r="B7" s="7"/>
      <c r="C7" s="7"/>
      <c r="D7" s="7"/>
      <c r="E7" s="7"/>
      <c r="F7" s="7"/>
      <c r="G7" s="7"/>
      <c r="H7" s="7"/>
      <c r="I7" s="11"/>
    </row>
    <row r="8" spans="1:9" x14ac:dyDescent="0.45">
      <c r="A8" s="4"/>
      <c r="B8" s="7"/>
      <c r="C8" s="7"/>
      <c r="D8" s="7"/>
      <c r="E8" s="7"/>
      <c r="F8" s="7"/>
      <c r="G8" s="7"/>
      <c r="H8" s="7"/>
      <c r="I8" s="11"/>
    </row>
    <row r="9" spans="1:9" x14ac:dyDescent="0.45">
      <c r="A9" s="4"/>
      <c r="B9" s="7"/>
      <c r="C9" s="7"/>
      <c r="D9" s="7"/>
      <c r="E9" s="7"/>
      <c r="F9" s="7"/>
      <c r="G9" s="7"/>
      <c r="H9" s="7"/>
      <c r="I9" s="11"/>
    </row>
    <row r="10" spans="1:9" x14ac:dyDescent="0.45">
      <c r="A10" s="4"/>
      <c r="B10" s="7"/>
      <c r="C10" s="7"/>
      <c r="D10" s="7"/>
      <c r="E10" s="7"/>
      <c r="F10" s="7"/>
      <c r="G10" s="7"/>
      <c r="H10" s="7"/>
      <c r="I10" s="11"/>
    </row>
    <row r="11" spans="1:9" x14ac:dyDescent="0.45">
      <c r="A11" s="4"/>
      <c r="B11" s="7"/>
      <c r="C11" s="7"/>
      <c r="D11" s="7"/>
      <c r="E11" s="7"/>
      <c r="F11" s="7"/>
      <c r="G11" s="7"/>
      <c r="H11" s="7"/>
      <c r="I11" s="11"/>
    </row>
    <row r="12" spans="1:9" x14ac:dyDescent="0.45">
      <c r="A12" s="4"/>
      <c r="B12" s="7"/>
      <c r="C12" s="7"/>
      <c r="D12" s="7"/>
      <c r="E12" s="7"/>
      <c r="F12" s="7"/>
      <c r="G12" s="7"/>
      <c r="H12" s="7"/>
      <c r="I12" s="11"/>
    </row>
    <row r="13" spans="1:9" x14ac:dyDescent="0.45">
      <c r="A13" s="5"/>
      <c r="B13" s="8"/>
      <c r="C13" s="8"/>
      <c r="D13" s="8"/>
      <c r="E13" s="8"/>
      <c r="F13" s="8"/>
      <c r="G13" s="8"/>
      <c r="H13" s="8"/>
      <c r="I13" s="12"/>
    </row>
    <row r="14" spans="1:9" x14ac:dyDescent="0.45">
      <c r="A14" s="3" t="s">
        <v>80</v>
      </c>
      <c r="B14" s="9" t="s">
        <v>12</v>
      </c>
      <c r="C14" s="9">
        <f>100-59</f>
        <v>41</v>
      </c>
      <c r="D14" s="9"/>
      <c r="E14" s="9"/>
      <c r="F14" s="9"/>
      <c r="G14" s="9"/>
      <c r="H14" s="9"/>
      <c r="I14" s="10"/>
    </row>
    <row r="15" spans="1:9" x14ac:dyDescent="0.45">
      <c r="A15" s="4"/>
      <c r="B15" s="7"/>
      <c r="C15" s="7"/>
      <c r="D15" s="7"/>
      <c r="E15" s="7"/>
      <c r="F15" s="7"/>
      <c r="G15" s="7"/>
      <c r="H15" s="7"/>
      <c r="I15" s="11"/>
    </row>
    <row r="16" spans="1:9" x14ac:dyDescent="0.45">
      <c r="A16" s="4"/>
      <c r="B16" s="7"/>
      <c r="C16" s="7"/>
      <c r="D16" s="7"/>
      <c r="E16" s="7"/>
      <c r="F16" s="7"/>
      <c r="G16" s="7"/>
      <c r="H16" s="7"/>
      <c r="I16" s="11"/>
    </row>
    <row r="17" spans="1:9" x14ac:dyDescent="0.45">
      <c r="A17" s="4"/>
      <c r="B17" s="7"/>
      <c r="C17" s="7"/>
      <c r="D17" s="7"/>
      <c r="E17" s="7"/>
      <c r="F17" s="7"/>
      <c r="G17" s="7"/>
      <c r="H17" s="7"/>
      <c r="I17" s="11"/>
    </row>
    <row r="18" spans="1:9" x14ac:dyDescent="0.45">
      <c r="A18" s="4"/>
      <c r="B18" s="7"/>
      <c r="C18" s="7"/>
      <c r="D18" s="7"/>
      <c r="E18" s="7"/>
      <c r="F18" s="7"/>
      <c r="G18" s="7"/>
      <c r="H18" s="7"/>
      <c r="I18" s="11"/>
    </row>
    <row r="19" spans="1:9" x14ac:dyDescent="0.45">
      <c r="A19" s="4"/>
      <c r="B19" s="7"/>
      <c r="C19" s="7"/>
      <c r="D19" s="7"/>
      <c r="E19" s="7"/>
      <c r="F19" s="7"/>
      <c r="G19" s="7"/>
      <c r="H19" s="7"/>
      <c r="I19" s="11"/>
    </row>
    <row r="20" spans="1:9" x14ac:dyDescent="0.45">
      <c r="A20" s="4"/>
      <c r="B20" s="7"/>
      <c r="C20" s="7"/>
      <c r="D20" s="7"/>
      <c r="E20" s="7"/>
      <c r="F20" s="7"/>
      <c r="G20" s="7"/>
      <c r="H20" s="7"/>
      <c r="I20" s="11"/>
    </row>
    <row r="21" spans="1:9" x14ac:dyDescent="0.45">
      <c r="A21" s="4"/>
      <c r="B21" s="7"/>
      <c r="C21" s="7"/>
      <c r="D21" s="7"/>
      <c r="E21" s="7"/>
      <c r="F21" s="7"/>
      <c r="G21" s="7"/>
      <c r="H21" s="7"/>
      <c r="I21" s="11"/>
    </row>
    <row r="22" spans="1:9" x14ac:dyDescent="0.45">
      <c r="A22" s="5"/>
      <c r="B22" s="8"/>
      <c r="C22" s="8"/>
      <c r="D22" s="8"/>
      <c r="E22" s="8"/>
      <c r="F22" s="8"/>
      <c r="G22" s="8"/>
      <c r="H22" s="8"/>
      <c r="I22" s="12"/>
    </row>
    <row r="23" spans="1:9" x14ac:dyDescent="0.45">
      <c r="A23" s="3" t="s">
        <v>81</v>
      </c>
      <c r="B23" s="9" t="s">
        <v>13</v>
      </c>
      <c r="C23" s="9">
        <f>100-61</f>
        <v>39</v>
      </c>
      <c r="D23" s="9"/>
      <c r="E23" s="9"/>
      <c r="F23" s="9"/>
      <c r="G23" s="9"/>
      <c r="H23" s="9"/>
      <c r="I23" s="10"/>
    </row>
    <row r="24" spans="1:9" x14ac:dyDescent="0.45">
      <c r="A24" s="4"/>
      <c r="B24" s="7"/>
      <c r="C24" s="7"/>
      <c r="D24" s="7"/>
      <c r="E24" s="7"/>
      <c r="F24" s="7"/>
      <c r="G24" s="7"/>
      <c r="H24" s="7"/>
      <c r="I24" s="11"/>
    </row>
    <row r="25" spans="1:9" x14ac:dyDescent="0.45">
      <c r="A25" s="4"/>
      <c r="B25" s="7"/>
      <c r="C25" s="7"/>
      <c r="D25" s="7"/>
      <c r="E25" s="7"/>
      <c r="F25" s="7"/>
      <c r="G25" s="7"/>
      <c r="H25" s="7"/>
      <c r="I25" s="11"/>
    </row>
    <row r="26" spans="1:9" x14ac:dyDescent="0.45">
      <c r="A26" s="4"/>
      <c r="B26" s="7"/>
      <c r="C26" s="7"/>
      <c r="D26" s="7"/>
      <c r="E26" s="7"/>
      <c r="F26" s="7"/>
      <c r="G26" s="7"/>
      <c r="H26" s="7"/>
      <c r="I26" s="11"/>
    </row>
    <row r="27" spans="1:9" x14ac:dyDescent="0.45">
      <c r="A27" s="4"/>
      <c r="B27" s="7"/>
      <c r="C27" s="7"/>
      <c r="D27" s="7"/>
      <c r="E27" s="7"/>
      <c r="F27" s="7"/>
      <c r="G27" s="7"/>
      <c r="H27" s="7"/>
      <c r="I27" s="11"/>
    </row>
    <row r="28" spans="1:9" x14ac:dyDescent="0.45">
      <c r="A28" s="4"/>
      <c r="B28" s="7"/>
      <c r="C28" s="7"/>
      <c r="D28" s="7"/>
      <c r="E28" s="7"/>
      <c r="F28" s="7"/>
      <c r="G28" s="7"/>
      <c r="H28" s="7"/>
      <c r="I28" s="11"/>
    </row>
    <row r="29" spans="1:9" x14ac:dyDescent="0.45">
      <c r="A29" s="4"/>
      <c r="B29" s="7"/>
      <c r="C29" s="7"/>
      <c r="D29" s="7"/>
      <c r="E29" s="7"/>
      <c r="F29" s="7"/>
      <c r="G29" s="7"/>
      <c r="H29" s="7"/>
      <c r="I29" s="11"/>
    </row>
    <row r="30" spans="1:9" x14ac:dyDescent="0.45">
      <c r="A30" s="4"/>
      <c r="B30" s="7"/>
      <c r="C30" s="7"/>
      <c r="D30" s="7"/>
      <c r="E30" s="7"/>
      <c r="F30" s="7"/>
      <c r="G30" s="7"/>
      <c r="H30" s="7"/>
      <c r="I30" s="11"/>
    </row>
    <row r="31" spans="1:9" x14ac:dyDescent="0.45">
      <c r="A31" s="5"/>
      <c r="B31" s="8"/>
      <c r="C31" s="8"/>
      <c r="D31" s="8"/>
      <c r="E31" s="8"/>
      <c r="F31" s="8"/>
      <c r="G31" s="8"/>
      <c r="H31" s="8"/>
      <c r="I31" s="12"/>
    </row>
    <row r="32" spans="1:9" x14ac:dyDescent="0.45">
      <c r="A32" s="3" t="s">
        <v>82</v>
      </c>
      <c r="B32" s="9" t="s">
        <v>16</v>
      </c>
      <c r="C32" s="9"/>
      <c r="D32" s="9"/>
      <c r="E32" s="9"/>
      <c r="F32" s="9"/>
      <c r="G32" s="9"/>
      <c r="H32" s="9"/>
      <c r="I32" s="10"/>
    </row>
    <row r="33" spans="1:9" x14ac:dyDescent="0.45">
      <c r="A33" s="4"/>
      <c r="B33" s="7"/>
      <c r="C33" s="7"/>
      <c r="D33" s="7"/>
      <c r="E33" s="7"/>
      <c r="F33" s="7"/>
      <c r="G33" s="7"/>
      <c r="H33" s="7"/>
      <c r="I33" s="11"/>
    </row>
    <row r="34" spans="1:9" x14ac:dyDescent="0.45">
      <c r="A34" s="4"/>
      <c r="B34" s="7"/>
      <c r="C34" s="7"/>
      <c r="D34" s="7"/>
      <c r="E34" s="7"/>
      <c r="F34" s="7"/>
      <c r="G34" s="7"/>
      <c r="H34" s="7"/>
      <c r="I34" s="11"/>
    </row>
    <row r="35" spans="1:9" x14ac:dyDescent="0.45">
      <c r="A35" s="4"/>
      <c r="B35" s="7"/>
      <c r="C35" s="7"/>
      <c r="D35" s="7"/>
      <c r="E35" s="7"/>
      <c r="F35" s="7"/>
      <c r="G35" s="7"/>
      <c r="H35" s="7"/>
      <c r="I35" s="11"/>
    </row>
    <row r="36" spans="1:9" x14ac:dyDescent="0.45">
      <c r="A36" s="4"/>
      <c r="B36" s="7"/>
      <c r="C36" s="7"/>
      <c r="D36" s="7"/>
      <c r="E36" s="7"/>
      <c r="F36" s="7"/>
      <c r="G36" s="7"/>
      <c r="H36" s="7"/>
      <c r="I36" s="11"/>
    </row>
    <row r="37" spans="1:9" x14ac:dyDescent="0.45">
      <c r="A37" s="4"/>
      <c r="B37" s="7"/>
      <c r="C37" s="7"/>
      <c r="D37" s="7"/>
      <c r="E37" s="7"/>
      <c r="F37" s="7"/>
      <c r="G37" s="7"/>
      <c r="H37" s="7"/>
      <c r="I37" s="11"/>
    </row>
    <row r="38" spans="1:9" x14ac:dyDescent="0.45">
      <c r="A38" s="4"/>
      <c r="B38" s="7"/>
      <c r="C38" s="7"/>
      <c r="D38" s="7"/>
      <c r="E38" s="7"/>
      <c r="F38" s="7"/>
      <c r="G38" s="7"/>
      <c r="H38" s="7"/>
      <c r="I38" s="11"/>
    </row>
    <row r="39" spans="1:9" x14ac:dyDescent="0.45">
      <c r="A39" s="4"/>
      <c r="B39" s="7"/>
      <c r="C39" s="7"/>
      <c r="D39" s="7"/>
      <c r="E39" s="7"/>
      <c r="F39" s="7"/>
      <c r="G39" s="7"/>
      <c r="H39" s="7"/>
      <c r="I39" s="11"/>
    </row>
    <row r="40" spans="1:9" x14ac:dyDescent="0.45">
      <c r="A40" s="5"/>
      <c r="B40" s="8"/>
      <c r="C40" s="8"/>
      <c r="D40" s="8"/>
      <c r="E40" s="8"/>
      <c r="F40" s="8"/>
      <c r="G40" s="8"/>
      <c r="H40" s="8"/>
      <c r="I40" s="12"/>
    </row>
    <row r="41" spans="1:9" x14ac:dyDescent="0.45">
      <c r="A41" s="3" t="s">
        <v>83</v>
      </c>
      <c r="B41" s="9" t="s">
        <v>18</v>
      </c>
      <c r="C41" s="9"/>
      <c r="D41" s="9"/>
      <c r="E41" s="9"/>
      <c r="F41" s="9"/>
      <c r="G41" s="9"/>
      <c r="H41" s="9"/>
      <c r="I41" s="10"/>
    </row>
    <row r="42" spans="1:9" x14ac:dyDescent="0.45">
      <c r="A42" s="4"/>
      <c r="B42" s="7"/>
      <c r="C42" s="7"/>
      <c r="D42" s="7"/>
      <c r="E42" s="7"/>
      <c r="F42" s="7"/>
      <c r="G42" s="7"/>
      <c r="H42" s="7"/>
      <c r="I42" s="11"/>
    </row>
    <row r="43" spans="1:9" x14ac:dyDescent="0.45">
      <c r="A43" s="4"/>
      <c r="B43" s="7"/>
      <c r="C43" s="7"/>
      <c r="D43" s="7"/>
      <c r="E43" s="7"/>
      <c r="F43" s="7"/>
      <c r="G43" s="7"/>
      <c r="H43" s="7"/>
      <c r="I43" s="11"/>
    </row>
    <row r="44" spans="1:9" x14ac:dyDescent="0.45">
      <c r="A44" s="4"/>
      <c r="B44" s="7"/>
      <c r="C44" s="7"/>
      <c r="D44" s="7"/>
      <c r="E44" s="7"/>
      <c r="F44" s="7"/>
      <c r="G44" s="7"/>
      <c r="H44" s="7"/>
      <c r="I44" s="11"/>
    </row>
    <row r="45" spans="1:9" x14ac:dyDescent="0.45">
      <c r="A45" s="4"/>
      <c r="B45" s="7"/>
      <c r="C45" s="7"/>
      <c r="D45" s="7"/>
      <c r="E45" s="7"/>
      <c r="F45" s="7"/>
      <c r="G45" s="7"/>
      <c r="H45" s="7"/>
      <c r="I45" s="11"/>
    </row>
    <row r="46" spans="1:9" x14ac:dyDescent="0.45">
      <c r="A46" s="4"/>
      <c r="B46" s="7"/>
      <c r="C46" s="7"/>
      <c r="D46" s="7"/>
      <c r="E46" s="7"/>
      <c r="F46" s="7"/>
      <c r="G46" s="7"/>
      <c r="H46" s="7"/>
      <c r="I46" s="11"/>
    </row>
    <row r="47" spans="1:9" x14ac:dyDescent="0.45">
      <c r="A47" s="4"/>
      <c r="B47" s="7"/>
      <c r="C47" s="7"/>
      <c r="D47" s="7"/>
      <c r="E47" s="7"/>
      <c r="F47" s="7"/>
      <c r="G47" s="7"/>
      <c r="H47" s="7"/>
      <c r="I47" s="11"/>
    </row>
    <row r="48" spans="1:9" x14ac:dyDescent="0.45">
      <c r="A48" s="4"/>
      <c r="B48" s="7"/>
      <c r="C48" s="7"/>
      <c r="D48" s="7"/>
      <c r="E48" s="7"/>
      <c r="F48" s="7"/>
      <c r="G48" s="7"/>
      <c r="H48" s="7"/>
      <c r="I48" s="11"/>
    </row>
    <row r="49" spans="1:9" x14ac:dyDescent="0.45">
      <c r="A49" s="5"/>
      <c r="B49" s="8"/>
      <c r="C49" s="8"/>
      <c r="D49" s="8"/>
      <c r="E49" s="8"/>
      <c r="F49" s="8"/>
      <c r="G49" s="8"/>
      <c r="H49" s="8"/>
      <c r="I49" s="12"/>
    </row>
    <row r="50" spans="1:9" x14ac:dyDescent="0.45">
      <c r="A50" s="3" t="s">
        <v>84</v>
      </c>
      <c r="B50" s="6" t="s">
        <v>19</v>
      </c>
      <c r="C50" s="9"/>
      <c r="D50" s="9"/>
      <c r="E50" s="9"/>
      <c r="F50" s="9"/>
      <c r="G50" s="9"/>
      <c r="H50" s="9"/>
      <c r="I50" s="10"/>
    </row>
    <row r="51" spans="1:9" x14ac:dyDescent="0.45">
      <c r="A51" s="4"/>
      <c r="B51" s="13"/>
      <c r="C51" s="7"/>
      <c r="D51" s="7"/>
      <c r="E51" s="7"/>
      <c r="F51" s="7"/>
      <c r="G51" s="7"/>
      <c r="H51" s="7"/>
      <c r="I51" s="11"/>
    </row>
    <row r="52" spans="1:9" x14ac:dyDescent="0.45">
      <c r="A52" s="4"/>
      <c r="B52" s="13"/>
      <c r="C52" s="7"/>
      <c r="D52" s="7"/>
      <c r="E52" s="7"/>
      <c r="F52" s="7"/>
      <c r="G52" s="7"/>
      <c r="H52" s="7"/>
      <c r="I52" s="11"/>
    </row>
    <row r="53" spans="1:9" x14ac:dyDescent="0.45">
      <c r="A53" s="4"/>
      <c r="B53" s="13"/>
      <c r="C53" s="7"/>
      <c r="D53" s="7"/>
      <c r="E53" s="7"/>
      <c r="F53" s="7"/>
      <c r="G53" s="7"/>
      <c r="H53" s="7"/>
      <c r="I53" s="11"/>
    </row>
    <row r="54" spans="1:9" x14ac:dyDescent="0.45">
      <c r="A54" s="4"/>
      <c r="B54" s="13"/>
      <c r="C54" s="7"/>
      <c r="D54" s="7"/>
      <c r="E54" s="7"/>
      <c r="F54" s="7"/>
      <c r="G54" s="7"/>
      <c r="H54" s="7"/>
      <c r="I54" s="11"/>
    </row>
    <row r="55" spans="1:9" x14ac:dyDescent="0.45">
      <c r="A55" s="4"/>
      <c r="B55" s="13"/>
      <c r="C55" s="7"/>
      <c r="D55" s="7"/>
      <c r="E55" s="7"/>
      <c r="F55" s="7"/>
      <c r="G55" s="7"/>
      <c r="H55" s="7"/>
      <c r="I55" s="11"/>
    </row>
    <row r="56" spans="1:9" x14ac:dyDescent="0.45">
      <c r="A56" s="4"/>
      <c r="B56" s="13"/>
      <c r="C56" s="7"/>
      <c r="D56" s="7"/>
      <c r="E56" s="7"/>
      <c r="F56" s="7"/>
      <c r="G56" s="7"/>
      <c r="H56" s="7"/>
      <c r="I56" s="11"/>
    </row>
    <row r="57" spans="1:9" x14ac:dyDescent="0.45">
      <c r="A57" s="4"/>
      <c r="B57" s="13"/>
      <c r="C57" s="7"/>
      <c r="D57" s="7"/>
      <c r="E57" s="7"/>
      <c r="F57" s="7"/>
      <c r="G57" s="7"/>
      <c r="H57" s="7"/>
      <c r="I57" s="11"/>
    </row>
    <row r="58" spans="1:9" x14ac:dyDescent="0.45">
      <c r="A58" s="5"/>
      <c r="B58" s="14"/>
      <c r="C58" s="8"/>
      <c r="D58" s="8"/>
      <c r="E58" s="8"/>
      <c r="F58" s="8"/>
      <c r="G58" s="8"/>
      <c r="H58" s="8"/>
      <c r="I58" s="12"/>
    </row>
    <row r="59" spans="1:9" x14ac:dyDescent="0.45">
      <c r="A59" s="3" t="s">
        <v>85</v>
      </c>
      <c r="B59" s="6" t="s">
        <v>25</v>
      </c>
      <c r="C59" s="9"/>
      <c r="D59" s="9"/>
      <c r="E59" s="9"/>
      <c r="F59" s="9"/>
      <c r="G59" s="9"/>
      <c r="H59" s="9"/>
      <c r="I59" s="10"/>
    </row>
    <row r="60" spans="1:9" x14ac:dyDescent="0.45">
      <c r="A60" s="4"/>
      <c r="B60" s="13"/>
      <c r="C60" s="7"/>
      <c r="D60" s="7"/>
      <c r="E60" s="7"/>
      <c r="F60" s="7"/>
      <c r="G60" s="7"/>
      <c r="H60" s="7"/>
      <c r="I60" s="11"/>
    </row>
    <row r="61" spans="1:9" x14ac:dyDescent="0.45">
      <c r="A61" s="4"/>
      <c r="B61" s="13"/>
      <c r="C61" s="7"/>
      <c r="D61" s="7"/>
      <c r="E61" s="7"/>
      <c r="F61" s="7"/>
      <c r="G61" s="7"/>
      <c r="H61" s="7"/>
      <c r="I61" s="11"/>
    </row>
    <row r="62" spans="1:9" x14ac:dyDescent="0.45">
      <c r="A62" s="4"/>
      <c r="B62" s="13"/>
      <c r="C62" s="7"/>
      <c r="D62" s="7"/>
      <c r="E62" s="7"/>
      <c r="F62" s="7"/>
      <c r="G62" s="7"/>
      <c r="H62" s="7"/>
      <c r="I62" s="11"/>
    </row>
    <row r="63" spans="1:9" x14ac:dyDescent="0.45">
      <c r="A63" s="4"/>
      <c r="B63" s="13"/>
      <c r="C63" s="7"/>
      <c r="D63" s="7"/>
      <c r="E63" s="7"/>
      <c r="F63" s="7"/>
      <c r="G63" s="7"/>
      <c r="H63" s="7"/>
      <c r="I63" s="11"/>
    </row>
    <row r="64" spans="1:9" x14ac:dyDescent="0.45">
      <c r="A64" s="4"/>
      <c r="B64" s="13"/>
      <c r="C64" s="7"/>
      <c r="D64" s="7"/>
      <c r="E64" s="7"/>
      <c r="F64" s="7"/>
      <c r="G64" s="7"/>
      <c r="H64" s="7"/>
      <c r="I64" s="11"/>
    </row>
    <row r="65" spans="1:9" x14ac:dyDescent="0.45">
      <c r="A65" s="4"/>
      <c r="B65" s="13"/>
      <c r="C65" s="7"/>
      <c r="D65" s="7"/>
      <c r="E65" s="7"/>
      <c r="F65" s="7"/>
      <c r="G65" s="7"/>
      <c r="H65" s="7"/>
      <c r="I65" s="11"/>
    </row>
    <row r="66" spans="1:9" x14ac:dyDescent="0.45">
      <c r="A66" s="4"/>
      <c r="B66" s="13"/>
      <c r="C66" s="7"/>
      <c r="D66" s="7"/>
      <c r="E66" s="7"/>
      <c r="F66" s="7"/>
      <c r="G66" s="7"/>
      <c r="H66" s="7"/>
      <c r="I66" s="11"/>
    </row>
    <row r="67" spans="1:9" x14ac:dyDescent="0.45">
      <c r="A67" s="5"/>
      <c r="B67" s="14"/>
      <c r="C67" s="8"/>
      <c r="D67" s="8"/>
      <c r="E67" s="8"/>
      <c r="F67" s="8"/>
      <c r="G67" s="8"/>
      <c r="H67" s="8"/>
      <c r="I67" s="12"/>
    </row>
    <row r="68" spans="1:9" x14ac:dyDescent="0.45">
      <c r="A68" s="3" t="s">
        <v>86</v>
      </c>
      <c r="B68" s="6" t="s">
        <v>24</v>
      </c>
      <c r="C68" s="9"/>
      <c r="D68" s="9"/>
      <c r="E68" s="9"/>
      <c r="F68" s="9"/>
      <c r="G68" s="9"/>
      <c r="H68" s="9"/>
      <c r="I68" s="10"/>
    </row>
    <row r="69" spans="1:9" x14ac:dyDescent="0.45">
      <c r="A69" s="4"/>
      <c r="B69" s="7"/>
      <c r="C69" s="7"/>
      <c r="D69" s="7"/>
      <c r="E69" s="7"/>
      <c r="F69" s="7"/>
      <c r="G69" s="7"/>
      <c r="H69" s="7"/>
      <c r="I69" s="11"/>
    </row>
    <row r="70" spans="1:9" x14ac:dyDescent="0.45">
      <c r="A70" s="4"/>
      <c r="B70" s="7"/>
      <c r="C70" s="7"/>
      <c r="D70" s="7"/>
      <c r="E70" s="7"/>
      <c r="F70" s="7"/>
      <c r="G70" s="7"/>
      <c r="H70" s="7"/>
      <c r="I70" s="11"/>
    </row>
    <row r="71" spans="1:9" x14ac:dyDescent="0.45">
      <c r="A71" s="4"/>
      <c r="B71" s="7"/>
      <c r="C71" s="7"/>
      <c r="D71" s="7"/>
      <c r="E71" s="7"/>
      <c r="F71" s="7"/>
      <c r="G71" s="7"/>
      <c r="H71" s="7"/>
      <c r="I71" s="11"/>
    </row>
    <row r="72" spans="1:9" x14ac:dyDescent="0.45">
      <c r="A72" s="4"/>
      <c r="B72" s="7"/>
      <c r="C72" s="7"/>
      <c r="D72" s="7"/>
      <c r="E72" s="7"/>
      <c r="F72" s="7"/>
      <c r="G72" s="7"/>
      <c r="H72" s="7"/>
      <c r="I72" s="11"/>
    </row>
    <row r="73" spans="1:9" x14ac:dyDescent="0.45">
      <c r="A73" s="4"/>
      <c r="B73" s="7"/>
      <c r="C73" s="7"/>
      <c r="D73" s="7"/>
      <c r="E73" s="7"/>
      <c r="F73" s="7"/>
      <c r="G73" s="7"/>
      <c r="H73" s="7"/>
      <c r="I73" s="11"/>
    </row>
    <row r="74" spans="1:9" x14ac:dyDescent="0.45">
      <c r="A74" s="4"/>
      <c r="B74" s="7"/>
      <c r="C74" s="7"/>
      <c r="D74" s="7"/>
      <c r="E74" s="7"/>
      <c r="F74" s="7"/>
      <c r="G74" s="7"/>
      <c r="H74" s="7"/>
      <c r="I74" s="11"/>
    </row>
    <row r="75" spans="1:9" x14ac:dyDescent="0.45">
      <c r="A75" s="4"/>
      <c r="B75" s="7"/>
      <c r="C75" s="7"/>
      <c r="D75" s="7"/>
      <c r="E75" s="7"/>
      <c r="F75" s="7"/>
      <c r="G75" s="7"/>
      <c r="H75" s="7"/>
      <c r="I75" s="11"/>
    </row>
    <row r="76" spans="1:9" x14ac:dyDescent="0.45">
      <c r="A76" s="5"/>
      <c r="B76" s="8"/>
      <c r="C76" s="8"/>
      <c r="D76" s="8"/>
      <c r="E76" s="8"/>
      <c r="F76" s="8"/>
      <c r="G76" s="8"/>
      <c r="H76" s="8"/>
      <c r="I76" s="12"/>
    </row>
    <row r="77" spans="1:9" x14ac:dyDescent="0.45">
      <c r="A77" s="3" t="s">
        <v>87</v>
      </c>
      <c r="B77" s="6" t="s">
        <v>39</v>
      </c>
      <c r="C77" s="9"/>
      <c r="D77" s="9"/>
      <c r="E77" s="9"/>
      <c r="F77" s="9"/>
      <c r="G77" s="9"/>
      <c r="H77" s="9"/>
      <c r="I77" s="10"/>
    </row>
    <row r="78" spans="1:9" x14ac:dyDescent="0.45">
      <c r="A78" s="4"/>
      <c r="B78" s="7"/>
      <c r="C78" s="7"/>
      <c r="D78" s="7"/>
      <c r="E78" s="7"/>
      <c r="F78" s="7"/>
      <c r="G78" s="7"/>
      <c r="H78" s="7"/>
      <c r="I78" s="11"/>
    </row>
    <row r="79" spans="1:9" x14ac:dyDescent="0.45">
      <c r="A79" s="4"/>
      <c r="B79" s="7"/>
      <c r="C79" s="7"/>
      <c r="D79" s="7"/>
      <c r="E79" s="7"/>
      <c r="F79" s="7"/>
      <c r="G79" s="7"/>
      <c r="H79" s="7"/>
      <c r="I79" s="11"/>
    </row>
    <row r="80" spans="1:9" x14ac:dyDescent="0.45">
      <c r="A80" s="4"/>
      <c r="B80" s="7"/>
      <c r="C80" s="7"/>
      <c r="D80" s="7"/>
      <c r="E80" s="7"/>
      <c r="F80" s="7"/>
      <c r="G80" s="7"/>
      <c r="H80" s="7"/>
      <c r="I80" s="11"/>
    </row>
    <row r="81" spans="1:9" x14ac:dyDescent="0.45">
      <c r="A81" s="4"/>
      <c r="B81" s="7"/>
      <c r="C81" s="7"/>
      <c r="D81" s="7"/>
      <c r="E81" s="7"/>
      <c r="F81" s="7"/>
      <c r="G81" s="7"/>
      <c r="H81" s="7"/>
      <c r="I81" s="11"/>
    </row>
    <row r="82" spans="1:9" x14ac:dyDescent="0.45">
      <c r="A82" s="4"/>
      <c r="B82" s="7"/>
      <c r="C82" s="7"/>
      <c r="D82" s="7"/>
      <c r="E82" s="7"/>
      <c r="F82" s="7"/>
      <c r="G82" s="7"/>
      <c r="H82" s="7"/>
      <c r="I82" s="11"/>
    </row>
    <row r="83" spans="1:9" x14ac:dyDescent="0.45">
      <c r="A83" s="4"/>
      <c r="B83" s="7"/>
      <c r="C83" s="7"/>
      <c r="D83" s="7"/>
      <c r="E83" s="7"/>
      <c r="F83" s="7"/>
      <c r="G83" s="7"/>
      <c r="H83" s="7"/>
      <c r="I83" s="11"/>
    </row>
    <row r="84" spans="1:9" x14ac:dyDescent="0.45">
      <c r="A84" s="4"/>
      <c r="B84" s="7"/>
      <c r="C84" s="7"/>
      <c r="D84" s="7"/>
      <c r="E84" s="7"/>
      <c r="F84" s="7"/>
      <c r="G84" s="7"/>
      <c r="H84" s="7"/>
      <c r="I84" s="11"/>
    </row>
    <row r="85" spans="1:9" x14ac:dyDescent="0.45">
      <c r="A85" s="5"/>
      <c r="B85" s="8"/>
      <c r="C85" s="8"/>
      <c r="D85" s="8"/>
      <c r="E85" s="8"/>
      <c r="F85" s="8"/>
      <c r="G85" s="8"/>
      <c r="H85" s="8"/>
      <c r="I85" s="12"/>
    </row>
    <row r="86" spans="1:9" x14ac:dyDescent="0.45">
      <c r="A86" s="3" t="s">
        <v>76</v>
      </c>
      <c r="B86" s="6" t="s">
        <v>45</v>
      </c>
      <c r="C86" s="9"/>
      <c r="D86" s="9"/>
      <c r="E86" s="9"/>
      <c r="F86" s="9"/>
      <c r="G86" s="9"/>
      <c r="H86" s="9"/>
      <c r="I86" s="10"/>
    </row>
    <row r="87" spans="1:9" x14ac:dyDescent="0.45">
      <c r="A87" s="4"/>
      <c r="B87" s="7"/>
      <c r="C87" s="7"/>
      <c r="D87" s="7"/>
      <c r="E87" s="7"/>
      <c r="F87" s="7"/>
      <c r="G87" s="7"/>
      <c r="H87" s="7"/>
      <c r="I87" s="11"/>
    </row>
    <row r="88" spans="1:9" x14ac:dyDescent="0.45">
      <c r="A88" s="4"/>
      <c r="B88" s="7"/>
      <c r="C88" s="7"/>
      <c r="D88" s="7"/>
      <c r="E88" s="7"/>
      <c r="F88" s="7"/>
      <c r="G88" s="7"/>
      <c r="H88" s="7"/>
      <c r="I88" s="11"/>
    </row>
    <row r="89" spans="1:9" x14ac:dyDescent="0.45">
      <c r="A89" s="4"/>
      <c r="B89" s="7"/>
      <c r="C89" s="7"/>
      <c r="D89" s="7"/>
      <c r="E89" s="7"/>
      <c r="F89" s="7"/>
      <c r="G89" s="7"/>
      <c r="H89" s="7"/>
      <c r="I89" s="11"/>
    </row>
    <row r="90" spans="1:9" x14ac:dyDescent="0.45">
      <c r="A90" s="4"/>
      <c r="B90" s="7"/>
      <c r="C90" s="7"/>
      <c r="D90" s="7"/>
      <c r="E90" s="7"/>
      <c r="F90" s="7"/>
      <c r="G90" s="7"/>
      <c r="H90" s="7"/>
      <c r="I90" s="11"/>
    </row>
    <row r="91" spans="1:9" x14ac:dyDescent="0.45">
      <c r="A91" s="4"/>
      <c r="B91" s="7"/>
      <c r="C91" s="7"/>
      <c r="D91" s="7"/>
      <c r="E91" s="7"/>
      <c r="F91" s="7"/>
      <c r="G91" s="7"/>
      <c r="H91" s="7"/>
      <c r="I91" s="11"/>
    </row>
    <row r="92" spans="1:9" x14ac:dyDescent="0.45">
      <c r="A92" s="4"/>
      <c r="B92" s="7"/>
      <c r="C92" s="7"/>
      <c r="D92" s="7"/>
      <c r="E92" s="7"/>
      <c r="F92" s="7"/>
      <c r="G92" s="7"/>
      <c r="H92" s="7"/>
      <c r="I92" s="11"/>
    </row>
    <row r="93" spans="1:9" x14ac:dyDescent="0.45">
      <c r="A93" s="4"/>
      <c r="B93" s="7"/>
      <c r="C93" s="7"/>
      <c r="D93" s="7"/>
      <c r="E93" s="7"/>
      <c r="F93" s="7"/>
      <c r="G93" s="7"/>
      <c r="H93" s="7"/>
      <c r="I93" s="11"/>
    </row>
    <row r="94" spans="1:9" x14ac:dyDescent="0.45">
      <c r="A94" s="5"/>
      <c r="B94" s="8"/>
      <c r="C94" s="8"/>
      <c r="D94" s="8"/>
      <c r="E94" s="8"/>
      <c r="F94" s="8"/>
      <c r="G94" s="8"/>
      <c r="H94" s="8"/>
      <c r="I94" s="12"/>
    </row>
  </sheetData>
  <mergeCells count="53">
    <mergeCell ref="C1:D1"/>
    <mergeCell ref="D4:F4"/>
    <mergeCell ref="G4:I4"/>
    <mergeCell ref="A5:A13"/>
    <mergeCell ref="B5:B13"/>
    <mergeCell ref="C5:C13"/>
    <mergeCell ref="D5:F13"/>
    <mergeCell ref="G5:I13"/>
    <mergeCell ref="A23:A31"/>
    <mergeCell ref="B23:B31"/>
    <mergeCell ref="C23:C31"/>
    <mergeCell ref="D23:F31"/>
    <mergeCell ref="G23:I31"/>
    <mergeCell ref="A14:A22"/>
    <mergeCell ref="B14:B22"/>
    <mergeCell ref="C14:C22"/>
    <mergeCell ref="D14:F22"/>
    <mergeCell ref="G14:I22"/>
    <mergeCell ref="A41:A49"/>
    <mergeCell ref="B41:B49"/>
    <mergeCell ref="C41:C49"/>
    <mergeCell ref="D41:F49"/>
    <mergeCell ref="G41:I49"/>
    <mergeCell ref="A32:A40"/>
    <mergeCell ref="B32:B40"/>
    <mergeCell ref="C32:C40"/>
    <mergeCell ref="D32:F40"/>
    <mergeCell ref="G32:I40"/>
    <mergeCell ref="A59:A67"/>
    <mergeCell ref="B59:B67"/>
    <mergeCell ref="C59:C67"/>
    <mergeCell ref="D59:F67"/>
    <mergeCell ref="G59:I67"/>
    <mergeCell ref="A50:A58"/>
    <mergeCell ref="B50:B58"/>
    <mergeCell ref="C50:C58"/>
    <mergeCell ref="D50:F58"/>
    <mergeCell ref="G50:I58"/>
    <mergeCell ref="A77:A85"/>
    <mergeCell ref="B77:B85"/>
    <mergeCell ref="C77:C85"/>
    <mergeCell ref="D77:F85"/>
    <mergeCell ref="G77:I85"/>
    <mergeCell ref="A68:A76"/>
    <mergeCell ref="B68:B76"/>
    <mergeCell ref="C68:C76"/>
    <mergeCell ref="D68:F76"/>
    <mergeCell ref="G68:I76"/>
    <mergeCell ref="A86:A94"/>
    <mergeCell ref="B86:B94"/>
    <mergeCell ref="C86:C94"/>
    <mergeCell ref="D86:F94"/>
    <mergeCell ref="G86:I9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L2" sqref="L2:M118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0.9375</v>
      </c>
      <c r="N2">
        <f>1+L2</f>
        <v>1</v>
      </c>
      <c r="O2">
        <f>100*(1-M2)</f>
        <v>6.25</v>
      </c>
    </row>
    <row r="3" spans="12:15" x14ac:dyDescent="0.45">
      <c r="L3">
        <v>1</v>
      </c>
      <c r="M3">
        <v>0.890625</v>
      </c>
      <c r="N3">
        <f t="shared" ref="N3:N66" si="0">1+L3</f>
        <v>2</v>
      </c>
      <c r="O3">
        <f t="shared" ref="O3:O66" si="1">100*(1-M3)</f>
        <v>10.9375</v>
      </c>
    </row>
    <row r="4" spans="12:15" x14ac:dyDescent="0.45">
      <c r="L4">
        <v>2</v>
      </c>
      <c r="M4">
        <v>0.890625</v>
      </c>
      <c r="N4">
        <f t="shared" si="0"/>
        <v>3</v>
      </c>
      <c r="O4">
        <f t="shared" si="1"/>
        <v>10.9375</v>
      </c>
    </row>
    <row r="5" spans="12:15" x14ac:dyDescent="0.45">
      <c r="L5">
        <v>3</v>
      </c>
      <c r="M5">
        <v>0.859375</v>
      </c>
      <c r="N5">
        <f t="shared" si="0"/>
        <v>4</v>
      </c>
      <c r="O5">
        <f t="shared" si="1"/>
        <v>14.0625</v>
      </c>
    </row>
    <row r="6" spans="12:15" x14ac:dyDescent="0.45">
      <c r="L6">
        <v>4</v>
      </c>
      <c r="M6">
        <v>0.828125</v>
      </c>
      <c r="N6">
        <f t="shared" si="0"/>
        <v>5</v>
      </c>
      <c r="O6">
        <f t="shared" si="1"/>
        <v>17.1875</v>
      </c>
    </row>
    <row r="7" spans="12:15" x14ac:dyDescent="0.45">
      <c r="L7">
        <v>5</v>
      </c>
      <c r="M7">
        <v>0.8125</v>
      </c>
      <c r="N7">
        <f t="shared" si="0"/>
        <v>6</v>
      </c>
      <c r="O7">
        <f t="shared" si="1"/>
        <v>18.75</v>
      </c>
    </row>
    <row r="8" spans="12:15" x14ac:dyDescent="0.45">
      <c r="L8">
        <v>6</v>
      </c>
      <c r="M8">
        <v>0.796875</v>
      </c>
      <c r="N8">
        <f t="shared" si="0"/>
        <v>7</v>
      </c>
      <c r="O8">
        <f t="shared" si="1"/>
        <v>20.3125</v>
      </c>
    </row>
    <row r="9" spans="12:15" x14ac:dyDescent="0.45">
      <c r="L9">
        <v>7</v>
      </c>
      <c r="M9">
        <v>0.71875</v>
      </c>
      <c r="N9">
        <f t="shared" si="0"/>
        <v>8</v>
      </c>
      <c r="O9">
        <f t="shared" si="1"/>
        <v>28.125</v>
      </c>
    </row>
    <row r="10" spans="12:15" x14ac:dyDescent="0.45">
      <c r="L10">
        <v>8</v>
      </c>
      <c r="M10">
        <v>0.765625</v>
      </c>
      <c r="N10">
        <f t="shared" si="0"/>
        <v>9</v>
      </c>
      <c r="O10">
        <f t="shared" si="1"/>
        <v>23.4375</v>
      </c>
    </row>
    <row r="11" spans="12:15" x14ac:dyDescent="0.45">
      <c r="L11">
        <v>9</v>
      </c>
      <c r="M11">
        <v>0.765625</v>
      </c>
      <c r="N11">
        <f t="shared" si="0"/>
        <v>10</v>
      </c>
      <c r="O11">
        <f t="shared" si="1"/>
        <v>23.4375</v>
      </c>
    </row>
    <row r="12" spans="12:15" x14ac:dyDescent="0.45">
      <c r="L12">
        <v>10</v>
      </c>
      <c r="M12">
        <v>0.765625</v>
      </c>
      <c r="N12">
        <f t="shared" si="0"/>
        <v>11</v>
      </c>
      <c r="O12">
        <f t="shared" si="1"/>
        <v>23.4375</v>
      </c>
    </row>
    <row r="13" spans="12:15" x14ac:dyDescent="0.45">
      <c r="L13">
        <v>11</v>
      </c>
      <c r="M13">
        <v>0.65625</v>
      </c>
      <c r="N13">
        <f t="shared" si="0"/>
        <v>12</v>
      </c>
      <c r="O13">
        <f t="shared" si="1"/>
        <v>34.375</v>
      </c>
    </row>
    <row r="14" spans="12:15" x14ac:dyDescent="0.45">
      <c r="L14">
        <v>12</v>
      </c>
      <c r="M14">
        <v>0.703125</v>
      </c>
      <c r="N14">
        <f t="shared" si="0"/>
        <v>13</v>
      </c>
      <c r="O14">
        <f t="shared" si="1"/>
        <v>29.6875</v>
      </c>
    </row>
    <row r="15" spans="12:15" x14ac:dyDescent="0.45">
      <c r="L15">
        <v>13</v>
      </c>
      <c r="M15">
        <v>0.640625</v>
      </c>
      <c r="N15">
        <f t="shared" si="0"/>
        <v>14</v>
      </c>
      <c r="O15">
        <f t="shared" si="1"/>
        <v>35.9375</v>
      </c>
    </row>
    <row r="16" spans="12:15" x14ac:dyDescent="0.45">
      <c r="L16">
        <v>14</v>
      </c>
      <c r="M16">
        <v>0.625</v>
      </c>
      <c r="N16">
        <f t="shared" si="0"/>
        <v>15</v>
      </c>
      <c r="O16">
        <f t="shared" si="1"/>
        <v>37.5</v>
      </c>
    </row>
    <row r="17" spans="12:15" x14ac:dyDescent="0.45">
      <c r="L17">
        <v>15</v>
      </c>
      <c r="M17">
        <v>0.625</v>
      </c>
      <c r="N17">
        <f t="shared" si="0"/>
        <v>16</v>
      </c>
      <c r="O17">
        <f t="shared" si="1"/>
        <v>37.5</v>
      </c>
    </row>
    <row r="18" spans="12:15" x14ac:dyDescent="0.45">
      <c r="L18">
        <v>16</v>
      </c>
      <c r="M18">
        <v>0.546875</v>
      </c>
      <c r="N18">
        <f t="shared" si="0"/>
        <v>17</v>
      </c>
      <c r="O18">
        <f t="shared" si="1"/>
        <v>45.3125</v>
      </c>
    </row>
    <row r="19" spans="12:15" x14ac:dyDescent="0.45">
      <c r="L19">
        <v>17</v>
      </c>
      <c r="M19">
        <v>0.53125</v>
      </c>
      <c r="N19">
        <f t="shared" si="0"/>
        <v>18</v>
      </c>
      <c r="O19">
        <f t="shared" si="1"/>
        <v>46.875</v>
      </c>
    </row>
    <row r="20" spans="12:15" x14ac:dyDescent="0.45">
      <c r="L20">
        <v>18</v>
      </c>
      <c r="M20">
        <v>0.515625</v>
      </c>
      <c r="N20">
        <f t="shared" si="0"/>
        <v>19</v>
      </c>
      <c r="O20">
        <f t="shared" si="1"/>
        <v>48.4375</v>
      </c>
    </row>
    <row r="21" spans="12:15" x14ac:dyDescent="0.45">
      <c r="L21">
        <v>19</v>
      </c>
      <c r="M21">
        <v>0.5625</v>
      </c>
      <c r="N21">
        <f t="shared" si="0"/>
        <v>20</v>
      </c>
      <c r="O21">
        <f t="shared" si="1"/>
        <v>43.75</v>
      </c>
    </row>
    <row r="22" spans="12:15" x14ac:dyDescent="0.45">
      <c r="L22">
        <v>20</v>
      </c>
      <c r="M22">
        <v>0.546875</v>
      </c>
      <c r="N22">
        <f t="shared" si="0"/>
        <v>21</v>
      </c>
      <c r="O22">
        <f t="shared" si="1"/>
        <v>45.3125</v>
      </c>
    </row>
    <row r="23" spans="12:15" x14ac:dyDescent="0.45">
      <c r="L23">
        <v>21</v>
      </c>
      <c r="M23">
        <v>0.5625</v>
      </c>
      <c r="N23">
        <f t="shared" si="0"/>
        <v>22</v>
      </c>
      <c r="O23">
        <f t="shared" si="1"/>
        <v>43.75</v>
      </c>
    </row>
    <row r="24" spans="12:15" x14ac:dyDescent="0.45">
      <c r="L24">
        <v>22</v>
      </c>
      <c r="M24">
        <v>0.5625</v>
      </c>
      <c r="N24">
        <f t="shared" si="0"/>
        <v>23</v>
      </c>
      <c r="O24">
        <f t="shared" si="1"/>
        <v>43.75</v>
      </c>
    </row>
    <row r="25" spans="12:15" x14ac:dyDescent="0.45">
      <c r="L25">
        <v>23</v>
      </c>
      <c r="M25">
        <v>0.5625</v>
      </c>
      <c r="N25">
        <f t="shared" si="0"/>
        <v>24</v>
      </c>
      <c r="O25">
        <f t="shared" si="1"/>
        <v>43.75</v>
      </c>
    </row>
    <row r="26" spans="12:15" x14ac:dyDescent="0.45">
      <c r="L26">
        <v>24</v>
      </c>
      <c r="M26">
        <v>0.5625</v>
      </c>
      <c r="N26">
        <f t="shared" si="0"/>
        <v>25</v>
      </c>
      <c r="O26">
        <f t="shared" si="1"/>
        <v>43.75</v>
      </c>
    </row>
    <row r="27" spans="12:15" x14ac:dyDescent="0.45">
      <c r="L27">
        <v>25</v>
      </c>
      <c r="M27">
        <v>0.5625</v>
      </c>
      <c r="N27">
        <f t="shared" si="0"/>
        <v>26</v>
      </c>
      <c r="O27">
        <f t="shared" si="1"/>
        <v>43.75</v>
      </c>
    </row>
    <row r="28" spans="12:15" x14ac:dyDescent="0.45">
      <c r="L28">
        <v>26</v>
      </c>
      <c r="M28">
        <v>0.578125</v>
      </c>
      <c r="N28">
        <f t="shared" si="0"/>
        <v>27</v>
      </c>
      <c r="O28">
        <f t="shared" si="1"/>
        <v>42.1875</v>
      </c>
    </row>
    <row r="29" spans="12:15" x14ac:dyDescent="0.45">
      <c r="L29">
        <v>27</v>
      </c>
      <c r="M29">
        <v>0.578125</v>
      </c>
      <c r="N29">
        <f t="shared" si="0"/>
        <v>28</v>
      </c>
      <c r="O29">
        <f t="shared" si="1"/>
        <v>42.1875</v>
      </c>
    </row>
    <row r="30" spans="12:15" x14ac:dyDescent="0.45">
      <c r="L30">
        <v>28</v>
      </c>
      <c r="M30">
        <v>0.578125</v>
      </c>
      <c r="N30">
        <f t="shared" si="0"/>
        <v>29</v>
      </c>
      <c r="O30">
        <f t="shared" si="1"/>
        <v>42.1875</v>
      </c>
    </row>
    <row r="31" spans="12:15" x14ac:dyDescent="0.45">
      <c r="L31">
        <v>29</v>
      </c>
      <c r="M31">
        <v>0.5625</v>
      </c>
      <c r="N31">
        <f t="shared" si="0"/>
        <v>30</v>
      </c>
      <c r="O31">
        <f t="shared" si="1"/>
        <v>43.75</v>
      </c>
    </row>
    <row r="32" spans="12:15" x14ac:dyDescent="0.45">
      <c r="L32">
        <v>30</v>
      </c>
      <c r="M32">
        <v>0.5625</v>
      </c>
      <c r="N32">
        <f t="shared" si="0"/>
        <v>31</v>
      </c>
      <c r="O32">
        <f t="shared" si="1"/>
        <v>43.75</v>
      </c>
    </row>
    <row r="33" spans="12:15" x14ac:dyDescent="0.45">
      <c r="L33">
        <v>31</v>
      </c>
      <c r="M33">
        <v>0.578125</v>
      </c>
      <c r="N33">
        <f t="shared" si="0"/>
        <v>32</v>
      </c>
      <c r="O33">
        <f t="shared" si="1"/>
        <v>42.1875</v>
      </c>
    </row>
    <row r="34" spans="12:15" x14ac:dyDescent="0.45">
      <c r="L34">
        <v>32</v>
      </c>
      <c r="M34">
        <v>0.578125</v>
      </c>
      <c r="N34">
        <f t="shared" si="0"/>
        <v>33</v>
      </c>
      <c r="O34">
        <f t="shared" si="1"/>
        <v>42.1875</v>
      </c>
    </row>
    <row r="35" spans="12:15" x14ac:dyDescent="0.45">
      <c r="L35">
        <v>33</v>
      </c>
      <c r="M35">
        <v>0.5625</v>
      </c>
      <c r="N35">
        <f t="shared" si="0"/>
        <v>34</v>
      </c>
      <c r="O35">
        <f t="shared" si="1"/>
        <v>43.75</v>
      </c>
    </row>
    <row r="36" spans="12:15" x14ac:dyDescent="0.45">
      <c r="L36">
        <v>34</v>
      </c>
      <c r="M36">
        <v>0.5625</v>
      </c>
      <c r="N36">
        <f t="shared" si="0"/>
        <v>35</v>
      </c>
      <c r="O36">
        <f t="shared" si="1"/>
        <v>43.75</v>
      </c>
    </row>
    <row r="37" spans="12:15" x14ac:dyDescent="0.45">
      <c r="L37">
        <v>35</v>
      </c>
      <c r="M37">
        <v>0.5625</v>
      </c>
      <c r="N37">
        <f t="shared" si="0"/>
        <v>36</v>
      </c>
      <c r="O37">
        <f t="shared" si="1"/>
        <v>43.75</v>
      </c>
    </row>
    <row r="38" spans="12:15" x14ac:dyDescent="0.45">
      <c r="L38">
        <v>36</v>
      </c>
      <c r="M38">
        <v>0.5625</v>
      </c>
      <c r="N38">
        <f t="shared" si="0"/>
        <v>37</v>
      </c>
      <c r="O38">
        <f t="shared" si="1"/>
        <v>43.75</v>
      </c>
    </row>
    <row r="39" spans="12:15" x14ac:dyDescent="0.45">
      <c r="L39">
        <v>37</v>
      </c>
      <c r="M39">
        <v>0.5625</v>
      </c>
      <c r="N39">
        <f t="shared" si="0"/>
        <v>38</v>
      </c>
      <c r="O39">
        <f t="shared" si="1"/>
        <v>43.75</v>
      </c>
    </row>
    <row r="40" spans="12:15" x14ac:dyDescent="0.45">
      <c r="L40">
        <v>38</v>
      </c>
      <c r="M40">
        <v>0.5625</v>
      </c>
      <c r="N40">
        <f t="shared" si="0"/>
        <v>39</v>
      </c>
      <c r="O40">
        <f t="shared" si="1"/>
        <v>43.75</v>
      </c>
    </row>
    <row r="41" spans="12:15" x14ac:dyDescent="0.45">
      <c r="L41">
        <v>39</v>
      </c>
      <c r="M41">
        <v>0.5625</v>
      </c>
      <c r="N41">
        <f t="shared" si="0"/>
        <v>40</v>
      </c>
      <c r="O41">
        <f t="shared" si="1"/>
        <v>43.75</v>
      </c>
    </row>
    <row r="42" spans="12:15" x14ac:dyDescent="0.45">
      <c r="L42">
        <v>40</v>
      </c>
      <c r="M42">
        <v>0.5625</v>
      </c>
      <c r="N42">
        <f t="shared" si="0"/>
        <v>41</v>
      </c>
      <c r="O42">
        <f t="shared" si="1"/>
        <v>43.75</v>
      </c>
    </row>
    <row r="43" spans="12:15" x14ac:dyDescent="0.45">
      <c r="L43">
        <v>41</v>
      </c>
      <c r="M43">
        <v>0.5625</v>
      </c>
      <c r="N43">
        <f t="shared" si="0"/>
        <v>42</v>
      </c>
      <c r="O43">
        <f t="shared" si="1"/>
        <v>43.75</v>
      </c>
    </row>
    <row r="44" spans="12:15" x14ac:dyDescent="0.45">
      <c r="L44">
        <v>42</v>
      </c>
      <c r="M44">
        <v>0.5625</v>
      </c>
      <c r="N44">
        <f t="shared" si="0"/>
        <v>43</v>
      </c>
      <c r="O44">
        <f t="shared" si="1"/>
        <v>43.75</v>
      </c>
    </row>
    <row r="45" spans="12:15" x14ac:dyDescent="0.45">
      <c r="L45">
        <v>43</v>
      </c>
      <c r="M45">
        <v>0.5625</v>
      </c>
      <c r="N45">
        <f t="shared" si="0"/>
        <v>44</v>
      </c>
      <c r="O45">
        <f t="shared" si="1"/>
        <v>43.75</v>
      </c>
    </row>
    <row r="46" spans="12:15" x14ac:dyDescent="0.45">
      <c r="L46">
        <v>44</v>
      </c>
      <c r="M46">
        <v>0.5625</v>
      </c>
      <c r="N46">
        <f t="shared" si="0"/>
        <v>45</v>
      </c>
      <c r="O46">
        <f t="shared" si="1"/>
        <v>43.75</v>
      </c>
    </row>
    <row r="47" spans="12:15" x14ac:dyDescent="0.45">
      <c r="L47">
        <v>45</v>
      </c>
      <c r="M47">
        <v>0.5625</v>
      </c>
      <c r="N47">
        <f t="shared" si="0"/>
        <v>46</v>
      </c>
      <c r="O47">
        <f t="shared" si="1"/>
        <v>43.75</v>
      </c>
    </row>
    <row r="48" spans="12:15" x14ac:dyDescent="0.45">
      <c r="L48">
        <v>46</v>
      </c>
      <c r="M48">
        <v>0.5625</v>
      </c>
      <c r="N48">
        <f t="shared" si="0"/>
        <v>47</v>
      </c>
      <c r="O48">
        <f t="shared" si="1"/>
        <v>43.75</v>
      </c>
    </row>
    <row r="49" spans="12:15" x14ac:dyDescent="0.45">
      <c r="L49">
        <v>47</v>
      </c>
      <c r="M49">
        <v>0.5625</v>
      </c>
      <c r="N49">
        <f t="shared" si="0"/>
        <v>48</v>
      </c>
      <c r="O49">
        <f t="shared" si="1"/>
        <v>43.75</v>
      </c>
    </row>
    <row r="50" spans="12:15" x14ac:dyDescent="0.45">
      <c r="L50">
        <v>48</v>
      </c>
      <c r="M50">
        <v>0.5625</v>
      </c>
      <c r="N50">
        <f t="shared" si="0"/>
        <v>49</v>
      </c>
      <c r="O50">
        <f t="shared" si="1"/>
        <v>43.75</v>
      </c>
    </row>
    <row r="51" spans="12:15" x14ac:dyDescent="0.45">
      <c r="L51">
        <v>49</v>
      </c>
      <c r="M51">
        <v>0.5625</v>
      </c>
      <c r="N51">
        <f t="shared" si="0"/>
        <v>50</v>
      </c>
      <c r="O51">
        <f t="shared" si="1"/>
        <v>43.75</v>
      </c>
    </row>
    <row r="52" spans="12:15" x14ac:dyDescent="0.45">
      <c r="L52">
        <v>50</v>
      </c>
      <c r="M52">
        <v>0.5625</v>
      </c>
      <c r="N52">
        <f t="shared" si="0"/>
        <v>51</v>
      </c>
      <c r="O52">
        <f t="shared" si="1"/>
        <v>43.75</v>
      </c>
    </row>
    <row r="53" spans="12:15" x14ac:dyDescent="0.45">
      <c r="L53">
        <v>51</v>
      </c>
      <c r="M53">
        <v>0.5625</v>
      </c>
      <c r="N53">
        <f t="shared" si="0"/>
        <v>52</v>
      </c>
      <c r="O53">
        <f t="shared" si="1"/>
        <v>43.75</v>
      </c>
    </row>
    <row r="54" spans="12:15" x14ac:dyDescent="0.45">
      <c r="L54">
        <v>52</v>
      </c>
      <c r="M54">
        <v>0.5625</v>
      </c>
      <c r="N54">
        <f t="shared" si="0"/>
        <v>53</v>
      </c>
      <c r="O54">
        <f t="shared" si="1"/>
        <v>43.75</v>
      </c>
    </row>
    <row r="55" spans="12:15" x14ac:dyDescent="0.45">
      <c r="L55">
        <v>53</v>
      </c>
      <c r="M55">
        <v>0.5625</v>
      </c>
      <c r="N55">
        <f t="shared" si="0"/>
        <v>54</v>
      </c>
      <c r="O55">
        <f t="shared" si="1"/>
        <v>43.75</v>
      </c>
    </row>
    <row r="56" spans="12:15" x14ac:dyDescent="0.45">
      <c r="L56">
        <v>54</v>
      </c>
      <c r="M56">
        <v>0.5625</v>
      </c>
      <c r="N56">
        <f t="shared" si="0"/>
        <v>55</v>
      </c>
      <c r="O56">
        <f t="shared" si="1"/>
        <v>43.75</v>
      </c>
    </row>
    <row r="57" spans="12:15" x14ac:dyDescent="0.45">
      <c r="L57">
        <v>55</v>
      </c>
      <c r="M57">
        <v>0.5625</v>
      </c>
      <c r="N57">
        <f t="shared" si="0"/>
        <v>56</v>
      </c>
      <c r="O57">
        <f t="shared" si="1"/>
        <v>43.75</v>
      </c>
    </row>
    <row r="58" spans="12:15" x14ac:dyDescent="0.45">
      <c r="L58">
        <v>56</v>
      </c>
      <c r="M58">
        <v>0.5625</v>
      </c>
      <c r="N58">
        <f t="shared" si="0"/>
        <v>57</v>
      </c>
      <c r="O58">
        <f t="shared" si="1"/>
        <v>43.75</v>
      </c>
    </row>
    <row r="59" spans="12:15" x14ac:dyDescent="0.45">
      <c r="L59">
        <v>57</v>
      </c>
      <c r="M59">
        <v>0.5625</v>
      </c>
      <c r="N59">
        <f t="shared" si="0"/>
        <v>58</v>
      </c>
      <c r="O59">
        <f t="shared" si="1"/>
        <v>43.75</v>
      </c>
    </row>
    <row r="60" spans="12:15" x14ac:dyDescent="0.45">
      <c r="L60">
        <v>58</v>
      </c>
      <c r="M60">
        <v>0.5625</v>
      </c>
      <c r="N60">
        <f t="shared" si="0"/>
        <v>59</v>
      </c>
      <c r="O60">
        <f t="shared" si="1"/>
        <v>43.75</v>
      </c>
    </row>
    <row r="61" spans="12:15" x14ac:dyDescent="0.45">
      <c r="L61">
        <v>59</v>
      </c>
      <c r="M61">
        <v>0.5625</v>
      </c>
      <c r="N61">
        <f t="shared" si="0"/>
        <v>60</v>
      </c>
      <c r="O61">
        <f t="shared" si="1"/>
        <v>43.75</v>
      </c>
    </row>
    <row r="62" spans="12:15" x14ac:dyDescent="0.45">
      <c r="L62">
        <v>60</v>
      </c>
      <c r="M62">
        <v>0.5625</v>
      </c>
      <c r="N62">
        <f t="shared" si="0"/>
        <v>61</v>
      </c>
      <c r="O62">
        <f t="shared" si="1"/>
        <v>43.75</v>
      </c>
    </row>
    <row r="63" spans="12:15" x14ac:dyDescent="0.45">
      <c r="L63">
        <v>61</v>
      </c>
      <c r="M63">
        <v>0.5625</v>
      </c>
      <c r="N63">
        <f t="shared" si="0"/>
        <v>62</v>
      </c>
      <c r="O63">
        <f t="shared" si="1"/>
        <v>43.75</v>
      </c>
    </row>
    <row r="64" spans="12:15" x14ac:dyDescent="0.45">
      <c r="L64">
        <v>62</v>
      </c>
      <c r="M64">
        <v>0.5625</v>
      </c>
      <c r="N64">
        <f t="shared" si="0"/>
        <v>63</v>
      </c>
      <c r="O64">
        <f t="shared" si="1"/>
        <v>43.75</v>
      </c>
    </row>
    <row r="65" spans="12:15" x14ac:dyDescent="0.45">
      <c r="L65">
        <v>63</v>
      </c>
      <c r="M65">
        <v>0.5625</v>
      </c>
      <c r="N65">
        <f t="shared" si="0"/>
        <v>64</v>
      </c>
      <c r="O65">
        <f t="shared" si="1"/>
        <v>43.75</v>
      </c>
    </row>
    <row r="66" spans="12:15" x14ac:dyDescent="0.45">
      <c r="L66">
        <v>64</v>
      </c>
      <c r="M66">
        <v>0.578125</v>
      </c>
      <c r="N66">
        <f t="shared" si="0"/>
        <v>65</v>
      </c>
      <c r="O66">
        <f t="shared" si="1"/>
        <v>42.1875</v>
      </c>
    </row>
    <row r="67" spans="12:15" x14ac:dyDescent="0.45">
      <c r="L67">
        <v>65</v>
      </c>
      <c r="M67">
        <v>0.578125</v>
      </c>
      <c r="N67">
        <f t="shared" ref="N67:N118" si="2">1+L67</f>
        <v>66</v>
      </c>
      <c r="O67">
        <f t="shared" ref="O67:O118" si="3">100*(1-M67)</f>
        <v>42.1875</v>
      </c>
    </row>
    <row r="68" spans="12:15" x14ac:dyDescent="0.45">
      <c r="L68">
        <v>66</v>
      </c>
      <c r="M68">
        <v>0.578125</v>
      </c>
      <c r="N68">
        <f t="shared" si="2"/>
        <v>67</v>
      </c>
      <c r="O68">
        <f t="shared" si="3"/>
        <v>42.1875</v>
      </c>
    </row>
    <row r="69" spans="12:15" x14ac:dyDescent="0.45">
      <c r="L69">
        <v>67</v>
      </c>
      <c r="M69">
        <v>0.578125</v>
      </c>
      <c r="N69">
        <f t="shared" si="2"/>
        <v>68</v>
      </c>
      <c r="O69">
        <f t="shared" si="3"/>
        <v>42.1875</v>
      </c>
    </row>
    <row r="70" spans="12:15" x14ac:dyDescent="0.45">
      <c r="L70">
        <v>68</v>
      </c>
      <c r="M70">
        <v>0.59375</v>
      </c>
      <c r="N70">
        <f t="shared" si="2"/>
        <v>69</v>
      </c>
      <c r="O70">
        <f t="shared" si="3"/>
        <v>40.625</v>
      </c>
    </row>
    <row r="71" spans="12:15" x14ac:dyDescent="0.45">
      <c r="L71">
        <v>69</v>
      </c>
      <c r="M71">
        <v>0.59375</v>
      </c>
      <c r="N71">
        <f t="shared" si="2"/>
        <v>70</v>
      </c>
      <c r="O71">
        <f t="shared" si="3"/>
        <v>40.625</v>
      </c>
    </row>
    <row r="72" spans="12:15" x14ac:dyDescent="0.45">
      <c r="L72">
        <v>70</v>
      </c>
      <c r="M72">
        <v>0.59375</v>
      </c>
      <c r="N72">
        <f t="shared" si="2"/>
        <v>71</v>
      </c>
      <c r="O72">
        <f t="shared" si="3"/>
        <v>40.625</v>
      </c>
    </row>
    <row r="73" spans="12:15" x14ac:dyDescent="0.45">
      <c r="L73">
        <v>71</v>
      </c>
      <c r="M73">
        <v>0.59375</v>
      </c>
      <c r="N73">
        <f t="shared" si="2"/>
        <v>72</v>
      </c>
      <c r="O73">
        <f t="shared" si="3"/>
        <v>40.625</v>
      </c>
    </row>
    <row r="74" spans="12:15" x14ac:dyDescent="0.45">
      <c r="L74">
        <v>72</v>
      </c>
      <c r="M74">
        <v>0.59375</v>
      </c>
      <c r="N74">
        <f t="shared" si="2"/>
        <v>73</v>
      </c>
      <c r="O74">
        <f t="shared" si="3"/>
        <v>40.625</v>
      </c>
    </row>
    <row r="75" spans="12:15" x14ac:dyDescent="0.45">
      <c r="L75">
        <v>73</v>
      </c>
      <c r="M75">
        <v>0.59375</v>
      </c>
      <c r="N75">
        <f t="shared" si="2"/>
        <v>74</v>
      </c>
      <c r="O75">
        <f t="shared" si="3"/>
        <v>40.625</v>
      </c>
    </row>
    <row r="76" spans="12:15" x14ac:dyDescent="0.45">
      <c r="L76">
        <v>74</v>
      </c>
      <c r="M76">
        <v>0.59375</v>
      </c>
      <c r="N76">
        <f t="shared" si="2"/>
        <v>75</v>
      </c>
      <c r="O76">
        <f t="shared" si="3"/>
        <v>40.625</v>
      </c>
    </row>
    <row r="77" spans="12:15" x14ac:dyDescent="0.45">
      <c r="L77">
        <v>75</v>
      </c>
      <c r="M77">
        <v>0.59375</v>
      </c>
      <c r="N77">
        <f t="shared" si="2"/>
        <v>76</v>
      </c>
      <c r="O77">
        <f t="shared" si="3"/>
        <v>40.625</v>
      </c>
    </row>
    <row r="78" spans="12:15" x14ac:dyDescent="0.45">
      <c r="L78">
        <v>76</v>
      </c>
      <c r="M78">
        <v>0.59375</v>
      </c>
      <c r="N78">
        <f t="shared" si="2"/>
        <v>77</v>
      </c>
      <c r="O78">
        <f t="shared" si="3"/>
        <v>40.625</v>
      </c>
    </row>
    <row r="79" spans="12:15" x14ac:dyDescent="0.45">
      <c r="L79">
        <v>77</v>
      </c>
      <c r="M79">
        <v>0.59375</v>
      </c>
      <c r="N79">
        <f t="shared" si="2"/>
        <v>78</v>
      </c>
      <c r="O79">
        <f t="shared" si="3"/>
        <v>40.625</v>
      </c>
    </row>
    <row r="80" spans="12:15" x14ac:dyDescent="0.45">
      <c r="L80">
        <v>78</v>
      </c>
      <c r="M80">
        <v>0.59375</v>
      </c>
      <c r="N80">
        <f t="shared" si="2"/>
        <v>79</v>
      </c>
      <c r="O80">
        <f t="shared" si="3"/>
        <v>40.625</v>
      </c>
    </row>
    <row r="81" spans="12:15" x14ac:dyDescent="0.45">
      <c r="L81">
        <v>79</v>
      </c>
      <c r="M81">
        <v>0.59375</v>
      </c>
      <c r="N81">
        <f t="shared" si="2"/>
        <v>80</v>
      </c>
      <c r="O81">
        <f t="shared" si="3"/>
        <v>40.625</v>
      </c>
    </row>
    <row r="82" spans="12:15" x14ac:dyDescent="0.45">
      <c r="L82">
        <v>80</v>
      </c>
      <c r="M82">
        <v>0.59375</v>
      </c>
      <c r="N82">
        <f t="shared" si="2"/>
        <v>81</v>
      </c>
      <c r="O82">
        <f t="shared" si="3"/>
        <v>40.625</v>
      </c>
    </row>
    <row r="83" spans="12:15" x14ac:dyDescent="0.45">
      <c r="L83">
        <v>81</v>
      </c>
      <c r="M83">
        <v>0.59375</v>
      </c>
      <c r="N83">
        <f t="shared" si="2"/>
        <v>82</v>
      </c>
      <c r="O83">
        <f t="shared" si="3"/>
        <v>40.625</v>
      </c>
    </row>
    <row r="84" spans="12:15" x14ac:dyDescent="0.45">
      <c r="L84">
        <v>82</v>
      </c>
      <c r="M84">
        <v>0.59375</v>
      </c>
      <c r="N84">
        <f t="shared" si="2"/>
        <v>83</v>
      </c>
      <c r="O84">
        <f t="shared" si="3"/>
        <v>40.625</v>
      </c>
    </row>
    <row r="85" spans="12:15" x14ac:dyDescent="0.45">
      <c r="L85">
        <v>83</v>
      </c>
      <c r="M85">
        <v>0.59375</v>
      </c>
      <c r="N85">
        <f t="shared" si="2"/>
        <v>84</v>
      </c>
      <c r="O85">
        <f t="shared" si="3"/>
        <v>40.625</v>
      </c>
    </row>
    <row r="86" spans="12:15" x14ac:dyDescent="0.45">
      <c r="L86">
        <v>84</v>
      </c>
      <c r="M86">
        <v>0.59375</v>
      </c>
      <c r="N86">
        <f t="shared" si="2"/>
        <v>85</v>
      </c>
      <c r="O86">
        <f t="shared" si="3"/>
        <v>40.625</v>
      </c>
    </row>
    <row r="87" spans="12:15" x14ac:dyDescent="0.45">
      <c r="L87">
        <v>85</v>
      </c>
      <c r="M87">
        <v>0.59375</v>
      </c>
      <c r="N87">
        <f t="shared" si="2"/>
        <v>86</v>
      </c>
      <c r="O87">
        <f t="shared" si="3"/>
        <v>40.625</v>
      </c>
    </row>
    <row r="88" spans="12:15" x14ac:dyDescent="0.45">
      <c r="L88">
        <v>86</v>
      </c>
      <c r="M88">
        <v>0.59375</v>
      </c>
      <c r="N88">
        <f t="shared" si="2"/>
        <v>87</v>
      </c>
      <c r="O88">
        <f t="shared" si="3"/>
        <v>40.625</v>
      </c>
    </row>
    <row r="89" spans="12:15" x14ac:dyDescent="0.45">
      <c r="L89">
        <v>87</v>
      </c>
      <c r="M89">
        <v>0.59375</v>
      </c>
      <c r="N89">
        <f t="shared" si="2"/>
        <v>88</v>
      </c>
      <c r="O89">
        <f t="shared" si="3"/>
        <v>40.625</v>
      </c>
    </row>
    <row r="90" spans="12:15" x14ac:dyDescent="0.45">
      <c r="L90">
        <v>88</v>
      </c>
      <c r="M90">
        <v>0.59375</v>
      </c>
      <c r="N90">
        <f t="shared" si="2"/>
        <v>89</v>
      </c>
      <c r="O90">
        <f t="shared" si="3"/>
        <v>40.625</v>
      </c>
    </row>
    <row r="91" spans="12:15" x14ac:dyDescent="0.45">
      <c r="L91">
        <v>89</v>
      </c>
      <c r="M91">
        <v>0.59375</v>
      </c>
      <c r="N91">
        <f t="shared" si="2"/>
        <v>90</v>
      </c>
      <c r="O91">
        <f t="shared" si="3"/>
        <v>40.625</v>
      </c>
    </row>
    <row r="92" spans="12:15" x14ac:dyDescent="0.45">
      <c r="L92">
        <v>90</v>
      </c>
      <c r="M92">
        <v>0.59375</v>
      </c>
      <c r="N92">
        <f t="shared" si="2"/>
        <v>91</v>
      </c>
      <c r="O92">
        <f t="shared" si="3"/>
        <v>40.625</v>
      </c>
    </row>
    <row r="93" spans="12:15" x14ac:dyDescent="0.45">
      <c r="L93">
        <v>91</v>
      </c>
      <c r="M93">
        <v>0.59375</v>
      </c>
      <c r="N93">
        <f t="shared" si="2"/>
        <v>92</v>
      </c>
      <c r="O93">
        <f t="shared" si="3"/>
        <v>40.625</v>
      </c>
    </row>
    <row r="94" spans="12:15" x14ac:dyDescent="0.45">
      <c r="L94">
        <v>92</v>
      </c>
      <c r="M94">
        <v>0.59375</v>
      </c>
      <c r="N94">
        <f t="shared" si="2"/>
        <v>93</v>
      </c>
      <c r="O94">
        <f t="shared" si="3"/>
        <v>40.625</v>
      </c>
    </row>
    <row r="95" spans="12:15" x14ac:dyDescent="0.45">
      <c r="L95">
        <v>93</v>
      </c>
      <c r="M95">
        <v>0.59375</v>
      </c>
      <c r="N95">
        <f t="shared" si="2"/>
        <v>94</v>
      </c>
      <c r="O95">
        <f t="shared" si="3"/>
        <v>40.625</v>
      </c>
    </row>
    <row r="96" spans="12:15" x14ac:dyDescent="0.45">
      <c r="L96">
        <v>94</v>
      </c>
      <c r="M96">
        <v>0.59375</v>
      </c>
      <c r="N96">
        <f t="shared" si="2"/>
        <v>95</v>
      </c>
      <c r="O96">
        <f t="shared" si="3"/>
        <v>40.625</v>
      </c>
    </row>
    <row r="97" spans="12:15" x14ac:dyDescent="0.45">
      <c r="L97">
        <v>95</v>
      </c>
      <c r="M97">
        <v>0.59375</v>
      </c>
      <c r="N97">
        <f t="shared" si="2"/>
        <v>96</v>
      </c>
      <c r="O97">
        <f t="shared" si="3"/>
        <v>40.625</v>
      </c>
    </row>
    <row r="98" spans="12:15" x14ac:dyDescent="0.45">
      <c r="L98">
        <v>96</v>
      </c>
      <c r="M98">
        <v>0.59375</v>
      </c>
      <c r="N98">
        <f t="shared" si="2"/>
        <v>97</v>
      </c>
      <c r="O98">
        <f t="shared" si="3"/>
        <v>40.625</v>
      </c>
    </row>
    <row r="99" spans="12:15" x14ac:dyDescent="0.45">
      <c r="L99">
        <v>97</v>
      </c>
      <c r="M99">
        <v>0.59375</v>
      </c>
      <c r="N99">
        <f t="shared" si="2"/>
        <v>98</v>
      </c>
      <c r="O99">
        <f t="shared" si="3"/>
        <v>40.625</v>
      </c>
    </row>
    <row r="100" spans="12:15" x14ac:dyDescent="0.45">
      <c r="L100">
        <v>98</v>
      </c>
      <c r="M100">
        <v>0.59375</v>
      </c>
      <c r="N100">
        <f t="shared" si="2"/>
        <v>99</v>
      </c>
      <c r="O100">
        <f t="shared" si="3"/>
        <v>40.625</v>
      </c>
    </row>
    <row r="101" spans="12:15" x14ac:dyDescent="0.45">
      <c r="L101">
        <v>99</v>
      </c>
      <c r="M101">
        <v>0.59375</v>
      </c>
      <c r="N101">
        <f t="shared" si="2"/>
        <v>100</v>
      </c>
      <c r="O101">
        <f t="shared" si="3"/>
        <v>40.625</v>
      </c>
    </row>
    <row r="102" spans="12:15" x14ac:dyDescent="0.45">
      <c r="L102" t="s">
        <v>88</v>
      </c>
      <c r="M102">
        <v>0.59375</v>
      </c>
      <c r="N102" t="e">
        <f t="shared" si="2"/>
        <v>#VALUE!</v>
      </c>
      <c r="O102">
        <f t="shared" si="3"/>
        <v>40.625</v>
      </c>
    </row>
    <row r="103" spans="12:15" x14ac:dyDescent="0.45">
      <c r="L103" t="s">
        <v>88</v>
      </c>
      <c r="M103">
        <v>0.6875</v>
      </c>
      <c r="N103" t="e">
        <f t="shared" si="2"/>
        <v>#VALUE!</v>
      </c>
      <c r="O103">
        <f t="shared" si="3"/>
        <v>31.25</v>
      </c>
    </row>
    <row r="104" spans="12:15" x14ac:dyDescent="0.45">
      <c r="L104" t="s">
        <v>88</v>
      </c>
      <c r="M104">
        <v>0.71875</v>
      </c>
      <c r="N104" t="e">
        <f t="shared" si="2"/>
        <v>#VALUE!</v>
      </c>
      <c r="O104">
        <f t="shared" si="3"/>
        <v>28.125</v>
      </c>
    </row>
    <row r="105" spans="12:15" x14ac:dyDescent="0.45">
      <c r="L105" t="s">
        <v>88</v>
      </c>
      <c r="M105">
        <v>0.546875</v>
      </c>
      <c r="N105" t="e">
        <f t="shared" si="2"/>
        <v>#VALUE!</v>
      </c>
      <c r="O105">
        <f t="shared" si="3"/>
        <v>45.3125</v>
      </c>
    </row>
    <row r="106" spans="12:15" x14ac:dyDescent="0.45">
      <c r="L106" t="s">
        <v>88</v>
      </c>
      <c r="M106">
        <v>0.53125</v>
      </c>
      <c r="N106" t="e">
        <f t="shared" si="2"/>
        <v>#VALUE!</v>
      </c>
      <c r="O106">
        <f t="shared" si="3"/>
        <v>46.875</v>
      </c>
    </row>
    <row r="107" spans="12:15" x14ac:dyDescent="0.45">
      <c r="L107" t="s">
        <v>88</v>
      </c>
      <c r="M107">
        <v>0.609375</v>
      </c>
      <c r="N107" t="e">
        <f t="shared" si="2"/>
        <v>#VALUE!</v>
      </c>
      <c r="O107">
        <f t="shared" si="3"/>
        <v>39.0625</v>
      </c>
    </row>
    <row r="108" spans="12:15" x14ac:dyDescent="0.45">
      <c r="L108" t="s">
        <v>88</v>
      </c>
      <c r="M108">
        <v>0.671875</v>
      </c>
      <c r="N108" t="e">
        <f t="shared" si="2"/>
        <v>#VALUE!</v>
      </c>
      <c r="O108">
        <f t="shared" si="3"/>
        <v>32.8125</v>
      </c>
    </row>
    <row r="109" spans="12:15" x14ac:dyDescent="0.45">
      <c r="L109" t="s">
        <v>88</v>
      </c>
      <c r="M109">
        <v>0.671875</v>
      </c>
      <c r="N109" t="e">
        <f t="shared" si="2"/>
        <v>#VALUE!</v>
      </c>
      <c r="O109">
        <f t="shared" si="3"/>
        <v>32.8125</v>
      </c>
    </row>
    <row r="110" spans="12:15" x14ac:dyDescent="0.45">
      <c r="L110" t="s">
        <v>88</v>
      </c>
      <c r="M110">
        <v>0.578125</v>
      </c>
      <c r="N110" t="e">
        <f t="shared" si="2"/>
        <v>#VALUE!</v>
      </c>
      <c r="O110">
        <f t="shared" si="3"/>
        <v>42.1875</v>
      </c>
    </row>
    <row r="111" spans="12:15" x14ac:dyDescent="0.45">
      <c r="L111" t="s">
        <v>88</v>
      </c>
      <c r="M111">
        <v>0.5625</v>
      </c>
      <c r="N111" t="e">
        <f t="shared" si="2"/>
        <v>#VALUE!</v>
      </c>
      <c r="O111">
        <f t="shared" si="3"/>
        <v>43.75</v>
      </c>
    </row>
    <row r="112" spans="12:15" x14ac:dyDescent="0.45">
      <c r="L112" t="s">
        <v>88</v>
      </c>
      <c r="M112">
        <v>0.578125</v>
      </c>
      <c r="N112" t="e">
        <f t="shared" si="2"/>
        <v>#VALUE!</v>
      </c>
      <c r="O112">
        <f t="shared" si="3"/>
        <v>42.1875</v>
      </c>
    </row>
    <row r="113" spans="12:15" x14ac:dyDescent="0.45">
      <c r="L113" t="s">
        <v>88</v>
      </c>
      <c r="M113">
        <v>0.640625</v>
      </c>
      <c r="N113" t="e">
        <f t="shared" si="2"/>
        <v>#VALUE!</v>
      </c>
      <c r="O113">
        <f t="shared" si="3"/>
        <v>35.9375</v>
      </c>
    </row>
    <row r="114" spans="12:15" x14ac:dyDescent="0.45">
      <c r="L114" t="s">
        <v>88</v>
      </c>
      <c r="M114">
        <v>0.59375</v>
      </c>
      <c r="N114" t="e">
        <f t="shared" si="2"/>
        <v>#VALUE!</v>
      </c>
      <c r="O114">
        <f t="shared" si="3"/>
        <v>40.625</v>
      </c>
    </row>
    <row r="115" spans="12:15" x14ac:dyDescent="0.45">
      <c r="L115" t="s">
        <v>88</v>
      </c>
      <c r="M115">
        <v>0.609375</v>
      </c>
      <c r="N115" t="e">
        <f t="shared" si="2"/>
        <v>#VALUE!</v>
      </c>
      <c r="O115">
        <f t="shared" si="3"/>
        <v>39.0625</v>
      </c>
    </row>
    <row r="116" spans="12:15" x14ac:dyDescent="0.45">
      <c r="L116" t="s">
        <v>88</v>
      </c>
      <c r="M116">
        <v>0.625</v>
      </c>
      <c r="N116" t="e">
        <f t="shared" si="2"/>
        <v>#VALUE!</v>
      </c>
      <c r="O116">
        <f t="shared" si="3"/>
        <v>37.5</v>
      </c>
    </row>
    <row r="117" spans="12:15" x14ac:dyDescent="0.45">
      <c r="L117" t="s">
        <v>88</v>
      </c>
      <c r="M117">
        <v>0.5625</v>
      </c>
      <c r="N117" t="e">
        <f t="shared" si="2"/>
        <v>#VALUE!</v>
      </c>
      <c r="O117">
        <f t="shared" si="3"/>
        <v>43.75</v>
      </c>
    </row>
    <row r="118" spans="12:15" x14ac:dyDescent="0.45">
      <c r="L118" t="s">
        <v>88</v>
      </c>
      <c r="M118">
        <v>0.50819672131147542</v>
      </c>
      <c r="N118" t="e">
        <f t="shared" si="2"/>
        <v>#VALUE!</v>
      </c>
      <c r="O118">
        <f t="shared" si="3"/>
        <v>49.180327868852459</v>
      </c>
    </row>
    <row r="119" spans="12:15" x14ac:dyDescent="0.45">
      <c r="L119" t="s">
        <v>20</v>
      </c>
      <c r="M119">
        <v>0.55737704918032782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M04</vt:lpstr>
      <vt:lpstr>F02</vt:lpstr>
      <vt:lpstr>F03</vt:lpstr>
      <vt:lpstr>M12</vt:lpstr>
      <vt:lpstr>M01</vt:lpstr>
      <vt:lpstr>M07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2022-09-23T01:04:32Z</dcterms:modified>
</cp:coreProperties>
</file>