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myProjects\GitHub\YahooXL\"/>
    </mc:Choice>
  </mc:AlternateContent>
  <xr:revisionPtr revIDLastSave="0" documentId="13_ncr:1_{90E3C260-D916-4827-A56E-7A241BE20CE1}" xr6:coauthVersionLast="47" xr6:coauthVersionMax="47" xr10:uidLastSave="{00000000-0000-0000-0000-000000000000}"/>
  <bookViews>
    <workbookView xWindow="740" yWindow="10200" windowWidth="28790" windowHeight="10210" activeTab="2" xr2:uid="{00000000-000D-0000-FFFF-FFFF00000000}"/>
  </bookViews>
  <sheets>
    <sheet name="Parameters" sheetId="3" r:id="rId1"/>
    <sheet name="Properties" sheetId="1" r:id="rId2"/>
    <sheet name="Exampl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B4" i="1"/>
  <c r="B3" i="1"/>
  <c r="B6" i="1"/>
  <c r="B2" i="1"/>
  <c r="B5" i="1"/>
  <c r="B8" i="1"/>
  <c r="B7" i="1"/>
  <c r="D7" i="3" a="1"/>
  <c r="D16" i="3" a="1"/>
  <c r="D5" i="3" a="1"/>
  <c r="D6" i="3" a="1"/>
  <c r="D4" i="3" a="1"/>
  <c r="D3" i="3" a="1"/>
  <c r="D8" i="3" a="1"/>
  <c r="D9" i="3" a="1"/>
  <c r="D10" i="3" a="1"/>
  <c r="D2" i="3" a="1"/>
  <c r="D11" i="3" a="1"/>
  <c r="D14" i="3" a="1"/>
  <c r="B7" i="2"/>
  <c r="B6" i="2"/>
  <c r="I5" i="2"/>
  <c r="B5" i="2"/>
  <c r="F3" i="2"/>
  <c r="C6" i="1"/>
  <c r="H6" i="2"/>
  <c r="E7" i="2"/>
  <c r="E4" i="2"/>
  <c r="D3" i="2"/>
  <c r="E5" i="2"/>
  <c r="K3" i="2"/>
  <c r="H4" i="2"/>
  <c r="F8" i="2"/>
  <c r="C7" i="1"/>
  <c r="E8" i="2"/>
  <c r="C5" i="2"/>
  <c r="B4" i="2"/>
  <c r="D6" i="2"/>
  <c r="H8" i="2"/>
  <c r="K8" i="2"/>
  <c r="D13" i="3" a="1"/>
  <c r="H5" i="2"/>
  <c r="C8" i="2"/>
  <c r="C4" i="1"/>
  <c r="B8" i="2"/>
  <c r="I7" i="2"/>
  <c r="G6" i="2"/>
  <c r="E3" i="2"/>
  <c r="D7" i="2"/>
  <c r="K6" i="2"/>
  <c r="D5" i="2"/>
  <c r="D8" i="2"/>
  <c r="D15" i="3" a="1"/>
  <c r="C4" i="2"/>
  <c r="C3" i="1"/>
  <c r="I3" i="2"/>
  <c r="C3" i="2"/>
  <c r="F4" i="2"/>
  <c r="H7" i="2"/>
  <c r="G3" i="2"/>
  <c r="D4" i="2"/>
  <c r="G5" i="2"/>
  <c r="F6" i="2"/>
  <c r="C6" i="2"/>
  <c r="G8" i="2"/>
  <c r="C2" i="1"/>
  <c r="K5" i="2"/>
  <c r="D12" i="3" a="1"/>
  <c r="G4" i="2"/>
  <c r="C7" i="2"/>
  <c r="B3" i="2"/>
  <c r="C5" i="1"/>
  <c r="I8" i="2"/>
  <c r="I6" i="2"/>
  <c r="E6" i="2"/>
  <c r="H3" i="2"/>
  <c r="K7" i="2"/>
  <c r="C8" i="1"/>
  <c r="I4" i="2"/>
  <c r="K4" i="2"/>
  <c r="F7" i="2"/>
  <c r="G7" i="2"/>
  <c r="F5" i="2"/>
  <c r="G10" i="2" l="1"/>
  <c r="H10" i="2"/>
  <c r="D13" i="3"/>
  <c r="D3" i="3"/>
  <c r="D4" i="3"/>
  <c r="D11" i="3"/>
  <c r="D7" i="3"/>
  <c r="D12" i="3"/>
  <c r="D9" i="3"/>
  <c r="D14" i="3"/>
  <c r="D6" i="3"/>
  <c r="D10" i="3"/>
  <c r="D15" i="3"/>
  <c r="D8" i="3"/>
  <c r="D16" i="3"/>
  <c r="D5" i="3"/>
  <c r="D2" i="3"/>
  <c r="D5" i="1"/>
  <c r="A9" i="1"/>
  <c r="B9" i="1"/>
  <c r="J5" i="2"/>
  <c r="J8" i="2"/>
  <c r="J4" i="2"/>
  <c r="C9" i="1"/>
  <c r="J3" i="2"/>
  <c r="J7" i="2"/>
  <c r="J6" i="2"/>
  <c r="D3" i="1" l="1"/>
  <c r="D4" i="1"/>
  <c r="D8" i="1"/>
  <c r="D2" i="1"/>
  <c r="D6" i="1"/>
  <c r="D7" i="1"/>
  <c r="A10" i="1"/>
  <c r="B10" i="1"/>
  <c r="C10" i="1"/>
  <c r="D9" i="1" l="1"/>
  <c r="D10" i="1"/>
  <c r="A11" i="1"/>
  <c r="B11" i="1"/>
  <c r="C11" i="1"/>
  <c r="D11" i="1" l="1"/>
  <c r="A12" i="1"/>
  <c r="B12" i="1"/>
  <c r="C12" i="1"/>
  <c r="D12" i="1" l="1"/>
  <c r="A13" i="1"/>
  <c r="B13" i="1"/>
  <c r="C13" i="1"/>
  <c r="D13" i="1" l="1"/>
  <c r="A14" i="1"/>
  <c r="B14" i="1"/>
  <c r="C14" i="1"/>
  <c r="D14" i="1" l="1"/>
  <c r="A15" i="1"/>
  <c r="B15" i="1"/>
  <c r="C15" i="1"/>
  <c r="D15" i="1" l="1"/>
  <c r="A16" i="1"/>
  <c r="B16" i="1"/>
  <c r="C16" i="1"/>
  <c r="D16" i="1" l="1"/>
  <c r="A17" i="1"/>
  <c r="B17" i="1"/>
  <c r="C17" i="1"/>
  <c r="D17" i="1" l="1"/>
  <c r="A18" i="1"/>
  <c r="B18" i="1"/>
  <c r="C18" i="1"/>
  <c r="D18" i="1" l="1"/>
  <c r="A19" i="1"/>
  <c r="B19" i="1"/>
  <c r="C19" i="1"/>
  <c r="D19" i="1" l="1"/>
  <c r="A20" i="1"/>
  <c r="B20" i="1"/>
  <c r="C20" i="1"/>
  <c r="D20" i="1" l="1"/>
  <c r="A21" i="1"/>
  <c r="B21" i="1"/>
  <c r="C21" i="1"/>
  <c r="D21" i="1" l="1"/>
  <c r="A22" i="1"/>
  <c r="B22" i="1"/>
  <c r="C22" i="1"/>
  <c r="D22" i="1" l="1"/>
  <c r="A23" i="1"/>
  <c r="B23" i="1"/>
  <c r="C23" i="1"/>
  <c r="D23" i="1" l="1"/>
  <c r="A24" i="1"/>
  <c r="B24" i="1"/>
  <c r="C24" i="1"/>
  <c r="D24" i="1" l="1"/>
  <c r="A25" i="1"/>
  <c r="B25" i="1"/>
  <c r="C25" i="1"/>
  <c r="D25" i="1" l="1"/>
  <c r="A26" i="1"/>
  <c r="B26" i="1"/>
  <c r="C26" i="1"/>
  <c r="D26" i="1" l="1"/>
  <c r="A27" i="1"/>
  <c r="B27" i="1"/>
  <c r="C27" i="1"/>
  <c r="D27" i="1" l="1"/>
  <c r="A28" i="1"/>
  <c r="B28" i="1"/>
  <c r="C28" i="1"/>
  <c r="D28" i="1" l="1"/>
  <c r="A29" i="1"/>
  <c r="B29" i="1"/>
  <c r="C29" i="1"/>
  <c r="D29" i="1" l="1"/>
  <c r="A30" i="1"/>
  <c r="B30" i="1"/>
  <c r="C30" i="1"/>
  <c r="D30" i="1" l="1"/>
  <c r="A31" i="1"/>
  <c r="B31" i="1"/>
  <c r="C31" i="1"/>
  <c r="D31" i="1" l="1"/>
  <c r="A32" i="1"/>
  <c r="B32" i="1"/>
  <c r="C32" i="1"/>
  <c r="D32" i="1" l="1"/>
  <c r="A33" i="1"/>
  <c r="B33" i="1"/>
  <c r="C33" i="1"/>
  <c r="D33" i="1" l="1"/>
  <c r="A34" i="1"/>
  <c r="B34" i="1"/>
  <c r="C34" i="1"/>
  <c r="D34" i="1" l="1"/>
  <c r="A35" i="1"/>
  <c r="B35" i="1"/>
  <c r="C35" i="1"/>
  <c r="D35" i="1" l="1"/>
  <c r="A36" i="1"/>
  <c r="B36" i="1"/>
  <c r="C36" i="1"/>
  <c r="D36" i="1" l="1"/>
  <c r="A37" i="1"/>
  <c r="B37" i="1"/>
  <c r="C37" i="1"/>
  <c r="D37" i="1" l="1"/>
  <c r="A38" i="1"/>
  <c r="B38" i="1"/>
  <c r="C38" i="1"/>
  <c r="D38" i="1" l="1"/>
  <c r="A39" i="1"/>
  <c r="B39" i="1"/>
  <c r="C39" i="1"/>
  <c r="D39" i="1" l="1"/>
  <c r="A40" i="1"/>
  <c r="B40" i="1"/>
  <c r="C40" i="1"/>
  <c r="D40" i="1" l="1"/>
  <c r="A41" i="1"/>
  <c r="B41" i="1"/>
  <c r="C41" i="1"/>
  <c r="D41" i="1" l="1"/>
  <c r="A42" i="1"/>
  <c r="B42" i="1"/>
  <c r="C42" i="1"/>
  <c r="D42" i="1" l="1"/>
  <c r="A43" i="1"/>
  <c r="B43" i="1"/>
  <c r="C43" i="1"/>
  <c r="D43" i="1" l="1"/>
  <c r="A44" i="1"/>
  <c r="B44" i="1"/>
  <c r="C44" i="1"/>
  <c r="D44" i="1" l="1"/>
  <c r="A45" i="1"/>
  <c r="B45" i="1"/>
  <c r="C45" i="1"/>
  <c r="D45" i="1" l="1"/>
  <c r="A46" i="1"/>
  <c r="B46" i="1"/>
  <c r="C46" i="1"/>
  <c r="D46" i="1" l="1"/>
  <c r="A47" i="1"/>
  <c r="B47" i="1"/>
  <c r="C47" i="1"/>
  <c r="D47" i="1" l="1"/>
  <c r="A48" i="1"/>
  <c r="B48" i="1"/>
  <c r="C48" i="1"/>
  <c r="D48" i="1" l="1"/>
  <c r="A49" i="1"/>
  <c r="B49" i="1"/>
  <c r="C49" i="1"/>
  <c r="D49" i="1" l="1"/>
  <c r="A50" i="1"/>
  <c r="B50" i="1"/>
  <c r="C50" i="1"/>
  <c r="D50" i="1" l="1"/>
  <c r="A51" i="1"/>
  <c r="B51" i="1"/>
  <c r="C51" i="1"/>
  <c r="E51" i="1" l="1"/>
  <c r="D51" i="1"/>
  <c r="A52" i="1"/>
  <c r="B52" i="1"/>
  <c r="C52" i="1"/>
  <c r="D52" i="1" l="1"/>
  <c r="A53" i="1"/>
  <c r="B53" i="1"/>
  <c r="C53" i="1"/>
  <c r="D53" i="1" l="1"/>
  <c r="A54" i="1"/>
  <c r="B54" i="1"/>
  <c r="C54" i="1"/>
  <c r="D54" i="1" l="1"/>
  <c r="A55" i="1"/>
  <c r="B55" i="1"/>
  <c r="C55" i="1"/>
  <c r="D55" i="1" l="1"/>
  <c r="A56" i="1"/>
  <c r="B56" i="1"/>
  <c r="C56" i="1"/>
  <c r="D56" i="1" l="1"/>
  <c r="A57" i="1"/>
  <c r="B57" i="1"/>
  <c r="C57" i="1"/>
  <c r="E49" i="1" a="1"/>
  <c r="E33" i="1" a="1"/>
  <c r="E45" i="1" a="1"/>
  <c r="E45" i="1" l="1"/>
  <c r="F45" i="1" s="1"/>
  <c r="E49" i="1"/>
  <c r="F49" i="1" s="1"/>
  <c r="E33" i="1"/>
  <c r="F33" i="1" s="1"/>
  <c r="D57" i="1"/>
  <c r="A58" i="1"/>
  <c r="B58" i="1"/>
  <c r="C58" i="1"/>
  <c r="D58" i="1" l="1"/>
  <c r="A59" i="1"/>
  <c r="B59" i="1"/>
  <c r="C59" i="1"/>
  <c r="D59" i="1" l="1"/>
  <c r="A60" i="1"/>
  <c r="B60" i="1"/>
  <c r="E59" i="1" a="1"/>
  <c r="C60" i="1"/>
  <c r="E59" i="1" l="1"/>
  <c r="F59" i="1" s="1"/>
  <c r="D60" i="1"/>
  <c r="A61" i="1"/>
  <c r="B61" i="1"/>
  <c r="E60" i="1" a="1"/>
  <c r="C61" i="1"/>
  <c r="E60" i="1" l="1"/>
  <c r="F60" i="1" s="1"/>
  <c r="A62" i="1"/>
  <c r="B62" i="1"/>
  <c r="C62" i="1"/>
  <c r="D61" i="1" l="1"/>
  <c r="D62" i="1"/>
  <c r="A63" i="1"/>
  <c r="B63" i="1"/>
  <c r="C63" i="1"/>
  <c r="D63" i="1" l="1"/>
  <c r="A64" i="1"/>
  <c r="B64" i="1"/>
  <c r="C64" i="1"/>
  <c r="D64" i="1" l="1"/>
  <c r="A65" i="1"/>
  <c r="B65" i="1"/>
  <c r="C65" i="1"/>
  <c r="D65" i="1" l="1"/>
  <c r="A66" i="1"/>
  <c r="B66" i="1"/>
  <c r="C66" i="1"/>
  <c r="D66" i="1" l="1"/>
  <c r="A67" i="1"/>
  <c r="B67" i="1"/>
  <c r="C67" i="1"/>
  <c r="D67" i="1" l="1"/>
  <c r="A68" i="1"/>
  <c r="B68" i="1"/>
  <c r="C68" i="1"/>
  <c r="D68" i="1" l="1"/>
  <c r="A69" i="1"/>
  <c r="B69" i="1"/>
  <c r="C69" i="1"/>
  <c r="D69" i="1" l="1"/>
  <c r="A70" i="1"/>
  <c r="B70" i="1"/>
  <c r="E69" i="1" a="1"/>
  <c r="C70" i="1"/>
  <c r="E69" i="1" l="1"/>
  <c r="F69" i="1" s="1"/>
  <c r="D70" i="1"/>
  <c r="A71" i="1"/>
  <c r="B71" i="1"/>
  <c r="C71" i="1"/>
  <c r="E70" i="1" a="1"/>
  <c r="E70" i="1" l="1"/>
  <c r="F70" i="1" s="1"/>
  <c r="D71" i="1"/>
  <c r="A72" i="1"/>
  <c r="B72" i="1"/>
  <c r="C72" i="1"/>
  <c r="E71" i="1" a="1"/>
  <c r="E71" i="1" l="1"/>
  <c r="F71" i="1" s="1"/>
  <c r="D72" i="1"/>
  <c r="A73" i="1"/>
  <c r="B73" i="1"/>
  <c r="C73" i="1"/>
  <c r="D73" i="1" l="1"/>
  <c r="A74" i="1"/>
  <c r="B74" i="1"/>
  <c r="C74" i="1"/>
  <c r="E73" i="1" a="1"/>
  <c r="E73" i="1" l="1"/>
  <c r="F73" i="1" s="1"/>
  <c r="D74" i="1"/>
  <c r="A75" i="1"/>
  <c r="B75" i="1"/>
  <c r="C75" i="1"/>
  <c r="E75" i="1" l="1"/>
  <c r="D75" i="1"/>
  <c r="A76" i="1"/>
  <c r="B76" i="1"/>
  <c r="C76" i="1"/>
  <c r="D76" i="1" l="1"/>
  <c r="A77" i="1"/>
  <c r="B77" i="1"/>
  <c r="C77" i="1"/>
  <c r="D77" i="1" l="1"/>
  <c r="A78" i="1"/>
  <c r="B78" i="1"/>
  <c r="C78" i="1"/>
  <c r="D78" i="1" l="1"/>
  <c r="A79" i="1"/>
  <c r="B79" i="1"/>
  <c r="C79" i="1"/>
  <c r="D79" i="1" l="1"/>
  <c r="A80" i="1"/>
  <c r="B80" i="1"/>
  <c r="C80" i="1"/>
  <c r="D80" i="1" l="1"/>
  <c r="A81" i="1"/>
  <c r="B81" i="1"/>
  <c r="C81" i="1"/>
  <c r="D81" i="1" l="1"/>
  <c r="A82" i="1"/>
  <c r="B82" i="1"/>
  <c r="C82" i="1"/>
  <c r="D82" i="1" l="1"/>
  <c r="A83" i="1"/>
  <c r="B83" i="1"/>
  <c r="C83" i="1"/>
  <c r="D83" i="1" l="1"/>
  <c r="A84" i="1"/>
  <c r="B84" i="1"/>
  <c r="C84" i="1"/>
  <c r="D84" i="1" l="1"/>
  <c r="A85" i="1"/>
  <c r="B85" i="1"/>
  <c r="C85" i="1"/>
  <c r="D85" i="1" l="1"/>
  <c r="A86" i="1"/>
  <c r="B86" i="1"/>
  <c r="C86" i="1"/>
  <c r="D86" i="1" l="1"/>
  <c r="A87" i="1"/>
  <c r="B87" i="1"/>
  <c r="C87" i="1"/>
  <c r="D87" i="1" l="1"/>
  <c r="A88" i="1"/>
  <c r="B88" i="1"/>
  <c r="C88" i="1"/>
  <c r="D88" i="1" l="1"/>
  <c r="A89" i="1"/>
  <c r="B89" i="1"/>
  <c r="C89" i="1"/>
  <c r="D89" i="1" l="1"/>
  <c r="A90" i="1"/>
  <c r="B90" i="1"/>
  <c r="C90" i="1"/>
  <c r="D90" i="1" l="1"/>
  <c r="A91" i="1"/>
  <c r="B91" i="1"/>
  <c r="C91" i="1"/>
  <c r="D91" i="1" l="1"/>
  <c r="A92" i="1"/>
  <c r="B92" i="1"/>
  <c r="C92" i="1"/>
  <c r="D92" i="1" l="1"/>
  <c r="A93" i="1"/>
  <c r="B93" i="1"/>
  <c r="C93" i="1"/>
  <c r="D93" i="1" l="1"/>
  <c r="A94" i="1"/>
  <c r="B94" i="1"/>
  <c r="C94" i="1"/>
  <c r="D94" i="1" l="1"/>
  <c r="A95" i="1"/>
  <c r="B95" i="1"/>
  <c r="C95" i="1"/>
  <c r="D95" i="1" l="1"/>
  <c r="A96" i="1"/>
  <c r="B96" i="1"/>
  <c r="C96" i="1"/>
  <c r="D96" i="1" l="1"/>
  <c r="A97" i="1"/>
  <c r="B97" i="1"/>
  <c r="C97" i="1"/>
  <c r="A98" i="1" l="1"/>
  <c r="A99" i="1"/>
  <c r="D97" i="1"/>
  <c r="B99" i="1"/>
  <c r="B98" i="1"/>
  <c r="A100" i="1" l="1"/>
  <c r="C99" i="1"/>
  <c r="B100" i="1"/>
  <c r="C98" i="1"/>
  <c r="D98" i="1" l="1"/>
  <c r="A101" i="1"/>
  <c r="D99" i="1"/>
  <c r="C100" i="1"/>
  <c r="B101" i="1"/>
  <c r="D100" i="1" l="1"/>
  <c r="C101" i="1"/>
  <c r="D1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<sst xmlns="http://schemas.openxmlformats.org/spreadsheetml/2006/main" count="43" uniqueCount="27">
  <si>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Symbol</t>
  </si>
  <si>
    <t>XIU.TO</t>
  </si>
  <si>
    <t>Exchange</t>
  </si>
  <si>
    <t>Currency</t>
  </si>
  <si>
    <t>MarketCap</t>
  </si>
  <si>
    <t>QuoteType</t>
  </si>
  <si>
    <t>RegularMarketPrice</t>
  </si>
  <si>
    <t>RegularMarketVolume</t>
  </si>
  <si>
    <t>Bid</t>
  </si>
  <si>
    <t>Ask</t>
  </si>
  <si>
    <t>TrailingAnnualDividendYield</t>
  </si>
  <si>
    <t>LongName</t>
  </si>
  <si>
    <t>SPY</t>
  </si>
  <si>
    <t>TSLA</t>
  </si>
  <si>
    <t>EURUSD=X</t>
  </si>
  <si>
    <t>MSFT</t>
  </si>
  <si>
    <t>DataType</t>
  </si>
  <si>
    <t>Property</t>
  </si>
  <si>
    <t>symbol</t>
  </si>
  <si>
    <t>badSymbol</t>
  </si>
  <si>
    <t>IBM</t>
  </si>
  <si>
    <t>badProperty</t>
  </si>
  <si>
    <t>OK</t>
  </si>
  <si>
    <t>?</t>
  </si>
  <si>
    <t>UTC</t>
  </si>
  <si>
    <t>1306.T</t>
  </si>
  <si>
    <t>CL=F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</si>
</sst>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[$]dddd\,\ mmmm\ d\,\ yyyy;@" x16r2:formatCode16="[$-en-001,1]dddd\,\ mmmm\ d\,\ yyyy;@"/>
    <numFmt numFmtId="166" formatCode="[$]hh:mm:ss;@" x16r2:formatCode16="[$-en-001,1]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c6a0ff71f9054d15a3d88f2492d320ed">
      <tp>
        <v>3</v>
        <stp/>
        <stp>105e979d-a9d6-42e8-8cb9-a2d22b359051</stp>
        <tr r="C98" s="1"/>
      </tp>
      <tp>
        <v>3</v>
        <stp/>
        <stp>466d19f0-7b22-4722-979d-a466ec104831</stp>
        <tr r="C54" s="1"/>
      </tp>
    </main>
    <main first="rtdsrv_c6a0ff71f9054d15a3d88f2492d320ed">
      <tp>
        <v>3</v>
        <stp/>
        <stp>d2e20783-21ca-4f0a-bcc5-d1d069f47abf</stp>
        <tr r="C5" s="1"/>
      </tp>
      <tp>
        <v>3</v>
        <stp/>
        <stp>8d557863-39a6-4bbe-a4c1-8a242b0da62c</stp>
        <tr r="D6" s="2"/>
      </tp>
    </main>
    <main first="rtdsrv_c6a0ff71f9054d15a3d88f2492d320ed">
      <tp>
        <v>3</v>
        <stp/>
        <stp>b2698c9a-7f7f-4305-bcab-4bd4580bf511</stp>
        <tr r="C41" s="1"/>
      </tp>
    </main>
    <main first="rtdsrv_c6a0ff71f9054d15a3d88f2492d320ed">
      <tp>
        <v>3</v>
        <stp/>
        <stp>838f15e0-8973-4bdf-9735-4c30f1147d0e</stp>
        <tr r="B8" s="2"/>
      </tp>
      <tp>
        <v>3</v>
        <stp/>
        <stp>a3625be6-609e-4fbe-a2d2-9dcfffa18944</stp>
        <tr r="C10" s="1"/>
      </tp>
      <tp>
        <v>3</v>
        <stp/>
        <stp>e68772d7-4d5e-4042-8368-248f2e68787a</stp>
        <tr r="D3" s="2"/>
      </tp>
    </main>
    <main first="rtdsrv_c6a0ff71f9054d15a3d88f2492d320ed">
      <tp>
        <v>3</v>
        <stp/>
        <stp>b0d3fd17-ad09-4f3e-a693-4a5497e68a94</stp>
        <tr r="C80" s="1"/>
      </tp>
      <tp>
        <v>3</v>
        <stp/>
        <stp>10895ae8-7562-4dab-b0d5-fdf709ba0c57</stp>
        <tr r="C13" s="1"/>
      </tp>
      <tp>
        <v>3</v>
        <stp/>
        <stp>ff2230d4-668e-4ad9-8f42-f324277f776f</stp>
        <tr r="E5" s="2"/>
      </tp>
      <tp>
        <v>3</v>
        <stp/>
        <stp>375a8952-bb60-467c-8e77-fa3c4b191e39</stp>
        <tr r="J8" s="2"/>
      </tp>
      <tp>
        <v>3</v>
        <stp/>
        <stp>25631f8a-5bdd-418f-bc90-aa98318637e0</stp>
        <tr r="C53" s="1"/>
      </tp>
      <tp>
        <v>3</v>
        <stp/>
        <stp>494f2f96-4a17-42ac-8939-656025ed9e7d</stp>
        <tr r="C34" s="1"/>
      </tp>
    </main>
    <main first="rtdsrv_c6a0ff71f9054d15a3d88f2492d320ed">
      <tp>
        <v>3</v>
        <stp/>
        <stp>810453bf-bd10-4907-9589-b9cec11f1828</stp>
        <tr r="C74" s="1"/>
      </tp>
      <tp>
        <v>3</v>
        <stp/>
        <stp>f9f91170-9f87-4c22-9637-08a70e23527b</stp>
        <tr r="C63" s="1"/>
      </tp>
    </main>
    <main first="rtdsrv_c6a0ff71f9054d15a3d88f2492d320ed">
      <tp>
        <v>3</v>
        <stp/>
        <stp>05a01d60-cf5c-4282-b1ec-450546cc99d5</stp>
        <tr r="C21" s="1"/>
      </tp>
      <tp>
        <v>3</v>
        <stp/>
        <stp>9150ce6c-86f6-4309-addf-ffc8181470f1</stp>
        <tr r="C55" s="1"/>
      </tp>
      <tp>
        <v>3</v>
        <stp/>
        <stp>2db18c46-0953-42e3-8e84-1daed038f702</stp>
        <tr r="C12" s="1"/>
      </tp>
      <tp>
        <v>3</v>
        <stp/>
        <stp>d0678f25-6c8e-4f01-a692-4f9f857b7dd7</stp>
        <tr r="G3" s="2"/>
      </tp>
    </main>
    <main first="rtdsrv_c6a0ff71f9054d15a3d88f2492d320ed">
      <tp>
        <v>3</v>
        <stp/>
        <stp>41bde1ec-f11a-4f6b-b341-2b48e897f2d0</stp>
        <tr r="C33" s="1"/>
      </tp>
      <tp>
        <v>3</v>
        <stp/>
        <stp>d60434dd-21d7-41fe-aba1-f43149d91ace</stp>
        <tr r="K5" s="2"/>
      </tp>
      <tp>
        <v>3</v>
        <stp/>
        <stp>4d136c2d-fa81-4d3e-a4d9-cb4f7c49399b</stp>
        <tr r="H7" s="2"/>
      </tp>
      <tp>
        <v>3</v>
        <stp/>
        <stp>c721e752-b2e1-478d-9c96-d57fa13fbcb6</stp>
        <tr r="C15" s="1"/>
      </tp>
    </main>
    <main first="rtdsrv_c6a0ff71f9054d15a3d88f2492d320ed">
      <tp>
        <v>3</v>
        <stp/>
        <stp>9e8b697b-a42d-4667-a9ee-21f3627b5408</stp>
        <tr r="J7" s="2"/>
      </tp>
    </main>
    <main first="rtdsrv_c6a0ff71f9054d15a3d88f2492d320ed">
      <tp>
        <v>3</v>
        <stp/>
        <stp>a9e6e742-97ea-49ed-99a1-7844cac42339</stp>
        <tr r="C76" s="1"/>
      </tp>
    </main>
    <main first="rtdsrv_c6a0ff71f9054d15a3d88f2492d320ed">
      <tp>
        <v>3</v>
        <stp/>
        <stp>38412531-3a58-4cf7-ad06-1ec795dbb03d</stp>
        <tr r="E3" s="2"/>
      </tp>
    </main>
    <main first="rtdsrv_c6a0ff71f9054d15a3d88f2492d320ed">
      <tp>
        <v>3</v>
        <stp/>
        <stp>1b7dfa78-8c16-40f6-82fa-7c9bbec784a0</stp>
        <tr r="C66" s="1"/>
      </tp>
    </main>
    <main first="rtdsrv_c6a0ff71f9054d15a3d88f2492d320ed">
      <tp>
        <v>3</v>
        <stp/>
        <stp>18352715-d26c-4e08-9154-c5a6888bf2bb</stp>
        <tr r="C22" s="1"/>
      </tp>
    </main>
    <main first="rtdsrv_c6a0ff71f9054d15a3d88f2492d320ed">
      <tp>
        <v>3</v>
        <stp/>
        <stp>a5e5f2c5-3d08-48dd-a48f-6a3fdb4ee211</stp>
        <tr r="C45" s="1"/>
      </tp>
    </main>
    <main first="rtdsrv_c6a0ff71f9054d15a3d88f2492d320ed">
      <tp>
        <v>3</v>
        <stp/>
        <stp>784f06b2-6ee6-446f-80ff-f116e1520afc</stp>
        <tr r="C75" s="1"/>
      </tp>
      <tp>
        <v>3</v>
        <stp/>
        <stp>20d6815b-f0f9-4955-8dde-e987adbe616e</stp>
        <tr r="J3" s="2"/>
      </tp>
    </main>
    <main first="rtdsrv_c6a0ff71f9054d15a3d88f2492d320ed">
      <tp>
        <v>3</v>
        <stp/>
        <stp>c65de7b7-68a1-42c7-a8de-49cc77f2207b</stp>
        <tr r="C79" s="1"/>
      </tp>
      <tp>
        <v>3</v>
        <stp/>
        <stp>d9bca3b1-182c-43be-a987-a6174322b97f</stp>
        <tr r="C92" s="1"/>
      </tp>
    </main>
    <main first="rtdsrv_c6a0ff71f9054d15a3d88f2492d320ed">
      <tp>
        <v>3</v>
        <stp/>
        <stp>aad3650a-4ac5-4fec-a472-0ce9a9f7d454</stp>
        <tr r="D12" s="3"/>
      </tp>
      <tp>
        <v>3</v>
        <stp/>
        <stp>3df4b968-3331-4ea2-b6fe-2e57a7bde2fe</stp>
        <tr r="C89" s="1"/>
      </tp>
    </main>
    <main first="rtdsrv_c6a0ff71f9054d15a3d88f2492d320ed">
      <tp>
        <v>3</v>
        <stp/>
        <stp>1a7713eb-1c08-40a9-bb79-37d78e477d74</stp>
        <tr r="H5" s="2"/>
      </tp>
      <tp>
        <v>3</v>
        <stp/>
        <stp>88a990f8-1c8b-4080-93b0-36fed2af143a</stp>
        <tr r="C40" s="1"/>
      </tp>
    </main>
    <main first="rtdsrv_c6a0ff71f9054d15a3d88f2492d320ed">
      <tp>
        <v>3</v>
        <stp/>
        <stp>7a4998dd-6d7f-469e-b275-84cfafc7e4d0</stp>
        <tr r="I3" s="2"/>
      </tp>
      <tp>
        <v>3</v>
        <stp/>
        <stp>fc923a84-06fb-4315-abb1-39209343b4fb</stp>
        <tr r="C3" s="2"/>
      </tp>
      <tp>
        <v>3</v>
        <stp/>
        <stp>6ff81cdd-3779-40fb-8289-14c51b986a00</stp>
        <tr r="C6" s="2"/>
      </tp>
      <tp>
        <v>3</v>
        <stp/>
        <stp>bc1da75e-e183-4fa3-8220-b516afae1834</stp>
        <tr r="E8" s="2"/>
      </tp>
    </main>
    <main first="rtdsrv_c6a0ff71f9054d15a3d88f2492d320ed">
      <tp>
        <v>2</v>
        <stp/>
        <stp>d24736e5-8b2f-426e-bd7b-a5af6bc1cbc4</stp>
        <tr r="C101" s="1"/>
        <tr r="C100" s="1"/>
        <tr r="C99" s="1"/>
      </tp>
    </main>
    <main first="rtdsrv_c6a0ff71f9054d15a3d88f2492d320ed">
      <tp>
        <v>3</v>
        <stp/>
        <stp>c2f725a9-4901-4fb4-a25e-c74697094f16</stp>
        <tr r="I5" s="2"/>
      </tp>
    </main>
    <main first="rtdsrv_c6a0ff71f9054d15a3d88f2492d320ed">
      <tp>
        <v>3</v>
        <stp/>
        <stp>75f6c678-aa85-4b22-8aa6-aef4bd27ad66</stp>
        <tr r="C88" s="1"/>
      </tp>
      <tp>
        <v>3</v>
        <stp/>
        <stp>7f4b89e5-f237-438d-9517-b909eea15db0</stp>
        <tr r="C44" s="1"/>
      </tp>
    </main>
    <main first="rtdsrv_c6a0ff71f9054d15a3d88f2492d320ed">
      <tp>
        <v>3</v>
        <stp/>
        <stp>64841ca2-2b54-46e7-b4ba-9da01b82cced</stp>
        <tr r="F5" s="2"/>
      </tp>
    </main>
    <main first="rtdsrv_c6a0ff71f9054d15a3d88f2492d320ed">
      <tp>
        <v>3</v>
        <stp/>
        <stp>d6126f61-0d09-41a7-9aaa-5ef9724e747b</stp>
        <tr r="C77" s="1"/>
      </tp>
    </main>
    <main first="rtdsrv_c6a0ff71f9054d15a3d88f2492d320ed">
      <tp>
        <v>3</v>
        <stp/>
        <stp>2eae3018-3bdd-4f95-af7e-31b9c369033e</stp>
        <tr r="I4" s="2"/>
      </tp>
    </main>
    <main first="rtdsrv_c6a0ff71f9054d15a3d88f2492d320ed">
      <tp>
        <v>3</v>
        <stp/>
        <stp>636f2b0b-0904-4472-8a11-41c4b6c7608e</stp>
        <tr r="C14" s="1"/>
      </tp>
    </main>
    <main first="rtdsrv_c6a0ff71f9054d15a3d88f2492d320ed">
      <tp>
        <v>3</v>
        <stp/>
        <stp>206f0b35-3202-4bc6-ba38-430cfd84beef</stp>
        <tr r="C57" s="1"/>
      </tp>
    </main>
    <main first="rtdsrv_c6a0ff71f9054d15a3d88f2492d320ed">
      <tp>
        <v>3</v>
        <stp/>
        <stp>7ff9c2bf-e5cf-4b1c-8842-57669dc0ec05</stp>
        <tr r="E6" s="2"/>
      </tp>
    </main>
    <main first="rtdsrv_c6a0ff71f9054d15a3d88f2492d320ed">
      <tp>
        <v>3</v>
        <stp/>
        <stp>bbc54ae7-5907-40e4-ab48-0bff435301d3</stp>
        <tr r="C27" s="1"/>
      </tp>
      <tp>
        <v>3</v>
        <stp/>
        <stp>bd64285f-5baa-4978-9415-2cee9b7fb71e</stp>
        <tr r="B7" s="2"/>
      </tp>
      <tp>
        <v>3</v>
        <stp/>
        <stp>20897ca4-251a-4efd-8259-33f1e5d90a5b</stp>
        <tr r="C87" s="1"/>
      </tp>
    </main>
    <main first="rtdsrv_c6a0ff71f9054d15a3d88f2492d320ed">
      <tp>
        <v>3</v>
        <stp/>
        <stp>11b89530-32f9-43cf-8e98-3be759c1fd86</stp>
        <tr r="C43" s="1"/>
      </tp>
    </main>
    <main first="rtdsrv_c6a0ff71f9054d15a3d88f2492d320ed">
      <tp>
        <v>3</v>
        <stp/>
        <stp>6904c87a-dea9-4cf3-937e-ece24480eaa7</stp>
        <tr r="F4" s="2"/>
      </tp>
    </main>
    <main first="rtdsrv_c6a0ff71f9054d15a3d88f2492d320ed">
      <tp>
        <v>3</v>
        <stp/>
        <stp>491245a0-4fda-4696-9c61-7fdb81dca830</stp>
        <tr r="C8" s="2"/>
      </tp>
      <tp>
        <v>3</v>
        <stp/>
        <stp>4646be57-ce3e-4272-8d1c-75e637031fd8</stp>
        <tr r="B5" s="2"/>
      </tp>
    </main>
    <main first="rtdsrv_c6a0ff71f9054d15a3d88f2492d320ed">
      <tp>
        <v>3</v>
        <stp/>
        <stp>8f1760b8-198a-4e2d-b2e1-4ed4e0c7fce7</stp>
        <tr r="B100" s="1"/>
      </tp>
    </main>
    <main first="rtdsrv_c6a0ff71f9054d15a3d88f2492d320ed">
      <tp>
        <v>3</v>
        <stp/>
        <stp>b18267bb-94bd-4997-889f-4f639e38db9d</stp>
        <tr r="C96" s="1"/>
      </tp>
      <tp>
        <v>3</v>
        <stp/>
        <stp>edac5af2-61a6-4b17-b1fd-ff4aedf5a05d</stp>
        <tr r="C30" s="1"/>
      </tp>
    </main>
    <main first="rtdsrv_c6a0ff71f9054d15a3d88f2492d320ed">
      <tp>
        <v>3</v>
        <stp/>
        <stp>75b99f30-a65b-4d30-b3d6-0f957a364046</stp>
        <tr r="B4" s="2"/>
      </tp>
    </main>
    <main first="rtdsrv_c6a0ff71f9054d15a3d88f2492d320ed">
      <tp>
        <v>3</v>
        <stp/>
        <stp>1ff3d33d-47cb-464e-a6f0-87c3e4e3107c</stp>
        <tr r="H6" s="2"/>
      </tp>
      <tp>
        <v>3</v>
        <stp/>
        <stp>cc868b5d-6a5b-4af7-a1bf-e6da8111b4ff</stp>
        <tr r="E7" s="2"/>
      </tp>
      <tp>
        <v>3</v>
        <stp/>
        <stp>fc9e6a35-e30f-4c83-be11-75fd31b8f068</stp>
        <tr r="C91" s="1"/>
      </tp>
    </main>
    <main first="rtdsrv_c6a0ff71f9054d15a3d88f2492d320ed">
      <tp>
        <v>3</v>
        <stp/>
        <stp>720abd20-4c81-4c98-9328-20d32360e9c7</stp>
        <tr r="C4" s="2"/>
      </tp>
      <tp>
        <v>3</v>
        <stp/>
        <stp>913d7cf9-5e1c-43b9-ac3c-926d0577f813</stp>
        <tr r="G5" s="2"/>
      </tp>
      <tp>
        <v>3</v>
        <stp/>
        <stp>cf409c6b-e143-4565-b4ee-7dc557d49126</stp>
        <tr r="C83" s="1"/>
      </tp>
    </main>
    <main first="rtdsrv_c6a0ff71f9054d15a3d88f2492d320ed">
      <tp>
        <v>3</v>
        <stp/>
        <stp>a775c27f-2e31-46cb-95b8-70603c5146e2</stp>
        <tr r="C50" s="1"/>
      </tp>
      <tp>
        <v>3</v>
        <stp/>
        <stp>e2b1d2e9-f49a-4861-9a68-f3eeda3dfaa8</stp>
        <tr r="C84" s="1"/>
      </tp>
      <tp>
        <v>3</v>
        <stp/>
        <stp>94d3ba15-d4eb-4a0b-be54-53f0d33ae40d</stp>
        <tr r="C32" s="1"/>
      </tp>
      <tp>
        <v>3</v>
        <stp/>
        <stp>fb582782-a0b7-45dd-a439-f7b646c4107e</stp>
        <tr r="J4" s="2"/>
      </tp>
    </main>
    <main first="rtdsrv_c6a0ff71f9054d15a3d88f2492d320ed">
      <tp>
        <v>3</v>
        <stp/>
        <stp>ec85ccd6-4cdc-4557-8d25-3668bd90e0df</stp>
        <tr r="C25" s="1"/>
      </tp>
      <tp>
        <v>3</v>
        <stp/>
        <stp>08d32f7f-5c93-4442-9f93-e2b6f570e435</stp>
        <tr r="C11" s="1"/>
      </tp>
      <tp>
        <v>3</v>
        <stp/>
        <stp>3ffe4f6c-31c6-495d-98c6-cd1213bed0bc</stp>
        <tr r="D5" s="2"/>
      </tp>
    </main>
    <main first="rtdsrv_c6a0ff71f9054d15a3d88f2492d320ed">
      <tp>
        <v>3</v>
        <stp/>
        <stp>2b3b2e66-a311-4044-9d24-e7ae11753528</stp>
        <tr r="C64" s="1"/>
      </tp>
      <tp>
        <v>3</v>
        <stp/>
        <stp>85b0d858-370d-41ed-a0b1-ae9e28e21665</stp>
        <tr r="C8" s="1"/>
      </tp>
      <tp>
        <v>3</v>
        <stp/>
        <stp>31da47fc-0624-48d5-ade0-6ce193dcae96</stp>
        <tr r="C59" s="1"/>
      </tp>
      <tp>
        <v>3</v>
        <stp/>
        <stp>e343b1c0-a976-4fa1-8f21-72ac720e0306</stp>
        <tr r="C9" s="1"/>
      </tp>
      <tp>
        <v>3</v>
        <stp/>
        <stp>3266f03a-3b89-4b88-914c-695d2b59a575</stp>
        <tr r="B99" s="1"/>
      </tp>
      <tp>
        <v>3</v>
        <stp/>
        <stp>6d0a6c37-cfda-496a-aac2-c17be3c99760</stp>
        <tr r="J5" s="2"/>
      </tp>
    </main>
    <main first="rtdsrv_c6a0ff71f9054d15a3d88f2492d320ed">
      <tp>
        <v>3</v>
        <stp/>
        <stp>fceed703-729e-4540-8fbb-984fcfd1fc76</stp>
        <tr r="D8" s="2"/>
      </tp>
    </main>
    <main first="rtdsrv_c6a0ff71f9054d15a3d88f2492d320ed">
      <tp>
        <v>3</v>
        <stp/>
        <stp>12dda863-ca8b-4d12-a16b-a3370c76a110</stp>
        <tr r="C72" s="1"/>
      </tp>
    </main>
    <main first="rtdsrv_c6a0ff71f9054d15a3d88f2492d320ed">
      <tp>
        <v>3</v>
        <stp/>
        <stp>4f705997-5590-4d3a-9ef6-7d430ff18b20</stp>
        <tr r="C5" s="2"/>
      </tp>
    </main>
    <main first="rtdsrv_c6a0ff71f9054d15a3d88f2492d320ed">
      <tp>
        <v>3</v>
        <stp/>
        <stp>85d3c830-cf6e-4bac-a8d6-1c964ef27b89</stp>
        <tr r="K6" s="2"/>
      </tp>
    </main>
    <main first="rtdsrv_c6a0ff71f9054d15a3d88f2492d320ed">
      <tp>
        <v>3</v>
        <stp/>
        <stp>7cc2b66c-8280-4c56-9d76-385d18e86a82</stp>
        <tr r="C23" s="1"/>
      </tp>
      <tp>
        <v>3</v>
        <stp/>
        <stp>384edec0-a41b-4c8f-9ac7-1e853ec9f405</stp>
        <tr r="C86" s="1"/>
      </tp>
      <tp>
        <v>3</v>
        <stp/>
        <stp>39d2172e-7b53-42e4-b450-9ca1f2011df3</stp>
        <tr r="H4" s="2"/>
      </tp>
      <tp>
        <v>3</v>
        <stp/>
        <stp>918a79c8-f675-4e85-8d97-ba82e60258f5</stp>
        <tr r="C60" s="1"/>
      </tp>
    </main>
    <main first="rtdsrv_c6a0ff71f9054d15a3d88f2492d320ed">
      <tp>
        <v>3</v>
        <stp/>
        <stp>86e7380a-24df-4e8c-a92c-2a2292d053b5</stp>
        <tr r="F6" s="2"/>
      </tp>
      <tp>
        <v>3</v>
        <stp/>
        <stp>cffd1182-2cc9-41c9-892e-cf9a7e88fc64</stp>
        <tr r="B3" s="2"/>
      </tp>
    </main>
    <main first="rtdsrv_c6a0ff71f9054d15a3d88f2492d320ed">
      <tp>
        <v>3</v>
        <stp/>
        <stp>39eba249-60c3-4037-a75a-a26f14fe973e</stp>
        <tr r="H3" s="2"/>
      </tp>
    </main>
    <main first="rtdsrv_c6a0ff71f9054d15a3d88f2492d320ed">
      <tp>
        <v>3</v>
        <stp/>
        <stp>358669cb-5c1d-40e6-a243-b78be2903029</stp>
        <tr r="C97" s="1"/>
      </tp>
    </main>
    <main first="rtdsrv_c6a0ff71f9054d15a3d88f2492d320ed">
      <tp>
        <v>3</v>
        <stp/>
        <stp>b1b7a9a1-c3f9-43ff-b713-ae1514895c02</stp>
        <tr r="C49" s="1"/>
      </tp>
      <tp>
        <v>3</v>
        <stp/>
        <stp>b86a4b99-2e21-4f6b-912d-5978676a6805</stp>
        <tr r="C18" s="1"/>
      </tp>
    </main>
    <main first="rtdsrv_c6a0ff71f9054d15a3d88f2492d320ed">
      <tp>
        <v>3</v>
        <stp/>
        <stp>2120dd32-216e-4f82-9187-2fe4356d918e</stp>
        <tr r="C58" s="1"/>
      </tp>
    </main>
    <main first="rtdsrv_c6a0ff71f9054d15a3d88f2492d320ed">
      <tp>
        <v>3</v>
        <stp/>
        <stp>27bd52db-7957-4c8e-86f1-21ada972e6d4</stp>
        <tr r="C28" s="1"/>
      </tp>
    </main>
    <main first="rtdsrv_c6a0ff71f9054d15a3d88f2492d320ed">
      <tp>
        <v>3</v>
        <stp/>
        <stp>e9ffdcaa-3089-4077-a17a-0c2691312386</stp>
        <tr r="C31" s="1"/>
      </tp>
    </main>
    <main first="rtdsrv_c6a0ff71f9054d15a3d88f2492d320ed">
      <tp>
        <v>3</v>
        <stp/>
        <stp>432c7984-08be-4e90-ac5b-cc8f00201dbe</stp>
        <tr r="C51" s="1"/>
      </tp>
      <tp>
        <v>3</v>
        <stp/>
        <stp>0b3dece9-b06b-452f-934e-859c49a7f5bb</stp>
        <tr r="I7" s="2"/>
      </tp>
    </main>
    <main first="rtdsrv_c6a0ff71f9054d15a3d88f2492d320ed">
      <tp>
        <v>3</v>
        <stp/>
        <stp>d34faee5-a091-44c8-bf57-4d8af2090e7d</stp>
        <tr r="B101" s="1"/>
      </tp>
      <tp>
        <v>3</v>
        <stp/>
        <stp>12bc449e-9613-4ca0-8d2b-2d2696e45f7a</stp>
        <tr r="C95" s="1"/>
      </tp>
      <tp>
        <v>3</v>
        <stp/>
        <stp>db73ff4d-8a5d-45b2-b485-71e6691057a9</stp>
        <tr r="C69" s="1"/>
      </tp>
      <tp>
        <v>3</v>
        <stp/>
        <stp>9697c0ff-3848-47dc-a420-41bde8a78d1a</stp>
        <tr r="C39" s="1"/>
      </tp>
    </main>
    <main first="rtdsrv_c6a0ff71f9054d15a3d88f2492d320ed">
      <tp>
        <v>3</v>
        <stp/>
        <stp>112ea473-93a6-47fe-8f76-311f33cabe45</stp>
        <tr r="G7" s="2"/>
      </tp>
    </main>
    <main first="rtdsrv_c6a0ff71f9054d15a3d88f2492d320ed">
      <tp>
        <v>3</v>
        <stp/>
        <stp>ed855139-846f-4ddd-9bee-da751b935fdd</stp>
        <tr r="C26" s="1"/>
      </tp>
      <tp>
        <v>3</v>
        <stp/>
        <stp>1de3e927-c7c8-431a-a1c7-0fdc8aee82e1</stp>
        <tr r="C2" s="1"/>
      </tp>
    </main>
    <main first="rtdsrv_c6a0ff71f9054d15a3d88f2492d320ed">
      <tp>
        <v>3</v>
        <stp/>
        <stp>69cb4008-08aa-4a6f-acb6-85d90fb5dd5b</stp>
        <tr r="C78" s="1"/>
      </tp>
      <tp>
        <v>3</v>
        <stp/>
        <stp>bb7eeada-81ac-429b-9ee3-ab7f40215d09</stp>
        <tr r="C42" s="1"/>
      </tp>
    </main>
    <main first="rtdsrv_c6a0ff71f9054d15a3d88f2492d320ed">
      <tp>
        <v>3</v>
        <stp/>
        <stp>ebd06340-5355-4916-8883-a60f4eb8239a</stp>
        <tr r="C81" s="1"/>
      </tp>
    </main>
    <main first="rtdsrv_c6a0ff71f9054d15a3d88f2492d320ed">
      <tp>
        <v>3</v>
        <stp/>
        <stp>77c22f41-a7ed-4088-976f-a34b67f860af</stp>
        <tr r="D13" s="3"/>
      </tp>
      <tp>
        <v>3</v>
        <stp/>
        <stp>0122b978-e1de-487e-bc1d-e83409613394</stp>
        <tr r="C7" s="1"/>
      </tp>
      <tp>
        <v>3</v>
        <stp/>
        <stp>55cd9c7b-e89f-448c-86ec-28320609b0ab</stp>
        <tr r="C35" s="1"/>
      </tp>
      <tp>
        <v>3</v>
        <stp/>
        <stp>f8215ca0-582a-42e9-aa09-97ea180c7ceb</stp>
        <tr r="C70" s="1"/>
      </tp>
    </main>
    <main first="rtdsrv_c6a0ff71f9054d15a3d88f2492d320ed">
      <tp>
        <v>3</v>
        <stp/>
        <stp>4a01777c-ea79-4108-bebf-ce074514c222</stp>
        <tr r="C38" s="1"/>
      </tp>
      <tp>
        <v>3</v>
        <stp/>
        <stp>5520e470-2780-4716-885e-ffb3887a2e70</stp>
        <tr r="G6" s="2"/>
      </tp>
    </main>
    <main first="rtdsrv_c6a0ff71f9054d15a3d88f2492d320ed">
      <tp>
        <v>3</v>
        <stp/>
        <stp>0dd45175-6b3c-47e3-a310-8b974c393dab</stp>
        <tr r="C24" s="1"/>
      </tp>
    </main>
    <main first="rtdsrv_c6a0ff71f9054d15a3d88f2492d320ed">
      <tp>
        <v>3</v>
        <stp/>
        <stp>f4d1d5c6-3fa1-4e4b-a2fb-04b38ccf4ef5</stp>
        <tr r="E4" s="2"/>
      </tp>
      <tp>
        <v>3</v>
        <stp/>
        <stp>fd9a6157-d96f-446b-9bdc-0e850bda5427</stp>
        <tr r="K7" s="2"/>
      </tp>
      <tp>
        <v>3</v>
        <stp/>
        <stp>e72bf5c5-4865-44e0-9b3c-e85801552832</stp>
        <tr r="C82" s="1"/>
      </tp>
    </main>
    <main first="rtdsrv_c6a0ff71f9054d15a3d88f2492d320ed">
      <tp>
        <v>3</v>
        <stp/>
        <stp>7372bfc1-f1a5-4655-83eb-6cf327cd237b</stp>
        <tr r="C19" s="1"/>
      </tp>
    </main>
    <main first="rtdsrv_c6a0ff71f9054d15a3d88f2492d320ed">
      <tp>
        <v>3</v>
        <stp/>
        <stp>fe3a1833-6bab-45b5-b999-74963f31501c</stp>
        <tr r="J6" s="2"/>
      </tp>
      <tp>
        <v>3</v>
        <stp/>
        <stp>f34d6e5c-7c62-4fb3-83b0-95b4ebe23b48</stp>
        <tr r="I8" s="2"/>
      </tp>
      <tp>
        <v>3</v>
        <stp/>
        <stp>ee638710-0806-469f-8771-daca0e97820e</stp>
        <tr r="C37" s="1"/>
      </tp>
      <tp>
        <v>3</v>
        <stp/>
        <stp>6fde6031-3c5c-46b5-910c-bdaf957634d3</stp>
        <tr r="C20" s="1"/>
      </tp>
      <tp>
        <v>3</v>
        <stp/>
        <stp>dbcf1029-83ed-4a0f-9b4f-7f66cc3718fe</stp>
        <tr r="B6" s="2"/>
      </tp>
    </main>
    <main first="rtdsrv_c6a0ff71f9054d15a3d88f2492d320ed">
      <tp>
        <v>3</v>
        <stp/>
        <stp>030b9369-5d9b-4fe5-9156-41433cb3fab2</stp>
        <tr r="C61" s="1"/>
      </tp>
      <tp>
        <v>3</v>
        <stp/>
        <stp>8e6cffff-4faf-4146-b46f-2dad31042db0</stp>
        <tr r="C7" s="2"/>
      </tp>
    </main>
    <main first="rtdsrv_c6a0ff71f9054d15a3d88f2492d320ed">
      <tp>
        <v>3</v>
        <stp/>
        <stp>09cd968f-dff7-4d02-bf1c-48282d7412b6</stp>
        <tr r="C36" s="1"/>
      </tp>
    </main>
    <main first="rtdsrv_c6a0ff71f9054d15a3d88f2492d320ed">
      <tp>
        <v>3</v>
        <stp/>
        <stp>a74dbac8-3b29-42ab-a60d-97b79da1dba2</stp>
        <tr r="C17" s="1"/>
      </tp>
      <tp>
        <v>3</v>
        <stp/>
        <stp>7cf0a3cc-5a7d-4dc5-a1ad-11f91ea44c2a</stp>
        <tr r="C52" s="1"/>
      </tp>
      <tp>
        <v>3</v>
        <stp/>
        <stp>f58c6e27-bea4-43c0-8161-f7eedd848a45</stp>
        <tr r="H8" s="2"/>
      </tp>
      <tp>
        <v>3</v>
        <stp/>
        <stp>f1f14906-c79b-4390-9d22-b8d1de6dc3c5</stp>
        <tr r="I6" s="2"/>
      </tp>
      <tp>
        <v>3</v>
        <stp/>
        <stp>f25b5139-be24-4ae5-af68-96518e4bf112</stp>
        <tr r="C67" s="1"/>
      </tp>
      <tp>
        <v>3</v>
        <stp/>
        <stp>2d933644-fcda-4c77-a565-51b137c643b4</stp>
        <tr r="F8" s="2"/>
      </tp>
    </main>
    <main first="rtdsrv_c6a0ff71f9054d15a3d88f2492d320ed">
      <tp>
        <v>3</v>
        <stp/>
        <stp>3df70efd-ecd5-4237-bae8-ee6090ecbc37</stp>
        <tr r="C94" s="1"/>
      </tp>
    </main>
    <main first="rtdsrv_c6a0ff71f9054d15a3d88f2492d320ed">
      <tp>
        <v>3</v>
        <stp/>
        <stp>6020a03e-22e2-40be-ba05-43d080538dc2</stp>
        <tr r="C47" s="1"/>
      </tp>
      <tp>
        <v>3</v>
        <stp/>
        <stp>c38e7f4b-a77c-4704-8a0f-a0d6d24b9287</stp>
        <tr r="C4" s="1"/>
      </tp>
    </main>
    <main first="rtdsrv_c6a0ff71f9054d15a3d88f2492d320ed">
      <tp>
        <v>3</v>
        <stp/>
        <stp>07c8ae29-9f07-4095-9b0d-7b14340c298c</stp>
        <tr r="C3" s="1"/>
      </tp>
      <tp>
        <v>3</v>
        <stp/>
        <stp>c99b6e4b-25b8-4c19-947e-bdfb3f671cad</stp>
        <tr r="C71" s="1"/>
      </tp>
    </main>
    <main first="rtdsrv_c6a0ff71f9054d15a3d88f2492d320ed">
      <tp>
        <v>3</v>
        <stp/>
        <stp>3c80b7c2-7a01-4263-87fa-e03ed4d8f3ab</stp>
        <tr r="D7" s="2"/>
      </tp>
    </main>
    <main first="rtdsrv_c6a0ff71f9054d15a3d88f2492d320ed">
      <tp>
        <v>3</v>
        <stp/>
        <stp>30fe5239-8ce8-4581-bcef-58bb62da8e63</stp>
        <tr r="G4" s="2"/>
      </tp>
    </main>
    <main first="rtdsrv_c6a0ff71f9054d15a3d88f2492d320ed">
      <tp>
        <v>3</v>
        <stp/>
        <stp>f5a68d55-437e-4218-b460-65563fe269e6</stp>
        <tr r="C46" s="1"/>
      </tp>
    </main>
    <main first="rtdsrv_c6a0ff71f9054d15a3d88f2492d320ed">
      <tp>
        <v>3</v>
        <stp/>
        <stp>b856ce72-eb81-4159-b6d1-6aa3051790bf</stp>
        <tr r="D4" s="2"/>
      </tp>
      <tp>
        <v>3</v>
        <stp/>
        <stp>2fef4a97-09b4-4506-9c32-20e16740a4c8</stp>
        <tr r="C16" s="1"/>
      </tp>
      <tp>
        <v>3</v>
        <stp/>
        <stp>04b236f0-bed0-46a9-9c19-bbf2f3f0a8bc</stp>
        <tr r="F7" s="2"/>
      </tp>
      <tp>
        <v>3</v>
        <stp/>
        <stp>cbec821a-b910-49ad-b31f-0d6542c0a0a9</stp>
        <tr r="C65" s="1"/>
      </tp>
      <tp>
        <v>3</v>
        <stp/>
        <stp>dc0be50f-bb2d-41b4-890e-00ad25ab347d</stp>
        <tr r="C6" s="1"/>
      </tp>
      <tp>
        <v>3</v>
        <stp/>
        <stp>7de684ce-d18f-41c4-bda1-f248ccb081c9</stp>
        <tr r="D15" s="3"/>
      </tp>
      <tp>
        <v>3</v>
        <stp/>
        <stp>78429310-223a-4764-9949-798491fc90ee</stp>
        <tr r="F3" s="2"/>
      </tp>
    </main>
    <main first="rtdsrv_c6a0ff71f9054d15a3d88f2492d320ed">
      <tp>
        <v>3</v>
        <stp/>
        <stp>f625e472-d2ec-47cd-8bbc-0300c7248f84</stp>
        <tr r="C56" s="1"/>
      </tp>
      <tp>
        <v>3</v>
        <stp/>
        <stp>26812b2c-5425-4968-baff-8bde29d0ff84</stp>
        <tr r="K8" s="2"/>
      </tp>
    </main>
    <main first="rtdsrv_c6a0ff71f9054d15a3d88f2492d320ed">
      <tp>
        <v>3</v>
        <stp/>
        <stp>29aaf8b0-4966-46b8-b291-078d9bfa9c73</stp>
        <tr r="C48" s="1"/>
      </tp>
      <tp>
        <v>3</v>
        <stp/>
        <stp>ad3ceba9-9b10-4ba0-996b-f22c6033096f</stp>
        <tr r="K3" s="2"/>
      </tp>
    </main>
    <main first="rtdsrv_c6a0ff71f9054d15a3d88f2492d320ed">
      <tp>
        <v>3</v>
        <stp/>
        <stp>098118ad-9bbe-4615-a913-18bbcd65ebfe</stp>
        <tr r="C90" s="1"/>
      </tp>
      <tp>
        <v>3</v>
        <stp/>
        <stp>7d57c88e-d0d4-4d7e-b294-13717fec33f0</stp>
        <tr r="G8" s="2"/>
      </tp>
    </main>
    <main first="rtdsrv_c6a0ff71f9054d15a3d88f2492d320ed">
      <tp>
        <v>3</v>
        <stp/>
        <stp>046b5eca-457d-480b-b9b2-13cf4fc092ee</stp>
        <tr r="C85" s="1"/>
      </tp>
      <tp>
        <v>3</v>
        <stp/>
        <stp>4b227c43-d588-4c3d-a502-468bce775add</stp>
        <tr r="C68" s="1"/>
      </tp>
    </main>
    <main first="rtdsrv_c6a0ff71f9054d15a3d88f2492d320ed">
      <tp>
        <v>3</v>
        <stp/>
        <stp>40461590-b880-417c-b1d1-5382b20b4bc3</stp>
        <tr r="C62" s="1"/>
      </tp>
      <tp>
        <v>3</v>
        <stp/>
        <stp>948446f1-0e81-4ee7-9313-4bc19d9b812e</stp>
        <tr r="C29" s="1"/>
      </tp>
    </main>
    <main first="rtdsrv_c6a0ff71f9054d15a3d88f2492d320ed">
      <tp>
        <v>3</v>
        <stp/>
        <stp>9f181cac-8a22-493c-80e7-e012002d288d</stp>
        <tr r="C93" s="1"/>
      </tp>
    </main>
    <main first="rtdsrv_c6a0ff71f9054d15a3d88f2492d320ed">
      <tp>
        <v>3</v>
        <stp/>
        <stp>fbf87903-686c-44f3-bb12-7c93d6e6792d</stp>
        <tr r="K4" s="2"/>
      </tp>
      <tp>
        <v>3</v>
        <stp/>
        <stp>17912bbe-e471-426f-a16d-12e4c2e40c8a</stp>
        <tr r="C7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60-81FC-4BC2-B92D-65FDD83E0350}">
  <dimension ref="B1:D16"/>
  <sheetViews>
    <sheetView workbookViewId="0"/>
  </sheetViews>
  <sheetFormatPr defaultRowHeight="14.5" x14ac:dyDescent="0.35"/>
  <cols>
    <col min="2" max="2" width="11.81640625" style="8" customWidth="1"/>
    <col min="3" max="3" width="20.6328125" style="8" customWidth="1"/>
    <col min="4" max="4" width="54.6328125" bestFit="1" customWidth="1"/>
  </cols>
  <sheetData>
    <row r="1" spans="2:4" s="1" customFormat="1" x14ac:dyDescent="0.35">
      <c r="B1" s="2" t="s">
        <v>0</v>
      </c>
      <c r="C1" s="2" t="s">
        <v>17</v>
      </c>
    </row>
    <row r="2" spans="2:4" x14ac:dyDescent="0.35">
      <c r="B2" s="9"/>
      <c r="C2" s="9"/>
      <c r="D2" t="str" cm="1">
        <f t="array" ref="D2">_xll.YahooQuote()</f>
        <v>YahooXL, Version=0.3.0.0, Culture=neutral, PublicKeyToken=null</v>
      </c>
    </row>
    <row r="3" spans="2:4" x14ac:dyDescent="0.35">
      <c r="B3" s="9"/>
      <c r="C3" s="9"/>
      <c r="D3" t="str" cm="1">
        <f t="array" ref="D3">_xll.YahooQuote("")</f>
        <v>YahooXL, Version=0.3.0.0, Culture=neutral, PublicKeyToken=null</v>
      </c>
    </row>
    <row r="4" spans="2:4" x14ac:dyDescent="0.35">
      <c r="B4" s="9"/>
      <c r="C4" s="9"/>
      <c r="D4" t="str" cm="1">
        <f t="array" ref="D4">_xll.YahooQuote("","")</f>
        <v>YahooXL, Version=0.3.0.0, Culture=neutral, PublicKeyToken=null</v>
      </c>
    </row>
    <row r="5" spans="2:4" x14ac:dyDescent="0.35">
      <c r="B5" s="9"/>
      <c r="C5" s="9" t="s">
        <v>18</v>
      </c>
      <c r="D5" t="str" cm="1">
        <f t="array" ref="D5">_xll.YahooQuote(B5,C5)</f>
        <v>symbol</v>
      </c>
    </row>
    <row r="6" spans="2:4" x14ac:dyDescent="0.35">
      <c r="B6" s="9"/>
      <c r="C6" s="9" t="s">
        <v>0</v>
      </c>
      <c r="D6" t="str" cm="1">
        <f t="array" ref="D6">_xll.YahooQuote(B6,C6)</f>
        <v>Symbol</v>
      </c>
    </row>
    <row r="7" spans="2:4" x14ac:dyDescent="0.35">
      <c r="B7" s="9"/>
      <c r="C7" s="9" t="s">
        <v>21</v>
      </c>
      <c r="D7" t="str" cm="1">
        <f t="array" ref="D7">_xll.YahooQuote(B7,C7)</f>
        <v>YahooXL: Unknown property.</v>
      </c>
    </row>
    <row r="8" spans="2:4" x14ac:dyDescent="0.35">
      <c r="B8" s="9"/>
      <c r="C8" s="9">
        <v>0</v>
      </c>
      <c r="D8" t="str" cm="1">
        <f t="array" ref="D8">_xll.YahooQuote(B8,C8)</f>
        <v>Symbol</v>
      </c>
    </row>
    <row r="9" spans="2:4" x14ac:dyDescent="0.35">
      <c r="B9" s="9"/>
      <c r="C9" s="9">
        <v>500</v>
      </c>
      <c r="D9" t="str" cm="1">
        <f t="array" ref="D9">_xll.YahooQuote(B9,C9)</f>
        <v>YahooXL: Invalid property index.</v>
      </c>
    </row>
    <row r="10" spans="2:4" x14ac:dyDescent="0.35">
      <c r="B10" s="9"/>
      <c r="C10" s="9">
        <v>-1</v>
      </c>
      <c r="D10" t="str" cm="1">
        <f t="array" ref="D10">_xll.YahooQuote(B10,C10)</f>
        <v>YahooXL: Invalid property index.</v>
      </c>
    </row>
    <row r="11" spans="2:4" x14ac:dyDescent="0.35">
      <c r="B11" s="9" t="s">
        <v>19</v>
      </c>
      <c r="C11" s="9"/>
      <c r="D11" t="str" cm="1">
        <f t="array" ref="D11">_xll.YahooQuote(B11,C11)</f>
        <v>YahooXL: symbol not found: "badSymbol".</v>
      </c>
    </row>
    <row r="12" spans="2:4" x14ac:dyDescent="0.35">
      <c r="B12" s="9" t="s">
        <v>20</v>
      </c>
      <c r="C12" s="9"/>
      <c r="D12" s="10" cm="1">
        <f t="array" ref="D12">_xll.YahooQuote(B12,C12)</f>
        <v>152.63</v>
      </c>
    </row>
    <row r="13" spans="2:4" x14ac:dyDescent="0.35">
      <c r="B13" s="9" t="s">
        <v>20</v>
      </c>
      <c r="C13" s="9" t="s">
        <v>11</v>
      </c>
      <c r="D13" s="10" t="str" cm="1">
        <f t="array" ref="D13">_xll.YahooQuote(B13,C13)</f>
        <v>International Business Machines Corporation</v>
      </c>
    </row>
    <row r="14" spans="2:4" x14ac:dyDescent="0.35">
      <c r="B14" s="9" t="s">
        <v>19</v>
      </c>
      <c r="C14" s="9" t="s">
        <v>21</v>
      </c>
      <c r="D14" t="str" cm="1">
        <f t="array" ref="D14">_xll.YahooQuote(B14,C14)</f>
        <v>YahooXL: symbol not found: "badSymbol".</v>
      </c>
    </row>
    <row r="15" spans="2:4" x14ac:dyDescent="0.35">
      <c r="B15" s="9" t="s">
        <v>20</v>
      </c>
      <c r="C15" s="9" t="s">
        <v>21</v>
      </c>
      <c r="D15" t="str" cm="1">
        <f t="array" ref="D15">_xll.YahooQuote(B15,C15)</f>
        <v>YahooXL: Unknown propery.</v>
      </c>
    </row>
    <row r="16" spans="2:4" x14ac:dyDescent="0.35">
      <c r="B16" s="9"/>
      <c r="C16" s="9"/>
      <c r="D16" t="str" cm="1">
        <f t="array" ref="D16">_xll.YahooQuote(B16,C16)</f>
        <v>YahooXL, Version=0.3.0.0, Culture=neutral, PublicKeyToken=null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C1" sqref="C1"/>
    </sheetView>
  </sheetViews>
  <sheetFormatPr defaultRowHeight="14.5" x14ac:dyDescent="0.35"/>
  <cols>
    <col min="1" max="1" width="6.26953125" customWidth="1"/>
    <col min="2" max="2" width="31.7265625" customWidth="1"/>
    <col min="3" max="3" width="49.453125" style="8" customWidth="1"/>
    <col min="4" max="4" width="10.90625" style="8" customWidth="1"/>
    <col min="5" max="5" width="27.81640625" bestFit="1" customWidth="1"/>
    <col min="6" max="6" width="20.54296875" customWidth="1"/>
  </cols>
  <sheetData>
    <row r="1" spans="1:4" x14ac:dyDescent="0.35">
      <c r="B1" s="9" t="s">
        <v>15</v>
      </c>
      <c r="C1" s="9" t="s">
        <v>15</v>
      </c>
      <c r="D1" s="2" t="s">
        <v>16</v>
      </c>
    </row>
    <row r="2" spans="1:4" x14ac:dyDescent="0.35">
      <c r="A2">
        <v>0</v>
      </c>
      <c r="B2" t="str">
        <f>+_xll.YahooQuote(B$1,$A2)</f>
        <v>Symbol</v>
      </c>
      <c r="C2" s="8" t="str">
        <f>+_xll.YahooQuote(C$1,$B2)</f>
        <v>MSFT</v>
      </c>
      <c r="D2" s="8">
        <f>TYPE(C2)</f>
        <v>2</v>
      </c>
    </row>
    <row r="3" spans="1:4" x14ac:dyDescent="0.35">
      <c r="A3">
        <f t="shared" ref="A3:A68" si="0">+A2+1</f>
        <v>1</v>
      </c>
      <c r="B3" t="str">
        <f>+_xll.YahooQuote(B$1,$A3)</f>
        <v>ContractSymbol</v>
      </c>
      <c r="C3" s="8" t="str">
        <f>+_xll.YahooQuote(C$1,$B3)</f>
        <v/>
      </c>
      <c r="D3" s="8">
        <f>TYPE(C3)</f>
        <v>2</v>
      </c>
    </row>
    <row r="4" spans="1:4" x14ac:dyDescent="0.35">
      <c r="A4">
        <f t="shared" si="0"/>
        <v>2</v>
      </c>
      <c r="B4" t="str">
        <f>+_xll.YahooQuote(B$1,$A4)</f>
        <v>UnderlyingSymbol</v>
      </c>
      <c r="C4" s="8" t="str">
        <f>+_xll.YahooQuote(C$1,$B4)</f>
        <v/>
      </c>
      <c r="D4" s="8">
        <f t="shared" ref="D4:D67" si="1">TYPE(C4)</f>
        <v>2</v>
      </c>
    </row>
    <row r="5" spans="1:4" x14ac:dyDescent="0.35">
      <c r="A5">
        <f t="shared" si="0"/>
        <v>3</v>
      </c>
      <c r="B5" t="str">
        <f>+_xll.YahooQuote(B$1,$A5)</f>
        <v>UnderlyingExchangeSymbol</v>
      </c>
      <c r="C5" s="8" t="str">
        <f>+_xll.YahooQuote(C$1,$B5)</f>
        <v/>
      </c>
      <c r="D5" s="8">
        <f t="shared" si="1"/>
        <v>2</v>
      </c>
    </row>
    <row r="6" spans="1:4" x14ac:dyDescent="0.35">
      <c r="A6">
        <f t="shared" si="0"/>
        <v>4</v>
      </c>
      <c r="B6" t="str">
        <f>+_xll.YahooQuote(B$1,$A6)</f>
        <v>HeadSymbolAsString</v>
      </c>
      <c r="C6" s="8" t="str">
        <f>+_xll.YahooQuote(C$1,$B6)</f>
        <v/>
      </c>
      <c r="D6" s="8">
        <f t="shared" si="1"/>
        <v>2</v>
      </c>
    </row>
    <row r="7" spans="1:4" x14ac:dyDescent="0.35">
      <c r="A7">
        <f t="shared" si="0"/>
        <v>5</v>
      </c>
      <c r="B7" t="str">
        <f>+_xll.YahooQuote(B$1,$A7)</f>
        <v>Currency</v>
      </c>
      <c r="C7" s="8" t="str">
        <f>+_xll.YahooQuote(C$1,$B7)</f>
        <v>USD</v>
      </c>
      <c r="D7" s="8">
        <f t="shared" si="1"/>
        <v>2</v>
      </c>
    </row>
    <row r="8" spans="1:4" x14ac:dyDescent="0.35">
      <c r="A8">
        <f t="shared" si="0"/>
        <v>6</v>
      </c>
      <c r="B8" t="str">
        <f>+_xll.YahooQuote(B$1,$A8)</f>
        <v>FinancialCurrency</v>
      </c>
      <c r="C8" s="8" t="str">
        <f>+_xll.YahooQuote(C$1,$B8)</f>
        <v>USD</v>
      </c>
      <c r="D8" s="8">
        <f t="shared" si="1"/>
        <v>2</v>
      </c>
    </row>
    <row r="9" spans="1:4" x14ac:dyDescent="0.35">
      <c r="A9">
        <f t="shared" si="0"/>
        <v>7</v>
      </c>
      <c r="B9" t="str">
        <f>+_xll.YahooQuote(B$1,$A9)</f>
        <v>LongName</v>
      </c>
      <c r="C9" s="8" t="str">
        <f>+_xll.YahooQuote(C$1,$B9)</f>
        <v>Microsoft Corporation</v>
      </c>
      <c r="D9" s="8">
        <f t="shared" si="1"/>
        <v>2</v>
      </c>
    </row>
    <row r="10" spans="1:4" x14ac:dyDescent="0.35">
      <c r="A10">
        <f t="shared" si="0"/>
        <v>8</v>
      </c>
      <c r="B10" t="str">
        <f>+_xll.YahooQuote(B$1,$A10)</f>
        <v>ShortName</v>
      </c>
      <c r="C10" s="8" t="str">
        <f>+_xll.YahooQuote(C$1,$B10)</f>
        <v>Microsoft Corporation</v>
      </c>
      <c r="D10" s="8">
        <f t="shared" si="1"/>
        <v>2</v>
      </c>
    </row>
    <row r="11" spans="1:4" x14ac:dyDescent="0.35">
      <c r="A11">
        <f t="shared" si="0"/>
        <v>9</v>
      </c>
      <c r="B11" t="str">
        <f>+_xll.YahooQuote(B$1,$A11)</f>
        <v>Language</v>
      </c>
      <c r="C11" s="8" t="str">
        <f>+_xll.YahooQuote(C$1,$B11)</f>
        <v>en-US</v>
      </c>
      <c r="D11" s="8">
        <f t="shared" si="1"/>
        <v>2</v>
      </c>
    </row>
    <row r="12" spans="1:4" x14ac:dyDescent="0.35">
      <c r="A12">
        <f t="shared" si="0"/>
        <v>10</v>
      </c>
      <c r="B12" t="str">
        <f>+_xll.YahooQuote(B$1,$A12)</f>
        <v>QuoteType</v>
      </c>
      <c r="C12" s="8" t="str">
        <f>+_xll.YahooQuote(C$1,$B12)</f>
        <v>EQUITY</v>
      </c>
      <c r="D12" s="8">
        <f t="shared" si="1"/>
        <v>2</v>
      </c>
    </row>
    <row r="13" spans="1:4" x14ac:dyDescent="0.35">
      <c r="A13">
        <f t="shared" si="0"/>
        <v>11</v>
      </c>
      <c r="B13" t="str">
        <f>+_xll.YahooQuote(B$1,$A13)</f>
        <v>QuoteSourceName</v>
      </c>
      <c r="C13" s="8" t="str">
        <f>+_xll.YahooQuote(C$1,$B13)</f>
        <v>Nasdaq Real Time Price</v>
      </c>
      <c r="D13" s="8">
        <f t="shared" si="1"/>
        <v>2</v>
      </c>
    </row>
    <row r="14" spans="1:4" x14ac:dyDescent="0.35">
      <c r="A14">
        <f t="shared" si="0"/>
        <v>12</v>
      </c>
      <c r="B14" t="str">
        <f>+_xll.YahooQuote(B$1,$A14)</f>
        <v>DisplayName</v>
      </c>
      <c r="C14" s="8" t="str">
        <f>+_xll.YahooQuote(C$1,$B14)</f>
        <v>Microsoft</v>
      </c>
      <c r="D14" s="8">
        <f t="shared" si="1"/>
        <v>2</v>
      </c>
    </row>
    <row r="15" spans="1:4" x14ac:dyDescent="0.35">
      <c r="A15">
        <f t="shared" si="0"/>
        <v>13</v>
      </c>
      <c r="B15" t="str">
        <f>+_xll.YahooQuote(B$1,$A15)</f>
        <v>TypeDisp</v>
      </c>
      <c r="C15" s="8" t="str">
        <f>+_xll.YahooQuote(C$1,$B15)</f>
        <v>Equity</v>
      </c>
      <c r="D15" s="8">
        <f t="shared" si="1"/>
        <v>2</v>
      </c>
    </row>
    <row r="16" spans="1:4" x14ac:dyDescent="0.35">
      <c r="A16">
        <f t="shared" si="0"/>
        <v>14</v>
      </c>
      <c r="B16" t="str">
        <f>+_xll.YahooQuote(B$1,$A16)</f>
        <v>Region</v>
      </c>
      <c r="C16" s="8" t="str">
        <f>+_xll.YahooQuote(C$1,$B16)</f>
        <v>US</v>
      </c>
      <c r="D16" s="8">
        <f t="shared" si="1"/>
        <v>2</v>
      </c>
    </row>
    <row r="17" spans="1:4" x14ac:dyDescent="0.35">
      <c r="A17">
        <f t="shared" si="0"/>
        <v>15</v>
      </c>
      <c r="B17" t="str">
        <f>+_xll.YahooQuote(B$1,$A17)</f>
        <v>Tradeable</v>
      </c>
      <c r="C17" s="8" t="b">
        <f>+_xll.YahooQuote(C$1,$B17)</f>
        <v>0</v>
      </c>
      <c r="D17" s="8">
        <f t="shared" si="1"/>
        <v>4</v>
      </c>
    </row>
    <row r="18" spans="1:4" x14ac:dyDescent="0.35">
      <c r="A18">
        <f t="shared" si="0"/>
        <v>16</v>
      </c>
      <c r="B18" t="str">
        <f>+_xll.YahooQuote(B$1,$A18)</f>
        <v>CryptoTradeable</v>
      </c>
      <c r="C18" s="8" t="b">
        <f>+_xll.YahooQuote(C$1,$B18)</f>
        <v>0</v>
      </c>
      <c r="D18" s="8">
        <f t="shared" si="1"/>
        <v>4</v>
      </c>
    </row>
    <row r="19" spans="1:4" x14ac:dyDescent="0.35">
      <c r="A19">
        <f t="shared" si="0"/>
        <v>17</v>
      </c>
      <c r="B19" t="str">
        <f>+_xll.YahooQuote(B$1,$A19)</f>
        <v>Triggerable</v>
      </c>
      <c r="C19" s="8" t="b">
        <f>+_xll.YahooQuote(C$1,$B19)</f>
        <v>1</v>
      </c>
      <c r="D19" s="8">
        <f t="shared" si="1"/>
        <v>4</v>
      </c>
    </row>
    <row r="20" spans="1:4" x14ac:dyDescent="0.35">
      <c r="A20">
        <f t="shared" si="0"/>
        <v>18</v>
      </c>
      <c r="B20" t="str">
        <f>+_xll.YahooQuote(B$1,$A20)</f>
        <v>EsgPopulated</v>
      </c>
      <c r="C20" s="8" t="b">
        <f>+_xll.YahooQuote(C$1,$B20)</f>
        <v>0</v>
      </c>
      <c r="D20" s="8">
        <f t="shared" si="1"/>
        <v>4</v>
      </c>
    </row>
    <row r="21" spans="1:4" x14ac:dyDescent="0.35">
      <c r="A21">
        <f t="shared" si="0"/>
        <v>19</v>
      </c>
      <c r="B21" t="str">
        <f>+_xll.YahooQuote(B$1,$A21)</f>
        <v>MessageBoardId</v>
      </c>
      <c r="C21" s="8" t="str">
        <f>+_xll.YahooQuote(C$1,$B21)</f>
        <v>finmb_21835</v>
      </c>
      <c r="D21" s="8">
        <f t="shared" si="1"/>
        <v>2</v>
      </c>
    </row>
    <row r="22" spans="1:4" x14ac:dyDescent="0.35">
      <c r="A22">
        <f t="shared" si="0"/>
        <v>20</v>
      </c>
      <c r="B22" t="str">
        <f>+_xll.YahooQuote(B$1,$A22)</f>
        <v>PriceHint</v>
      </c>
      <c r="C22" s="8">
        <f>+_xll.YahooQuote(C$1,$B22)</f>
        <v>2</v>
      </c>
      <c r="D22" s="8">
        <f t="shared" si="1"/>
        <v>1</v>
      </c>
    </row>
    <row r="23" spans="1:4" x14ac:dyDescent="0.35">
      <c r="A23">
        <f t="shared" si="0"/>
        <v>21</v>
      </c>
      <c r="B23" t="str">
        <f>+_xll.YahooQuote(B$1,$A23)</f>
        <v>SourceInterval</v>
      </c>
      <c r="C23" s="8">
        <f>+_xll.YahooQuote(C$1,$B23)</f>
        <v>15</v>
      </c>
      <c r="D23" s="8">
        <f t="shared" si="1"/>
        <v>1</v>
      </c>
    </row>
    <row r="24" spans="1:4" x14ac:dyDescent="0.35">
      <c r="A24">
        <f t="shared" si="0"/>
        <v>22</v>
      </c>
      <c r="B24" t="str">
        <f>+_xll.YahooQuote(B$1,$A24)</f>
        <v>Market</v>
      </c>
      <c r="C24" s="8" t="str">
        <f>+_xll.YahooQuote(C$1,$B24)</f>
        <v>us_market</v>
      </c>
      <c r="D24" s="8">
        <f t="shared" si="1"/>
        <v>2</v>
      </c>
    </row>
    <row r="25" spans="1:4" x14ac:dyDescent="0.35">
      <c r="A25">
        <f t="shared" si="0"/>
        <v>23</v>
      </c>
      <c r="B25" t="str">
        <f>+_xll.YahooQuote(B$1,$A25)</f>
        <v>MarketState</v>
      </c>
      <c r="C25" s="8" t="str">
        <f>+_xll.YahooQuote(C$1,$B25)</f>
        <v>REGULAR</v>
      </c>
      <c r="D25" s="8">
        <f t="shared" si="1"/>
        <v>2</v>
      </c>
    </row>
    <row r="26" spans="1:4" x14ac:dyDescent="0.35">
      <c r="A26">
        <f t="shared" si="0"/>
        <v>24</v>
      </c>
      <c r="B26" t="str">
        <f>+_xll.YahooQuote(B$1,$A26)</f>
        <v>MarketCap</v>
      </c>
      <c r="C26" s="8">
        <f>+_xll.YahooQuote(C$1,$B26)</f>
        <v>2752463241216</v>
      </c>
      <c r="D26" s="8">
        <f t="shared" si="1"/>
        <v>1</v>
      </c>
    </row>
    <row r="27" spans="1:4" x14ac:dyDescent="0.35">
      <c r="A27">
        <f t="shared" si="0"/>
        <v>25</v>
      </c>
      <c r="B27" t="str">
        <f>+_xll.YahooQuote(B$1,$A27)</f>
        <v>SharesOutstanding</v>
      </c>
      <c r="C27" s="8">
        <f>+_xll.YahooQuote(C$1,$B27)</f>
        <v>7432260096</v>
      </c>
      <c r="D27" s="8">
        <f t="shared" si="1"/>
        <v>1</v>
      </c>
    </row>
    <row r="28" spans="1:4" x14ac:dyDescent="0.35">
      <c r="A28">
        <f t="shared" si="0"/>
        <v>26</v>
      </c>
      <c r="B28" t="str">
        <f>+_xll.YahooQuote(B$1,$A28)</f>
        <v>OpenInterest</v>
      </c>
      <c r="C28" s="8" t="str">
        <f>+_xll.YahooQuote(C$1,$B28)</f>
        <v/>
      </c>
      <c r="D28" s="8">
        <f t="shared" si="1"/>
        <v>2</v>
      </c>
    </row>
    <row r="29" spans="1:4" x14ac:dyDescent="0.35">
      <c r="A29">
        <f t="shared" si="0"/>
        <v>27</v>
      </c>
      <c r="B29" t="str">
        <f>+_xll.YahooQuote(B$1,$A29)</f>
        <v>Bid</v>
      </c>
      <c r="C29" s="8">
        <f>+_xll.YahooQuote(C$1,$B29)</f>
        <v>370.98</v>
      </c>
      <c r="D29" s="8">
        <f t="shared" si="1"/>
        <v>1</v>
      </c>
    </row>
    <row r="30" spans="1:4" x14ac:dyDescent="0.35">
      <c r="A30">
        <f t="shared" si="0"/>
        <v>28</v>
      </c>
      <c r="B30" t="str">
        <f>+_xll.YahooQuote(B$1,$A30)</f>
        <v>Ask</v>
      </c>
      <c r="C30" s="8">
        <f>+_xll.YahooQuote(C$1,$B30)</f>
        <v>370.99</v>
      </c>
      <c r="D30" s="8">
        <f t="shared" si="1"/>
        <v>1</v>
      </c>
    </row>
    <row r="31" spans="1:4" x14ac:dyDescent="0.35">
      <c r="A31">
        <f t="shared" si="0"/>
        <v>29</v>
      </c>
      <c r="B31" t="str">
        <f>+_xll.YahooQuote(B$1,$A31)</f>
        <v>BidSize</v>
      </c>
      <c r="C31" s="8">
        <f>+_xll.YahooQuote(C$1,$B31)</f>
        <v>14</v>
      </c>
      <c r="D31" s="8">
        <f t="shared" si="1"/>
        <v>1</v>
      </c>
    </row>
    <row r="32" spans="1:4" x14ac:dyDescent="0.35">
      <c r="A32">
        <f t="shared" si="0"/>
        <v>30</v>
      </c>
      <c r="B32" t="str">
        <f>+_xll.YahooQuote(B$1,$A32)</f>
        <v>AskSize</v>
      </c>
      <c r="C32" s="8">
        <f>+_xll.YahooQuote(C$1,$B32)</f>
        <v>12</v>
      </c>
      <c r="D32" s="8">
        <f t="shared" si="1"/>
        <v>1</v>
      </c>
    </row>
    <row r="33" spans="1:7" x14ac:dyDescent="0.35">
      <c r="A33">
        <f t="shared" si="0"/>
        <v>31</v>
      </c>
      <c r="B33" s="1" t="str">
        <f>+_xll.YahooQuote(B$1,$A33)</f>
        <v>RegularMarketTimeSeconds</v>
      </c>
      <c r="C33" s="8">
        <f>+_xll.YahooQuote(C$1,$B33)</f>
        <v>1700236734</v>
      </c>
      <c r="D33" s="8">
        <f t="shared" si="1"/>
        <v>1</v>
      </c>
      <c r="E33" s="11" cm="1">
        <f t="array" ref="E33">_xll.UnixSecondsToDateTime(C33,C$57)</f>
        <v>45247.457569444443</v>
      </c>
      <c r="F33" s="12">
        <f>E33</f>
        <v>45247.457569444443</v>
      </c>
      <c r="G33" t="s">
        <v>22</v>
      </c>
    </row>
    <row r="34" spans="1:7" x14ac:dyDescent="0.35">
      <c r="A34">
        <f t="shared" si="0"/>
        <v>32</v>
      </c>
      <c r="B34" t="str">
        <f>+_xll.YahooQuote(B$1,$A34)</f>
        <v>RegularMarketPrice</v>
      </c>
      <c r="C34" s="8">
        <f>+_xll.YahooQuote(C$1,$B34)</f>
        <v>370.34</v>
      </c>
      <c r="D34" s="8">
        <f t="shared" si="1"/>
        <v>1</v>
      </c>
      <c r="E34" s="11"/>
      <c r="F34" s="11"/>
    </row>
    <row r="35" spans="1:7" x14ac:dyDescent="0.35">
      <c r="A35">
        <f t="shared" si="0"/>
        <v>33</v>
      </c>
      <c r="B35" t="str">
        <f>+_xll.YahooQuote(B$1,$A35)</f>
        <v>RegularMarketOpen</v>
      </c>
      <c r="C35" s="8">
        <f>+_xll.YahooQuote(C$1,$B35)</f>
        <v>373.61</v>
      </c>
      <c r="D35" s="8">
        <f t="shared" si="1"/>
        <v>1</v>
      </c>
      <c r="E35" s="11"/>
      <c r="F35" s="11"/>
    </row>
    <row r="36" spans="1:7" x14ac:dyDescent="0.35">
      <c r="A36">
        <f t="shared" si="0"/>
        <v>34</v>
      </c>
      <c r="B36" t="str">
        <f>+_xll.YahooQuote(B$1,$A36)</f>
        <v>RegularMarketPreviousClose</v>
      </c>
      <c r="C36" s="8">
        <f>+_xll.YahooQuote(C$1,$B36)</f>
        <v>376.17</v>
      </c>
      <c r="D36" s="8">
        <f t="shared" si="1"/>
        <v>1</v>
      </c>
      <c r="E36" s="11"/>
      <c r="F36" s="11"/>
    </row>
    <row r="37" spans="1:7" x14ac:dyDescent="0.35">
      <c r="A37">
        <f t="shared" si="0"/>
        <v>35</v>
      </c>
      <c r="B37" t="str">
        <f>+_xll.YahooQuote(B$1,$A37)</f>
        <v>RegularMarketChange</v>
      </c>
      <c r="C37" s="8">
        <f>+_xll.YahooQuote(C$1,$B37)</f>
        <v>-5.8300169999999998</v>
      </c>
      <c r="D37" s="8">
        <f t="shared" si="1"/>
        <v>1</v>
      </c>
    </row>
    <row r="38" spans="1:7" x14ac:dyDescent="0.35">
      <c r="A38">
        <f t="shared" si="0"/>
        <v>36</v>
      </c>
      <c r="B38" t="str">
        <f>+_xll.YahooQuote(B$1,$A38)</f>
        <v>RegularMarketChangePercent</v>
      </c>
      <c r="C38" s="8">
        <f>+_xll.YahooQuote(C$1,$B38)</f>
        <v>-1.5498357</v>
      </c>
      <c r="D38" s="8">
        <f t="shared" si="1"/>
        <v>1</v>
      </c>
    </row>
    <row r="39" spans="1:7" x14ac:dyDescent="0.35">
      <c r="A39">
        <f t="shared" si="0"/>
        <v>37</v>
      </c>
      <c r="B39" t="str">
        <f>+_xll.YahooQuote(B$1,$A39)</f>
        <v>RegularMarketDayHigh</v>
      </c>
      <c r="C39" s="8">
        <f>+_xll.YahooQuote(C$1,$B39)</f>
        <v>374.37</v>
      </c>
      <c r="D39" s="8">
        <f t="shared" si="1"/>
        <v>1</v>
      </c>
    </row>
    <row r="40" spans="1:7" x14ac:dyDescent="0.35">
      <c r="A40">
        <f t="shared" si="0"/>
        <v>38</v>
      </c>
      <c r="B40" t="str">
        <f>+_xll.YahooQuote(B$1,$A40)</f>
        <v>RegularMarketDayLow</v>
      </c>
      <c r="C40" s="8">
        <f>+_xll.YahooQuote(C$1,$B40)</f>
        <v>369.97</v>
      </c>
      <c r="D40" s="8">
        <f t="shared" si="1"/>
        <v>1</v>
      </c>
    </row>
    <row r="41" spans="1:7" x14ac:dyDescent="0.35">
      <c r="A41">
        <f t="shared" si="0"/>
        <v>39</v>
      </c>
      <c r="B41" t="str">
        <f>+_xll.YahooQuote(B$1,$A41)</f>
        <v>RegularMarketDayRange</v>
      </c>
      <c r="C41" s="8" t="str">
        <f>+_xll.YahooQuote(C$1,$B41)</f>
        <v>369.97 - 374.37</v>
      </c>
      <c r="D41" s="8">
        <f t="shared" si="1"/>
        <v>2</v>
      </c>
    </row>
    <row r="42" spans="1:7" x14ac:dyDescent="0.35">
      <c r="A42">
        <f t="shared" si="0"/>
        <v>40</v>
      </c>
      <c r="B42" t="str">
        <f>+_xll.YahooQuote(B$1,$A42)</f>
        <v>RegularMarketVolume</v>
      </c>
      <c r="C42" s="8">
        <f>+_xll.YahooQuote(C$1,$B42)</f>
        <v>10426146</v>
      </c>
      <c r="D42" s="8">
        <f t="shared" si="1"/>
        <v>1</v>
      </c>
    </row>
    <row r="43" spans="1:7" x14ac:dyDescent="0.35">
      <c r="A43">
        <f t="shared" si="0"/>
        <v>41</v>
      </c>
      <c r="B43" t="str">
        <f>+_xll.YahooQuote(B$1,$A43)</f>
        <v>AverageDailyVolume10Day</v>
      </c>
      <c r="C43" s="8">
        <f>+_xll.YahooQuote(C$1,$B43)</f>
        <v>25463370</v>
      </c>
      <c r="D43" s="8">
        <f t="shared" si="1"/>
        <v>1</v>
      </c>
    </row>
    <row r="44" spans="1:7" x14ac:dyDescent="0.35">
      <c r="A44">
        <f t="shared" si="0"/>
        <v>42</v>
      </c>
      <c r="B44" t="str">
        <f>+_xll.YahooQuote(B$1,$A44)</f>
        <v>AverageDailyVolume3Month</v>
      </c>
      <c r="C44" s="8">
        <f>+_xll.YahooQuote(C$1,$B44)</f>
        <v>22991768</v>
      </c>
      <c r="D44" s="8">
        <f t="shared" si="1"/>
        <v>1</v>
      </c>
    </row>
    <row r="45" spans="1:7" x14ac:dyDescent="0.35">
      <c r="A45">
        <f t="shared" si="0"/>
        <v>43</v>
      </c>
      <c r="B45" s="1" t="str">
        <f>+_xll.YahooQuote(B$1,$A45)</f>
        <v>PreMarketTimeSeconds</v>
      </c>
      <c r="C45" s="8">
        <f>+_xll.YahooQuote(C$1,$B45)</f>
        <v>0</v>
      </c>
      <c r="D45" s="8">
        <f t="shared" si="1"/>
        <v>1</v>
      </c>
      <c r="E45" s="11" t="str" cm="1">
        <f t="array" ref="E45">_xll.UnixSecondsToDateTime(C45,C$57)</f>
        <v>Invalid unixSeconds.</v>
      </c>
      <c r="F45" s="12" t="str">
        <f>E45</f>
        <v>Invalid unixSeconds.</v>
      </c>
      <c r="G45" t="s">
        <v>22</v>
      </c>
    </row>
    <row r="46" spans="1:7" x14ac:dyDescent="0.35">
      <c r="A46">
        <f t="shared" si="0"/>
        <v>44</v>
      </c>
      <c r="B46" t="str">
        <f>+_xll.YahooQuote(B$1,$A46)</f>
        <v>PreMarketPrice</v>
      </c>
      <c r="C46" s="8" t="str">
        <f>+_xll.YahooQuote(C$1,$B46)</f>
        <v/>
      </c>
      <c r="D46" s="8">
        <f t="shared" si="1"/>
        <v>2</v>
      </c>
      <c r="E46" s="11"/>
      <c r="F46" s="11"/>
    </row>
    <row r="47" spans="1:7" x14ac:dyDescent="0.35">
      <c r="A47">
        <f t="shared" si="0"/>
        <v>45</v>
      </c>
      <c r="B47" t="str">
        <f>+_xll.YahooQuote(B$1,$A47)</f>
        <v>PreMarketChange</v>
      </c>
      <c r="C47" s="8" t="str">
        <f>+_xll.YahooQuote(C$1,$B47)</f>
        <v/>
      </c>
      <c r="D47" s="8">
        <f t="shared" si="1"/>
        <v>2</v>
      </c>
      <c r="E47" s="11"/>
      <c r="F47" s="11"/>
    </row>
    <row r="48" spans="1:7" x14ac:dyDescent="0.35">
      <c r="A48">
        <f t="shared" si="0"/>
        <v>46</v>
      </c>
      <c r="B48" t="str">
        <f>+_xll.YahooQuote(B$1,$A48)</f>
        <v>PreMarketChangePercent</v>
      </c>
      <c r="C48" s="8" t="str">
        <f>+_xll.YahooQuote(C$1,$B48)</f>
        <v/>
      </c>
      <c r="D48" s="8">
        <f t="shared" si="1"/>
        <v>2</v>
      </c>
    </row>
    <row r="49" spans="1:7" x14ac:dyDescent="0.35">
      <c r="A49">
        <f t="shared" si="0"/>
        <v>47</v>
      </c>
      <c r="B49" s="1" t="str">
        <f>+_xll.YahooQuote(B$1,$A49)</f>
        <v>PostMarketTimeSeconds</v>
      </c>
      <c r="C49" s="8">
        <f>+_xll.YahooQuote(C$1,$B49)</f>
        <v>0</v>
      </c>
      <c r="D49" s="8">
        <f t="shared" si="1"/>
        <v>1</v>
      </c>
      <c r="E49" s="11" t="str" cm="1">
        <f t="array" ref="E49">_xll.UnixSecondsToDateTime(C49,C$57)</f>
        <v>Invalid unixSeconds.</v>
      </c>
      <c r="F49" s="12" t="str">
        <f>E49</f>
        <v>Invalid unixSeconds.</v>
      </c>
      <c r="G49" t="s">
        <v>22</v>
      </c>
    </row>
    <row r="50" spans="1:7" x14ac:dyDescent="0.35">
      <c r="A50">
        <f t="shared" si="0"/>
        <v>48</v>
      </c>
      <c r="B50" t="str">
        <f>+_xll.YahooQuote(B$1,$A50)</f>
        <v>PostMarketPrice</v>
      </c>
      <c r="C50" s="8" t="str">
        <f>+_xll.YahooQuote(C$1,$B50)</f>
        <v/>
      </c>
      <c r="D50" s="8">
        <f t="shared" si="1"/>
        <v>2</v>
      </c>
    </row>
    <row r="51" spans="1:7" x14ac:dyDescent="0.35">
      <c r="A51">
        <f t="shared" si="0"/>
        <v>49</v>
      </c>
      <c r="B51" t="str">
        <f>+_xll.YahooQuote(B$1,$A51)</f>
        <v>PostMarketChange</v>
      </c>
      <c r="C51" s="8" t="str">
        <f>+_xll.YahooQuote(C$1,$B51)</f>
        <v/>
      </c>
      <c r="D51" s="8">
        <f t="shared" si="1"/>
        <v>2</v>
      </c>
      <c r="E51" s="11" t="str">
        <f>+C51</f>
        <v/>
      </c>
      <c r="F51" s="11"/>
    </row>
    <row r="52" spans="1:7" x14ac:dyDescent="0.35">
      <c r="A52">
        <f t="shared" si="0"/>
        <v>50</v>
      </c>
      <c r="B52" t="str">
        <f>+_xll.YahooQuote(B$1,$A52)</f>
        <v>PostMarketChangePercent</v>
      </c>
      <c r="C52" s="8" t="str">
        <f>+_xll.YahooQuote(C$1,$B52)</f>
        <v/>
      </c>
      <c r="D52" s="8">
        <f t="shared" si="1"/>
        <v>2</v>
      </c>
      <c r="E52" s="11"/>
      <c r="F52" s="11"/>
    </row>
    <row r="53" spans="1:7" x14ac:dyDescent="0.35">
      <c r="A53">
        <f t="shared" si="0"/>
        <v>51</v>
      </c>
      <c r="B53" t="str">
        <f>+_xll.YahooQuote(B$1,$A53)</f>
        <v>Exchange</v>
      </c>
      <c r="C53" s="8" t="str">
        <f>+_xll.YahooQuote(C$1,$B53)</f>
        <v>NMS</v>
      </c>
      <c r="D53" s="8">
        <f t="shared" si="1"/>
        <v>2</v>
      </c>
    </row>
    <row r="54" spans="1:7" x14ac:dyDescent="0.35">
      <c r="A54">
        <f t="shared" si="0"/>
        <v>52</v>
      </c>
      <c r="B54" t="str">
        <f>+_xll.YahooQuote(B$1,$A54)</f>
        <v>FullExchangeName</v>
      </c>
      <c r="C54" s="8" t="str">
        <f>+_xll.YahooQuote(C$1,$B54)</f>
        <v>NasdaqGS</v>
      </c>
      <c r="D54" s="8">
        <f t="shared" si="1"/>
        <v>2</v>
      </c>
    </row>
    <row r="55" spans="1:7" x14ac:dyDescent="0.35">
      <c r="A55">
        <f t="shared" si="0"/>
        <v>53</v>
      </c>
      <c r="B55" t="str">
        <f>+_xll.YahooQuote(B$1,$A55)</f>
        <v>ExchangeDataDelayedBy</v>
      </c>
      <c r="C55" s="8">
        <f>+_xll.YahooQuote(C$1,$B55)</f>
        <v>0</v>
      </c>
      <c r="D55" s="8">
        <f t="shared" si="1"/>
        <v>1</v>
      </c>
    </row>
    <row r="56" spans="1:7" x14ac:dyDescent="0.35">
      <c r="A56">
        <f t="shared" si="0"/>
        <v>54</v>
      </c>
      <c r="B56" t="str">
        <f>+_xll.YahooQuote(B$1,$A56)</f>
        <v>GmtOffSetMilliseconds</v>
      </c>
      <c r="C56" s="8">
        <f>+_xll.YahooQuote(C$1,$B56)</f>
        <v>-18000000</v>
      </c>
      <c r="D56" s="8">
        <f t="shared" si="1"/>
        <v>1</v>
      </c>
    </row>
    <row r="57" spans="1:7" x14ac:dyDescent="0.35">
      <c r="A57">
        <f t="shared" si="0"/>
        <v>55</v>
      </c>
      <c r="B57" t="str">
        <f>+_xll.YahooQuote(B$1,$A57)</f>
        <v>ExchangeTimezoneName</v>
      </c>
      <c r="C57" s="8" t="str">
        <f>+_xll.YahooQuote(C$1,$B57)</f>
        <v>America/New_York</v>
      </c>
      <c r="D57" s="8">
        <f t="shared" si="1"/>
        <v>2</v>
      </c>
    </row>
    <row r="58" spans="1:7" x14ac:dyDescent="0.35">
      <c r="A58">
        <f t="shared" si="0"/>
        <v>56</v>
      </c>
      <c r="B58" t="str">
        <f>+_xll.YahooQuote(B$1,$A58)</f>
        <v>ExchangeTimezoneShortName</v>
      </c>
      <c r="C58" s="8" t="str">
        <f>+_xll.YahooQuote(C$1,$B58)</f>
        <v>EST</v>
      </c>
      <c r="D58" s="8">
        <f t="shared" si="1"/>
        <v>2</v>
      </c>
    </row>
    <row r="59" spans="1:7" x14ac:dyDescent="0.35">
      <c r="A59">
        <f t="shared" si="0"/>
        <v>57</v>
      </c>
      <c r="B59" s="1" t="str">
        <f>+_xll.YahooQuote(B$1,$A59)</f>
        <v>FirstTradeDateMilliseconds</v>
      </c>
      <c r="C59" s="8">
        <f>+_xll.YahooQuote(C$1,$B59)</f>
        <v>511108200000</v>
      </c>
      <c r="D59" s="8">
        <f t="shared" si="1"/>
        <v>1</v>
      </c>
      <c r="E59" s="11" cm="1">
        <f t="array" ref="E59">_xll.UnixMillisecondsToDateTime(C59,C$57)</f>
        <v>31484.395833333332</v>
      </c>
      <c r="F59" s="12">
        <f t="shared" ref="F59:F60" si="2">E59</f>
        <v>31484.395833333332</v>
      </c>
      <c r="G59" t="s">
        <v>22</v>
      </c>
    </row>
    <row r="60" spans="1:7" x14ac:dyDescent="0.35">
      <c r="A60">
        <f t="shared" si="0"/>
        <v>58</v>
      </c>
      <c r="B60" s="1" t="str">
        <f>+_xll.YahooQuote(B$1,$A60)</f>
        <v>DividendDateSeconds</v>
      </c>
      <c r="C60" s="8">
        <f>+_xll.YahooQuote(C$1,$B60)</f>
        <v>1702512000</v>
      </c>
      <c r="D60" s="8">
        <f t="shared" si="1"/>
        <v>1</v>
      </c>
      <c r="E60" s="11" cm="1">
        <f t="array" ref="E60">_xll.UnixSecondsToDateTime(C60,"UTC")</f>
        <v>45274</v>
      </c>
      <c r="F60" s="12">
        <f t="shared" si="2"/>
        <v>45274</v>
      </c>
      <c r="G60" t="s">
        <v>24</v>
      </c>
    </row>
    <row r="61" spans="1:7" x14ac:dyDescent="0.35">
      <c r="A61">
        <f t="shared" si="0"/>
        <v>59</v>
      </c>
      <c r="B61" t="str">
        <f>+_xll.YahooQuote(B$1,$A61)</f>
        <v>DividendRate</v>
      </c>
      <c r="C61" s="8">
        <f>+_xll.YahooQuote(C$1,$B61)</f>
        <v>3</v>
      </c>
      <c r="D61" s="8">
        <f t="shared" si="1"/>
        <v>1</v>
      </c>
      <c r="E61" s="11"/>
      <c r="F61" s="11"/>
    </row>
    <row r="62" spans="1:7" x14ac:dyDescent="0.35">
      <c r="A62">
        <f t="shared" si="0"/>
        <v>60</v>
      </c>
      <c r="B62" t="str">
        <f>+_xll.YahooQuote(B$1,$A62)</f>
        <v>TrailingAnnualDividendRate</v>
      </c>
      <c r="C62" s="8">
        <f>+_xll.YahooQuote(C$1,$B62)</f>
        <v>2.79</v>
      </c>
      <c r="D62" s="8">
        <f t="shared" si="1"/>
        <v>1</v>
      </c>
      <c r="E62" s="11"/>
      <c r="F62" s="11"/>
    </row>
    <row r="63" spans="1:7" x14ac:dyDescent="0.35">
      <c r="A63">
        <f t="shared" si="0"/>
        <v>61</v>
      </c>
      <c r="B63" t="str">
        <f>+_xll.YahooQuote(B$1,$A63)</f>
        <v>DividendYield</v>
      </c>
      <c r="C63" s="8">
        <f>+_xll.YahooQuote(C$1,$B63)</f>
        <v>0.8</v>
      </c>
      <c r="D63" s="8">
        <f t="shared" si="1"/>
        <v>1</v>
      </c>
    </row>
    <row r="64" spans="1:7" x14ac:dyDescent="0.35">
      <c r="A64">
        <f t="shared" si="0"/>
        <v>62</v>
      </c>
      <c r="B64" t="str">
        <f>+_xll.YahooQuote(B$1,$A64)</f>
        <v>TrailingAnnualDividendYield</v>
      </c>
      <c r="C64" s="8">
        <f>+_xll.YahooQuote(C$1,$B64)</f>
        <v>7.4168589999999996E-3</v>
      </c>
      <c r="D64" s="8">
        <f t="shared" si="1"/>
        <v>1</v>
      </c>
    </row>
    <row r="65" spans="1:7" x14ac:dyDescent="0.35">
      <c r="A65">
        <f t="shared" si="0"/>
        <v>63</v>
      </c>
      <c r="B65" t="str">
        <f>+_xll.YahooQuote(B$1,$A65)</f>
        <v>PriceEpsCurrentYear</v>
      </c>
      <c r="C65" s="8">
        <f>+_xll.YahooQuote(C$1,$B65)</f>
        <v>35.747104999999998</v>
      </c>
      <c r="D65" s="8">
        <f t="shared" si="1"/>
        <v>1</v>
      </c>
    </row>
    <row r="66" spans="1:7" x14ac:dyDescent="0.35">
      <c r="A66">
        <f t="shared" si="0"/>
        <v>64</v>
      </c>
      <c r="B66" t="str">
        <f>+_xll.YahooQuote(B$1,$A66)</f>
        <v>EpsCurrentYear</v>
      </c>
      <c r="C66" s="8">
        <f>+_xll.YahooQuote(C$1,$B66)</f>
        <v>10.36</v>
      </c>
      <c r="D66" s="8">
        <f t="shared" si="1"/>
        <v>1</v>
      </c>
    </row>
    <row r="67" spans="1:7" x14ac:dyDescent="0.35">
      <c r="A67">
        <f t="shared" si="0"/>
        <v>65</v>
      </c>
      <c r="B67" t="str">
        <f>+_xll.YahooQuote(B$1,$A67)</f>
        <v>EpsForward</v>
      </c>
      <c r="C67" s="8">
        <f>+_xll.YahooQuote(C$1,$B67)</f>
        <v>11.93</v>
      </c>
      <c r="D67" s="8">
        <f t="shared" si="1"/>
        <v>1</v>
      </c>
    </row>
    <row r="68" spans="1:7" x14ac:dyDescent="0.35">
      <c r="A68">
        <f t="shared" si="0"/>
        <v>66</v>
      </c>
      <c r="B68" t="str">
        <f>+_xll.YahooQuote(B$1,$A68)</f>
        <v>EpsTrailingTwelveMonths</v>
      </c>
      <c r="C68" s="8">
        <f>+_xll.YahooQuote(C$1,$B68)</f>
        <v>10.31</v>
      </c>
      <c r="D68" s="8">
        <f t="shared" ref="D68:D101" si="3">TYPE(C68)</f>
        <v>1</v>
      </c>
    </row>
    <row r="69" spans="1:7" x14ac:dyDescent="0.35">
      <c r="A69">
        <f t="shared" ref="A69:A101" si="4">+A68+1</f>
        <v>67</v>
      </c>
      <c r="B69" s="1" t="str">
        <f>+_xll.YahooQuote(B$1,$A69)</f>
        <v>EarningsTimestamp</v>
      </c>
      <c r="C69" s="8">
        <f>+_xll.YahooQuote(C$1,$B69)</f>
        <v>1698183000</v>
      </c>
      <c r="D69" s="8">
        <f t="shared" si="3"/>
        <v>1</v>
      </c>
      <c r="E69" s="11" cm="1">
        <f t="array" ref="E69">_xll.UnixSecondsToDateTime(C69,$C$57)</f>
        <v>45223.729166666664</v>
      </c>
      <c r="F69" s="12">
        <f t="shared" ref="F69:F73" si="5">E69</f>
        <v>45223.729166666664</v>
      </c>
      <c r="G69" t="s">
        <v>23</v>
      </c>
    </row>
    <row r="70" spans="1:7" x14ac:dyDescent="0.35">
      <c r="A70">
        <f t="shared" si="4"/>
        <v>68</v>
      </c>
      <c r="B70" s="1" t="str">
        <f>+_xll.YahooQuote(B$1,$A70)</f>
        <v>EarningsTimestampStart</v>
      </c>
      <c r="C70" s="8">
        <f>+_xll.YahooQuote(C$1,$B70)</f>
        <v>1705921140</v>
      </c>
      <c r="D70" s="8">
        <f t="shared" si="3"/>
        <v>1</v>
      </c>
      <c r="E70" s="11" cm="1">
        <f t="array" ref="E70">_xll.UnixSecondsToDateTime(C70,$C$57)</f>
        <v>45313.249305555553</v>
      </c>
      <c r="F70" s="12">
        <f t="shared" si="5"/>
        <v>45313.249305555553</v>
      </c>
      <c r="G70" t="s">
        <v>23</v>
      </c>
    </row>
    <row r="71" spans="1:7" x14ac:dyDescent="0.35">
      <c r="A71">
        <f t="shared" si="4"/>
        <v>69</v>
      </c>
      <c r="B71" s="1" t="str">
        <f>+_xll.YahooQuote(B$1,$A71)</f>
        <v>EarningsTimestampEnd</v>
      </c>
      <c r="C71" s="8">
        <f>+_xll.YahooQuote(C$1,$B71)</f>
        <v>1706270400</v>
      </c>
      <c r="D71" s="8">
        <f t="shared" si="3"/>
        <v>1</v>
      </c>
      <c r="E71" s="11" cm="1">
        <f t="array" ref="E71">_xll.UnixSecondsToDateTime(C71,$C$57)</f>
        <v>45317.291666666664</v>
      </c>
      <c r="F71" s="12">
        <f t="shared" si="5"/>
        <v>45317.291666666664</v>
      </c>
      <c r="G71" t="s">
        <v>23</v>
      </c>
    </row>
    <row r="72" spans="1:7" x14ac:dyDescent="0.35">
      <c r="A72">
        <f t="shared" si="4"/>
        <v>70</v>
      </c>
      <c r="B72" s="1" t="str">
        <f>+_xll.YahooQuote(B$1,$A72)</f>
        <v>ExpireIsoDate</v>
      </c>
      <c r="C72" s="8" t="str">
        <f>+_xll.YahooQuote(C$1,$B72)</f>
        <v/>
      </c>
      <c r="D72" s="8">
        <f t="shared" si="3"/>
        <v>2</v>
      </c>
      <c r="G72" t="s">
        <v>23</v>
      </c>
    </row>
    <row r="73" spans="1:7" x14ac:dyDescent="0.35">
      <c r="A73">
        <f t="shared" si="4"/>
        <v>71</v>
      </c>
      <c r="B73" s="1" t="str">
        <f>+_xll.YahooQuote(B$1,$A73)</f>
        <v>ExpireDateSeconds</v>
      </c>
      <c r="C73" s="8">
        <f>+_xll.YahooQuote(C$1,$B73)</f>
        <v>0</v>
      </c>
      <c r="D73" s="8">
        <f t="shared" si="3"/>
        <v>1</v>
      </c>
      <c r="E73" s="11" t="str" cm="1">
        <f t="array" ref="E73">_xll.UnixSecondsToDateTime(C73,"UTC")</f>
        <v>Invalid unixSeconds.</v>
      </c>
      <c r="F73" s="12" t="str">
        <f t="shared" si="5"/>
        <v>Invalid unixSeconds.</v>
      </c>
      <c r="G73" t="s">
        <v>23</v>
      </c>
    </row>
    <row r="74" spans="1:7" x14ac:dyDescent="0.35">
      <c r="A74">
        <f t="shared" si="4"/>
        <v>72</v>
      </c>
      <c r="B74" t="str">
        <f>+_xll.YahooQuote(B$1,$A74)</f>
        <v>BookValue</v>
      </c>
      <c r="C74" s="8">
        <f>+_xll.YahooQuote(C$1,$B74)</f>
        <v>29.702000000000002</v>
      </c>
      <c r="D74" s="8">
        <f t="shared" si="3"/>
        <v>1</v>
      </c>
    </row>
    <row r="75" spans="1:7" x14ac:dyDescent="0.35">
      <c r="A75">
        <f t="shared" si="4"/>
        <v>73</v>
      </c>
      <c r="B75" t="str">
        <f>+_xll.YahooQuote(B$1,$A75)</f>
        <v>NetAssets</v>
      </c>
      <c r="C75" s="8" t="str">
        <f>+_xll.YahooQuote(C$1,$B75)</f>
        <v/>
      </c>
      <c r="D75" s="8">
        <f t="shared" si="3"/>
        <v>2</v>
      </c>
      <c r="E75" s="11" t="str">
        <f>+C75</f>
        <v/>
      </c>
      <c r="F75" s="11"/>
    </row>
    <row r="76" spans="1:7" x14ac:dyDescent="0.35">
      <c r="A76">
        <f t="shared" si="4"/>
        <v>74</v>
      </c>
      <c r="B76" t="str">
        <f>+_xll.YahooQuote(B$1,$A76)</f>
        <v>TrailingPE</v>
      </c>
      <c r="C76" s="8">
        <f>+_xll.YahooQuote(C$1,$B76)</f>
        <v>35.920464000000003</v>
      </c>
      <c r="D76" s="8">
        <f t="shared" si="3"/>
        <v>1</v>
      </c>
      <c r="E76" s="11"/>
      <c r="F76" s="11"/>
    </row>
    <row r="77" spans="1:7" x14ac:dyDescent="0.35">
      <c r="A77">
        <f t="shared" si="4"/>
        <v>75</v>
      </c>
      <c r="B77" t="str">
        <f>+_xll.YahooQuote(B$1,$A77)</f>
        <v>ForwardPE</v>
      </c>
      <c r="C77" s="8">
        <f>+_xll.YahooQuote(C$1,$B77)</f>
        <v>31.042746999999999</v>
      </c>
      <c r="D77" s="8">
        <f t="shared" si="3"/>
        <v>1</v>
      </c>
      <c r="E77" s="11"/>
      <c r="F77" s="11"/>
    </row>
    <row r="78" spans="1:7" x14ac:dyDescent="0.35">
      <c r="A78">
        <f t="shared" si="4"/>
        <v>76</v>
      </c>
      <c r="B78" t="str">
        <f>+_xll.YahooQuote(B$1,$A78)</f>
        <v>PriceToBook</v>
      </c>
      <c r="C78" s="8">
        <f>+_xll.YahooQuote(C$1,$B78)</f>
        <v>12.468521000000001</v>
      </c>
      <c r="D78" s="8">
        <f t="shared" si="3"/>
        <v>1</v>
      </c>
      <c r="E78" s="11"/>
      <c r="F78" s="11"/>
    </row>
    <row r="79" spans="1:7" x14ac:dyDescent="0.35">
      <c r="A79">
        <f t="shared" si="4"/>
        <v>77</v>
      </c>
      <c r="B79" t="str">
        <f>+_xll.YahooQuote(B$1,$A79)</f>
        <v>NetExpenseRatio</v>
      </c>
      <c r="C79" s="8" t="str">
        <f>+_xll.YahooQuote(C$1,$B79)</f>
        <v/>
      </c>
      <c r="D79" s="8">
        <f t="shared" si="3"/>
        <v>2</v>
      </c>
      <c r="E79" s="11"/>
      <c r="F79" s="11"/>
    </row>
    <row r="80" spans="1:7" x14ac:dyDescent="0.35">
      <c r="A80">
        <f t="shared" si="4"/>
        <v>78</v>
      </c>
      <c r="B80" t="str">
        <f>+_xll.YahooQuote(B$1,$A80)</f>
        <v>TrailingThreeMonthNavReturns</v>
      </c>
      <c r="C80" s="8" t="str">
        <f>+_xll.YahooQuote(C$1,$B80)</f>
        <v/>
      </c>
      <c r="D80" s="8">
        <f t="shared" si="3"/>
        <v>2</v>
      </c>
      <c r="E80" s="11"/>
      <c r="F80" s="11"/>
    </row>
    <row r="81" spans="1:4" x14ac:dyDescent="0.35">
      <c r="A81">
        <f t="shared" si="4"/>
        <v>79</v>
      </c>
      <c r="B81" t="str">
        <f>+_xll.YahooQuote(B$1,$A81)</f>
        <v>TrailingThreeMonthReturns</v>
      </c>
      <c r="C81" s="8" t="str">
        <f>+_xll.YahooQuote(C$1,$B81)</f>
        <v/>
      </c>
      <c r="D81" s="8">
        <f t="shared" si="3"/>
        <v>2</v>
      </c>
    </row>
    <row r="82" spans="1:4" x14ac:dyDescent="0.35">
      <c r="A82">
        <f t="shared" si="4"/>
        <v>80</v>
      </c>
      <c r="B82" t="str">
        <f>+_xll.YahooQuote(B$1,$A82)</f>
        <v>YtdReturn</v>
      </c>
      <c r="C82" s="8" t="str">
        <f>+_xll.YahooQuote(C$1,$B82)</f>
        <v/>
      </c>
      <c r="D82" s="8">
        <f t="shared" si="3"/>
        <v>2</v>
      </c>
    </row>
    <row r="83" spans="1:4" x14ac:dyDescent="0.35">
      <c r="A83">
        <f t="shared" si="4"/>
        <v>81</v>
      </c>
      <c r="B83" t="str">
        <f>+_xll.YahooQuote(B$1,$A83)</f>
        <v>FiftyDayAverage</v>
      </c>
      <c r="C83" s="8">
        <f>+_xll.YahooQuote(C$1,$B83)</f>
        <v>335.46339999999998</v>
      </c>
      <c r="D83" s="8">
        <f t="shared" si="3"/>
        <v>1</v>
      </c>
    </row>
    <row r="84" spans="1:4" x14ac:dyDescent="0.35">
      <c r="A84">
        <f t="shared" si="4"/>
        <v>82</v>
      </c>
      <c r="B84" t="str">
        <f>+_xll.YahooQuote(B$1,$A84)</f>
        <v>FiftyDayAverageChange</v>
      </c>
      <c r="C84" s="8">
        <f>+_xll.YahooQuote(C$1,$B84)</f>
        <v>34.876587000000001</v>
      </c>
      <c r="D84" s="8">
        <f t="shared" si="3"/>
        <v>1</v>
      </c>
    </row>
    <row r="85" spans="1:4" x14ac:dyDescent="0.35">
      <c r="A85">
        <f t="shared" si="4"/>
        <v>83</v>
      </c>
      <c r="B85" t="str">
        <f>+_xll.YahooQuote(B$1,$A85)</f>
        <v>FiftyDayAverageChangePercent</v>
      </c>
      <c r="C85" s="8">
        <f>+_xll.YahooQuote(C$1,$B85)</f>
        <v>0.1039654</v>
      </c>
      <c r="D85" s="8">
        <f t="shared" si="3"/>
        <v>1</v>
      </c>
    </row>
    <row r="86" spans="1:4" x14ac:dyDescent="0.35">
      <c r="A86">
        <f t="shared" si="4"/>
        <v>84</v>
      </c>
      <c r="B86" t="str">
        <f>+_xll.YahooQuote(B$1,$A86)</f>
        <v>TwoHundredDayAverage</v>
      </c>
      <c r="C86" s="8">
        <f>+_xll.YahooQuote(C$1,$B86)</f>
        <v>313.21555000000001</v>
      </c>
      <c r="D86" s="8">
        <f t="shared" si="3"/>
        <v>1</v>
      </c>
    </row>
    <row r="87" spans="1:4" x14ac:dyDescent="0.35">
      <c r="A87">
        <f t="shared" si="4"/>
        <v>85</v>
      </c>
      <c r="B87" t="str">
        <f>+_xll.YahooQuote(B$1,$A87)</f>
        <v>TwoHundredDayAverageChange</v>
      </c>
      <c r="C87" s="8">
        <f>+_xll.YahooQuote(C$1,$B87)</f>
        <v>57.124450000000003</v>
      </c>
      <c r="D87" s="8">
        <f t="shared" si="3"/>
        <v>1</v>
      </c>
    </row>
    <row r="88" spans="1:4" x14ac:dyDescent="0.35">
      <c r="A88">
        <f t="shared" si="4"/>
        <v>86</v>
      </c>
      <c r="B88" t="str">
        <f>+_xll.YahooQuote(B$1,$A88)</f>
        <v>TwoHundredDayAverageChangePercent</v>
      </c>
      <c r="C88" s="8">
        <f>+_xll.YahooQuote(C$1,$B88)</f>
        <v>0.18238062999999999</v>
      </c>
      <c r="D88" s="8">
        <f t="shared" si="3"/>
        <v>1</v>
      </c>
    </row>
    <row r="89" spans="1:4" x14ac:dyDescent="0.35">
      <c r="A89">
        <f t="shared" si="4"/>
        <v>87</v>
      </c>
      <c r="B89" t="str">
        <f>+_xll.YahooQuote(B$1,$A89)</f>
        <v>FiftyTwoWeekChangePercent</v>
      </c>
      <c r="C89" s="8">
        <f>+_xll.YahooQuote(C$1,$B89)</f>
        <v>55.944780000000002</v>
      </c>
      <c r="D89" s="8">
        <f t="shared" si="3"/>
        <v>1</v>
      </c>
    </row>
    <row r="90" spans="1:4" x14ac:dyDescent="0.35">
      <c r="A90">
        <f t="shared" si="4"/>
        <v>88</v>
      </c>
      <c r="B90" t="str">
        <f>+_xll.YahooQuote(B$1,$A90)</f>
        <v>FiftyTwoWeekHigh</v>
      </c>
      <c r="C90" s="8">
        <f>+_xll.YahooQuote(C$1,$B90)</f>
        <v>376.35</v>
      </c>
      <c r="D90" s="8">
        <f t="shared" si="3"/>
        <v>1</v>
      </c>
    </row>
    <row r="91" spans="1:4" x14ac:dyDescent="0.35">
      <c r="A91">
        <f t="shared" si="4"/>
        <v>89</v>
      </c>
      <c r="B91" t="str">
        <f>+_xll.YahooQuote(B$1,$A91)</f>
        <v>FiftyTwoWeekHighChange</v>
      </c>
      <c r="C91" s="8">
        <f>+_xll.YahooQuote(C$1,$B91)</f>
        <v>-6.0100100000000003</v>
      </c>
      <c r="D91" s="8">
        <f t="shared" si="3"/>
        <v>1</v>
      </c>
    </row>
    <row r="92" spans="1:4" x14ac:dyDescent="0.35">
      <c r="A92">
        <f t="shared" si="4"/>
        <v>90</v>
      </c>
      <c r="B92" t="str">
        <f>+_xll.YahooQuote(B$1,$A92)</f>
        <v>FiftyTwoWeekHighChangePercent</v>
      </c>
      <c r="C92" s="8">
        <f>+_xll.YahooQuote(C$1,$B92)</f>
        <v>-1.5969204000000001E-2</v>
      </c>
      <c r="D92" s="8">
        <f t="shared" si="3"/>
        <v>1</v>
      </c>
    </row>
    <row r="93" spans="1:4" x14ac:dyDescent="0.35">
      <c r="A93">
        <f t="shared" si="4"/>
        <v>91</v>
      </c>
      <c r="B93" t="str">
        <f>+_xll.YahooQuote(B$1,$A93)</f>
        <v>FiftyTwoWeekLow</v>
      </c>
      <c r="C93" s="8">
        <f>+_xll.YahooQuote(C$1,$B93)</f>
        <v>219.35</v>
      </c>
      <c r="D93" s="8">
        <f t="shared" si="3"/>
        <v>1</v>
      </c>
    </row>
    <row r="94" spans="1:4" x14ac:dyDescent="0.35">
      <c r="A94">
        <f t="shared" si="4"/>
        <v>92</v>
      </c>
      <c r="B94" t="str">
        <f>+_xll.YahooQuote(B$1,$A94)</f>
        <v>FiftyTwoWeekLowChange</v>
      </c>
      <c r="C94" s="8">
        <f>+_xll.YahooQuote(C$1,$B94)</f>
        <v>150.98999000000001</v>
      </c>
      <c r="D94" s="8">
        <f t="shared" si="3"/>
        <v>1</v>
      </c>
    </row>
    <row r="95" spans="1:4" x14ac:dyDescent="0.35">
      <c r="A95">
        <f t="shared" si="4"/>
        <v>93</v>
      </c>
      <c r="B95" t="str">
        <f>+_xll.YahooQuote(B$1,$A95)</f>
        <v>FiftyTwoWeekLowChangePercent</v>
      </c>
      <c r="C95" s="8">
        <f>+_xll.YahooQuote(C$1,$B95)</f>
        <v>0.68835186999999998</v>
      </c>
      <c r="D95" s="8">
        <f t="shared" si="3"/>
        <v>1</v>
      </c>
    </row>
    <row r="96" spans="1:4" x14ac:dyDescent="0.35">
      <c r="A96">
        <f t="shared" si="4"/>
        <v>94</v>
      </c>
      <c r="B96" t="str">
        <f>+_xll.YahooQuote(B$1,$A96)</f>
        <v>FiftyTwoWeekRange</v>
      </c>
      <c r="C96" s="8" t="str">
        <f>+_xll.YahooQuote(C$1,$B96)</f>
        <v>219.35 - 376.35</v>
      </c>
      <c r="D96" s="8">
        <f t="shared" si="3"/>
        <v>2</v>
      </c>
    </row>
    <row r="97" spans="1:4" x14ac:dyDescent="0.35">
      <c r="A97">
        <f t="shared" si="4"/>
        <v>95</v>
      </c>
      <c r="B97" t="str">
        <f>+_xll.YahooQuote(B$1,$A97)</f>
        <v>AverageAnalystRating</v>
      </c>
      <c r="C97" s="8" t="str">
        <f>+_xll.YahooQuote(C$1,$B97)</f>
        <v>1.7 - Buy</v>
      </c>
      <c r="D97" s="8">
        <f t="shared" si="3"/>
        <v>2</v>
      </c>
    </row>
    <row r="98" spans="1:4" x14ac:dyDescent="0.35">
      <c r="A98">
        <f t="shared" si="4"/>
        <v>96</v>
      </c>
      <c r="B98" t="str">
        <f>+_xll.YahooQuote(B$1,$A98)</f>
        <v>CustomPriceAlertConfidence</v>
      </c>
      <c r="C98" s="8" t="str">
        <f>+_xll.YahooQuote(C$1,$B98)</f>
        <v>HIGH</v>
      </c>
      <c r="D98" s="8">
        <f t="shared" si="3"/>
        <v>2</v>
      </c>
    </row>
    <row r="99" spans="1:4" x14ac:dyDescent="0.35">
      <c r="A99">
        <f t="shared" si="4"/>
        <v>97</v>
      </c>
      <c r="B99" t="str">
        <f>+_xll.YahooQuote(B$1,$A99)</f>
        <v>YahooXL: Invalid propery index.</v>
      </c>
      <c r="C99" s="8" t="str">
        <f>+_xll.YahooQuote(C$1,$B99)</f>
        <v>YahooXL: Unknown propery.</v>
      </c>
      <c r="D99" s="8">
        <f t="shared" si="3"/>
        <v>2</v>
      </c>
    </row>
    <row r="100" spans="1:4" x14ac:dyDescent="0.35">
      <c r="A100">
        <f t="shared" si="4"/>
        <v>98</v>
      </c>
      <c r="B100" t="str">
        <f>+_xll.YahooQuote(B$1,$A100)</f>
        <v>YahooXL: Invalid propery index.</v>
      </c>
      <c r="C100" s="8" t="str">
        <f>+_xll.YahooQuote(C$1,$B100)</f>
        <v>YahooXL: Unknown propery.</v>
      </c>
      <c r="D100" s="8">
        <f t="shared" si="3"/>
        <v>2</v>
      </c>
    </row>
    <row r="101" spans="1:4" x14ac:dyDescent="0.35">
      <c r="A101">
        <f t="shared" si="4"/>
        <v>99</v>
      </c>
      <c r="B101" t="str">
        <f>+_xll.YahooQuote(B$1,$A101)</f>
        <v>YahooXL: Invalid propery index.</v>
      </c>
      <c r="C101" s="8" t="str">
        <f>+_xll.YahooQuote(C$1,$B101)</f>
        <v>YahooXL: Unknown propery.</v>
      </c>
      <c r="D101" s="8">
        <f t="shared" si="3"/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5A9-4647-4C7E-A8C9-53414205A4D9}">
  <dimension ref="A2:K15"/>
  <sheetViews>
    <sheetView tabSelected="1" workbookViewId="0">
      <selection activeCell="A7" sqref="A7"/>
    </sheetView>
  </sheetViews>
  <sheetFormatPr defaultRowHeight="14.5" x14ac:dyDescent="0.35"/>
  <cols>
    <col min="1" max="1" width="10.81640625" customWidth="1"/>
    <col min="2" max="2" width="36.36328125" customWidth="1"/>
    <col min="5" max="5" width="10.6328125" customWidth="1"/>
    <col min="6" max="6" width="17.81640625" customWidth="1"/>
    <col min="7" max="7" width="11" customWidth="1"/>
    <col min="8" max="8" width="11.453125" customWidth="1"/>
    <col min="9" max="9" width="19.36328125" customWidth="1"/>
    <col min="10" max="10" width="23" customWidth="1"/>
    <col min="11" max="11" width="26.54296875" customWidth="1"/>
  </cols>
  <sheetData>
    <row r="2" spans="1:11" x14ac:dyDescent="0.35">
      <c r="A2" s="1" t="s">
        <v>0</v>
      </c>
      <c r="B2" s="1" t="s">
        <v>11</v>
      </c>
      <c r="C2" s="4" t="s">
        <v>2</v>
      </c>
      <c r="D2" s="4" t="s">
        <v>3</v>
      </c>
      <c r="E2" s="1" t="s">
        <v>5</v>
      </c>
      <c r="F2" s="3" t="s">
        <v>6</v>
      </c>
      <c r="G2" s="3" t="s">
        <v>8</v>
      </c>
      <c r="H2" s="3" t="s">
        <v>9</v>
      </c>
      <c r="I2" s="3" t="s">
        <v>4</v>
      </c>
      <c r="J2" s="3" t="s">
        <v>7</v>
      </c>
      <c r="K2" s="3" t="s">
        <v>10</v>
      </c>
    </row>
    <row r="3" spans="1:11" x14ac:dyDescent="0.35">
      <c r="A3" t="s">
        <v>13</v>
      </c>
      <c r="B3" t="str">
        <f>_xll.YahooQuote($A3,B$2)</f>
        <v>Tesla, Inc.</v>
      </c>
      <c r="C3" t="str">
        <f>_xll.YahooQuote($A3,C$2)</f>
        <v>NMS</v>
      </c>
      <c r="D3" t="str">
        <f>_xll.YahooQuote($A3,D$2)</f>
        <v>USD</v>
      </c>
      <c r="E3" t="str">
        <f>_xll.YahooQuote($A3,E$2)</f>
        <v>EQUITY</v>
      </c>
      <c r="F3" s="5">
        <f>_xll.YahooQuote($A3,F$2)</f>
        <v>234.625</v>
      </c>
      <c r="G3" s="5">
        <f>_xll.YahooQuote($A3,G$2)</f>
        <v>232.5</v>
      </c>
      <c r="H3" s="5">
        <f>_xll.YahooQuote($A3,H$2)</f>
        <v>232.35</v>
      </c>
      <c r="I3" s="6">
        <f>_xll.YahooQuote($A3,I$2)</f>
        <v>745854074880</v>
      </c>
      <c r="J3" s="6">
        <f>_xll.YahooQuote($A3,J$2)*F3</f>
        <v>13329739332.25</v>
      </c>
      <c r="K3" s="7">
        <f>_xll.YahooQuote($A3,K$2)</f>
        <v>0</v>
      </c>
    </row>
    <row r="4" spans="1:11" x14ac:dyDescent="0.35">
      <c r="A4" t="s">
        <v>12</v>
      </c>
      <c r="B4" t="str">
        <f>_xll.YahooQuote($A4,B$2)</f>
        <v>SPDR S&amp;P 500 ETF Trust</v>
      </c>
      <c r="C4" t="str">
        <f>_xll.YahooQuote($A4,C$2)</f>
        <v>PCX</v>
      </c>
      <c r="D4" t="str">
        <f>_xll.YahooQuote($A4,D$2)</f>
        <v>USD</v>
      </c>
      <c r="E4" t="str">
        <f>_xll.YahooQuote($A4,E$2)</f>
        <v>ETF</v>
      </c>
      <c r="F4" s="5">
        <f>_xll.YahooQuote($A4,F$2)</f>
        <v>450.13</v>
      </c>
      <c r="G4" s="5">
        <f>_xll.YahooQuote($A4,G$2)</f>
        <v>450.08</v>
      </c>
      <c r="H4" s="5">
        <f>_xll.YahooQuote($A4,H$2)</f>
        <v>450.09</v>
      </c>
      <c r="I4" s="6">
        <f>_xll.YahooQuote($A4,I$2)</f>
        <v>413121216512</v>
      </c>
      <c r="J4" s="6">
        <f>_xll.YahooQuote($A4,J$2)*F4</f>
        <v>7922659807.3800001</v>
      </c>
      <c r="K4" s="7">
        <f>_xll.YahooQuote($A4,K$2)</f>
        <v>1.2575795000000001E-2</v>
      </c>
    </row>
    <row r="5" spans="1:11" x14ac:dyDescent="0.35">
      <c r="A5" t="s">
        <v>1</v>
      </c>
      <c r="B5" t="str">
        <f>_xll.YahooQuote($A5,B$2)</f>
        <v>iShares S&amp;P/TSX 60 Index ETF</v>
      </c>
      <c r="C5" t="str">
        <f>_xll.YahooQuote($A5,C$2)</f>
        <v>TOR</v>
      </c>
      <c r="D5" t="str">
        <f>_xll.YahooQuote($A5,D$2)</f>
        <v>CAD</v>
      </c>
      <c r="E5" t="str">
        <f>_xll.YahooQuote($A5,E$2)</f>
        <v>ETF</v>
      </c>
      <c r="F5" s="5">
        <f>_xll.YahooQuote($A5,F$2)</f>
        <v>30.94</v>
      </c>
      <c r="G5" s="5">
        <f>_xll.YahooQuote($A5,G$2)</f>
        <v>30.93</v>
      </c>
      <c r="H5" s="5">
        <f>_xll.YahooQuote($A5,H$2)</f>
        <v>30.94</v>
      </c>
      <c r="I5" s="6">
        <f>_xll.YahooQuote($A5,I$2)</f>
        <v>10903256064</v>
      </c>
      <c r="J5" s="6">
        <f>_xll.YahooQuote($A5,J$2)*F5</f>
        <v>20096829.48</v>
      </c>
      <c r="K5" s="7">
        <f>_xll.YahooQuote($A5,K$2)</f>
        <v>1.9531251999999999E-2</v>
      </c>
    </row>
    <row r="6" spans="1:11" x14ac:dyDescent="0.35">
      <c r="A6" t="s">
        <v>25</v>
      </c>
      <c r="B6" t="str">
        <f>_xll.YahooQuote($A6,B$2)</f>
        <v>NEXT FUNDS TOPIX Exchange Traded Fund</v>
      </c>
      <c r="C6" t="str">
        <f>_xll.YahooQuote($A6,C$2)</f>
        <v>JPX</v>
      </c>
      <c r="D6" t="str">
        <f>_xll.YahooQuote($A6,D$2)</f>
        <v>JPY</v>
      </c>
      <c r="E6" t="str">
        <f>_xll.YahooQuote($A6,E$2)</f>
        <v>ETF</v>
      </c>
      <c r="F6" s="5">
        <f>_xll.YahooQuote($A6,F$2)</f>
        <v>2496.5</v>
      </c>
      <c r="G6" s="5">
        <f>_xll.YahooQuote($A6,G$2)</f>
        <v>2496</v>
      </c>
      <c r="H6" s="5">
        <f>_xll.YahooQuote($A6,H$2)</f>
        <v>2497</v>
      </c>
      <c r="I6" s="6" t="str">
        <f>_xll.YahooQuote($A6,I$2)</f>
        <v/>
      </c>
      <c r="J6" s="6">
        <f>_xll.YahooQuote($A6,J$2)*F6</f>
        <v>3270539825</v>
      </c>
      <c r="K6" s="7" t="str">
        <f>_xll.YahooQuote($A6,K$2)</f>
        <v/>
      </c>
    </row>
    <row r="7" spans="1:11" x14ac:dyDescent="0.35">
      <c r="A7" t="s">
        <v>26</v>
      </c>
      <c r="B7" t="str">
        <f>_xll.YahooQuote($A7,B$2)</f>
        <v/>
      </c>
      <c r="C7" t="str">
        <f>_xll.YahooQuote($A7,C$2)</f>
        <v>NYM</v>
      </c>
      <c r="D7" t="str">
        <f>_xll.YahooQuote($A7,D$2)</f>
        <v>USD</v>
      </c>
      <c r="E7" t="str">
        <f>_xll.YahooQuote($A7,E$2)</f>
        <v>FUTURE</v>
      </c>
      <c r="F7" s="5">
        <f>_xll.YahooQuote($A7,F$2)</f>
        <v>75.02</v>
      </c>
      <c r="G7" s="5">
        <f>_xll.YahooQuote($A7,G$2)</f>
        <v>75.040000000000006</v>
      </c>
      <c r="H7" s="5">
        <f>_xll.YahooQuote($A7,H$2)</f>
        <v>75.040000000000006</v>
      </c>
      <c r="I7" s="6" t="str">
        <f>_xll.YahooQuote($A7,I$2)</f>
        <v/>
      </c>
      <c r="J7" s="6">
        <f>_xll.YahooQuote($A7,J$2)*F7</f>
        <v>1878950.92</v>
      </c>
      <c r="K7" s="7" t="str">
        <f>_xll.YahooQuote($A7,K$2)</f>
        <v/>
      </c>
    </row>
    <row r="8" spans="1:11" x14ac:dyDescent="0.35">
      <c r="A8" t="s">
        <v>14</v>
      </c>
      <c r="B8" t="str">
        <f>_xll.YahooQuote($A8,B$2)</f>
        <v>EUR/USD</v>
      </c>
      <c r="C8" t="str">
        <f>_xll.YahooQuote($A8,C$2)</f>
        <v>CCY</v>
      </c>
      <c r="D8" t="str">
        <f>_xll.YahooQuote($A8,D$2)</f>
        <v>USD</v>
      </c>
      <c r="E8" t="str">
        <f>_xll.YahooQuote($A8,E$2)</f>
        <v>CURRENCY</v>
      </c>
      <c r="F8" s="5">
        <f>_xll.YahooQuote($A8,F$2)</f>
        <v>1.0889688</v>
      </c>
      <c r="G8" s="5">
        <f>_xll.YahooQuote($A8,G$2)</f>
        <v>1.0889688</v>
      </c>
      <c r="H8" s="5">
        <f>_xll.YahooQuote($A8,H$2)</f>
        <v>1.0883761999999999</v>
      </c>
      <c r="I8" s="6" t="str">
        <f>_xll.YahooQuote($A8,I$2)</f>
        <v/>
      </c>
      <c r="J8" s="6">
        <f>_xll.YahooQuote($A8,J$2)*F8</f>
        <v>0</v>
      </c>
      <c r="K8" s="7" t="str">
        <f>_xll.YahooQuote($A8,K$2)</f>
        <v/>
      </c>
    </row>
    <row r="9" spans="1:11" x14ac:dyDescent="0.35">
      <c r="B9" s="1"/>
      <c r="F9" s="5"/>
      <c r="G9" s="5">
        <v>1.0708932</v>
      </c>
      <c r="H9" s="5">
        <v>1.0703199999999999</v>
      </c>
      <c r="I9" s="6"/>
      <c r="J9" s="6"/>
      <c r="K9" s="7"/>
    </row>
    <row r="10" spans="1:11" x14ac:dyDescent="0.35">
      <c r="G10" s="5">
        <f>+G8-G9</f>
        <v>1.8075599999999969E-2</v>
      </c>
      <c r="H10" s="5">
        <f>+H8-H9</f>
        <v>1.8056199999999967E-2</v>
      </c>
    </row>
    <row r="11" spans="1:11" x14ac:dyDescent="0.35">
      <c r="G11" s="5"/>
      <c r="I11" s="6"/>
    </row>
    <row r="12" spans="1:11" x14ac:dyDescent="0.35">
      <c r="G12" s="5"/>
    </row>
    <row r="13" spans="1:11" x14ac:dyDescent="0.35">
      <c r="G13" s="5"/>
    </row>
    <row r="14" spans="1:11" x14ac:dyDescent="0.35">
      <c r="G14" s="5"/>
    </row>
    <row r="15" spans="1:11" x14ac:dyDescent="0.35">
      <c r="G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Properties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Shepherd</cp:lastModifiedBy>
  <dcterms:created xsi:type="dcterms:W3CDTF">2019-03-07T16:21:14Z</dcterms:created>
  <dcterms:modified xsi:type="dcterms:W3CDTF">2023-11-17T15:59:22Z</dcterms:modified>
</cp:coreProperties>
</file>