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g\myProjects\GitHub\YahooXL\"/>
    </mc:Choice>
  </mc:AlternateContent>
  <xr:revisionPtr revIDLastSave="0" documentId="13_ncr:1_{928CDA2E-39ED-4AD0-8355-07BBF441CCB4}" xr6:coauthVersionLast="47" xr6:coauthVersionMax="47" xr10:uidLastSave="{00000000-0000-0000-0000-000000000000}"/>
  <bookViews>
    <workbookView xWindow="740" yWindow="10200" windowWidth="28790" windowHeight="10210" activeTab="2" xr2:uid="{00000000-000D-0000-FFFF-FFFF00000000}"/>
  </bookViews>
  <sheets>
    <sheet name="Parameters" sheetId="3" r:id="rId1"/>
    <sheet name="Properties" sheetId="1" r:id="rId2"/>
    <sheet name="Example" sheetId="2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B4" i="1"/>
  <c r="B3" i="1"/>
  <c r="B6" i="1"/>
  <c r="B2" i="1"/>
  <c r="B5" i="1"/>
  <c r="B8" i="1"/>
  <c r="B7" i="1"/>
  <c r="D7" i="3" a="1"/>
  <c r="D16" i="3" a="1"/>
  <c r="D5" i="3" a="1"/>
  <c r="D6" i="3" a="1"/>
  <c r="D4" i="3" a="1"/>
  <c r="D3" i="3" a="1"/>
  <c r="D8" i="3" a="1"/>
  <c r="D9" i="3" a="1"/>
  <c r="D10" i="3" a="1"/>
  <c r="D2" i="3" a="1"/>
  <c r="B5" i="2"/>
  <c r="H8" i="2"/>
  <c r="B8" i="2"/>
  <c r="I3" i="2"/>
  <c r="D12" i="3" a="1"/>
  <c r="F5" i="2"/>
  <c r="B7" i="2"/>
  <c r="D11" i="3" a="1"/>
  <c r="F3" i="2"/>
  <c r="K8" i="2"/>
  <c r="I7" i="2"/>
  <c r="C3" i="2"/>
  <c r="G4" i="2"/>
  <c r="G5" i="2"/>
  <c r="B6" i="2"/>
  <c r="I5" i="2"/>
  <c r="C6" i="1"/>
  <c r="D13" i="3" a="1"/>
  <c r="G6" i="2"/>
  <c r="D14" i="3" a="1"/>
  <c r="C7" i="2"/>
  <c r="H3" i="2"/>
  <c r="C6" i="2"/>
  <c r="K5" i="2"/>
  <c r="H6" i="2"/>
  <c r="H5" i="2"/>
  <c r="E3" i="2"/>
  <c r="F4" i="2"/>
  <c r="B3" i="2"/>
  <c r="C4" i="2"/>
  <c r="E8" i="2"/>
  <c r="B4" i="2"/>
  <c r="E7" i="2"/>
  <c r="C8" i="2"/>
  <c r="D7" i="2"/>
  <c r="H7" i="2"/>
  <c r="C5" i="1"/>
  <c r="K7" i="2"/>
  <c r="G8" i="2"/>
  <c r="F7" i="2"/>
  <c r="E4" i="2"/>
  <c r="H4" i="2"/>
  <c r="K6" i="2"/>
  <c r="G3" i="2"/>
  <c r="I8" i="2"/>
  <c r="C8" i="1"/>
  <c r="C2" i="1"/>
  <c r="C3" i="1"/>
  <c r="D3" i="2"/>
  <c r="C4" i="1"/>
  <c r="D5" i="2"/>
  <c r="D4" i="2"/>
  <c r="I6" i="2"/>
  <c r="F6" i="2"/>
  <c r="K4" i="2"/>
  <c r="G7" i="2"/>
  <c r="E5" i="2"/>
  <c r="F8" i="2"/>
  <c r="D8" i="2"/>
  <c r="D15" i="3" a="1"/>
  <c r="E6" i="2"/>
  <c r="I4" i="2"/>
  <c r="C5" i="2"/>
  <c r="D6" i="2"/>
  <c r="K3" i="2"/>
  <c r="C7" i="1"/>
  <c r="G10" i="2" l="1"/>
  <c r="H10" i="2"/>
  <c r="D13" i="3"/>
  <c r="D3" i="3"/>
  <c r="D4" i="3"/>
  <c r="D11" i="3"/>
  <c r="D7" i="3"/>
  <c r="D12" i="3"/>
  <c r="D9" i="3"/>
  <c r="D14" i="3"/>
  <c r="D6" i="3"/>
  <c r="D10" i="3"/>
  <c r="D15" i="3"/>
  <c r="D8" i="3"/>
  <c r="D16" i="3"/>
  <c r="D5" i="3"/>
  <c r="D2" i="3"/>
  <c r="D5" i="1"/>
  <c r="A9" i="1"/>
  <c r="B9" i="1"/>
  <c r="J4" i="2"/>
  <c r="C9" i="1"/>
  <c r="J7" i="2"/>
  <c r="J6" i="2"/>
  <c r="J5" i="2"/>
  <c r="J8" i="2"/>
  <c r="J3" i="2"/>
  <c r="D3" i="1" l="1"/>
  <c r="D4" i="1"/>
  <c r="D8" i="1"/>
  <c r="D2" i="1"/>
  <c r="D6" i="1"/>
  <c r="D7" i="1"/>
  <c r="A10" i="1"/>
  <c r="B10" i="1"/>
  <c r="C10" i="1"/>
  <c r="D9" i="1" l="1"/>
  <c r="D10" i="1"/>
  <c r="A11" i="1"/>
  <c r="B11" i="1"/>
  <c r="C11" i="1"/>
  <c r="D11" i="1" l="1"/>
  <c r="A12" i="1"/>
  <c r="B12" i="1"/>
  <c r="C12" i="1"/>
  <c r="D12" i="1" l="1"/>
  <c r="A13" i="1"/>
  <c r="B13" i="1"/>
  <c r="C13" i="1"/>
  <c r="D13" i="1" l="1"/>
  <c r="A14" i="1"/>
  <c r="B14" i="1"/>
  <c r="C14" i="1"/>
  <c r="D14" i="1" l="1"/>
  <c r="A15" i="1"/>
  <c r="B15" i="1"/>
  <c r="C15" i="1"/>
  <c r="D15" i="1" l="1"/>
  <c r="A16" i="1"/>
  <c r="B16" i="1"/>
  <c r="C16" i="1"/>
  <c r="D16" i="1" l="1"/>
  <c r="A17" i="1"/>
  <c r="B17" i="1"/>
  <c r="C17" i="1"/>
  <c r="D17" i="1" l="1"/>
  <c r="A18" i="1"/>
  <c r="B18" i="1"/>
  <c r="C18" i="1"/>
  <c r="D18" i="1" l="1"/>
  <c r="A19" i="1"/>
  <c r="B19" i="1"/>
  <c r="C19" i="1"/>
  <c r="D19" i="1" l="1"/>
  <c r="A20" i="1"/>
  <c r="B20" i="1"/>
  <c r="C20" i="1"/>
  <c r="D20" i="1" l="1"/>
  <c r="A21" i="1"/>
  <c r="B21" i="1"/>
  <c r="C21" i="1"/>
  <c r="D21" i="1" l="1"/>
  <c r="A22" i="1"/>
  <c r="B22" i="1"/>
  <c r="C22" i="1"/>
  <c r="D22" i="1" l="1"/>
  <c r="A23" i="1"/>
  <c r="B23" i="1"/>
  <c r="C23" i="1"/>
  <c r="D23" i="1" l="1"/>
  <c r="A24" i="1"/>
  <c r="B24" i="1"/>
  <c r="C24" i="1"/>
  <c r="D24" i="1" l="1"/>
  <c r="A25" i="1"/>
  <c r="B25" i="1"/>
  <c r="C25" i="1"/>
  <c r="D25" i="1" l="1"/>
  <c r="A26" i="1"/>
  <c r="B26" i="1"/>
  <c r="C26" i="1"/>
  <c r="D26" i="1" l="1"/>
  <c r="A27" i="1"/>
  <c r="B27" i="1"/>
  <c r="C27" i="1"/>
  <c r="D27" i="1" l="1"/>
  <c r="A28" i="1"/>
  <c r="B28" i="1"/>
  <c r="C28" i="1"/>
  <c r="D28" i="1" l="1"/>
  <c r="A29" i="1"/>
  <c r="B29" i="1"/>
  <c r="C29" i="1"/>
  <c r="D29" i="1" l="1"/>
  <c r="A30" i="1"/>
  <c r="B30" i="1"/>
  <c r="C30" i="1"/>
  <c r="D30" i="1" l="1"/>
  <c r="A31" i="1"/>
  <c r="B31" i="1"/>
  <c r="C31" i="1"/>
  <c r="D31" i="1" l="1"/>
  <c r="A32" i="1"/>
  <c r="B32" i="1"/>
  <c r="C32" i="1"/>
  <c r="D32" i="1" l="1"/>
  <c r="A33" i="1"/>
  <c r="B33" i="1"/>
  <c r="C33" i="1"/>
  <c r="D33" i="1" l="1"/>
  <c r="A34" i="1"/>
  <c r="B34" i="1"/>
  <c r="C34" i="1"/>
  <c r="D34" i="1" l="1"/>
  <c r="A35" i="1"/>
  <c r="B35" i="1"/>
  <c r="C35" i="1"/>
  <c r="D35" i="1" l="1"/>
  <c r="A36" i="1"/>
  <c r="B36" i="1"/>
  <c r="C36" i="1"/>
  <c r="D36" i="1" l="1"/>
  <c r="A37" i="1"/>
  <c r="B37" i="1"/>
  <c r="C37" i="1"/>
  <c r="D37" i="1" l="1"/>
  <c r="A38" i="1"/>
  <c r="B38" i="1"/>
  <c r="C38" i="1"/>
  <c r="D38" i="1" l="1"/>
  <c r="A39" i="1"/>
  <c r="B39" i="1"/>
  <c r="C39" i="1"/>
  <c r="D39" i="1" l="1"/>
  <c r="A40" i="1"/>
  <c r="B40" i="1"/>
  <c r="C40" i="1"/>
  <c r="D40" i="1" l="1"/>
  <c r="A41" i="1"/>
  <c r="B41" i="1"/>
  <c r="C41" i="1"/>
  <c r="D41" i="1" l="1"/>
  <c r="A42" i="1"/>
  <c r="B42" i="1"/>
  <c r="C42" i="1"/>
  <c r="D42" i="1" l="1"/>
  <c r="A43" i="1"/>
  <c r="B43" i="1"/>
  <c r="C43" i="1"/>
  <c r="D43" i="1" l="1"/>
  <c r="A44" i="1"/>
  <c r="B44" i="1"/>
  <c r="C44" i="1"/>
  <c r="D44" i="1" l="1"/>
  <c r="A45" i="1"/>
  <c r="B45" i="1"/>
  <c r="C45" i="1"/>
  <c r="D45" i="1" l="1"/>
  <c r="A46" i="1"/>
  <c r="B46" i="1"/>
  <c r="C46" i="1"/>
  <c r="D46" i="1" l="1"/>
  <c r="A47" i="1"/>
  <c r="B47" i="1"/>
  <c r="C47" i="1"/>
  <c r="D47" i="1" l="1"/>
  <c r="A48" i="1"/>
  <c r="B48" i="1"/>
  <c r="C48" i="1"/>
  <c r="D48" i="1" l="1"/>
  <c r="A49" i="1"/>
  <c r="B49" i="1"/>
  <c r="C49" i="1"/>
  <c r="D49" i="1" l="1"/>
  <c r="A50" i="1"/>
  <c r="B50" i="1"/>
  <c r="C50" i="1"/>
  <c r="D50" i="1" l="1"/>
  <c r="A51" i="1"/>
  <c r="B51" i="1"/>
  <c r="C51" i="1"/>
  <c r="E51" i="1" l="1"/>
  <c r="D51" i="1"/>
  <c r="A52" i="1"/>
  <c r="B52" i="1"/>
  <c r="C52" i="1"/>
  <c r="D52" i="1" l="1"/>
  <c r="A53" i="1"/>
  <c r="B53" i="1"/>
  <c r="C53" i="1"/>
  <c r="D53" i="1" l="1"/>
  <c r="A54" i="1"/>
  <c r="B54" i="1"/>
  <c r="C54" i="1"/>
  <c r="D54" i="1" l="1"/>
  <c r="A55" i="1"/>
  <c r="B55" i="1"/>
  <c r="C55" i="1"/>
  <c r="D55" i="1" l="1"/>
  <c r="A56" i="1"/>
  <c r="B56" i="1"/>
  <c r="C56" i="1"/>
  <c r="D56" i="1" l="1"/>
  <c r="A57" i="1"/>
  <c r="B57" i="1"/>
  <c r="C57" i="1"/>
  <c r="E49" i="1" a="1"/>
  <c r="E33" i="1" a="1"/>
  <c r="E45" i="1" a="1"/>
  <c r="E45" i="1" l="1"/>
  <c r="F45" i="1" s="1"/>
  <c r="E49" i="1"/>
  <c r="F49" i="1" s="1"/>
  <c r="E33" i="1"/>
  <c r="F33" i="1" s="1"/>
  <c r="D57" i="1"/>
  <c r="A58" i="1"/>
  <c r="B58" i="1"/>
  <c r="C58" i="1"/>
  <c r="D58" i="1" l="1"/>
  <c r="A59" i="1"/>
  <c r="B59" i="1"/>
  <c r="C59" i="1"/>
  <c r="D59" i="1" l="1"/>
  <c r="A60" i="1"/>
  <c r="B60" i="1"/>
  <c r="C60" i="1"/>
  <c r="E59" i="1" a="1"/>
  <c r="E59" i="1" l="1"/>
  <c r="F59" i="1" s="1"/>
  <c r="D60" i="1"/>
  <c r="A61" i="1"/>
  <c r="B61" i="1"/>
  <c r="E60" i="1" a="1"/>
  <c r="C61" i="1"/>
  <c r="E60" i="1" l="1"/>
  <c r="F60" i="1" s="1"/>
  <c r="A62" i="1"/>
  <c r="B62" i="1"/>
  <c r="C62" i="1"/>
  <c r="D61" i="1" l="1"/>
  <c r="D62" i="1"/>
  <c r="A63" i="1"/>
  <c r="B63" i="1"/>
  <c r="C63" i="1"/>
  <c r="D63" i="1" l="1"/>
  <c r="A64" i="1"/>
  <c r="B64" i="1"/>
  <c r="C64" i="1"/>
  <c r="D64" i="1" l="1"/>
  <c r="A65" i="1"/>
  <c r="B65" i="1"/>
  <c r="C65" i="1"/>
  <c r="D65" i="1" l="1"/>
  <c r="A66" i="1"/>
  <c r="B66" i="1"/>
  <c r="C66" i="1"/>
  <c r="D66" i="1" l="1"/>
  <c r="A67" i="1"/>
  <c r="B67" i="1"/>
  <c r="C67" i="1"/>
  <c r="D67" i="1" l="1"/>
  <c r="A68" i="1"/>
  <c r="B68" i="1"/>
  <c r="C68" i="1"/>
  <c r="D68" i="1" l="1"/>
  <c r="A69" i="1"/>
  <c r="B69" i="1"/>
  <c r="C69" i="1"/>
  <c r="D69" i="1" l="1"/>
  <c r="A70" i="1"/>
  <c r="B70" i="1"/>
  <c r="E69" i="1" a="1"/>
  <c r="C70" i="1"/>
  <c r="E69" i="1" l="1"/>
  <c r="F69" i="1" s="1"/>
  <c r="D70" i="1"/>
  <c r="A71" i="1"/>
  <c r="B71" i="1"/>
  <c r="C71" i="1"/>
  <c r="E70" i="1" a="1"/>
  <c r="E70" i="1" l="1"/>
  <c r="F70" i="1" s="1"/>
  <c r="D71" i="1"/>
  <c r="A72" i="1"/>
  <c r="B72" i="1"/>
  <c r="C72" i="1"/>
  <c r="E71" i="1" a="1"/>
  <c r="E71" i="1" l="1"/>
  <c r="F71" i="1" s="1"/>
  <c r="D72" i="1"/>
  <c r="A73" i="1"/>
  <c r="B73" i="1"/>
  <c r="C73" i="1"/>
  <c r="D73" i="1" l="1"/>
  <c r="A74" i="1"/>
  <c r="B74" i="1"/>
  <c r="C74" i="1"/>
  <c r="E73" i="1" a="1"/>
  <c r="E73" i="1" l="1"/>
  <c r="F73" i="1" s="1"/>
  <c r="D74" i="1"/>
  <c r="A75" i="1"/>
  <c r="B75" i="1"/>
  <c r="C75" i="1"/>
  <c r="E75" i="1" l="1"/>
  <c r="D75" i="1"/>
  <c r="A76" i="1"/>
  <c r="B76" i="1"/>
  <c r="C76" i="1"/>
  <c r="D76" i="1" l="1"/>
  <c r="A77" i="1"/>
  <c r="B77" i="1"/>
  <c r="C77" i="1"/>
  <c r="D77" i="1" l="1"/>
  <c r="A78" i="1"/>
  <c r="B78" i="1"/>
  <c r="C78" i="1"/>
  <c r="D78" i="1" l="1"/>
  <c r="A79" i="1"/>
  <c r="B79" i="1"/>
  <c r="C79" i="1"/>
  <c r="D79" i="1" l="1"/>
  <c r="A80" i="1"/>
  <c r="B80" i="1"/>
  <c r="C80" i="1"/>
  <c r="D80" i="1" l="1"/>
  <c r="A81" i="1"/>
  <c r="B81" i="1"/>
  <c r="C81" i="1"/>
  <c r="D81" i="1" l="1"/>
  <c r="A82" i="1"/>
  <c r="B82" i="1"/>
  <c r="C82" i="1"/>
  <c r="D82" i="1" l="1"/>
  <c r="A83" i="1"/>
  <c r="B83" i="1"/>
  <c r="C83" i="1"/>
  <c r="D83" i="1" l="1"/>
  <c r="A84" i="1"/>
  <c r="B84" i="1"/>
  <c r="C84" i="1"/>
  <c r="D84" i="1" l="1"/>
  <c r="A85" i="1"/>
  <c r="B85" i="1"/>
  <c r="C85" i="1"/>
  <c r="D85" i="1" l="1"/>
  <c r="A86" i="1"/>
  <c r="B86" i="1"/>
  <c r="C86" i="1"/>
  <c r="D86" i="1" l="1"/>
  <c r="A87" i="1"/>
  <c r="B87" i="1"/>
  <c r="C87" i="1"/>
  <c r="D87" i="1" l="1"/>
  <c r="A88" i="1"/>
  <c r="B88" i="1"/>
  <c r="C88" i="1"/>
  <c r="D88" i="1" l="1"/>
  <c r="A89" i="1"/>
  <c r="B89" i="1"/>
  <c r="C89" i="1"/>
  <c r="D89" i="1" l="1"/>
  <c r="A90" i="1"/>
  <c r="B90" i="1"/>
  <c r="C90" i="1"/>
  <c r="D90" i="1" l="1"/>
  <c r="A91" i="1"/>
  <c r="B91" i="1"/>
  <c r="C91" i="1"/>
  <c r="D91" i="1" l="1"/>
  <c r="A92" i="1"/>
  <c r="B92" i="1"/>
  <c r="C92" i="1"/>
  <c r="D92" i="1" l="1"/>
  <c r="A93" i="1"/>
  <c r="B93" i="1"/>
  <c r="C93" i="1"/>
  <c r="D93" i="1" l="1"/>
  <c r="A94" i="1"/>
  <c r="B94" i="1"/>
  <c r="C94" i="1"/>
  <c r="D94" i="1" l="1"/>
  <c r="A95" i="1"/>
  <c r="B95" i="1"/>
  <c r="C95" i="1"/>
  <c r="D95" i="1" l="1"/>
  <c r="A96" i="1"/>
  <c r="B96" i="1"/>
  <c r="C96" i="1"/>
  <c r="D96" i="1" l="1"/>
  <c r="A97" i="1"/>
  <c r="B97" i="1"/>
  <c r="C97" i="1"/>
  <c r="A98" i="1" l="1"/>
  <c r="A99" i="1"/>
  <c r="D97" i="1"/>
  <c r="B99" i="1"/>
  <c r="B98" i="1"/>
  <c r="A100" i="1" l="1"/>
  <c r="C99" i="1"/>
  <c r="B100" i="1"/>
  <c r="C98" i="1"/>
  <c r="D98" i="1" l="1"/>
  <c r="A101" i="1"/>
  <c r="D99" i="1"/>
  <c r="C100" i="1"/>
  <c r="B101" i="1"/>
  <c r="D100" i="1" l="1"/>
  <c r="C101" i="1"/>
  <c r="D10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<sst xmlns="http://schemas.openxmlformats.org/spreadsheetml/2006/main" count="43" uniqueCount="27">
  <si>
    <t>Symbol</t>
  </si>
  <si>
    <t>XIU.TO</t>
  </si>
  <si>
    <t>Exchange</t>
  </si>
  <si>
    <t>Currency</t>
  </si>
  <si>
    <t>MarketCap</t>
  </si>
  <si>
    <t>QuoteType</t>
  </si>
  <si>
    <t>RegularMarketPrice</t>
  </si>
  <si>
    <t>RegularMarketVolume</t>
  </si>
  <si>
    <t>Bid</t>
  </si>
  <si>
    <t>Ask</t>
  </si>
  <si>
    <t>TrailingAnnualDividendYield</t>
  </si>
  <si>
    <t>LongName</t>
  </si>
  <si>
    <t>SPY</t>
  </si>
  <si>
    <t>TSLA</t>
  </si>
  <si>
    <t>EURUSD=X</t>
  </si>
  <si>
    <t>MSFT</t>
  </si>
  <si>
    <t>DataType</t>
  </si>
  <si>
    <t>Property</t>
  </si>
  <si>
    <t>symbol</t>
  </si>
  <si>
    <t>badSymbol</t>
  </si>
  <si>
    <t>IBM</t>
  </si>
  <si>
    <t>badProperty</t>
  </si>
  <si>
    <t>OK</t>
  </si>
  <si>
    <t>?</t>
  </si>
  <si>
    <t>UTC</t>
  </si>
  <si>
    <t>1306.T</t>
  </si>
  <si>
    <t>CL=F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</si>
</sst>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[$]dddd\,\ mmmm\ d\,\ yyyy;@" x16r2:formatCode16="[$-en-001,1]dddd\,\ mmmm\ d\,\ yyyy;@"/>
    <numFmt numFmtId="166" formatCode="[$]hh:mm:ss;@" x16r2:formatCode16="[$-en-001,1]h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0" fillId="0" borderId="0" xfId="0" applyNumberFormat="1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7d9a8f241bd144b387e5b4dd0baa62db">
      <tp>
        <v>4</v>
        <stp/>
        <stp>2117754c-239e-4820-8bcc-b7f3a72f1f99</stp>
        <tr r="C38" s="1"/>
      </tp>
      <tp>
        <v>4</v>
        <stp/>
        <stp>f22fa10b-1f3f-4057-8053-212617b66521</stp>
        <tr r="B101" s="1"/>
      </tp>
    </main>
    <main first="rtdsrv_7d9a8f241bd144b387e5b4dd0baa62db">
      <tp>
        <v>4</v>
        <stp/>
        <stp>e152e53e-576f-4a07-a0bc-5b499ac0dd13</stp>
        <tr r="D3" s="2"/>
      </tp>
    </main>
    <main first="rtdsrv_7d9a8f241bd144b387e5b4dd0baa62db">
      <tp>
        <v>4</v>
        <stp/>
        <stp>cc325a24-47ad-455a-9843-d3e82aa0f2bc</stp>
        <tr r="C78" s="1"/>
      </tp>
      <tp>
        <v>4</v>
        <stp/>
        <stp>76243938-a620-443e-8f9c-e55b00b4b4e0</stp>
        <tr r="C7" s="1"/>
      </tp>
    </main>
    <main first="rtdsrv_7d9a8f241bd144b387e5b4dd0baa62db">
      <tp>
        <v>4</v>
        <stp/>
        <stp>66c33228-5b18-443d-ade4-8532de7aeb06</stp>
        <tr r="E3" s="2"/>
      </tp>
      <tp>
        <v>4</v>
        <stp/>
        <stp>41272958-306f-4299-a66e-2c4e6b1e27e4</stp>
        <tr r="C10" s="1"/>
      </tp>
    </main>
    <main first="rtdsrv_7d9a8f241bd144b387e5b4dd0baa62db">
      <tp>
        <v>4</v>
        <stp/>
        <stp>4f5fd6db-5b96-497c-867a-53607427249c</stp>
        <tr r="C26" s="1"/>
      </tp>
    </main>
    <main first="rtdsrv_7d9a8f241bd144b387e5b4dd0baa62db">
      <tp>
        <v>4</v>
        <stp/>
        <stp>0068e10e-aab3-4122-8be6-de2c8ead25c4</stp>
        <tr r="C87" s="1"/>
      </tp>
      <tp>
        <v>4</v>
        <stp/>
        <stp>3cf775e5-7be6-4fa4-8b2f-8fdbae171f2b</stp>
        <tr r="K4" s="2"/>
      </tp>
      <tp>
        <v>4</v>
        <stp/>
        <stp>1045167b-0bd1-4846-bec4-10b113abeb6b</stp>
        <tr r="F5" s="2"/>
      </tp>
    </main>
    <main first="rtdsrv_7d9a8f241bd144b387e5b4dd0baa62db">
      <tp>
        <v>4</v>
        <stp/>
        <stp>07870706-6b55-41c8-a286-026204b3b137</stp>
        <tr r="B4" s="2"/>
      </tp>
    </main>
    <main first="rtdsrv_7d9a8f241bd144b387e5b4dd0baa62db">
      <tp>
        <v>4</v>
        <stp/>
        <stp>e5778585-c350-481f-8069-dcc51ddea5c4</stp>
        <tr r="C55" s="1"/>
      </tp>
    </main>
    <main first="rtdsrv_7d9a8f241bd144b387e5b4dd0baa62db">
      <tp>
        <v>4</v>
        <stp/>
        <stp>d2fede80-4e56-4cea-98ff-02bb84099b55</stp>
        <tr r="C24" s="1"/>
      </tp>
    </main>
    <main first="rtdsrv_7d9a8f241bd144b387e5b4dd0baa62db">
      <tp>
        <v>4</v>
        <stp/>
        <stp>13aa4e9d-21ac-4eb1-960c-21cb1fa92209</stp>
        <tr r="K5" s="2"/>
      </tp>
    </main>
    <main first="rtdsrv_7d9a8f241bd144b387e5b4dd0baa62db">
      <tp>
        <v>4</v>
        <stp/>
        <stp>dac7d0fe-afab-43f4-9b48-f33b8113b2d3</stp>
        <tr r="C47" s="1"/>
      </tp>
      <tp>
        <v>4</v>
        <stp/>
        <stp>87eb84b2-50c7-4d25-8858-e9fe363b79fb</stp>
        <tr r="J5" s="2"/>
      </tp>
    </main>
    <main first="rtdsrv_7d9a8f241bd144b387e5b4dd0baa62db">
      <tp>
        <v>4</v>
        <stp/>
        <stp>168c0f9a-1ecc-4ae0-8261-2ad2c6c590d7</stp>
        <tr r="I6" s="2"/>
      </tp>
    </main>
    <main first="rtdsrv_7d9a8f241bd144b387e5b4dd0baa62db">
      <tp>
        <v>4</v>
        <stp/>
        <stp>a447e4a2-ef24-4f2c-a5c7-62136e828508</stp>
        <tr r="C79" s="1"/>
      </tp>
    </main>
    <main first="rtdsrv_7d9a8f241bd144b387e5b4dd0baa62db">
      <tp>
        <v>4</v>
        <stp/>
        <stp>06f412fe-c568-4f4f-8814-f4a8230c70e5</stp>
        <tr r="F7" s="2"/>
      </tp>
      <tp>
        <v>4</v>
        <stp/>
        <stp>6c38e8b5-1767-47be-a767-4afb799d5fdc</stp>
        <tr r="C5" s="1"/>
      </tp>
    </main>
    <main first="rtdsrv_7d9a8f241bd144b387e5b4dd0baa62db">
      <tp>
        <v>4</v>
        <stp/>
        <stp>b35ba0fb-5b7d-46e0-a4ce-57e13c15a6cb</stp>
        <tr r="C16" s="1"/>
      </tp>
    </main>
    <main first="rtdsrv_7d9a8f241bd144b387e5b4dd0baa62db">
      <tp>
        <v>4</v>
        <stp/>
        <stp>88273d50-abb0-4a4b-9112-3f8dc898e72c</stp>
        <tr r="C46" s="1"/>
      </tp>
      <tp>
        <v>4</v>
        <stp/>
        <stp>c2ca4c21-01e3-4936-a4a6-c041e8ea19cf</stp>
        <tr r="J6" s="2"/>
      </tp>
    </main>
    <main first="rtdsrv_7d9a8f241bd144b387e5b4dd0baa62db">
      <tp>
        <v>4</v>
        <stp/>
        <stp>3e09fb98-f96d-4399-a08d-cc2c64aa0163</stp>
        <tr r="C32" s="1"/>
      </tp>
      <tp>
        <v>4</v>
        <stp/>
        <stp>fe6b0295-c0b2-4534-9daf-1091cc30a4cb</stp>
        <tr r="C6" s="2"/>
      </tp>
      <tp>
        <v>4</v>
        <stp/>
        <stp>9baeecbe-f064-4636-ba2c-feaba3393358</stp>
        <tr r="K7" s="2"/>
      </tp>
      <tp>
        <v>4</v>
        <stp/>
        <stp>12a85c77-f003-416d-926e-dc03b1c2e1ea</stp>
        <tr r="H6" s="2"/>
      </tp>
      <tp>
        <v>4</v>
        <stp/>
        <stp>d3b4c13b-a62f-4ef0-bcbd-e4a36ed56f36</stp>
        <tr r="C49" s="1"/>
      </tp>
    </main>
    <main first="rtdsrv_7d9a8f241bd144b387e5b4dd0baa62db">
      <tp>
        <v>4</v>
        <stp/>
        <stp>e551d20c-c802-4fa3-8363-fc5bb40b20b8</stp>
        <tr r="C64" s="1"/>
      </tp>
    </main>
    <main first="rtdsrv_7d9a8f241bd144b387e5b4dd0baa62db">
      <tp>
        <v>4</v>
        <stp/>
        <stp>15b3e742-bbb8-4c1b-9e4d-84835a65fe69</stp>
        <tr r="E8" s="2"/>
      </tp>
      <tp>
        <v>4</v>
        <stp/>
        <stp>41c27a89-6e9b-4b02-b374-a6de4f35c529</stp>
        <tr r="C88" s="1"/>
      </tp>
      <tp>
        <v>4</v>
        <stp/>
        <stp>3877d125-bef7-4305-8194-fa6c12243226</stp>
        <tr r="C89" s="1"/>
      </tp>
      <tp>
        <v>4</v>
        <stp/>
        <stp>a6747e00-90c3-464d-9873-14f3b8c3d3f7</stp>
        <tr r="B6" s="2"/>
      </tp>
    </main>
    <main first="rtdsrv_7d9a8f241bd144b387e5b4dd0baa62db">
      <tp>
        <v>4</v>
        <stp/>
        <stp>a188e051-6a7e-4423-9a07-df42e4dc9c63</stp>
        <tr r="C58" s="1"/>
      </tp>
      <tp>
        <v>4</v>
        <stp/>
        <stp>9c11b8dc-9ba7-4777-a957-01023b756656</stp>
        <tr r="H7" s="2"/>
      </tp>
      <tp>
        <v>3</v>
        <stp/>
        <stp>c7b176e1-410a-4fe4-b8d7-9ef002cda74f</stp>
        <tr r="C98" s="1"/>
      </tp>
      <tp>
        <v>4</v>
        <stp/>
        <stp>55bb35a4-061e-4b92-927d-62ea105f8254</stp>
        <tr r="H8" s="2"/>
      </tp>
      <tp>
        <v>4</v>
        <stp/>
        <stp>1d6f6368-c384-420f-9c52-5dfe50cc860b</stp>
        <tr r="D15" s="3"/>
      </tp>
      <tp>
        <v>4</v>
        <stp/>
        <stp>e199a28e-f795-4710-b9d3-8f0774ca8f98</stp>
        <tr r="G4" s="2"/>
      </tp>
      <tp>
        <v>4</v>
        <stp/>
        <stp>fe81fa36-579f-407a-9935-c6f62bb792be</stp>
        <tr r="C54" s="1"/>
      </tp>
      <tp>
        <v>4</v>
        <stp/>
        <stp>e5c7db38-2586-4c7e-91f2-f56c9586ac72</stp>
        <tr r="K6" s="2"/>
      </tp>
      <tp>
        <v>4</v>
        <stp/>
        <stp>752f807d-5d37-4ef5-a3ee-8e5e0dea4d67</stp>
        <tr r="C53" s="1"/>
      </tp>
    </main>
    <main first="rtdsrv_7d9a8f241bd144b387e5b4dd0baa62db">
      <tp>
        <v>4</v>
        <stp/>
        <stp>5ad47f0e-67d3-459e-8e29-55b22f9f119d</stp>
        <tr r="H3" s="2"/>
      </tp>
    </main>
    <main first="rtdsrv_7d9a8f241bd144b387e5b4dd0baa62db">
      <tp>
        <v>4</v>
        <stp/>
        <stp>263ca021-5529-49dc-9abb-ef88da27d1a9</stp>
        <tr r="C8" s="1"/>
      </tp>
      <tp>
        <v>4</v>
        <stp/>
        <stp>9dd5bc26-35fa-483f-a9dd-054adcbf8dc6</stp>
        <tr r="H4" s="2"/>
      </tp>
    </main>
    <main first="rtdsrv_7d9a8f241bd144b387e5b4dd0baa62db">
      <tp>
        <v>4</v>
        <stp/>
        <stp>bf95ed81-5efb-4df1-b214-109235e746e1</stp>
        <tr r="C69" s="1"/>
      </tp>
    </main>
    <main first="rtdsrv_7d9a8f241bd144b387e5b4dd0baa62db">
      <tp>
        <v>4</v>
        <stp/>
        <stp>7eae67f6-c3df-413a-8e3d-15ed664fedcf</stp>
        <tr r="C11" s="1"/>
      </tp>
      <tp>
        <v>4</v>
        <stp/>
        <stp>e84f4fe4-844d-4e03-aa3d-e3d2e2367c42</stp>
        <tr r="C72" s="1"/>
      </tp>
    </main>
    <main first="rtdsrv_7d9a8f241bd144b387e5b4dd0baa62db">
      <tp>
        <v>4</v>
        <stp/>
        <stp>c947cfef-7dee-4833-9873-ae849459561b</stp>
        <tr r="C81" s="1"/>
      </tp>
      <tp>
        <v>4</v>
        <stp/>
        <stp>efc9b05e-a90c-43c3-9487-5c369e1121bc</stp>
        <tr r="F3" s="2"/>
      </tp>
      <tp>
        <v>4</v>
        <stp/>
        <stp>70c9471b-9e26-438a-9e5c-606a83f43b8e</stp>
        <tr r="C85" s="1"/>
      </tp>
    </main>
    <main first="rtdsrv_7d9a8f241bd144b387e5b4dd0baa62db">
      <tp>
        <v>4</v>
        <stp/>
        <stp>d177ccd4-9391-487f-a20e-da424152bf42</stp>
        <tr r="E5" s="2"/>
      </tp>
    </main>
    <main first="rtdsrv_7d9a8f241bd144b387e5b4dd0baa62db">
      <tp>
        <v>4</v>
        <stp/>
        <stp>10f074ad-0c81-44d8-9edd-c03320cddc8b</stp>
        <tr r="C80" s="1"/>
      </tp>
    </main>
    <main first="rtdsrv_7d9a8f241bd144b387e5b4dd0baa62db">
      <tp>
        <v>4</v>
        <stp/>
        <stp>fe0b7132-8757-4f05-8186-d94222f9da25</stp>
        <tr r="C73" s="1"/>
      </tp>
    </main>
    <main first="rtdsrv_7d9a8f241bd144b387e5b4dd0baa62db">
      <tp>
        <v>4</v>
        <stp/>
        <stp>cc93b94d-9307-4ebd-a8e1-981c253f3e82</stp>
        <tr r="C19" s="1"/>
      </tp>
      <tp>
        <v>4</v>
        <stp/>
        <stp>685cf57f-fd35-4e84-8ef8-d75205f51192</stp>
        <tr r="I4" s="2"/>
      </tp>
      <tp>
        <v>4</v>
        <stp/>
        <stp>fcb29096-32ea-40b9-8e2f-b65354c81c2f</stp>
        <tr r="C9" s="1"/>
      </tp>
      <tp>
        <v>4</v>
        <stp/>
        <stp>552fa69d-ffd0-4239-ab77-ae772bd6ffff</stp>
        <tr r="B8" s="2"/>
      </tp>
      <tp>
        <v>4</v>
        <stp/>
        <stp>403fabf6-09bb-4e5b-a666-828cb8135615</stp>
        <tr r="D12" s="3"/>
      </tp>
      <tp>
        <v>4</v>
        <stp/>
        <stp>20b17d0c-7223-44ec-b1dd-2218fec3a911</stp>
        <tr r="D5" s="2"/>
      </tp>
    </main>
    <main first="rtdsrv_7d9a8f241bd144b387e5b4dd0baa62db">
      <tp>
        <v>4</v>
        <stp/>
        <stp>8f708be9-276a-40b9-9153-eefadb654450</stp>
        <tr r="C30" s="1"/>
      </tp>
      <tp>
        <v>4</v>
        <stp/>
        <stp>f931151e-0b4d-4320-9bc9-9da06217609f</stp>
        <tr r="C52" s="1"/>
      </tp>
      <tp>
        <v>4</v>
        <stp/>
        <stp>39d8fdb7-a1c4-4e15-917d-eb896c9d76ec</stp>
        <tr r="K8" s="2"/>
      </tp>
    </main>
    <main first="rtdsrv_7d9a8f241bd144b387e5b4dd0baa62db">
      <tp>
        <v>4</v>
        <stp/>
        <stp>8d0ff3b2-64a4-47dc-8940-998d7dedfbd3</stp>
        <tr r="C76" s="1"/>
      </tp>
    </main>
    <main first="rtdsrv_7d9a8f241bd144b387e5b4dd0baa62db">
      <tp>
        <v>4</v>
        <stp/>
        <stp>a8f529b0-9f72-4492-95ea-2a55d2f774f1</stp>
        <tr r="C50" s="1"/>
      </tp>
      <tp>
        <v>4</v>
        <stp/>
        <stp>170b697b-f846-47de-b022-fe7fb6ae1d1c</stp>
        <tr r="C14" s="1"/>
      </tp>
    </main>
    <main first="rtdsrv_7d9a8f241bd144b387e5b4dd0baa62db">
      <tp>
        <v>4</v>
        <stp/>
        <stp>2434da4a-f77b-4a74-acd2-c8576eefa639</stp>
        <tr r="E6" s="2"/>
      </tp>
      <tp>
        <v>4</v>
        <stp/>
        <stp>294a314a-e62c-4637-bcea-2610c51513d9</stp>
        <tr r="C21" s="1"/>
      </tp>
    </main>
    <main first="rtdsrv_7d9a8f241bd144b387e5b4dd0baa62db">
      <tp>
        <v>4</v>
        <stp/>
        <stp>0f1be08d-e94e-4591-8776-69caf7aac425</stp>
        <tr r="C75" s="1"/>
      </tp>
    </main>
    <main first="rtdsrv_7d9a8f241bd144b387e5b4dd0baa62db">
      <tp>
        <v>4</v>
        <stp/>
        <stp>e4d9c0bd-866c-41dc-85e5-4adffe182131</stp>
        <tr r="C91" s="1"/>
      </tp>
    </main>
    <main first="rtdsrv_7d9a8f241bd144b387e5b4dd0baa62db">
      <tp>
        <v>4</v>
        <stp/>
        <stp>f738d55d-85ac-4f0b-bbc3-456553e8d231</stp>
        <tr r="C15" s="1"/>
      </tp>
    </main>
    <main first="rtdsrv_7d9a8f241bd144b387e5b4dd0baa62db">
      <tp>
        <v>4</v>
        <stp/>
        <stp>aa13e026-b14c-465c-ba68-3b9738297298</stp>
        <tr r="C18" s="1"/>
      </tp>
    </main>
    <main first="rtdsrv_7d9a8f241bd144b387e5b4dd0baa62db">
      <tp>
        <v>4</v>
        <stp/>
        <stp>c9ba3ea7-ea93-4ba8-8b65-9be89833cc18</stp>
        <tr r="C97" s="1"/>
      </tp>
    </main>
    <main first="rtdsrv_7d9a8f241bd144b387e5b4dd0baa62db">
      <tp>
        <v>4</v>
        <stp/>
        <stp>08e2ac78-84aa-4729-aca9-57b23f200da3</stp>
        <tr r="C29" s="1"/>
      </tp>
      <tp>
        <v>4</v>
        <stp/>
        <stp>c0b9bfb3-7593-4c7b-829c-658031ccf0a9</stp>
        <tr r="C33" s="1"/>
      </tp>
    </main>
    <main first="rtdsrv_7d9a8f241bd144b387e5b4dd0baa62db">
      <tp>
        <v>4</v>
        <stp/>
        <stp>5ed98fdf-dbbe-49a1-aa54-1ec9887160c3</stp>
        <tr r="F4" s="2"/>
      </tp>
    </main>
    <main first="rtdsrv_7d9a8f241bd144b387e5b4dd0baa62db">
      <tp>
        <v>4</v>
        <stp/>
        <stp>0a407ca5-76d5-47e5-8332-99eafa6deed7</stp>
        <tr r="C31" s="1"/>
      </tp>
    </main>
    <main first="rtdsrv_7d9a8f241bd144b387e5b4dd0baa62db">
      <tp>
        <v>4</v>
        <stp/>
        <stp>b3024dca-2bf7-4e2b-9c40-78cef7b5315d</stp>
        <tr r="C57" s="1"/>
      </tp>
      <tp>
        <v>4</v>
        <stp/>
        <stp>e7dd4614-78c9-4319-b865-3d02563faf27</stp>
        <tr r="C70" s="1"/>
      </tp>
    </main>
    <main first="rtdsrv_7d9a8f241bd144b387e5b4dd0baa62db">
      <tp>
        <v>4</v>
        <stp/>
        <stp>61ccecf2-949a-428b-b1f9-1cc15887196f</stp>
        <tr r="C71" s="1"/>
      </tp>
      <tp>
        <v>4</v>
        <stp/>
        <stp>00a836b1-45c0-4bcf-8218-dd6994603952</stp>
        <tr r="C48" s="1"/>
      </tp>
    </main>
    <main first="rtdsrv_7d9a8f241bd144b387e5b4dd0baa62db">
      <tp>
        <v>4</v>
        <stp/>
        <stp>62f97ce2-28f2-4d28-8e0a-f2139f6f33d3</stp>
        <tr r="C4" s="1"/>
      </tp>
    </main>
    <main first="rtdsrv_7d9a8f241bd144b387e5b4dd0baa62db">
      <tp>
        <v>3</v>
        <stp/>
        <stp>cc61d54d-2c16-479a-bb92-9ae380265a12</stp>
        <tr r="C101" s="1"/>
        <tr r="C100" s="1"/>
        <tr r="C99" s="1"/>
      </tp>
    </main>
    <main first="rtdsrv_7d9a8f241bd144b387e5b4dd0baa62db">
      <tp>
        <v>4</v>
        <stp/>
        <stp>bda4c87c-459c-4fc9-854a-7f8da5727e10</stp>
        <tr r="C62" s="1"/>
      </tp>
    </main>
    <main first="rtdsrv_7d9a8f241bd144b387e5b4dd0baa62db">
      <tp>
        <v>4</v>
        <stp/>
        <stp>fdd84fe6-8d2d-4594-b993-260a5678adab</stp>
        <tr r="C28" s="1"/>
      </tp>
      <tp>
        <v>4</v>
        <stp/>
        <stp>c1e077fa-7805-4b9b-8373-36bfd7de668b</stp>
        <tr r="C8" s="2"/>
      </tp>
      <tp>
        <v>4</v>
        <stp/>
        <stp>2999ac4a-81c8-4fec-944f-2e751a4bbb25</stp>
        <tr r="C39" s="1"/>
      </tp>
    </main>
    <main first="rtdsrv_7d9a8f241bd144b387e5b4dd0baa62db">
      <tp>
        <v>4</v>
        <stp/>
        <stp>a9418dd7-d3d0-430c-91bb-f4239f27f9da</stp>
        <tr r="C61" s="1"/>
      </tp>
    </main>
    <main first="rtdsrv_7d9a8f241bd144b387e5b4dd0baa62db">
      <tp>
        <v>4</v>
        <stp/>
        <stp>172bdf8a-7fd2-458a-9806-9dfa246f9553</stp>
        <tr r="C86" s="1"/>
      </tp>
      <tp>
        <v>4</v>
        <stp/>
        <stp>6ae7a485-6bb3-43be-8e6c-c48eaca89592</stp>
        <tr r="C95" s="1"/>
      </tp>
    </main>
    <main first="rtdsrv_7d9a8f241bd144b387e5b4dd0baa62db">
      <tp>
        <v>4</v>
        <stp/>
        <stp>5bdceb6d-44ce-487b-aba8-237ced92c2aa</stp>
        <tr r="C45" s="1"/>
      </tp>
    </main>
    <main first="rtdsrv_7d9a8f241bd144b387e5b4dd0baa62db">
      <tp>
        <v>4</v>
        <stp/>
        <stp>3f67d57a-ab39-4008-a7b2-016429dad2d4</stp>
        <tr r="G3" s="2"/>
      </tp>
      <tp>
        <v>4</v>
        <stp/>
        <stp>84e236ae-d269-46d5-80a9-67909bfb756f</stp>
        <tr r="C93" s="1"/>
      </tp>
    </main>
    <main first="rtdsrv_7d9a8f241bd144b387e5b4dd0baa62db">
      <tp>
        <v>4</v>
        <stp/>
        <stp>cafd8fce-f0cd-449e-9f7d-5d85edb04b8f</stp>
        <tr r="J8" s="2"/>
      </tp>
    </main>
    <main first="rtdsrv_7d9a8f241bd144b387e5b4dd0baa62db">
      <tp>
        <v>4</v>
        <stp/>
        <stp>2f181d0b-fe98-41e6-b1dd-9159a44c2b12</stp>
        <tr r="J3" s="2"/>
      </tp>
    </main>
    <main first="rtdsrv_7d9a8f241bd144b387e5b4dd0baa62db">
      <tp>
        <v>4</v>
        <stp/>
        <stp>adf7ff1a-2254-4ddd-9a92-b836b1c5a502</stp>
        <tr r="C82" s="1"/>
      </tp>
    </main>
    <main first="rtdsrv_7d9a8f241bd144b387e5b4dd0baa62db">
      <tp>
        <v>4</v>
        <stp/>
        <stp>209f2d95-52ff-42fe-a0ee-cc05ac9d6049</stp>
        <tr r="D13" s="3"/>
      </tp>
    </main>
    <main first="rtdsrv_7d9a8f241bd144b387e5b4dd0baa62db">
      <tp>
        <v>4</v>
        <stp/>
        <stp>daf6eb0a-73ad-460c-ae1f-386626cc195d</stp>
        <tr r="C42" s="1"/>
      </tp>
      <tp>
        <v>4</v>
        <stp/>
        <stp>d3ecddd1-c174-4347-b3b9-7486b51a61ea</stp>
        <tr r="C23" s="1"/>
      </tp>
      <tp>
        <v>4</v>
        <stp/>
        <stp>a299021d-068d-4860-9c08-b755a0ccef51</stp>
        <tr r="C3" s="1"/>
      </tp>
      <tp>
        <v>4</v>
        <stp/>
        <stp>7c4f3cfc-d7a0-4c16-9c5a-0ef2dc8a31cb</stp>
        <tr r="C41" s="1"/>
      </tp>
      <tp>
        <v>4</v>
        <stp/>
        <stp>a319f679-7a76-47aa-af2d-1f3f7a77e693</stp>
        <tr r="C35" s="1"/>
      </tp>
      <tp>
        <v>4</v>
        <stp/>
        <stp>91d6420b-d6dc-4bb5-b95b-bcf6471b4ced</stp>
        <tr r="C7" s="2"/>
      </tp>
      <tp>
        <v>4</v>
        <stp/>
        <stp>c22b1885-ce45-4428-a099-39d585545477</stp>
        <tr r="E7" s="2"/>
      </tp>
    </main>
    <main first="rtdsrv_7d9a8f241bd144b387e5b4dd0baa62db">
      <tp>
        <v>4</v>
        <stp/>
        <stp>62e9c3cd-ac28-4b27-96dd-3bf95c282baf</stp>
        <tr r="D6" s="2"/>
      </tp>
      <tp>
        <v>4</v>
        <stp/>
        <stp>ec553d37-1802-4b99-aa84-8fc301545021</stp>
        <tr r="C51" s="1"/>
      </tp>
      <tp>
        <v>4</v>
        <stp/>
        <stp>4378818f-b42a-4f0b-99ba-e4558b4f4f96</stp>
        <tr r="G8" s="2"/>
      </tp>
      <tp>
        <v>4</v>
        <stp/>
        <stp>5e68f660-f92f-45f2-b1dc-96757a489d89</stp>
        <tr r="C66" s="1"/>
      </tp>
    </main>
    <main first="rtdsrv_7d9a8f241bd144b387e5b4dd0baa62db">
      <tp>
        <v>4</v>
        <stp/>
        <stp>cc1b4f7d-b9e6-433b-be58-906e34d35cee</stp>
        <tr r="C77" s="1"/>
      </tp>
      <tp>
        <v>4</v>
        <stp/>
        <stp>e56886cc-ac7d-4eba-bd6a-4141270cbdf3</stp>
        <tr r="C12" s="1"/>
      </tp>
      <tp>
        <v>4</v>
        <stp/>
        <stp>ac21bfee-5489-4e6e-8b57-71251e641c90</stp>
        <tr r="C63" s="1"/>
      </tp>
    </main>
    <main first="rtdsrv_7d9a8f241bd144b387e5b4dd0baa62db">
      <tp>
        <v>4</v>
        <stp/>
        <stp>a8539029-5ec4-4550-bfec-98be5d103c09</stp>
        <tr r="C43" s="1"/>
      </tp>
      <tp>
        <v>4</v>
        <stp/>
        <stp>b2853d23-0ecf-4b76-810e-60c2011d07c6</stp>
        <tr r="F8" s="2"/>
      </tp>
      <tp>
        <v>4</v>
        <stp/>
        <stp>28b8ab9c-95cd-46bf-94b9-cf05aa4626ed</stp>
        <tr r="B5" s="2"/>
      </tp>
      <tp>
        <v>4</v>
        <stp/>
        <stp>e993bc2c-9d45-4a2d-bb15-7a9abd0bbef9</stp>
        <tr r="C60" s="1"/>
      </tp>
      <tp>
        <v>4</v>
        <stp/>
        <stp>c60c681c-db84-4d7d-8266-176a9a8ae80b</stp>
        <tr r="C34" s="1"/>
      </tp>
    </main>
    <main first="rtdsrv_7d9a8f241bd144b387e5b4dd0baa62db">
      <tp>
        <v>4</v>
        <stp/>
        <stp>47f96d17-0a74-4163-bad4-fceac33db29f</stp>
        <tr r="C5" s="2"/>
      </tp>
    </main>
    <main first="rtdsrv_7d9a8f241bd144b387e5b4dd0baa62db">
      <tp>
        <v>4</v>
        <stp/>
        <stp>fcdad46e-eba8-43ee-a53e-8313ceeb5deb</stp>
        <tr r="C6" s="1"/>
      </tp>
      <tp>
        <v>4</v>
        <stp/>
        <stp>0bff2e85-4712-4900-bd26-71d8ce370014</stp>
        <tr r="C74" s="1"/>
      </tp>
    </main>
    <main first="rtdsrv_7d9a8f241bd144b387e5b4dd0baa62db">
      <tp>
        <v>4</v>
        <stp/>
        <stp>10761c6f-0abc-46c4-81f2-6fd5a67ae44f</stp>
        <tr r="G5" s="2"/>
      </tp>
    </main>
    <main first="rtdsrv_7d9a8f241bd144b387e5b4dd0baa62db">
      <tp>
        <v>4</v>
        <stp/>
        <stp>e4f6aa60-87e2-4870-a15a-f8a250abb521</stp>
        <tr r="C84" s="1"/>
      </tp>
    </main>
    <main first="rtdsrv_7d9a8f241bd144b387e5b4dd0baa62db">
      <tp>
        <v>4</v>
        <stp/>
        <stp>7b6924c6-d965-4409-8f93-57d38da19404</stp>
        <tr r="D4" s="2"/>
      </tp>
      <tp>
        <v>4</v>
        <stp/>
        <stp>1395aab4-64e0-4fea-bb2f-824d8ab9011f</stp>
        <tr r="G6" s="2"/>
      </tp>
      <tp>
        <v>4</v>
        <stp/>
        <stp>e182e871-2d94-46a0-9b04-d9536a657619</stp>
        <tr r="C59" s="1"/>
      </tp>
    </main>
    <main first="rtdsrv_7d9a8f241bd144b387e5b4dd0baa62db">
      <tp>
        <v>4</v>
        <stp/>
        <stp>76621f8d-903a-43f7-8cd1-1e8a380c02e8</stp>
        <tr r="C17" s="1"/>
      </tp>
    </main>
    <main first="rtdsrv_7d9a8f241bd144b387e5b4dd0baa62db">
      <tp>
        <v>4</v>
        <stp/>
        <stp>dafd345b-020b-4486-ba50-1df51ad59786</stp>
        <tr r="C44" s="1"/>
      </tp>
      <tp>
        <v>4</v>
        <stp/>
        <stp>fd055953-977e-4c84-b126-7b997012add5</stp>
        <tr r="B100" s="1"/>
      </tp>
      <tp>
        <v>4</v>
        <stp/>
        <stp>de946464-489d-404b-b55e-9787fd3ff57a</stp>
        <tr r="C2" s="1"/>
      </tp>
      <tp>
        <v>4</v>
        <stp/>
        <stp>db5c16a8-9427-4b7c-83a7-69861142735d</stp>
        <tr r="C83" s="1"/>
      </tp>
    </main>
    <main first="rtdsrv_7d9a8f241bd144b387e5b4dd0baa62db">
      <tp>
        <v>4</v>
        <stp/>
        <stp>9045eed2-abce-4aed-9fc2-c712fec8b56f</stp>
        <tr r="C68" s="1"/>
      </tp>
      <tp>
        <v>4</v>
        <stp/>
        <stp>9c8e3795-6dd3-4079-b619-e05e1c4b1be2</stp>
        <tr r="J4" s="2"/>
      </tp>
      <tp>
        <v>4</v>
        <stp/>
        <stp>65504dff-9af4-4e3d-9726-cb8444978386</stp>
        <tr r="K3" s="2"/>
      </tp>
      <tp>
        <v>4</v>
        <stp/>
        <stp>a8c18052-a8e2-49ae-beec-d2cd384ad8f8</stp>
        <tr r="C27" s="1"/>
      </tp>
    </main>
    <main first="rtdsrv_7d9a8f241bd144b387e5b4dd0baa62db">
      <tp>
        <v>4</v>
        <stp/>
        <stp>b56979c4-6edd-40bd-8a87-f7c2c2a2f84a</stp>
        <tr r="J7" s="2"/>
      </tp>
    </main>
    <main first="rtdsrv_7d9a8f241bd144b387e5b4dd0baa62db">
      <tp>
        <v>4</v>
        <stp/>
        <stp>a20ad561-f12c-48c8-b3cc-10ea00ae2a0d</stp>
        <tr r="C36" s="1"/>
      </tp>
    </main>
    <main first="rtdsrv_7d9a8f241bd144b387e5b4dd0baa62db">
      <tp>
        <v>4</v>
        <stp/>
        <stp>090a5c8a-6994-4492-ae34-a73cc63777bb</stp>
        <tr r="C67" s="1"/>
      </tp>
      <tp>
        <v>4</v>
        <stp/>
        <stp>30556fee-6df9-4085-ab83-cc3857f53b73</stp>
        <tr r="C92" s="1"/>
      </tp>
    </main>
    <main first="rtdsrv_7d9a8f241bd144b387e5b4dd0baa62db">
      <tp>
        <v>4</v>
        <stp/>
        <stp>0c9244b5-0143-4372-9d20-fe6c1a7a99dc</stp>
        <tr r="B7" s="2"/>
      </tp>
    </main>
    <main first="rtdsrv_7d9a8f241bd144b387e5b4dd0baa62db">
      <tp>
        <v>4</v>
        <stp/>
        <stp>af146533-58d5-46df-afa4-a117b2b508a6</stp>
        <tr r="F6" s="2"/>
      </tp>
    </main>
    <main first="rtdsrv_7d9a8f241bd144b387e5b4dd0baa62db">
      <tp>
        <v>4</v>
        <stp/>
        <stp>456dcb32-bab1-4459-8748-328bf6649f90</stp>
        <tr r="C56" s="1"/>
      </tp>
      <tp>
        <v>4</v>
        <stp/>
        <stp>97ed092c-c0aa-41fe-bd5d-bb84611ce4b8</stp>
        <tr r="E4" s="2"/>
      </tp>
    </main>
    <main first="rtdsrv_7d9a8f241bd144b387e5b4dd0baa62db">
      <tp>
        <v>4</v>
        <stp/>
        <stp>d6b8a6e6-571d-4630-800a-49a71e3003e7</stp>
        <tr r="B98" s="1"/>
      </tp>
    </main>
    <main first="rtdsrv_7d9a8f241bd144b387e5b4dd0baa62db">
      <tp>
        <v>4</v>
        <stp/>
        <stp>1ae783a8-a153-45f2-89b3-89ee903403e3</stp>
        <tr r="D7" s="2"/>
      </tp>
      <tp>
        <v>4</v>
        <stp/>
        <stp>7d3db502-f123-4f0a-b559-c6484428c8fc</stp>
        <tr r="I8" s="2"/>
      </tp>
    </main>
    <main first="rtdsrv_7d9a8f241bd144b387e5b4dd0baa62db">
      <tp>
        <v>4</v>
        <stp/>
        <stp>ee6e94b8-b195-4929-94f8-5b698c16c43c</stp>
        <tr r="B3" s="2"/>
      </tp>
    </main>
    <main first="rtdsrv_7d9a8f241bd144b387e5b4dd0baa62db">
      <tp>
        <v>4</v>
        <stp/>
        <stp>09fa27b0-2952-4d44-bebc-4c7f333f2e00</stp>
        <tr r="C40" s="1"/>
      </tp>
      <tp>
        <v>4</v>
        <stp/>
        <stp>2bdaa25e-194d-4b24-94b3-f8b614793df5</stp>
        <tr r="B99" s="1"/>
      </tp>
    </main>
    <main first="rtdsrv_7d9a8f241bd144b387e5b4dd0baa62db">
      <tp>
        <v>4</v>
        <stp/>
        <stp>ca3a1866-6e60-4e06-bf58-34ec07bfd021</stp>
        <tr r="C13" s="1"/>
      </tp>
      <tp>
        <v>4</v>
        <stp/>
        <stp>864af937-ee06-4fa5-9af9-a1b1b3e18d04</stp>
        <tr r="H5" s="2"/>
      </tp>
    </main>
    <main first="rtdsrv_7d9a8f241bd144b387e5b4dd0baa62db">
      <tp>
        <v>4</v>
        <stp/>
        <stp>0d085305-e8c7-4630-9178-bb16196681a4</stp>
        <tr r="C94" s="1"/>
      </tp>
      <tp>
        <v>4</v>
        <stp/>
        <stp>a99cbb2b-090a-4e45-83b4-82cc2389cb9c</stp>
        <tr r="D8" s="2"/>
      </tp>
      <tp>
        <v>4</v>
        <stp/>
        <stp>fe0026f1-b997-4f6e-b711-38ca82c0a1e6</stp>
        <tr r="C25" s="1"/>
      </tp>
      <tp>
        <v>4</v>
        <stp/>
        <stp>a32e8fa0-f406-4522-ba9e-cb83d6507215</stp>
        <tr r="C22" s="1"/>
      </tp>
      <tp>
        <v>4</v>
        <stp/>
        <stp>dd8c1398-0a07-444e-a581-9ae24009d580</stp>
        <tr r="C96" s="1"/>
      </tp>
      <tp>
        <v>4</v>
        <stp/>
        <stp>13759283-52d9-4a6c-b342-898eaea5dae1</stp>
        <tr r="G7" s="2"/>
      </tp>
      <tp>
        <v>4</v>
        <stp/>
        <stp>24c98bd4-8368-4247-ada5-a6dbbb18d2e8</stp>
        <tr r="C37" s="1"/>
      </tp>
      <tp>
        <v>4</v>
        <stp/>
        <stp>4168da12-8d5c-4de2-80b5-4af72509d20a</stp>
        <tr r="C65" s="1"/>
      </tp>
    </main>
    <main first="rtdsrv_7d9a8f241bd144b387e5b4dd0baa62db">
      <tp>
        <v>4</v>
        <stp/>
        <stp>80fbb7d9-700f-4500-b31c-ada788814000</stp>
        <tr r="C4" s="2"/>
      </tp>
      <tp>
        <v>4</v>
        <stp/>
        <stp>bd6b48af-91e9-4303-abfc-881207a82bd8</stp>
        <tr r="I5" s="2"/>
      </tp>
      <tp>
        <v>4</v>
        <stp/>
        <stp>7ceb79e3-3d8a-4ead-9b3b-cf6ac2bf57f1</stp>
        <tr r="I7" s="2"/>
      </tp>
      <tp>
        <v>4</v>
        <stp/>
        <stp>c9a23d35-cf62-4bf4-9f69-26c56b30e503</stp>
        <tr r="C90" s="1"/>
      </tp>
    </main>
    <main first="rtdsrv_7d9a8f241bd144b387e5b4dd0baa62db">
      <tp>
        <v>4</v>
        <stp/>
        <stp>c3090a97-548c-4853-b19a-0c4a1dfd0627</stp>
        <tr r="C3" s="2"/>
      </tp>
      <tp>
        <v>4</v>
        <stp/>
        <stp>7b9d3c3d-c177-4221-a19c-e5933bf13a2c</stp>
        <tr r="I3" s="2"/>
      </tp>
    </main>
    <main first="rtdsrv_7d9a8f241bd144b387e5b4dd0baa62db">
      <tp>
        <v>4</v>
        <stp/>
        <stp>7987c062-19be-4b0a-a7ce-3cf3bddd8a2f</stp>
        <tr r="C20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9460-81FC-4BC2-B92D-65FDD83E0350}">
  <dimension ref="B1:D16"/>
  <sheetViews>
    <sheetView workbookViewId="0"/>
  </sheetViews>
  <sheetFormatPr defaultRowHeight="14.5" x14ac:dyDescent="0.35"/>
  <cols>
    <col min="2" max="2" width="11.81640625" style="8" customWidth="1"/>
    <col min="3" max="3" width="20.6328125" style="8" customWidth="1"/>
    <col min="4" max="4" width="54.6328125" bestFit="1" customWidth="1"/>
  </cols>
  <sheetData>
    <row r="1" spans="2:4" s="1" customFormat="1" x14ac:dyDescent="0.35">
      <c r="B1" s="2" t="s">
        <v>0</v>
      </c>
      <c r="C1" s="2" t="s">
        <v>17</v>
      </c>
    </row>
    <row r="2" spans="2:4" x14ac:dyDescent="0.35">
      <c r="B2" s="9"/>
      <c r="C2" s="9"/>
      <c r="D2" t="str" cm="1">
        <f t="array" ref="D2">_xll.YahooQuote()</f>
        <v>YahooXL, Version=0.3.0.0, Culture=neutral, PublicKeyToken=null</v>
      </c>
    </row>
    <row r="3" spans="2:4" x14ac:dyDescent="0.35">
      <c r="B3" s="9"/>
      <c r="C3" s="9"/>
      <c r="D3" t="str" cm="1">
        <f t="array" ref="D3">_xll.YahooQuote("")</f>
        <v>YahooXL, Version=0.3.0.0, Culture=neutral, PublicKeyToken=null</v>
      </c>
    </row>
    <row r="4" spans="2:4" x14ac:dyDescent="0.35">
      <c r="B4" s="9"/>
      <c r="C4" s="9"/>
      <c r="D4" t="str" cm="1">
        <f t="array" ref="D4">_xll.YahooQuote("","")</f>
        <v>YahooXL, Version=0.3.0.0, Culture=neutral, PublicKeyToken=null</v>
      </c>
    </row>
    <row r="5" spans="2:4" x14ac:dyDescent="0.35">
      <c r="B5" s="9"/>
      <c r="C5" s="9" t="s">
        <v>18</v>
      </c>
      <c r="D5" t="str" cm="1">
        <f t="array" ref="D5">_xll.YahooQuote(B5,C5)</f>
        <v>symbol</v>
      </c>
    </row>
    <row r="6" spans="2:4" x14ac:dyDescent="0.35">
      <c r="B6" s="9"/>
      <c r="C6" s="9" t="s">
        <v>0</v>
      </c>
      <c r="D6" t="str" cm="1">
        <f t="array" ref="D6">_xll.YahooQuote(B6,C6)</f>
        <v>Symbol</v>
      </c>
    </row>
    <row r="7" spans="2:4" x14ac:dyDescent="0.35">
      <c r="B7" s="9"/>
      <c r="C7" s="9" t="s">
        <v>21</v>
      </c>
      <c r="D7" t="str" cm="1">
        <f t="array" ref="D7">_xll.YahooQuote(B7,C7)</f>
        <v>YahooXL: Unknown property.</v>
      </c>
    </row>
    <row r="8" spans="2:4" x14ac:dyDescent="0.35">
      <c r="B8" s="9"/>
      <c r="C8" s="9">
        <v>0</v>
      </c>
      <c r="D8" t="str" cm="1">
        <f t="array" ref="D8">_xll.YahooQuote(B8,C8)</f>
        <v>Symbol</v>
      </c>
    </row>
    <row r="9" spans="2:4" x14ac:dyDescent="0.35">
      <c r="B9" s="9"/>
      <c r="C9" s="9">
        <v>500</v>
      </c>
      <c r="D9" t="str" cm="1">
        <f t="array" ref="D9">_xll.YahooQuote(B9,C9)</f>
        <v>YahooXL: Invalid property index.</v>
      </c>
    </row>
    <row r="10" spans="2:4" x14ac:dyDescent="0.35">
      <c r="B10" s="9"/>
      <c r="C10" s="9">
        <v>-1</v>
      </c>
      <c r="D10" t="str" cm="1">
        <f t="array" ref="D10">_xll.YahooQuote(B10,C10)</f>
        <v>YahooXL: Invalid property index.</v>
      </c>
    </row>
    <row r="11" spans="2:4" x14ac:dyDescent="0.35">
      <c r="B11" s="9" t="s">
        <v>19</v>
      </c>
      <c r="C11" s="9"/>
      <c r="D11" t="str" cm="1">
        <f t="array" ref="D11">_xll.YahooQuote(B11,C11)</f>
        <v>YahooXL: symbol not found: "badSymbol".</v>
      </c>
    </row>
    <row r="12" spans="2:4" x14ac:dyDescent="0.35">
      <c r="B12" s="9" t="s">
        <v>20</v>
      </c>
      <c r="C12" s="9"/>
      <c r="D12" s="10" cm="1">
        <f t="array" ref="D12">_xll.YahooQuote(B12,C12)</f>
        <v>148.97</v>
      </c>
    </row>
    <row r="13" spans="2:4" x14ac:dyDescent="0.35">
      <c r="B13" s="9" t="s">
        <v>20</v>
      </c>
      <c r="C13" s="9" t="s">
        <v>11</v>
      </c>
      <c r="D13" s="10" t="str" cm="1">
        <f t="array" ref="D13">_xll.YahooQuote(B13,C13)</f>
        <v>International Business Machines Corporation</v>
      </c>
    </row>
    <row r="14" spans="2:4" x14ac:dyDescent="0.35">
      <c r="B14" s="9" t="s">
        <v>19</v>
      </c>
      <c r="C14" s="9" t="s">
        <v>21</v>
      </c>
      <c r="D14" t="str" cm="1">
        <f t="array" ref="D14">_xll.YahooQuote(B14,C14)</f>
        <v>YahooXL: symbol not found: "badSymbol".</v>
      </c>
    </row>
    <row r="15" spans="2:4" x14ac:dyDescent="0.35">
      <c r="B15" s="9" t="s">
        <v>20</v>
      </c>
      <c r="C15" s="9" t="s">
        <v>21</v>
      </c>
      <c r="D15" t="str" cm="1">
        <f t="array" ref="D15">_xll.YahooQuote(B15,C15)</f>
        <v>YahooXL: Unknown propery.</v>
      </c>
    </row>
    <row r="16" spans="2:4" x14ac:dyDescent="0.35">
      <c r="B16" s="9"/>
      <c r="C16" s="9"/>
      <c r="D16" t="str" cm="1">
        <f t="array" ref="D16">_xll.YahooQuote(B16,C16)</f>
        <v>YahooXL, Version=0.3.0.0, Culture=neutral, PublicKeyToken=null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C1" sqref="C1"/>
    </sheetView>
  </sheetViews>
  <sheetFormatPr defaultRowHeight="14.5" x14ac:dyDescent="0.35"/>
  <cols>
    <col min="1" max="1" width="6.26953125" customWidth="1"/>
    <col min="2" max="2" width="31.7265625" customWidth="1"/>
    <col min="3" max="3" width="49.453125" style="8" customWidth="1"/>
    <col min="4" max="4" width="10.90625" style="8" customWidth="1"/>
    <col min="5" max="5" width="27.81640625" bestFit="1" customWidth="1"/>
    <col min="6" max="6" width="20.54296875" customWidth="1"/>
  </cols>
  <sheetData>
    <row r="1" spans="1:4" x14ac:dyDescent="0.35">
      <c r="B1" s="9" t="s">
        <v>15</v>
      </c>
      <c r="C1" s="9" t="s">
        <v>15</v>
      </c>
      <c r="D1" s="2" t="s">
        <v>16</v>
      </c>
    </row>
    <row r="2" spans="1:4" x14ac:dyDescent="0.35">
      <c r="A2">
        <v>0</v>
      </c>
      <c r="B2" t="str">
        <f>+_xll.YahooQuote(B$1,$A2)</f>
        <v>Symbol</v>
      </c>
      <c r="C2" s="8" t="str">
        <f>+_xll.YahooQuote(C$1,$B2)</f>
        <v>MSFT</v>
      </c>
      <c r="D2" s="8">
        <f>TYPE(C2)</f>
        <v>2</v>
      </c>
    </row>
    <row r="3" spans="1:4" x14ac:dyDescent="0.35">
      <c r="A3">
        <f t="shared" ref="A3:A68" si="0">+A2+1</f>
        <v>1</v>
      </c>
      <c r="B3" t="str">
        <f>+_xll.YahooQuote(B$1,$A3)</f>
        <v>ContractSymbol</v>
      </c>
      <c r="C3" s="8" t="str">
        <f>+_xll.YahooQuote(C$1,$B3)</f>
        <v/>
      </c>
      <c r="D3" s="8">
        <f>TYPE(C3)</f>
        <v>2</v>
      </c>
    </row>
    <row r="4" spans="1:4" x14ac:dyDescent="0.35">
      <c r="A4">
        <f t="shared" si="0"/>
        <v>2</v>
      </c>
      <c r="B4" t="str">
        <f>+_xll.YahooQuote(B$1,$A4)</f>
        <v>UnderlyingSymbol</v>
      </c>
      <c r="C4" s="8" t="str">
        <f>+_xll.YahooQuote(C$1,$B4)</f>
        <v/>
      </c>
      <c r="D4" s="8">
        <f t="shared" ref="D4:D67" si="1">TYPE(C4)</f>
        <v>2</v>
      </c>
    </row>
    <row r="5" spans="1:4" x14ac:dyDescent="0.35">
      <c r="A5">
        <f t="shared" si="0"/>
        <v>3</v>
      </c>
      <c r="B5" t="str">
        <f>+_xll.YahooQuote(B$1,$A5)</f>
        <v>UnderlyingExchangeSymbol</v>
      </c>
      <c r="C5" s="8" t="str">
        <f>+_xll.YahooQuote(C$1,$B5)</f>
        <v/>
      </c>
      <c r="D5" s="8">
        <f t="shared" si="1"/>
        <v>2</v>
      </c>
    </row>
    <row r="6" spans="1:4" x14ac:dyDescent="0.35">
      <c r="A6">
        <f t="shared" si="0"/>
        <v>4</v>
      </c>
      <c r="B6" t="str">
        <f>+_xll.YahooQuote(B$1,$A6)</f>
        <v>HeadSymbolAsString</v>
      </c>
      <c r="C6" s="8" t="str">
        <f>+_xll.YahooQuote(C$1,$B6)</f>
        <v/>
      </c>
      <c r="D6" s="8">
        <f t="shared" si="1"/>
        <v>2</v>
      </c>
    </row>
    <row r="7" spans="1:4" x14ac:dyDescent="0.35">
      <c r="A7">
        <f t="shared" si="0"/>
        <v>5</v>
      </c>
      <c r="B7" t="str">
        <f>+_xll.YahooQuote(B$1,$A7)</f>
        <v>Currency</v>
      </c>
      <c r="C7" s="8" t="str">
        <f>+_xll.YahooQuote(C$1,$B7)</f>
        <v>USD</v>
      </c>
      <c r="D7" s="8">
        <f t="shared" si="1"/>
        <v>2</v>
      </c>
    </row>
    <row r="8" spans="1:4" x14ac:dyDescent="0.35">
      <c r="A8">
        <f t="shared" si="0"/>
        <v>6</v>
      </c>
      <c r="B8" t="str">
        <f>+_xll.YahooQuote(B$1,$A8)</f>
        <v>FinancialCurrency</v>
      </c>
      <c r="C8" s="8" t="str">
        <f>+_xll.YahooQuote(C$1,$B8)</f>
        <v>USD</v>
      </c>
      <c r="D8" s="8">
        <f t="shared" si="1"/>
        <v>2</v>
      </c>
    </row>
    <row r="9" spans="1:4" x14ac:dyDescent="0.35">
      <c r="A9">
        <f t="shared" si="0"/>
        <v>7</v>
      </c>
      <c r="B9" t="str">
        <f>+_xll.YahooQuote(B$1,$A9)</f>
        <v>LongName</v>
      </c>
      <c r="C9" s="8" t="str">
        <f>+_xll.YahooQuote(C$1,$B9)</f>
        <v>Microsoft Corporation</v>
      </c>
      <c r="D9" s="8">
        <f t="shared" si="1"/>
        <v>2</v>
      </c>
    </row>
    <row r="10" spans="1:4" x14ac:dyDescent="0.35">
      <c r="A10">
        <f t="shared" si="0"/>
        <v>8</v>
      </c>
      <c r="B10" t="str">
        <f>+_xll.YahooQuote(B$1,$A10)</f>
        <v>ShortName</v>
      </c>
      <c r="C10" s="8" t="str">
        <f>+_xll.YahooQuote(C$1,$B10)</f>
        <v>Microsoft Corporation</v>
      </c>
      <c r="D10" s="8">
        <f t="shared" si="1"/>
        <v>2</v>
      </c>
    </row>
    <row r="11" spans="1:4" x14ac:dyDescent="0.35">
      <c r="A11">
        <f t="shared" si="0"/>
        <v>9</v>
      </c>
      <c r="B11" t="str">
        <f>+_xll.YahooQuote(B$1,$A11)</f>
        <v>Language</v>
      </c>
      <c r="C11" s="8" t="str">
        <f>+_xll.YahooQuote(C$1,$B11)</f>
        <v>en-US</v>
      </c>
      <c r="D11" s="8">
        <f t="shared" si="1"/>
        <v>2</v>
      </c>
    </row>
    <row r="12" spans="1:4" x14ac:dyDescent="0.35">
      <c r="A12">
        <f t="shared" si="0"/>
        <v>10</v>
      </c>
      <c r="B12" t="str">
        <f>+_xll.YahooQuote(B$1,$A12)</f>
        <v>QuoteType</v>
      </c>
      <c r="C12" s="8" t="str">
        <f>+_xll.YahooQuote(C$1,$B12)</f>
        <v>EQUITY</v>
      </c>
      <c r="D12" s="8">
        <f t="shared" si="1"/>
        <v>2</v>
      </c>
    </row>
    <row r="13" spans="1:4" x14ac:dyDescent="0.35">
      <c r="A13">
        <f t="shared" si="0"/>
        <v>11</v>
      </c>
      <c r="B13" t="str">
        <f>+_xll.YahooQuote(B$1,$A13)</f>
        <v>QuoteSourceName</v>
      </c>
      <c r="C13" s="8" t="str">
        <f>+_xll.YahooQuote(C$1,$B13)</f>
        <v>Nasdaq Real Time Price</v>
      </c>
      <c r="D13" s="8">
        <f t="shared" si="1"/>
        <v>2</v>
      </c>
    </row>
    <row r="14" spans="1:4" x14ac:dyDescent="0.35">
      <c r="A14">
        <f t="shared" si="0"/>
        <v>12</v>
      </c>
      <c r="B14" t="str">
        <f>+_xll.YahooQuote(B$1,$A14)</f>
        <v>DisplayName</v>
      </c>
      <c r="C14" s="8" t="str">
        <f>+_xll.YahooQuote(C$1,$B14)</f>
        <v>Microsoft</v>
      </c>
      <c r="D14" s="8">
        <f t="shared" si="1"/>
        <v>2</v>
      </c>
    </row>
    <row r="15" spans="1:4" x14ac:dyDescent="0.35">
      <c r="A15">
        <f t="shared" si="0"/>
        <v>13</v>
      </c>
      <c r="B15" t="str">
        <f>+_xll.YahooQuote(B$1,$A15)</f>
        <v>TypeDisp</v>
      </c>
      <c r="C15" s="8" t="str">
        <f>+_xll.YahooQuote(C$1,$B15)</f>
        <v>Equity</v>
      </c>
      <c r="D15" s="8">
        <f t="shared" si="1"/>
        <v>2</v>
      </c>
    </row>
    <row r="16" spans="1:4" x14ac:dyDescent="0.35">
      <c r="A16">
        <f t="shared" si="0"/>
        <v>14</v>
      </c>
      <c r="B16" t="str">
        <f>+_xll.YahooQuote(B$1,$A16)</f>
        <v>Region</v>
      </c>
      <c r="C16" s="8" t="str">
        <f>+_xll.YahooQuote(C$1,$B16)</f>
        <v>US</v>
      </c>
      <c r="D16" s="8">
        <f t="shared" si="1"/>
        <v>2</v>
      </c>
    </row>
    <row r="17" spans="1:4" x14ac:dyDescent="0.35">
      <c r="A17">
        <f t="shared" si="0"/>
        <v>15</v>
      </c>
      <c r="B17" t="str">
        <f>+_xll.YahooQuote(B$1,$A17)</f>
        <v>Tradeable</v>
      </c>
      <c r="C17" s="8" t="b">
        <f>+_xll.YahooQuote(C$1,$B17)</f>
        <v>0</v>
      </c>
      <c r="D17" s="8">
        <f t="shared" si="1"/>
        <v>4</v>
      </c>
    </row>
    <row r="18" spans="1:4" x14ac:dyDescent="0.35">
      <c r="A18">
        <f t="shared" si="0"/>
        <v>16</v>
      </c>
      <c r="B18" t="str">
        <f>+_xll.YahooQuote(B$1,$A18)</f>
        <v>CryptoTradeable</v>
      </c>
      <c r="C18" s="8" t="b">
        <f>+_xll.YahooQuote(C$1,$B18)</f>
        <v>0</v>
      </c>
      <c r="D18" s="8">
        <f t="shared" si="1"/>
        <v>4</v>
      </c>
    </row>
    <row r="19" spans="1:4" x14ac:dyDescent="0.35">
      <c r="A19">
        <f t="shared" si="0"/>
        <v>17</v>
      </c>
      <c r="B19" t="str">
        <f>+_xll.YahooQuote(B$1,$A19)</f>
        <v>Triggerable</v>
      </c>
      <c r="C19" s="8" t="b">
        <f>+_xll.YahooQuote(C$1,$B19)</f>
        <v>1</v>
      </c>
      <c r="D19" s="8">
        <f t="shared" si="1"/>
        <v>4</v>
      </c>
    </row>
    <row r="20" spans="1:4" x14ac:dyDescent="0.35">
      <c r="A20">
        <f t="shared" si="0"/>
        <v>18</v>
      </c>
      <c r="B20" t="str">
        <f>+_xll.YahooQuote(B$1,$A20)</f>
        <v>EsgPopulated</v>
      </c>
      <c r="C20" s="8" t="b">
        <f>+_xll.YahooQuote(C$1,$B20)</f>
        <v>0</v>
      </c>
      <c r="D20" s="8">
        <f t="shared" si="1"/>
        <v>4</v>
      </c>
    </row>
    <row r="21" spans="1:4" x14ac:dyDescent="0.35">
      <c r="A21">
        <f t="shared" si="0"/>
        <v>19</v>
      </c>
      <c r="B21" t="str">
        <f>+_xll.YahooQuote(B$1,$A21)</f>
        <v>MessageBoardId</v>
      </c>
      <c r="C21" s="8" t="str">
        <f>+_xll.YahooQuote(C$1,$B21)</f>
        <v>finmb_21835</v>
      </c>
      <c r="D21" s="8">
        <f t="shared" si="1"/>
        <v>2</v>
      </c>
    </row>
    <row r="22" spans="1:4" x14ac:dyDescent="0.35">
      <c r="A22">
        <f t="shared" si="0"/>
        <v>20</v>
      </c>
      <c r="B22" t="str">
        <f>+_xll.YahooQuote(B$1,$A22)</f>
        <v>PriceHint</v>
      </c>
      <c r="C22" s="8">
        <f>+_xll.YahooQuote(C$1,$B22)</f>
        <v>2</v>
      </c>
      <c r="D22" s="8">
        <f t="shared" si="1"/>
        <v>1</v>
      </c>
    </row>
    <row r="23" spans="1:4" x14ac:dyDescent="0.35">
      <c r="A23">
        <f t="shared" si="0"/>
        <v>21</v>
      </c>
      <c r="B23" t="str">
        <f>+_xll.YahooQuote(B$1,$A23)</f>
        <v>SourceInterval</v>
      </c>
      <c r="C23" s="8">
        <f>+_xll.YahooQuote(C$1,$B23)</f>
        <v>15</v>
      </c>
      <c r="D23" s="8">
        <f t="shared" si="1"/>
        <v>1</v>
      </c>
    </row>
    <row r="24" spans="1:4" x14ac:dyDescent="0.35">
      <c r="A24">
        <f t="shared" si="0"/>
        <v>22</v>
      </c>
      <c r="B24" t="str">
        <f>+_xll.YahooQuote(B$1,$A24)</f>
        <v>Market</v>
      </c>
      <c r="C24" s="8" t="str">
        <f>+_xll.YahooQuote(C$1,$B24)</f>
        <v>us_market</v>
      </c>
      <c r="D24" s="8">
        <f t="shared" si="1"/>
        <v>2</v>
      </c>
    </row>
    <row r="25" spans="1:4" x14ac:dyDescent="0.35">
      <c r="A25">
        <f t="shared" si="0"/>
        <v>23</v>
      </c>
      <c r="B25" t="str">
        <f>+_xll.YahooQuote(B$1,$A25)</f>
        <v>MarketState</v>
      </c>
      <c r="C25" s="8" t="str">
        <f>+_xll.YahooQuote(C$1,$B25)</f>
        <v>PRE</v>
      </c>
      <c r="D25" s="8">
        <f t="shared" si="1"/>
        <v>2</v>
      </c>
    </row>
    <row r="26" spans="1:4" x14ac:dyDescent="0.35">
      <c r="A26">
        <f t="shared" si="0"/>
        <v>24</v>
      </c>
      <c r="B26" t="str">
        <f>+_xll.YahooQuote(B$1,$A26)</f>
        <v>MarketCap</v>
      </c>
      <c r="C26" s="8">
        <f>+_xll.YahooQuote(C$1,$B26)</f>
        <v>2649823641600</v>
      </c>
      <c r="D26" s="8">
        <f t="shared" si="1"/>
        <v>1</v>
      </c>
    </row>
    <row r="27" spans="1:4" x14ac:dyDescent="0.35">
      <c r="A27">
        <f t="shared" si="0"/>
        <v>25</v>
      </c>
      <c r="B27" t="str">
        <f>+_xll.YahooQuote(B$1,$A27)</f>
        <v>SharesOutstanding</v>
      </c>
      <c r="C27" s="8">
        <f>+_xll.YahooQuote(C$1,$B27)</f>
        <v>7432260096</v>
      </c>
      <c r="D27" s="8">
        <f t="shared" si="1"/>
        <v>1</v>
      </c>
    </row>
    <row r="28" spans="1:4" x14ac:dyDescent="0.35">
      <c r="A28">
        <f t="shared" si="0"/>
        <v>26</v>
      </c>
      <c r="B28" t="str">
        <f>+_xll.YahooQuote(B$1,$A28)</f>
        <v>OpenInterest</v>
      </c>
      <c r="C28" s="8" t="str">
        <f>+_xll.YahooQuote(C$1,$B28)</f>
        <v/>
      </c>
      <c r="D28" s="8">
        <f t="shared" si="1"/>
        <v>2</v>
      </c>
    </row>
    <row r="29" spans="1:4" x14ac:dyDescent="0.35">
      <c r="A29">
        <f t="shared" si="0"/>
        <v>27</v>
      </c>
      <c r="B29" t="str">
        <f>+_xll.YahooQuote(B$1,$A29)</f>
        <v>Bid</v>
      </c>
      <c r="C29" s="8">
        <f>+_xll.YahooQuote(C$1,$B29)</f>
        <v>0</v>
      </c>
      <c r="D29" s="8">
        <f t="shared" si="1"/>
        <v>1</v>
      </c>
    </row>
    <row r="30" spans="1:4" x14ac:dyDescent="0.35">
      <c r="A30">
        <f t="shared" si="0"/>
        <v>28</v>
      </c>
      <c r="B30" t="str">
        <f>+_xll.YahooQuote(B$1,$A30)</f>
        <v>Ask</v>
      </c>
      <c r="C30" s="8">
        <f>+_xll.YahooQuote(C$1,$B30)</f>
        <v>0</v>
      </c>
      <c r="D30" s="8">
        <f t="shared" si="1"/>
        <v>1</v>
      </c>
    </row>
    <row r="31" spans="1:4" x14ac:dyDescent="0.35">
      <c r="A31">
        <f t="shared" si="0"/>
        <v>29</v>
      </c>
      <c r="B31" t="str">
        <f>+_xll.YahooQuote(B$1,$A31)</f>
        <v>BidSize</v>
      </c>
      <c r="C31" s="8">
        <f>+_xll.YahooQuote(C$1,$B31)</f>
        <v>12</v>
      </c>
      <c r="D31" s="8">
        <f t="shared" si="1"/>
        <v>1</v>
      </c>
    </row>
    <row r="32" spans="1:4" x14ac:dyDescent="0.35">
      <c r="A32">
        <f t="shared" si="0"/>
        <v>30</v>
      </c>
      <c r="B32" t="str">
        <f>+_xll.YahooQuote(B$1,$A32)</f>
        <v>AskSize</v>
      </c>
      <c r="C32" s="8">
        <f>+_xll.YahooQuote(C$1,$B32)</f>
        <v>9</v>
      </c>
      <c r="D32" s="8">
        <f t="shared" si="1"/>
        <v>1</v>
      </c>
    </row>
    <row r="33" spans="1:7" x14ac:dyDescent="0.35">
      <c r="A33">
        <f t="shared" si="0"/>
        <v>31</v>
      </c>
      <c r="B33" s="1" t="str">
        <f>+_xll.YahooQuote(B$1,$A33)</f>
        <v>RegularMarketTimeSeconds</v>
      </c>
      <c r="C33" s="8">
        <f>+_xll.YahooQuote(C$1,$B33)</f>
        <v>1699304401</v>
      </c>
      <c r="D33" s="8">
        <f t="shared" si="1"/>
        <v>1</v>
      </c>
      <c r="E33" s="11" cm="1">
        <f t="array" ref="E33">_xll.UnixSecondsToDateTime(C33,C$57)</f>
        <v>45236.666678240741</v>
      </c>
      <c r="F33" s="12">
        <f>E33</f>
        <v>45236.666678240741</v>
      </c>
      <c r="G33" t="s">
        <v>22</v>
      </c>
    </row>
    <row r="34" spans="1:7" x14ac:dyDescent="0.35">
      <c r="A34">
        <f t="shared" si="0"/>
        <v>32</v>
      </c>
      <c r="B34" t="str">
        <f>+_xll.YahooQuote(B$1,$A34)</f>
        <v>RegularMarketPrice</v>
      </c>
      <c r="C34" s="8">
        <f>+_xll.YahooQuote(C$1,$B34)</f>
        <v>356.53</v>
      </c>
      <c r="D34" s="8">
        <f t="shared" si="1"/>
        <v>1</v>
      </c>
      <c r="E34" s="11"/>
      <c r="F34" s="11"/>
    </row>
    <row r="35" spans="1:7" x14ac:dyDescent="0.35">
      <c r="A35">
        <f t="shared" si="0"/>
        <v>33</v>
      </c>
      <c r="B35" t="str">
        <f>+_xll.YahooQuote(B$1,$A35)</f>
        <v>RegularMarketOpen</v>
      </c>
      <c r="C35" s="8">
        <f>+_xll.YahooQuote(C$1,$B35)</f>
        <v>353.45</v>
      </c>
      <c r="D35" s="8">
        <f t="shared" si="1"/>
        <v>1</v>
      </c>
      <c r="E35" s="11"/>
      <c r="F35" s="11"/>
    </row>
    <row r="36" spans="1:7" x14ac:dyDescent="0.35">
      <c r="A36">
        <f t="shared" si="0"/>
        <v>34</v>
      </c>
      <c r="B36" t="str">
        <f>+_xll.YahooQuote(B$1,$A36)</f>
        <v>RegularMarketPreviousClose</v>
      </c>
      <c r="C36" s="8">
        <f>+_xll.YahooQuote(C$1,$B36)</f>
        <v>352.8</v>
      </c>
      <c r="D36" s="8">
        <f t="shared" si="1"/>
        <v>1</v>
      </c>
      <c r="E36" s="11"/>
      <c r="F36" s="11"/>
    </row>
    <row r="37" spans="1:7" x14ac:dyDescent="0.35">
      <c r="A37">
        <f t="shared" si="0"/>
        <v>35</v>
      </c>
      <c r="B37" t="str">
        <f>+_xll.YahooQuote(B$1,$A37)</f>
        <v>RegularMarketChange</v>
      </c>
      <c r="C37" s="8">
        <f>+_xll.YahooQuote(C$1,$B37)</f>
        <v>3.7300110000000002</v>
      </c>
      <c r="D37" s="8">
        <f t="shared" si="1"/>
        <v>1</v>
      </c>
    </row>
    <row r="38" spans="1:7" x14ac:dyDescent="0.35">
      <c r="A38">
        <f t="shared" si="0"/>
        <v>36</v>
      </c>
      <c r="B38" t="str">
        <f>+_xll.YahooQuote(B$1,$A38)</f>
        <v>RegularMarketChangePercent</v>
      </c>
      <c r="C38" s="8">
        <f>+_xll.YahooQuote(C$1,$B38)</f>
        <v>1.0572592999999999</v>
      </c>
      <c r="D38" s="8">
        <f t="shared" si="1"/>
        <v>1</v>
      </c>
    </row>
    <row r="39" spans="1:7" x14ac:dyDescent="0.35">
      <c r="A39">
        <f t="shared" si="0"/>
        <v>37</v>
      </c>
      <c r="B39" t="str">
        <f>+_xll.YahooQuote(B$1,$A39)</f>
        <v>RegularMarketDayHigh</v>
      </c>
      <c r="C39" s="8">
        <f>+_xll.YahooQuote(C$1,$B39)</f>
        <v>357.54</v>
      </c>
      <c r="D39" s="8">
        <f t="shared" si="1"/>
        <v>1</v>
      </c>
    </row>
    <row r="40" spans="1:7" x14ac:dyDescent="0.35">
      <c r="A40">
        <f t="shared" si="0"/>
        <v>38</v>
      </c>
      <c r="B40" t="str">
        <f>+_xll.YahooQuote(B$1,$A40)</f>
        <v>RegularMarketDayLow</v>
      </c>
      <c r="C40" s="8">
        <f>+_xll.YahooQuote(C$1,$B40)</f>
        <v>353.35</v>
      </c>
      <c r="D40" s="8">
        <f t="shared" si="1"/>
        <v>1</v>
      </c>
    </row>
    <row r="41" spans="1:7" x14ac:dyDescent="0.35">
      <c r="A41">
        <f t="shared" si="0"/>
        <v>39</v>
      </c>
      <c r="B41" t="str">
        <f>+_xll.YahooQuote(B$1,$A41)</f>
        <v>RegularMarketDayRange</v>
      </c>
      <c r="C41" s="8" t="str">
        <f>+_xll.YahooQuote(C$1,$B41)</f>
        <v>353.35 - 357.54</v>
      </c>
      <c r="D41" s="8">
        <f t="shared" si="1"/>
        <v>2</v>
      </c>
    </row>
    <row r="42" spans="1:7" x14ac:dyDescent="0.35">
      <c r="A42">
        <f t="shared" si="0"/>
        <v>40</v>
      </c>
      <c r="B42" t="str">
        <f>+_xll.YahooQuote(B$1,$A42)</f>
        <v>RegularMarketVolume</v>
      </c>
      <c r="C42" s="8">
        <f>+_xll.YahooQuote(C$1,$B42)</f>
        <v>23274525</v>
      </c>
      <c r="D42" s="8">
        <f t="shared" si="1"/>
        <v>1</v>
      </c>
    </row>
    <row r="43" spans="1:7" x14ac:dyDescent="0.35">
      <c r="A43">
        <f t="shared" si="0"/>
        <v>41</v>
      </c>
      <c r="B43" t="str">
        <f>+_xll.YahooQuote(B$1,$A43)</f>
        <v>AverageDailyVolume10Day</v>
      </c>
      <c r="C43" s="8">
        <f>+_xll.YahooQuote(C$1,$B43)</f>
        <v>29749140</v>
      </c>
      <c r="D43" s="8">
        <f t="shared" si="1"/>
        <v>1</v>
      </c>
    </row>
    <row r="44" spans="1:7" x14ac:dyDescent="0.35">
      <c r="A44">
        <f t="shared" si="0"/>
        <v>42</v>
      </c>
      <c r="B44" t="str">
        <f>+_xll.YahooQuote(B$1,$A44)</f>
        <v>AverageDailyVolume3Month</v>
      </c>
      <c r="C44" s="8">
        <f>+_xll.YahooQuote(C$1,$B44)</f>
        <v>22339352</v>
      </c>
      <c r="D44" s="8">
        <f t="shared" si="1"/>
        <v>1</v>
      </c>
    </row>
    <row r="45" spans="1:7" x14ac:dyDescent="0.35">
      <c r="A45">
        <f t="shared" si="0"/>
        <v>43</v>
      </c>
      <c r="B45" s="1" t="str">
        <f>+_xll.YahooQuote(B$1,$A45)</f>
        <v>PreMarketTimeSeconds</v>
      </c>
      <c r="C45" s="8">
        <f>+_xll.YahooQuote(C$1,$B45)</f>
        <v>1699356564</v>
      </c>
      <c r="D45" s="8">
        <f t="shared" si="1"/>
        <v>1</v>
      </c>
      <c r="E45" s="11" cm="1">
        <f t="array" ref="E45">_xll.UnixSecondsToDateTime(C45,C$57)</f>
        <v>45237.270416666666</v>
      </c>
      <c r="F45" s="12">
        <f>E45</f>
        <v>45237.270416666666</v>
      </c>
      <c r="G45" t="s">
        <v>22</v>
      </c>
    </row>
    <row r="46" spans="1:7" x14ac:dyDescent="0.35">
      <c r="A46">
        <f t="shared" si="0"/>
        <v>44</v>
      </c>
      <c r="B46" t="str">
        <f>+_xll.YahooQuote(B$1,$A46)</f>
        <v>PreMarketPrice</v>
      </c>
      <c r="C46" s="8">
        <f>+_xll.YahooQuote(C$1,$B46)</f>
        <v>357.18</v>
      </c>
      <c r="D46" s="8">
        <f t="shared" si="1"/>
        <v>1</v>
      </c>
      <c r="E46" s="11"/>
      <c r="F46" s="11"/>
    </row>
    <row r="47" spans="1:7" x14ac:dyDescent="0.35">
      <c r="A47">
        <f t="shared" si="0"/>
        <v>45</v>
      </c>
      <c r="B47" t="str">
        <f>+_xll.YahooQuote(B$1,$A47)</f>
        <v>PreMarketChange</v>
      </c>
      <c r="C47" s="8">
        <f>+_xll.YahooQuote(C$1,$B47)</f>
        <v>0.64999390000000001</v>
      </c>
      <c r="D47" s="8">
        <f t="shared" si="1"/>
        <v>1</v>
      </c>
      <c r="E47" s="11"/>
      <c r="F47" s="11"/>
    </row>
    <row r="48" spans="1:7" x14ac:dyDescent="0.35">
      <c r="A48">
        <f t="shared" si="0"/>
        <v>46</v>
      </c>
      <c r="B48" t="str">
        <f>+_xll.YahooQuote(B$1,$A48)</f>
        <v>PreMarketChangePercent</v>
      </c>
      <c r="C48" s="8">
        <f>+_xll.YahooQuote(C$1,$B48)</f>
        <v>0.18231112999999999</v>
      </c>
      <c r="D48" s="8">
        <f t="shared" si="1"/>
        <v>1</v>
      </c>
    </row>
    <row r="49" spans="1:7" x14ac:dyDescent="0.35">
      <c r="A49">
        <f t="shared" si="0"/>
        <v>47</v>
      </c>
      <c r="B49" s="1" t="str">
        <f>+_xll.YahooQuote(B$1,$A49)</f>
        <v>PostMarketTimeSeconds</v>
      </c>
      <c r="C49" s="8">
        <f>+_xll.YahooQuote(C$1,$B49)</f>
        <v>0</v>
      </c>
      <c r="D49" s="8">
        <f t="shared" si="1"/>
        <v>1</v>
      </c>
      <c r="E49" s="11" t="str" cm="1">
        <f t="array" ref="E49">_xll.UnixSecondsToDateTime(C49,C$57)</f>
        <v>Invalid unixSeconds.</v>
      </c>
      <c r="F49" s="12" t="str">
        <f>E49</f>
        <v>Invalid unixSeconds.</v>
      </c>
      <c r="G49" t="s">
        <v>22</v>
      </c>
    </row>
    <row r="50" spans="1:7" x14ac:dyDescent="0.35">
      <c r="A50">
        <f t="shared" si="0"/>
        <v>48</v>
      </c>
      <c r="B50" t="str">
        <f>+_xll.YahooQuote(B$1,$A50)</f>
        <v>PostMarketPrice</v>
      </c>
      <c r="C50" s="8" t="str">
        <f>+_xll.YahooQuote(C$1,$B50)</f>
        <v/>
      </c>
      <c r="D50" s="8">
        <f t="shared" si="1"/>
        <v>2</v>
      </c>
    </row>
    <row r="51" spans="1:7" x14ac:dyDescent="0.35">
      <c r="A51">
        <f t="shared" si="0"/>
        <v>49</v>
      </c>
      <c r="B51" t="str">
        <f>+_xll.YahooQuote(B$1,$A51)</f>
        <v>PostMarketChange</v>
      </c>
      <c r="C51" s="8" t="str">
        <f>+_xll.YahooQuote(C$1,$B51)</f>
        <v/>
      </c>
      <c r="D51" s="8">
        <f t="shared" si="1"/>
        <v>2</v>
      </c>
      <c r="E51" s="11" t="str">
        <f>+C51</f>
        <v/>
      </c>
      <c r="F51" s="11"/>
    </row>
    <row r="52" spans="1:7" x14ac:dyDescent="0.35">
      <c r="A52">
        <f t="shared" si="0"/>
        <v>50</v>
      </c>
      <c r="B52" t="str">
        <f>+_xll.YahooQuote(B$1,$A52)</f>
        <v>PostMarketChangePercent</v>
      </c>
      <c r="C52" s="8" t="str">
        <f>+_xll.YahooQuote(C$1,$B52)</f>
        <v/>
      </c>
      <c r="D52" s="8">
        <f t="shared" si="1"/>
        <v>2</v>
      </c>
      <c r="E52" s="11"/>
      <c r="F52" s="11"/>
    </row>
    <row r="53" spans="1:7" x14ac:dyDescent="0.35">
      <c r="A53">
        <f t="shared" si="0"/>
        <v>51</v>
      </c>
      <c r="B53" t="str">
        <f>+_xll.YahooQuote(B$1,$A53)</f>
        <v>Exchange</v>
      </c>
      <c r="C53" s="8" t="str">
        <f>+_xll.YahooQuote(C$1,$B53)</f>
        <v>NMS</v>
      </c>
      <c r="D53" s="8">
        <f t="shared" si="1"/>
        <v>2</v>
      </c>
    </row>
    <row r="54" spans="1:7" x14ac:dyDescent="0.35">
      <c r="A54">
        <f t="shared" si="0"/>
        <v>52</v>
      </c>
      <c r="B54" t="str">
        <f>+_xll.YahooQuote(B$1,$A54)</f>
        <v>FullExchangeName</v>
      </c>
      <c r="C54" s="8" t="str">
        <f>+_xll.YahooQuote(C$1,$B54)</f>
        <v>NasdaqGS</v>
      </c>
      <c r="D54" s="8">
        <f t="shared" si="1"/>
        <v>2</v>
      </c>
    </row>
    <row r="55" spans="1:7" x14ac:dyDescent="0.35">
      <c r="A55">
        <f t="shared" si="0"/>
        <v>53</v>
      </c>
      <c r="B55" t="str">
        <f>+_xll.YahooQuote(B$1,$A55)</f>
        <v>ExchangeDataDelayedBy</v>
      </c>
      <c r="C55" s="8">
        <f>+_xll.YahooQuote(C$1,$B55)</f>
        <v>0</v>
      </c>
      <c r="D55" s="8">
        <f t="shared" si="1"/>
        <v>1</v>
      </c>
    </row>
    <row r="56" spans="1:7" x14ac:dyDescent="0.35">
      <c r="A56">
        <f t="shared" si="0"/>
        <v>54</v>
      </c>
      <c r="B56" t="str">
        <f>+_xll.YahooQuote(B$1,$A56)</f>
        <v>GmtOffSetMilliseconds</v>
      </c>
      <c r="C56" s="8">
        <f>+_xll.YahooQuote(C$1,$B56)</f>
        <v>-18000000</v>
      </c>
      <c r="D56" s="8">
        <f t="shared" si="1"/>
        <v>1</v>
      </c>
    </row>
    <row r="57" spans="1:7" x14ac:dyDescent="0.35">
      <c r="A57">
        <f t="shared" si="0"/>
        <v>55</v>
      </c>
      <c r="B57" t="str">
        <f>+_xll.YahooQuote(B$1,$A57)</f>
        <v>ExchangeTimezoneName</v>
      </c>
      <c r="C57" s="8" t="str">
        <f>+_xll.YahooQuote(C$1,$B57)</f>
        <v>America/New_York</v>
      </c>
      <c r="D57" s="8">
        <f t="shared" si="1"/>
        <v>2</v>
      </c>
    </row>
    <row r="58" spans="1:7" x14ac:dyDescent="0.35">
      <c r="A58">
        <f t="shared" si="0"/>
        <v>56</v>
      </c>
      <c r="B58" t="str">
        <f>+_xll.YahooQuote(B$1,$A58)</f>
        <v>ExchangeTimezoneShortName</v>
      </c>
      <c r="C58" s="8" t="str">
        <f>+_xll.YahooQuote(C$1,$B58)</f>
        <v>EST</v>
      </c>
      <c r="D58" s="8">
        <f t="shared" si="1"/>
        <v>2</v>
      </c>
    </row>
    <row r="59" spans="1:7" x14ac:dyDescent="0.35">
      <c r="A59">
        <f t="shared" si="0"/>
        <v>57</v>
      </c>
      <c r="B59" s="1" t="str">
        <f>+_xll.YahooQuote(B$1,$A59)</f>
        <v>FirstTradeDateMilliseconds</v>
      </c>
      <c r="C59" s="8">
        <f>+_xll.YahooQuote(C$1,$B59)</f>
        <v>511108200000</v>
      </c>
      <c r="D59" s="8">
        <f t="shared" si="1"/>
        <v>1</v>
      </c>
      <c r="E59" s="11" cm="1">
        <f t="array" ref="E59">_xll.UnixMillisecondsToDateTime(C59,C$57)</f>
        <v>31484.395833333332</v>
      </c>
      <c r="F59" s="12">
        <f t="shared" ref="F59:F60" si="2">E59</f>
        <v>31484.395833333332</v>
      </c>
      <c r="G59" t="s">
        <v>22</v>
      </c>
    </row>
    <row r="60" spans="1:7" x14ac:dyDescent="0.35">
      <c r="A60">
        <f t="shared" si="0"/>
        <v>58</v>
      </c>
      <c r="B60" s="1" t="str">
        <f>+_xll.YahooQuote(B$1,$A60)</f>
        <v>DividendDateSeconds</v>
      </c>
      <c r="C60" s="8">
        <f>+_xll.YahooQuote(C$1,$B60)</f>
        <v>1702512000</v>
      </c>
      <c r="D60" s="8">
        <f t="shared" si="1"/>
        <v>1</v>
      </c>
      <c r="E60" s="11" cm="1">
        <f t="array" ref="E60">_xll.UnixSecondsToDateTime(C60,"UTC")</f>
        <v>45274</v>
      </c>
      <c r="F60" s="12">
        <f t="shared" si="2"/>
        <v>45274</v>
      </c>
      <c r="G60" t="s">
        <v>24</v>
      </c>
    </row>
    <row r="61" spans="1:7" x14ac:dyDescent="0.35">
      <c r="A61">
        <f t="shared" si="0"/>
        <v>59</v>
      </c>
      <c r="B61" t="str">
        <f>+_xll.YahooQuote(B$1,$A61)</f>
        <v>DividendRate</v>
      </c>
      <c r="C61" s="8">
        <f>+_xll.YahooQuote(C$1,$B61)</f>
        <v>3</v>
      </c>
      <c r="D61" s="8">
        <f t="shared" si="1"/>
        <v>1</v>
      </c>
      <c r="E61" s="11"/>
      <c r="F61" s="11"/>
    </row>
    <row r="62" spans="1:7" x14ac:dyDescent="0.35">
      <c r="A62">
        <f t="shared" si="0"/>
        <v>60</v>
      </c>
      <c r="B62" t="str">
        <f>+_xll.YahooQuote(B$1,$A62)</f>
        <v>TrailingAnnualDividendRate</v>
      </c>
      <c r="C62" s="8">
        <f>+_xll.YahooQuote(C$1,$B62)</f>
        <v>2.79</v>
      </c>
      <c r="D62" s="8">
        <f t="shared" si="1"/>
        <v>1</v>
      </c>
      <c r="E62" s="11"/>
      <c r="F62" s="11"/>
    </row>
    <row r="63" spans="1:7" x14ac:dyDescent="0.35">
      <c r="A63">
        <f t="shared" si="0"/>
        <v>61</v>
      </c>
      <c r="B63" t="str">
        <f>+_xll.YahooQuote(B$1,$A63)</f>
        <v>DividendYield</v>
      </c>
      <c r="C63" s="8">
        <f>+_xll.YahooQuote(C$1,$B63)</f>
        <v>0.84</v>
      </c>
      <c r="D63" s="8">
        <f t="shared" si="1"/>
        <v>1</v>
      </c>
    </row>
    <row r="64" spans="1:7" x14ac:dyDescent="0.35">
      <c r="A64">
        <f t="shared" si="0"/>
        <v>62</v>
      </c>
      <c r="B64" t="str">
        <f>+_xll.YahooQuote(B$1,$A64)</f>
        <v>TrailingAnnualDividendYield</v>
      </c>
      <c r="C64" s="8">
        <f>+_xll.YahooQuote(C$1,$B64)</f>
        <v>7.9081640000000005E-3</v>
      </c>
      <c r="D64" s="8">
        <f t="shared" si="1"/>
        <v>1</v>
      </c>
    </row>
    <row r="65" spans="1:7" x14ac:dyDescent="0.35">
      <c r="A65">
        <f t="shared" si="0"/>
        <v>63</v>
      </c>
      <c r="B65" t="str">
        <f>+_xll.YahooQuote(B$1,$A65)</f>
        <v>PriceEpsCurrentYear</v>
      </c>
      <c r="C65" s="8">
        <f>+_xll.YahooQuote(C$1,$B65)</f>
        <v>34.447341999999999</v>
      </c>
      <c r="D65" s="8">
        <f t="shared" si="1"/>
        <v>1</v>
      </c>
    </row>
    <row r="66" spans="1:7" x14ac:dyDescent="0.35">
      <c r="A66">
        <f t="shared" si="0"/>
        <v>64</v>
      </c>
      <c r="B66" t="str">
        <f>+_xll.YahooQuote(B$1,$A66)</f>
        <v>EpsCurrentYear</v>
      </c>
      <c r="C66" s="8">
        <f>+_xll.YahooQuote(C$1,$B66)</f>
        <v>10.35</v>
      </c>
      <c r="D66" s="8">
        <f t="shared" si="1"/>
        <v>1</v>
      </c>
    </row>
    <row r="67" spans="1:7" x14ac:dyDescent="0.35">
      <c r="A67">
        <f t="shared" si="0"/>
        <v>65</v>
      </c>
      <c r="B67" t="str">
        <f>+_xll.YahooQuote(B$1,$A67)</f>
        <v>EpsForward</v>
      </c>
      <c r="C67" s="8">
        <f>+_xll.YahooQuote(C$1,$B67)</f>
        <v>11.92</v>
      </c>
      <c r="D67" s="8">
        <f t="shared" si="1"/>
        <v>1</v>
      </c>
    </row>
    <row r="68" spans="1:7" x14ac:dyDescent="0.35">
      <c r="A68">
        <f t="shared" si="0"/>
        <v>66</v>
      </c>
      <c r="B68" t="str">
        <f>+_xll.YahooQuote(B$1,$A68)</f>
        <v>EpsTrailingTwelveMonths</v>
      </c>
      <c r="C68" s="8">
        <f>+_xll.YahooQuote(C$1,$B68)</f>
        <v>10.3</v>
      </c>
      <c r="D68" s="8">
        <f t="shared" ref="D68:D101" si="3">TYPE(C68)</f>
        <v>1</v>
      </c>
    </row>
    <row r="69" spans="1:7" x14ac:dyDescent="0.35">
      <c r="A69">
        <f t="shared" ref="A69:A101" si="4">+A68+1</f>
        <v>67</v>
      </c>
      <c r="B69" s="1" t="str">
        <f>+_xll.YahooQuote(B$1,$A69)</f>
        <v>EarningsTimestamp</v>
      </c>
      <c r="C69" s="8">
        <f>+_xll.YahooQuote(C$1,$B69)</f>
        <v>1698183000</v>
      </c>
      <c r="D69" s="8">
        <f t="shared" si="3"/>
        <v>1</v>
      </c>
      <c r="E69" s="11" cm="1">
        <f t="array" ref="E69">_xll.UnixSecondsToDateTime(C69,$C$57)</f>
        <v>45223.729166666664</v>
      </c>
      <c r="F69" s="12">
        <f t="shared" ref="F69:F73" si="5">E69</f>
        <v>45223.729166666664</v>
      </c>
      <c r="G69" t="s">
        <v>23</v>
      </c>
    </row>
    <row r="70" spans="1:7" x14ac:dyDescent="0.35">
      <c r="A70">
        <f t="shared" si="4"/>
        <v>68</v>
      </c>
      <c r="B70" s="1" t="str">
        <f>+_xll.YahooQuote(B$1,$A70)</f>
        <v>EarningsTimestampStart</v>
      </c>
      <c r="C70" s="8">
        <f>+_xll.YahooQuote(C$1,$B70)</f>
        <v>1705921140</v>
      </c>
      <c r="D70" s="8">
        <f t="shared" si="3"/>
        <v>1</v>
      </c>
      <c r="E70" s="11" cm="1">
        <f t="array" ref="E70">_xll.UnixSecondsToDateTime(C70,$C$57)</f>
        <v>45313.249305555553</v>
      </c>
      <c r="F70" s="12">
        <f t="shared" si="5"/>
        <v>45313.249305555553</v>
      </c>
      <c r="G70" t="s">
        <v>23</v>
      </c>
    </row>
    <row r="71" spans="1:7" x14ac:dyDescent="0.35">
      <c r="A71">
        <f t="shared" si="4"/>
        <v>69</v>
      </c>
      <c r="B71" s="1" t="str">
        <f>+_xll.YahooQuote(B$1,$A71)</f>
        <v>EarningsTimestampEnd</v>
      </c>
      <c r="C71" s="8">
        <f>+_xll.YahooQuote(C$1,$B71)</f>
        <v>1706270400</v>
      </c>
      <c r="D71" s="8">
        <f t="shared" si="3"/>
        <v>1</v>
      </c>
      <c r="E71" s="11" cm="1">
        <f t="array" ref="E71">_xll.UnixSecondsToDateTime(C71,$C$57)</f>
        <v>45317.291666666664</v>
      </c>
      <c r="F71" s="12">
        <f t="shared" si="5"/>
        <v>45317.291666666664</v>
      </c>
      <c r="G71" t="s">
        <v>23</v>
      </c>
    </row>
    <row r="72" spans="1:7" x14ac:dyDescent="0.35">
      <c r="A72">
        <f t="shared" si="4"/>
        <v>70</v>
      </c>
      <c r="B72" s="1" t="str">
        <f>+_xll.YahooQuote(B$1,$A72)</f>
        <v>ExpireIsoDate</v>
      </c>
      <c r="C72" s="8" t="str">
        <f>+_xll.YahooQuote(C$1,$B72)</f>
        <v/>
      </c>
      <c r="D72" s="8">
        <f t="shared" si="3"/>
        <v>2</v>
      </c>
      <c r="G72" t="s">
        <v>23</v>
      </c>
    </row>
    <row r="73" spans="1:7" x14ac:dyDescent="0.35">
      <c r="A73">
        <f t="shared" si="4"/>
        <v>71</v>
      </c>
      <c r="B73" s="1" t="str">
        <f>+_xll.YahooQuote(B$1,$A73)</f>
        <v>ExpireDateSeconds</v>
      </c>
      <c r="C73" s="8">
        <f>+_xll.YahooQuote(C$1,$B73)</f>
        <v>0</v>
      </c>
      <c r="D73" s="8">
        <f t="shared" si="3"/>
        <v>1</v>
      </c>
      <c r="E73" s="11" t="str" cm="1">
        <f t="array" ref="E73">_xll.UnixSecondsToDateTime(C73,"UTC")</f>
        <v>Invalid unixSeconds.</v>
      </c>
      <c r="F73" s="12" t="str">
        <f t="shared" si="5"/>
        <v>Invalid unixSeconds.</v>
      </c>
      <c r="G73" t="s">
        <v>23</v>
      </c>
    </row>
    <row r="74" spans="1:7" x14ac:dyDescent="0.35">
      <c r="A74">
        <f t="shared" si="4"/>
        <v>72</v>
      </c>
      <c r="B74" t="str">
        <f>+_xll.YahooQuote(B$1,$A74)</f>
        <v>BookValue</v>
      </c>
      <c r="C74" s="8">
        <f>+_xll.YahooQuote(C$1,$B74)</f>
        <v>29.702000000000002</v>
      </c>
      <c r="D74" s="8">
        <f t="shared" si="3"/>
        <v>1</v>
      </c>
    </row>
    <row r="75" spans="1:7" x14ac:dyDescent="0.35">
      <c r="A75">
        <f t="shared" si="4"/>
        <v>73</v>
      </c>
      <c r="B75" t="str">
        <f>+_xll.YahooQuote(B$1,$A75)</f>
        <v>NetAssets</v>
      </c>
      <c r="C75" s="8" t="str">
        <f>+_xll.YahooQuote(C$1,$B75)</f>
        <v/>
      </c>
      <c r="D75" s="8">
        <f t="shared" si="3"/>
        <v>2</v>
      </c>
      <c r="E75" s="11" t="str">
        <f>+C75</f>
        <v/>
      </c>
      <c r="F75" s="11"/>
    </row>
    <row r="76" spans="1:7" x14ac:dyDescent="0.35">
      <c r="A76">
        <f t="shared" si="4"/>
        <v>74</v>
      </c>
      <c r="B76" t="str">
        <f>+_xll.YahooQuote(B$1,$A76)</f>
        <v>TrailingPE</v>
      </c>
      <c r="C76" s="8">
        <f>+_xll.YahooQuote(C$1,$B76)</f>
        <v>34.614562999999997</v>
      </c>
      <c r="D76" s="8">
        <f t="shared" si="3"/>
        <v>1</v>
      </c>
      <c r="E76" s="11"/>
      <c r="F76" s="11"/>
    </row>
    <row r="77" spans="1:7" x14ac:dyDescent="0.35">
      <c r="A77">
        <f t="shared" si="4"/>
        <v>75</v>
      </c>
      <c r="B77" t="str">
        <f>+_xll.YahooQuote(B$1,$A77)</f>
        <v>ForwardPE</v>
      </c>
      <c r="C77" s="8">
        <f>+_xll.YahooQuote(C$1,$B77)</f>
        <v>29.910233999999999</v>
      </c>
      <c r="D77" s="8">
        <f t="shared" si="3"/>
        <v>1</v>
      </c>
      <c r="E77" s="11"/>
      <c r="F77" s="11"/>
    </row>
    <row r="78" spans="1:7" x14ac:dyDescent="0.35">
      <c r="A78">
        <f t="shared" si="4"/>
        <v>76</v>
      </c>
      <c r="B78" t="str">
        <f>+_xll.YahooQuote(B$1,$A78)</f>
        <v>PriceToBook</v>
      </c>
      <c r="C78" s="8">
        <f>+_xll.YahooQuote(C$1,$B78)</f>
        <v>12.003569000000001</v>
      </c>
      <c r="D78" s="8">
        <f t="shared" si="3"/>
        <v>1</v>
      </c>
      <c r="E78" s="11"/>
      <c r="F78" s="11"/>
    </row>
    <row r="79" spans="1:7" x14ac:dyDescent="0.35">
      <c r="A79">
        <f t="shared" si="4"/>
        <v>77</v>
      </c>
      <c r="B79" t="str">
        <f>+_xll.YahooQuote(B$1,$A79)</f>
        <v>NetExpenseRatio</v>
      </c>
      <c r="C79" s="8" t="str">
        <f>+_xll.YahooQuote(C$1,$B79)</f>
        <v/>
      </c>
      <c r="D79" s="8">
        <f t="shared" si="3"/>
        <v>2</v>
      </c>
      <c r="E79" s="11"/>
      <c r="F79" s="11"/>
    </row>
    <row r="80" spans="1:7" x14ac:dyDescent="0.35">
      <c r="A80">
        <f t="shared" si="4"/>
        <v>78</v>
      </c>
      <c r="B80" t="str">
        <f>+_xll.YahooQuote(B$1,$A80)</f>
        <v>TrailingThreeMonthNavReturns</v>
      </c>
      <c r="C80" s="8" t="str">
        <f>+_xll.YahooQuote(C$1,$B80)</f>
        <v/>
      </c>
      <c r="D80" s="8">
        <f t="shared" si="3"/>
        <v>2</v>
      </c>
      <c r="E80" s="11"/>
      <c r="F80" s="11"/>
    </row>
    <row r="81" spans="1:4" x14ac:dyDescent="0.35">
      <c r="A81">
        <f t="shared" si="4"/>
        <v>79</v>
      </c>
      <c r="B81" t="str">
        <f>+_xll.YahooQuote(B$1,$A81)</f>
        <v>TrailingThreeMonthReturns</v>
      </c>
      <c r="C81" s="8" t="str">
        <f>+_xll.YahooQuote(C$1,$B81)</f>
        <v/>
      </c>
      <c r="D81" s="8">
        <f t="shared" si="3"/>
        <v>2</v>
      </c>
    </row>
    <row r="82" spans="1:4" x14ac:dyDescent="0.35">
      <c r="A82">
        <f t="shared" si="4"/>
        <v>80</v>
      </c>
      <c r="B82" t="str">
        <f>+_xll.YahooQuote(B$1,$A82)</f>
        <v>YtdReturn</v>
      </c>
      <c r="C82" s="8" t="str">
        <f>+_xll.YahooQuote(C$1,$B82)</f>
        <v/>
      </c>
      <c r="D82" s="8">
        <f t="shared" si="3"/>
        <v>2</v>
      </c>
    </row>
    <row r="83" spans="1:4" x14ac:dyDescent="0.35">
      <c r="A83">
        <f t="shared" si="4"/>
        <v>81</v>
      </c>
      <c r="B83" t="str">
        <f>+_xll.YahooQuote(B$1,$A83)</f>
        <v>FiftyDayAverage</v>
      </c>
      <c r="C83" s="8">
        <f>+_xll.YahooQuote(C$1,$B83)</f>
        <v>328.72800000000001</v>
      </c>
      <c r="D83" s="8">
        <f t="shared" si="3"/>
        <v>1</v>
      </c>
    </row>
    <row r="84" spans="1:4" x14ac:dyDescent="0.35">
      <c r="A84">
        <f t="shared" si="4"/>
        <v>82</v>
      </c>
      <c r="B84" t="str">
        <f>+_xll.YahooQuote(B$1,$A84)</f>
        <v>FiftyDayAverageChange</v>
      </c>
      <c r="C84" s="8">
        <f>+_xll.YahooQuote(C$1,$B84)</f>
        <v>27.802002000000002</v>
      </c>
      <c r="D84" s="8">
        <f t="shared" si="3"/>
        <v>1</v>
      </c>
    </row>
    <row r="85" spans="1:4" x14ac:dyDescent="0.35">
      <c r="A85">
        <f t="shared" si="4"/>
        <v>83</v>
      </c>
      <c r="B85" t="str">
        <f>+_xll.YahooQuote(B$1,$A85)</f>
        <v>FiftyDayAverageChangePercent</v>
      </c>
      <c r="C85" s="8">
        <f>+_xll.YahooQuote(C$1,$B85)</f>
        <v>8.4574490000000002E-2</v>
      </c>
      <c r="D85" s="8">
        <f t="shared" si="3"/>
        <v>1</v>
      </c>
    </row>
    <row r="86" spans="1:4" x14ac:dyDescent="0.35">
      <c r="A86">
        <f t="shared" si="4"/>
        <v>84</v>
      </c>
      <c r="B86" t="str">
        <f>+_xll.YahooQuote(B$1,$A86)</f>
        <v>TwoHundredDayAverage</v>
      </c>
      <c r="C86" s="8">
        <f>+_xll.YahooQuote(C$1,$B86)</f>
        <v>307.77289999999999</v>
      </c>
      <c r="D86" s="8">
        <f t="shared" si="3"/>
        <v>1</v>
      </c>
    </row>
    <row r="87" spans="1:4" x14ac:dyDescent="0.35">
      <c r="A87">
        <f t="shared" si="4"/>
        <v>85</v>
      </c>
      <c r="B87" t="str">
        <f>+_xll.YahooQuote(B$1,$A87)</f>
        <v>TwoHundredDayAverageChange</v>
      </c>
      <c r="C87" s="8">
        <f>+_xll.YahooQuote(C$1,$B87)</f>
        <v>48.757109999999997</v>
      </c>
      <c r="D87" s="8">
        <f t="shared" si="3"/>
        <v>1</v>
      </c>
    </row>
    <row r="88" spans="1:4" x14ac:dyDescent="0.35">
      <c r="A88">
        <f t="shared" si="4"/>
        <v>86</v>
      </c>
      <c r="B88" t="str">
        <f>+_xll.YahooQuote(B$1,$A88)</f>
        <v>TwoHundredDayAverageChangePercent</v>
      </c>
      <c r="C88" s="8">
        <f>+_xll.YahooQuote(C$1,$B88)</f>
        <v>0.15841912</v>
      </c>
      <c r="D88" s="8">
        <f t="shared" si="3"/>
        <v>1</v>
      </c>
    </row>
    <row r="89" spans="1:4" x14ac:dyDescent="0.35">
      <c r="A89">
        <f t="shared" si="4"/>
        <v>87</v>
      </c>
      <c r="B89" t="str">
        <f>+_xll.YahooQuote(B$1,$A89)</f>
        <v>FiftyTwoWeekChangePercent</v>
      </c>
      <c r="C89" s="8">
        <f>+_xll.YahooQuote(C$1,$B89)</f>
        <v>54.14864</v>
      </c>
      <c r="D89" s="8">
        <f t="shared" si="3"/>
        <v>1</v>
      </c>
    </row>
    <row r="90" spans="1:4" x14ac:dyDescent="0.35">
      <c r="A90">
        <f t="shared" si="4"/>
        <v>88</v>
      </c>
      <c r="B90" t="str">
        <f>+_xll.YahooQuote(B$1,$A90)</f>
        <v>FiftyTwoWeekHigh</v>
      </c>
      <c r="C90" s="8">
        <f>+_xll.YahooQuote(C$1,$B90)</f>
        <v>366.78</v>
      </c>
      <c r="D90" s="8">
        <f t="shared" si="3"/>
        <v>1</v>
      </c>
    </row>
    <row r="91" spans="1:4" x14ac:dyDescent="0.35">
      <c r="A91">
        <f t="shared" si="4"/>
        <v>89</v>
      </c>
      <c r="B91" t="str">
        <f>+_xll.YahooQuote(B$1,$A91)</f>
        <v>FiftyTwoWeekHighChange</v>
      </c>
      <c r="C91" s="8">
        <f>+_xll.YahooQuote(C$1,$B91)</f>
        <v>-10.25</v>
      </c>
      <c r="D91" s="8">
        <f t="shared" si="3"/>
        <v>1</v>
      </c>
    </row>
    <row r="92" spans="1:4" x14ac:dyDescent="0.35">
      <c r="A92">
        <f t="shared" si="4"/>
        <v>90</v>
      </c>
      <c r="B92" t="str">
        <f>+_xll.YahooQuote(B$1,$A92)</f>
        <v>FiftyTwoWeekHighChangePercent</v>
      </c>
      <c r="C92" s="8">
        <f>+_xll.YahooQuote(C$1,$B92)</f>
        <v>-2.7945907999999998E-2</v>
      </c>
      <c r="D92" s="8">
        <f t="shared" si="3"/>
        <v>1</v>
      </c>
    </row>
    <row r="93" spans="1:4" x14ac:dyDescent="0.35">
      <c r="A93">
        <f t="shared" si="4"/>
        <v>91</v>
      </c>
      <c r="B93" t="str">
        <f>+_xll.YahooQuote(B$1,$A93)</f>
        <v>FiftyTwoWeekLow</v>
      </c>
      <c r="C93" s="8">
        <f>+_xll.YahooQuote(C$1,$B93)</f>
        <v>219.35</v>
      </c>
      <c r="D93" s="8">
        <f t="shared" si="3"/>
        <v>1</v>
      </c>
    </row>
    <row r="94" spans="1:4" x14ac:dyDescent="0.35">
      <c r="A94">
        <f t="shared" si="4"/>
        <v>92</v>
      </c>
      <c r="B94" t="str">
        <f>+_xll.YahooQuote(B$1,$A94)</f>
        <v>FiftyTwoWeekLowChange</v>
      </c>
      <c r="C94" s="8">
        <f>+_xll.YahooQuote(C$1,$B94)</f>
        <v>137.18</v>
      </c>
      <c r="D94" s="8">
        <f t="shared" si="3"/>
        <v>1</v>
      </c>
    </row>
    <row r="95" spans="1:4" x14ac:dyDescent="0.35">
      <c r="A95">
        <f t="shared" si="4"/>
        <v>93</v>
      </c>
      <c r="B95" t="str">
        <f>+_xll.YahooQuote(B$1,$A95)</f>
        <v>FiftyTwoWeekLowChangePercent</v>
      </c>
      <c r="C95" s="8">
        <f>+_xll.YahooQuote(C$1,$B95)</f>
        <v>0.62539314999999995</v>
      </c>
      <c r="D95" s="8">
        <f t="shared" si="3"/>
        <v>1</v>
      </c>
    </row>
    <row r="96" spans="1:4" x14ac:dyDescent="0.35">
      <c r="A96">
        <f t="shared" si="4"/>
        <v>94</v>
      </c>
      <c r="B96" t="str">
        <f>+_xll.YahooQuote(B$1,$A96)</f>
        <v>FiftyTwoWeekRange</v>
      </c>
      <c r="C96" s="8" t="str">
        <f>+_xll.YahooQuote(C$1,$B96)</f>
        <v>219.35 - 366.78</v>
      </c>
      <c r="D96" s="8">
        <f t="shared" si="3"/>
        <v>2</v>
      </c>
    </row>
    <row r="97" spans="1:4" x14ac:dyDescent="0.35">
      <c r="A97">
        <f t="shared" si="4"/>
        <v>95</v>
      </c>
      <c r="B97" t="str">
        <f>+_xll.YahooQuote(B$1,$A97)</f>
        <v>AverageAnalystRating</v>
      </c>
      <c r="C97" s="8" t="str">
        <f>+_xll.YahooQuote(C$1,$B97)</f>
        <v>1.7 - Buy</v>
      </c>
      <c r="D97" s="8">
        <f t="shared" si="3"/>
        <v>2</v>
      </c>
    </row>
    <row r="98" spans="1:4" x14ac:dyDescent="0.35">
      <c r="A98">
        <f t="shared" si="4"/>
        <v>96</v>
      </c>
      <c r="B98" t="str">
        <f>+_xll.YahooQuote(B$1,$A98)</f>
        <v>CustomPriceAlertConfidence</v>
      </c>
      <c r="C98" s="8" t="str">
        <f>+_xll.YahooQuote(C$1,$B98)</f>
        <v>HIGH</v>
      </c>
      <c r="D98" s="8">
        <f t="shared" si="3"/>
        <v>2</v>
      </c>
    </row>
    <row r="99" spans="1:4" x14ac:dyDescent="0.35">
      <c r="A99">
        <f t="shared" si="4"/>
        <v>97</v>
      </c>
      <c r="B99" t="str">
        <f>+_xll.YahooQuote(B$1,$A99)</f>
        <v>YahooXL: Invalid propery index.</v>
      </c>
      <c r="C99" s="8" t="str">
        <f>+_xll.YahooQuote(C$1,$B99)</f>
        <v>YahooXL: Unknown propery.</v>
      </c>
      <c r="D99" s="8">
        <f t="shared" si="3"/>
        <v>2</v>
      </c>
    </row>
    <row r="100" spans="1:4" x14ac:dyDescent="0.35">
      <c r="A100">
        <f t="shared" si="4"/>
        <v>98</v>
      </c>
      <c r="B100" t="str">
        <f>+_xll.YahooQuote(B$1,$A100)</f>
        <v>YahooXL: Invalid propery index.</v>
      </c>
      <c r="C100" s="8" t="str">
        <f>+_xll.YahooQuote(C$1,$B100)</f>
        <v>YahooXL: Unknown propery.</v>
      </c>
      <c r="D100" s="8">
        <f t="shared" si="3"/>
        <v>2</v>
      </c>
    </row>
    <row r="101" spans="1:4" x14ac:dyDescent="0.35">
      <c r="A101">
        <f t="shared" si="4"/>
        <v>99</v>
      </c>
      <c r="B101" t="str">
        <f>+_xll.YahooQuote(B$1,$A101)</f>
        <v>YahooXL: Invalid propery index.</v>
      </c>
      <c r="C101" s="8" t="str">
        <f>+_xll.YahooQuote(C$1,$B101)</f>
        <v>YahooXL: Unknown propery.</v>
      </c>
      <c r="D101" s="8">
        <f t="shared" si="3"/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A5A9-4647-4C7E-A8C9-53414205A4D9}">
  <dimension ref="A2:K15"/>
  <sheetViews>
    <sheetView tabSelected="1" workbookViewId="0">
      <selection activeCell="B7" sqref="B7"/>
    </sheetView>
  </sheetViews>
  <sheetFormatPr defaultRowHeight="14.5" x14ac:dyDescent="0.35"/>
  <cols>
    <col min="1" max="1" width="10.81640625" customWidth="1"/>
    <col min="2" max="2" width="36.36328125" customWidth="1"/>
    <col min="5" max="5" width="10.6328125" customWidth="1"/>
    <col min="6" max="6" width="17.81640625" customWidth="1"/>
    <col min="7" max="7" width="11" customWidth="1"/>
    <col min="8" max="8" width="11.453125" customWidth="1"/>
    <col min="9" max="9" width="19.36328125" customWidth="1"/>
    <col min="10" max="10" width="23" customWidth="1"/>
    <col min="11" max="11" width="26.54296875" customWidth="1"/>
  </cols>
  <sheetData>
    <row r="2" spans="1:11" x14ac:dyDescent="0.35">
      <c r="A2" s="1" t="s">
        <v>0</v>
      </c>
      <c r="B2" s="1" t="s">
        <v>11</v>
      </c>
      <c r="C2" s="4" t="s">
        <v>2</v>
      </c>
      <c r="D2" s="4" t="s">
        <v>3</v>
      </c>
      <c r="E2" s="1" t="s">
        <v>5</v>
      </c>
      <c r="F2" s="3" t="s">
        <v>6</v>
      </c>
      <c r="G2" s="3" t="s">
        <v>8</v>
      </c>
      <c r="H2" s="3" t="s">
        <v>9</v>
      </c>
      <c r="I2" s="3" t="s">
        <v>4</v>
      </c>
      <c r="J2" s="3" t="s">
        <v>7</v>
      </c>
      <c r="K2" s="3" t="s">
        <v>10</v>
      </c>
    </row>
    <row r="3" spans="1:11" x14ac:dyDescent="0.35">
      <c r="A3" t="s">
        <v>13</v>
      </c>
      <c r="B3" t="str">
        <f>_xll.YahooQuote($A3,B$2)</f>
        <v>Tesla, Inc.</v>
      </c>
      <c r="C3" t="str">
        <f>_xll.YahooQuote($A3,C$2)</f>
        <v>NMS</v>
      </c>
      <c r="D3" t="str">
        <f>_xll.YahooQuote($A3,D$2)</f>
        <v>USD</v>
      </c>
      <c r="E3" t="str">
        <f>_xll.YahooQuote($A3,E$2)</f>
        <v>EQUITY</v>
      </c>
      <c r="F3" s="5">
        <f>_xll.YahooQuote($A3,F$2)</f>
        <v>219.27</v>
      </c>
      <c r="G3" s="5">
        <f>_xll.YahooQuote($A3,G$2)</f>
        <v>0</v>
      </c>
      <c r="H3" s="5">
        <f>_xll.YahooQuote($A3,H$2)</f>
        <v>0</v>
      </c>
      <c r="I3" s="6">
        <f>_xll.YahooQuote($A3,I$2)</f>
        <v>697041813504</v>
      </c>
      <c r="J3" s="6">
        <f>_xll.YahooQuote($A3,J$2)*F3</f>
        <v>25428987920.940002</v>
      </c>
      <c r="K3" s="7">
        <f>_xll.YahooQuote($A3,K$2)</f>
        <v>0</v>
      </c>
    </row>
    <row r="4" spans="1:11" x14ac:dyDescent="0.35">
      <c r="A4" t="s">
        <v>12</v>
      </c>
      <c r="B4" t="str">
        <f>_xll.YahooQuote($A4,B$2)</f>
        <v>SPDR S&amp;P 500 ETF Trust</v>
      </c>
      <c r="C4" t="str">
        <f>_xll.YahooQuote($A4,C$2)</f>
        <v>PCX</v>
      </c>
      <c r="D4" t="str">
        <f>_xll.YahooQuote($A4,D$2)</f>
        <v>USD</v>
      </c>
      <c r="E4" t="str">
        <f>_xll.YahooQuote($A4,E$2)</f>
        <v>ETF</v>
      </c>
      <c r="F4" s="5">
        <f>_xll.YahooQuote($A4,F$2)</f>
        <v>435.69</v>
      </c>
      <c r="G4" s="5">
        <f>_xll.YahooQuote($A4,G$2)</f>
        <v>434.53</v>
      </c>
      <c r="H4" s="5">
        <f>_xll.YahooQuote($A4,H$2)</f>
        <v>434.85</v>
      </c>
      <c r="I4" s="6">
        <f>_xll.YahooQuote($A4,I$2)</f>
        <v>399868461056</v>
      </c>
      <c r="J4" s="6">
        <f>_xll.YahooQuote($A4,J$2)*F4</f>
        <v>29472756321.779999</v>
      </c>
      <c r="K4" s="7">
        <f>_xll.YahooQuote($A4,K$2)</f>
        <v>1.3025375E-2</v>
      </c>
    </row>
    <row r="5" spans="1:11" x14ac:dyDescent="0.35">
      <c r="A5" t="s">
        <v>1</v>
      </c>
      <c r="B5" t="str">
        <f>_xll.YahooQuote($A5,B$2)</f>
        <v>iShares S&amp;P/TSX 60 Index ETF</v>
      </c>
      <c r="C5" t="str">
        <f>_xll.YahooQuote($A5,C$2)</f>
        <v>TOR</v>
      </c>
      <c r="D5" t="str">
        <f>_xll.YahooQuote($A5,D$2)</f>
        <v>CAD</v>
      </c>
      <c r="E5" t="str">
        <f>_xll.YahooQuote($A5,E$2)</f>
        <v>ETF</v>
      </c>
      <c r="F5" s="5">
        <f>_xll.YahooQuote($A5,F$2)</f>
        <v>30.12</v>
      </c>
      <c r="G5" s="5">
        <f>_xll.YahooQuote($A5,G$2)</f>
        <v>30.12</v>
      </c>
      <c r="H5" s="5">
        <f>_xll.YahooQuote($A5,H$2)</f>
        <v>30.13</v>
      </c>
      <c r="I5" s="6">
        <f>_xll.YahooQuote($A5,I$2)</f>
        <v>10614288384</v>
      </c>
      <c r="J5" s="6">
        <f>_xll.YahooQuote($A5,J$2)*F5</f>
        <v>40092521.160000004</v>
      </c>
      <c r="K5" s="7">
        <f>_xll.YahooQuote($A5,K$2)</f>
        <v>1.9847834000000002E-2</v>
      </c>
    </row>
    <row r="6" spans="1:11" x14ac:dyDescent="0.35">
      <c r="A6" t="s">
        <v>25</v>
      </c>
      <c r="B6" t="str">
        <f>_xll.YahooQuote($A6,B$2)</f>
        <v>NEXT FUNDS TOPIX Exchange Traded Fund</v>
      </c>
      <c r="C6" t="str">
        <f>_xll.YahooQuote($A6,C$2)</f>
        <v>JPX</v>
      </c>
      <c r="D6" t="str">
        <f>_xll.YahooQuote($A6,D$2)</f>
        <v>JPY</v>
      </c>
      <c r="E6" t="str">
        <f>_xll.YahooQuote($A6,E$2)</f>
        <v>ETF</v>
      </c>
      <c r="F6" s="5">
        <f>_xll.YahooQuote($A6,F$2)</f>
        <v>2434.5</v>
      </c>
      <c r="G6" s="5">
        <f>_xll.YahooQuote($A6,G$2)</f>
        <v>2434.5</v>
      </c>
      <c r="H6" s="5">
        <f>_xll.YahooQuote($A6,H$2)</f>
        <v>2435.5</v>
      </c>
      <c r="I6" s="6" t="str">
        <f>_xll.YahooQuote($A6,I$2)</f>
        <v/>
      </c>
      <c r="J6" s="6">
        <f>_xll.YahooQuote($A6,J$2)*F6</f>
        <v>3819073185</v>
      </c>
      <c r="K6" s="7" t="str">
        <f>_xll.YahooQuote($A6,K$2)</f>
        <v/>
      </c>
    </row>
    <row r="7" spans="1:11" x14ac:dyDescent="0.35">
      <c r="A7" t="s">
        <v>26</v>
      </c>
      <c r="B7" t="str">
        <f>_xll.YahooQuote($A7,B$2)</f>
        <v/>
      </c>
      <c r="C7" t="str">
        <f>_xll.YahooQuote($A7,C$2)</f>
        <v>NYM</v>
      </c>
      <c r="D7" t="str">
        <f>_xll.YahooQuote($A7,D$2)</f>
        <v>USD</v>
      </c>
      <c r="E7" t="str">
        <f>_xll.YahooQuote($A7,E$2)</f>
        <v>FUTURE</v>
      </c>
      <c r="F7" s="5">
        <f>_xll.YahooQuote($A7,F$2)</f>
        <v>79.349999999999994</v>
      </c>
      <c r="G7" s="5">
        <f>_xll.YahooQuote($A7,G$2)</f>
        <v>79.349999999999994</v>
      </c>
      <c r="H7" s="5">
        <f>_xll.YahooQuote($A7,H$2)</f>
        <v>79.36</v>
      </c>
      <c r="I7" s="6" t="str">
        <f>_xll.YahooQuote($A7,I$2)</f>
        <v/>
      </c>
      <c r="J7" s="6">
        <f>_xll.YahooQuote($A7,J$2)*F7</f>
        <v>5475308.6999999993</v>
      </c>
      <c r="K7" s="7" t="str">
        <f>_xll.YahooQuote($A7,K$2)</f>
        <v/>
      </c>
    </row>
    <row r="8" spans="1:11" x14ac:dyDescent="0.35">
      <c r="A8" t="s">
        <v>14</v>
      </c>
      <c r="B8" t="str">
        <f>_xll.YahooQuote($A8,B$2)</f>
        <v>EUR/USD</v>
      </c>
      <c r="C8" t="str">
        <f>_xll.YahooQuote($A8,C$2)</f>
        <v>CCY</v>
      </c>
      <c r="D8" t="str">
        <f>_xll.YahooQuote($A8,D$2)</f>
        <v>USD</v>
      </c>
      <c r="E8" t="str">
        <f>_xll.YahooQuote($A8,E$2)</f>
        <v>CURRENCY</v>
      </c>
      <c r="F8" s="5">
        <f>_xll.YahooQuote($A8,F$2)</f>
        <v>1.0681478</v>
      </c>
      <c r="G8" s="5">
        <f>_xll.YahooQuote($A8,G$2)</f>
        <v>1.0681478</v>
      </c>
      <c r="H8" s="5">
        <f>_xll.YahooQuote($A8,H$2)</f>
        <v>1.0675777</v>
      </c>
      <c r="I8" s="6" t="str">
        <f>_xll.YahooQuote($A8,I$2)</f>
        <v/>
      </c>
      <c r="J8" s="6">
        <f>_xll.YahooQuote($A8,J$2)*F8</f>
        <v>0</v>
      </c>
      <c r="K8" s="7" t="str">
        <f>_xll.YahooQuote($A8,K$2)</f>
        <v/>
      </c>
    </row>
    <row r="9" spans="1:11" x14ac:dyDescent="0.35">
      <c r="B9" s="1"/>
      <c r="F9" s="5"/>
      <c r="G9" s="5">
        <v>1.0708932</v>
      </c>
      <c r="H9" s="5">
        <v>1.0703199999999999</v>
      </c>
      <c r="I9" s="6"/>
      <c r="J9" s="6"/>
      <c r="K9" s="7"/>
    </row>
    <row r="10" spans="1:11" x14ac:dyDescent="0.35">
      <c r="G10" s="5">
        <f>+G8-G9</f>
        <v>-2.7454000000000089E-3</v>
      </c>
      <c r="H10" s="5">
        <f>+H8-H9</f>
        <v>-2.7422999999999753E-3</v>
      </c>
    </row>
    <row r="11" spans="1:11" x14ac:dyDescent="0.35">
      <c r="G11" s="5"/>
      <c r="I11" s="6"/>
    </row>
    <row r="12" spans="1:11" x14ac:dyDescent="0.35">
      <c r="G12" s="5"/>
    </row>
    <row r="13" spans="1:11" x14ac:dyDescent="0.35">
      <c r="G13" s="5"/>
    </row>
    <row r="14" spans="1:11" x14ac:dyDescent="0.35">
      <c r="G14" s="5"/>
    </row>
    <row r="15" spans="1:11" x14ac:dyDescent="0.35">
      <c r="G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Properties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Shepherd</cp:lastModifiedBy>
  <dcterms:created xsi:type="dcterms:W3CDTF">2019-03-07T16:21:14Z</dcterms:created>
  <dcterms:modified xsi:type="dcterms:W3CDTF">2023-11-07T11:30:04Z</dcterms:modified>
</cp:coreProperties>
</file>