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myProjects\GitHub\YahooXL\"/>
    </mc:Choice>
  </mc:AlternateContent>
  <xr:revisionPtr revIDLastSave="0" documentId="13_ncr:1_{E8BD5797-5342-4ADC-A31A-73F8EA85C685}" xr6:coauthVersionLast="47" xr6:coauthVersionMax="47" xr10:uidLastSave="{00000000-0000-0000-0000-000000000000}"/>
  <bookViews>
    <workbookView xWindow="2180" yWindow="6380" windowWidth="28790" windowHeight="14110" xr2:uid="{00000000-000D-0000-FFFF-FFFF00000000}"/>
  </bookViews>
  <sheets>
    <sheet name="Parameters" sheetId="3" r:id="rId1"/>
    <sheet name="Properties" sheetId="1" r:id="rId2"/>
    <sheet name="Exampl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3" l="1" a="1"/>
  <c r="H15" i="3" s="1"/>
  <c r="H12" i="3" a="1"/>
  <c r="H12" i="3" s="1"/>
  <c r="H8" i="3" a="1"/>
  <c r="H8" i="3" s="1"/>
  <c r="H11" i="3" a="1"/>
  <c r="H11" i="3" s="1"/>
  <c r="H10" i="3" a="1"/>
  <c r="H10" i="3" s="1"/>
  <c r="D2" i="3" a="1"/>
  <c r="D2" i="3" s="1"/>
  <c r="D3" i="3" a="1"/>
  <c r="D3" i="3" s="1"/>
  <c r="E9" i="1" a="1"/>
  <c r="E9" i="1"/>
  <c r="E8" i="1" a="1"/>
  <c r="E8" i="1" s="1"/>
  <c r="E7" i="1" a="1"/>
  <c r="E6" i="1" a="1"/>
  <c r="E5" i="1" a="1"/>
  <c r="E7" i="1" l="1"/>
  <c r="E6" i="1"/>
  <c r="E5" i="1"/>
  <c r="A24" i="1"/>
  <c r="A25" i="1"/>
  <c r="B17" i="1"/>
  <c r="B9" i="1"/>
  <c r="B8" i="1"/>
  <c r="B15" i="1"/>
  <c r="B22" i="1"/>
  <c r="B6" i="1"/>
  <c r="B21" i="1"/>
  <c r="B20" i="1"/>
  <c r="B11" i="1"/>
  <c r="B16" i="1"/>
  <c r="B23" i="1"/>
  <c r="B7" i="1"/>
  <c r="B14" i="1"/>
  <c r="B5" i="1"/>
  <c r="B12" i="1"/>
  <c r="B10" i="1"/>
  <c r="B19" i="1"/>
  <c r="B18" i="1"/>
  <c r="B13" i="1"/>
  <c r="B4" i="1"/>
  <c r="B3" i="1"/>
  <c r="B2" i="1"/>
  <c r="D5" i="3" a="1"/>
  <c r="D17" i="3" a="1"/>
  <c r="D9" i="3" a="1"/>
  <c r="D20" i="3" a="1"/>
  <c r="D16" i="3" a="1"/>
  <c r="D8" i="3" a="1"/>
  <c r="D11" i="3" a="1"/>
  <c r="D10" i="3" a="1"/>
  <c r="D7" i="3" a="1"/>
  <c r="D6" i="3" a="1"/>
  <c r="B24" i="1"/>
  <c r="B25" i="1"/>
  <c r="D14" i="3" a="1"/>
  <c r="D21" i="3" a="1"/>
  <c r="H3" i="2"/>
  <c r="H4" i="2"/>
  <c r="F3" i="2"/>
  <c r="D18" i="3" a="1"/>
  <c r="D13" i="3" a="1"/>
  <c r="G4" i="2"/>
  <c r="D12" i="3" a="1"/>
  <c r="D15" i="3" a="1"/>
  <c r="D19" i="3" a="1"/>
  <c r="D14" i="3" l="1"/>
  <c r="D7" i="3"/>
  <c r="D15" i="3"/>
  <c r="D12" i="3"/>
  <c r="D21" i="3"/>
  <c r="D10" i="3"/>
  <c r="D18" i="3"/>
  <c r="D11" i="3"/>
  <c r="D19" i="3"/>
  <c r="D8" i="3"/>
  <c r="D16" i="3"/>
  <c r="D20" i="3"/>
  <c r="D9" i="3"/>
  <c r="D13" i="3"/>
  <c r="D17" i="3"/>
  <c r="D6" i="3"/>
  <c r="D5" i="3"/>
  <c r="A3" i="1"/>
  <c r="A4" i="1" s="1"/>
  <c r="A5" i="1" s="1"/>
  <c r="A6" i="1" s="1"/>
  <c r="A7" i="1" s="1"/>
  <c r="A8" i="1" s="1"/>
  <c r="D4" i="3" a="1"/>
  <c r="G3" i="2"/>
  <c r="C7" i="2"/>
  <c r="C8" i="2"/>
  <c r="D5" i="2"/>
  <c r="C6" i="2"/>
  <c r="F5" i="2"/>
  <c r="B3" i="2"/>
  <c r="E4" i="2"/>
  <c r="D3" i="2"/>
  <c r="E3" i="2"/>
  <c r="K5" i="2"/>
  <c r="D4" i="2"/>
  <c r="C7" i="1"/>
  <c r="I7" i="2"/>
  <c r="E6" i="2"/>
  <c r="I8" i="2"/>
  <c r="F6" i="2"/>
  <c r="K7" i="2"/>
  <c r="D6" i="2"/>
  <c r="H6" i="2"/>
  <c r="B7" i="2"/>
  <c r="I4" i="2"/>
  <c r="I5" i="2"/>
  <c r="K6" i="2"/>
  <c r="C2" i="1"/>
  <c r="E8" i="2"/>
  <c r="G7" i="2"/>
  <c r="E5" i="2"/>
  <c r="C3" i="1"/>
  <c r="C8" i="1"/>
  <c r="B6" i="2"/>
  <c r="C6" i="1"/>
  <c r="E7" i="2"/>
  <c r="I6" i="2"/>
  <c r="H7" i="2"/>
  <c r="K3" i="2"/>
  <c r="C3" i="2"/>
  <c r="C4" i="1"/>
  <c r="H5" i="2"/>
  <c r="G8" i="2"/>
  <c r="C5" i="2"/>
  <c r="B5" i="2"/>
  <c r="G6" i="2"/>
  <c r="K4" i="2"/>
  <c r="B4" i="2"/>
  <c r="I3" i="2"/>
  <c r="G5" i="2"/>
  <c r="F8" i="2"/>
  <c r="C4" i="2"/>
  <c r="B8" i="2"/>
  <c r="H8" i="2"/>
  <c r="D8" i="2"/>
  <c r="F4" i="2"/>
  <c r="D7" i="2"/>
  <c r="K8" i="2"/>
  <c r="C5" i="1"/>
  <c r="F7" i="2"/>
  <c r="D4" i="3" l="1"/>
  <c r="D5" i="1"/>
  <c r="A9" i="1"/>
  <c r="J4" i="2"/>
  <c r="J7" i="2"/>
  <c r="J5" i="2"/>
  <c r="J3" i="2"/>
  <c r="J6" i="2"/>
  <c r="C9" i="1"/>
  <c r="J8" i="2"/>
  <c r="D3" i="1" l="1"/>
  <c r="D4" i="1"/>
  <c r="D8" i="1"/>
  <c r="D2" i="1"/>
  <c r="D6" i="1"/>
  <c r="D7" i="1"/>
  <c r="A10" i="1"/>
  <c r="C10" i="1"/>
  <c r="D9" i="1" l="1"/>
  <c r="D10" i="1"/>
  <c r="A11" i="1"/>
  <c r="C11" i="1"/>
  <c r="D11" i="1" l="1"/>
  <c r="A12" i="1"/>
  <c r="C12" i="1"/>
  <c r="D12" i="1" l="1"/>
  <c r="A13" i="1"/>
  <c r="C13" i="1"/>
  <c r="D13" i="1" l="1"/>
  <c r="A14" i="1"/>
  <c r="C14" i="1"/>
  <c r="D14" i="1" l="1"/>
  <c r="A15" i="1"/>
  <c r="C15" i="1"/>
  <c r="D15" i="1" l="1"/>
  <c r="A16" i="1"/>
  <c r="C16" i="1"/>
  <c r="D16" i="1" l="1"/>
  <c r="A17" i="1"/>
  <c r="C17" i="1"/>
  <c r="D17" i="1" l="1"/>
  <c r="A18" i="1"/>
  <c r="C18" i="1"/>
  <c r="D18" i="1" l="1"/>
  <c r="A19" i="1"/>
  <c r="C19" i="1"/>
  <c r="D19" i="1" l="1"/>
  <c r="A20" i="1"/>
  <c r="C20" i="1"/>
  <c r="D20" i="1" l="1"/>
  <c r="A21" i="1"/>
  <c r="C21" i="1"/>
  <c r="D21" i="1" l="1"/>
  <c r="A22" i="1"/>
  <c r="C22" i="1"/>
  <c r="D22" i="1" l="1"/>
  <c r="A23" i="1"/>
  <c r="C23" i="1"/>
  <c r="D23" i="1" l="1"/>
  <c r="C24" i="1"/>
  <c r="D24" i="1" l="1"/>
  <c r="C25" i="1"/>
  <c r="D25" i="1" l="1"/>
  <c r="A26" i="1"/>
  <c r="B26" i="1"/>
  <c r="C26" i="1"/>
  <c r="D26" i="1" l="1"/>
  <c r="A27" i="1"/>
  <c r="B27" i="1"/>
  <c r="C27" i="1"/>
  <c r="D27" i="1" l="1"/>
  <c r="A28" i="1"/>
  <c r="B28" i="1"/>
  <c r="C28" i="1"/>
  <c r="D28" i="1" l="1"/>
  <c r="A29" i="1"/>
  <c r="B29" i="1"/>
  <c r="C29" i="1"/>
  <c r="D29" i="1" l="1"/>
  <c r="A30" i="1"/>
  <c r="B30" i="1"/>
  <c r="C30" i="1"/>
  <c r="D30" i="1" l="1"/>
  <c r="A31" i="1"/>
  <c r="B31" i="1"/>
  <c r="C31" i="1"/>
  <c r="D31" i="1" l="1"/>
  <c r="A32" i="1"/>
  <c r="B32" i="1"/>
  <c r="C32" i="1"/>
  <c r="D32" i="1" l="1"/>
  <c r="A33" i="1"/>
  <c r="B33" i="1"/>
  <c r="C33" i="1"/>
  <c r="D33" i="1" l="1"/>
  <c r="A34" i="1"/>
  <c r="B34" i="1"/>
  <c r="C34" i="1"/>
  <c r="D34" i="1" l="1"/>
  <c r="A35" i="1"/>
  <c r="B35" i="1"/>
  <c r="C35" i="1"/>
  <c r="D35" i="1" l="1"/>
  <c r="A36" i="1"/>
  <c r="B36" i="1"/>
  <c r="C36" i="1"/>
  <c r="D36" i="1" l="1"/>
  <c r="A37" i="1"/>
  <c r="B37" i="1"/>
  <c r="C37" i="1"/>
  <c r="D37" i="1" l="1"/>
  <c r="A38" i="1"/>
  <c r="B38" i="1"/>
  <c r="C38" i="1"/>
  <c r="D38" i="1" l="1"/>
  <c r="A39" i="1"/>
  <c r="B39" i="1"/>
  <c r="C39" i="1"/>
  <c r="D39" i="1" l="1"/>
  <c r="A40" i="1"/>
  <c r="B40" i="1"/>
  <c r="C40" i="1"/>
  <c r="D40" i="1" l="1"/>
  <c r="A41" i="1"/>
  <c r="B41" i="1"/>
  <c r="C41" i="1"/>
  <c r="D41" i="1" l="1"/>
  <c r="A42" i="1"/>
  <c r="B42" i="1"/>
  <c r="C42" i="1"/>
  <c r="D42" i="1" l="1"/>
  <c r="A43" i="1"/>
  <c r="B43" i="1"/>
  <c r="C43" i="1"/>
  <c r="D43" i="1" l="1"/>
  <c r="A44" i="1"/>
  <c r="B44" i="1"/>
  <c r="C44" i="1"/>
  <c r="D44" i="1" l="1"/>
  <c r="A45" i="1"/>
  <c r="B45" i="1"/>
  <c r="C45" i="1"/>
  <c r="D45" i="1" l="1"/>
  <c r="A46" i="1"/>
  <c r="B46" i="1"/>
  <c r="C46" i="1"/>
  <c r="D46" i="1" l="1"/>
  <c r="A47" i="1"/>
  <c r="B47" i="1"/>
  <c r="C47" i="1"/>
  <c r="D47" i="1" l="1"/>
  <c r="A48" i="1"/>
  <c r="B48" i="1"/>
  <c r="C48" i="1"/>
  <c r="D48" i="1" l="1"/>
  <c r="A49" i="1"/>
  <c r="B49" i="1"/>
  <c r="C49" i="1"/>
  <c r="D49" i="1" l="1"/>
  <c r="A50" i="1"/>
  <c r="B50" i="1"/>
  <c r="C50" i="1"/>
  <c r="D50" i="1" l="1"/>
  <c r="A51" i="1"/>
  <c r="B51" i="1"/>
  <c r="C51" i="1"/>
  <c r="D51" i="1" l="1"/>
  <c r="A52" i="1"/>
  <c r="B52" i="1"/>
  <c r="C52" i="1"/>
  <c r="D52" i="1" l="1"/>
  <c r="A53" i="1"/>
  <c r="B53" i="1"/>
  <c r="C53" i="1"/>
  <c r="D53" i="1" l="1"/>
  <c r="A54" i="1"/>
  <c r="B54" i="1"/>
  <c r="C54" i="1"/>
  <c r="D54" i="1" l="1"/>
  <c r="A55" i="1"/>
  <c r="B55" i="1"/>
  <c r="C55" i="1"/>
  <c r="D55" i="1" l="1"/>
  <c r="A56" i="1"/>
  <c r="B56" i="1"/>
  <c r="C56" i="1"/>
  <c r="D56" i="1" l="1"/>
  <c r="A57" i="1"/>
  <c r="B57" i="1"/>
  <c r="C57" i="1"/>
  <c r="D57" i="1" l="1"/>
  <c r="A58" i="1"/>
  <c r="B58" i="1"/>
  <c r="C58" i="1"/>
  <c r="D58" i="1" l="1"/>
  <c r="A59" i="1"/>
  <c r="B59" i="1"/>
  <c r="C59" i="1"/>
  <c r="D59" i="1" l="1"/>
  <c r="A60" i="1"/>
  <c r="B60" i="1"/>
  <c r="C60" i="1"/>
  <c r="D60" i="1" l="1"/>
  <c r="A61" i="1"/>
  <c r="B61" i="1"/>
  <c r="C61" i="1"/>
  <c r="A62" i="1" l="1"/>
  <c r="B62" i="1"/>
  <c r="C62" i="1"/>
  <c r="D61" i="1" l="1"/>
  <c r="D62" i="1"/>
  <c r="A63" i="1"/>
  <c r="B63" i="1"/>
  <c r="C63" i="1"/>
  <c r="D63" i="1" l="1"/>
  <c r="A64" i="1"/>
  <c r="B64" i="1"/>
  <c r="C64" i="1"/>
  <c r="D64" i="1" l="1"/>
  <c r="A65" i="1"/>
  <c r="B65" i="1"/>
  <c r="C65" i="1"/>
  <c r="D65" i="1" l="1"/>
  <c r="A66" i="1"/>
  <c r="B66" i="1"/>
  <c r="C66" i="1"/>
  <c r="D66" i="1" l="1"/>
  <c r="A67" i="1"/>
  <c r="B67" i="1"/>
  <c r="C67" i="1"/>
  <c r="D67" i="1" l="1"/>
  <c r="A68" i="1"/>
  <c r="B68" i="1"/>
  <c r="C68" i="1"/>
  <c r="D68" i="1" l="1"/>
  <c r="A69" i="1"/>
  <c r="B69" i="1"/>
  <c r="C69" i="1"/>
  <c r="D69" i="1" l="1"/>
  <c r="A70" i="1"/>
  <c r="B70" i="1"/>
  <c r="C70" i="1"/>
  <c r="D70" i="1" l="1"/>
  <c r="A71" i="1"/>
  <c r="B71" i="1"/>
  <c r="C71" i="1"/>
  <c r="D71" i="1" l="1"/>
  <c r="A72" i="1"/>
  <c r="B72" i="1"/>
  <c r="C72" i="1"/>
  <c r="D72" i="1" l="1"/>
  <c r="A73" i="1"/>
  <c r="B73" i="1"/>
  <c r="C73" i="1"/>
  <c r="D73" i="1" l="1"/>
  <c r="A74" i="1"/>
  <c r="B74" i="1"/>
  <c r="C74" i="1"/>
  <c r="D74" i="1" l="1"/>
  <c r="A75" i="1"/>
  <c r="B75" i="1"/>
  <c r="C75" i="1"/>
  <c r="D75" i="1" l="1"/>
  <c r="A76" i="1"/>
  <c r="B76" i="1"/>
  <c r="C76" i="1"/>
  <c r="D76" i="1" l="1"/>
  <c r="A77" i="1"/>
  <c r="B77" i="1"/>
  <c r="C77" i="1"/>
  <c r="D77" i="1" l="1"/>
  <c r="A78" i="1"/>
  <c r="B78" i="1"/>
  <c r="C78" i="1"/>
  <c r="D78" i="1" l="1"/>
  <c r="A79" i="1"/>
  <c r="B79" i="1"/>
  <c r="C79" i="1"/>
  <c r="D79" i="1" l="1"/>
  <c r="A80" i="1"/>
  <c r="B80" i="1"/>
  <c r="C80" i="1"/>
  <c r="D80" i="1" l="1"/>
  <c r="A81" i="1"/>
  <c r="B81" i="1"/>
  <c r="C81" i="1"/>
  <c r="D81" i="1" l="1"/>
  <c r="A82" i="1"/>
  <c r="B82" i="1"/>
  <c r="C82" i="1"/>
  <c r="D82" i="1" l="1"/>
  <c r="A83" i="1"/>
  <c r="B83" i="1"/>
  <c r="C83" i="1"/>
  <c r="D83" i="1" l="1"/>
  <c r="A84" i="1"/>
  <c r="B84" i="1"/>
  <c r="C84" i="1"/>
  <c r="D84" i="1" l="1"/>
  <c r="A85" i="1"/>
  <c r="B85" i="1"/>
  <c r="C85" i="1"/>
  <c r="D85" i="1" l="1"/>
  <c r="A86" i="1"/>
  <c r="B86" i="1"/>
  <c r="C86" i="1"/>
  <c r="D86" i="1" l="1"/>
  <c r="A87" i="1"/>
  <c r="B87" i="1"/>
  <c r="C87" i="1"/>
  <c r="D87" i="1" l="1"/>
  <c r="A88" i="1"/>
  <c r="B88" i="1"/>
  <c r="C88" i="1"/>
  <c r="D88" i="1" l="1"/>
  <c r="A89" i="1"/>
  <c r="B89" i="1"/>
  <c r="C89" i="1"/>
  <c r="D89" i="1" l="1"/>
  <c r="A90" i="1"/>
  <c r="B90" i="1"/>
  <c r="C90" i="1"/>
  <c r="D90" i="1" l="1"/>
  <c r="A91" i="1"/>
  <c r="B91" i="1"/>
  <c r="C91" i="1"/>
  <c r="D91" i="1" l="1"/>
  <c r="A92" i="1"/>
  <c r="B92" i="1"/>
  <c r="C92" i="1"/>
  <c r="D92" i="1" l="1"/>
  <c r="A93" i="1"/>
  <c r="B93" i="1"/>
  <c r="C93" i="1"/>
  <c r="D93" i="1" l="1"/>
  <c r="A94" i="1"/>
  <c r="B94" i="1"/>
  <c r="C94" i="1"/>
  <c r="D94" i="1" l="1"/>
  <c r="A95" i="1"/>
  <c r="B95" i="1"/>
  <c r="C95" i="1"/>
  <c r="D95" i="1" l="1"/>
  <c r="A96" i="1"/>
  <c r="B96" i="1"/>
  <c r="C96" i="1"/>
  <c r="D96" i="1" l="1"/>
  <c r="A97" i="1"/>
  <c r="B97" i="1"/>
  <c r="C97" i="1"/>
  <c r="A98" i="1" l="1"/>
  <c r="A99" i="1" s="1"/>
  <c r="D97" i="1"/>
  <c r="B98" i="1"/>
  <c r="B99" i="1"/>
  <c r="A100" i="1" l="1"/>
  <c r="B100" i="1"/>
  <c r="C99" i="1"/>
  <c r="C98" i="1"/>
  <c r="D98" i="1" l="1"/>
  <c r="A101" i="1"/>
  <c r="D99" i="1"/>
  <c r="B101" i="1"/>
  <c r="C100" i="1"/>
  <c r="A102" i="1" l="1"/>
  <c r="D100" i="1"/>
  <c r="B102" i="1"/>
  <c r="C102" i="1"/>
  <c r="C101" i="1"/>
  <c r="D102" i="1" l="1"/>
  <c r="A103" i="1"/>
  <c r="D101" i="1"/>
  <c r="B103" i="1"/>
  <c r="C103" i="1" s="1"/>
  <c r="D103" i="1" l="1"/>
  <c r="A104" i="1"/>
  <c r="B104" i="1"/>
  <c r="C104" i="1" s="1"/>
  <c r="D104" i="1" l="1"/>
  <c r="A105" i="1"/>
  <c r="B105" i="1"/>
  <c r="C105" i="1" s="1"/>
  <c r="D10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<sst xmlns="http://schemas.openxmlformats.org/spreadsheetml/2006/main" count="47" uniqueCount="34">
  <si>
    <t>Symbol</t>
  </si>
  <si>
    <t>XIU.TO</t>
  </si>
  <si>
    <t>Exchange</t>
  </si>
  <si>
    <t>Currency</t>
  </si>
  <si>
    <t>MarketCap</t>
  </si>
  <si>
    <t>QuoteType</t>
  </si>
  <si>
    <t>RegularMarketPrice</t>
  </si>
  <si>
    <t>RegularMarketVolume</t>
  </si>
  <si>
    <t>Bid</t>
  </si>
  <si>
    <t>Ask</t>
  </si>
  <si>
    <t>TrailingAnnualDividendYield</t>
  </si>
  <si>
    <t>LongName</t>
  </si>
  <si>
    <t>SPY</t>
  </si>
  <si>
    <t>TSLA</t>
  </si>
  <si>
    <t>EURUSD=X</t>
  </si>
  <si>
    <t>DataType</t>
  </si>
  <si>
    <t>Property</t>
  </si>
  <si>
    <t>symbol</t>
  </si>
  <si>
    <t>IBM</t>
  </si>
  <si>
    <t>1306.T</t>
  </si>
  <si>
    <t>CL=F</t>
  </si>
  <si>
    <t>#PathInfo</t>
  </si>
  <si>
    <t>invalid prop</t>
  </si>
  <si>
    <t>invalid sym</t>
  </si>
  <si>
    <t>unknown</t>
  </si>
  <si>
    <t>longname</t>
  </si>
  <si>
    <t>currency</t>
  </si>
  <si>
    <t>JPY=X</t>
  </si>
  <si>
    <t>USDJPY=X</t>
  </si>
  <si>
    <t>ibm</t>
  </si>
  <si>
    <t>18:51:04</t>
  </si>
  <si>
    <t>18:51:10</t>
  </si>
  <si>
    <t>18:51:17</t>
  </si>
  <si>
    <t>18:51:46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</si>
</sst>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dd\,\ mmmm\ d\,\ yyyy;@" x16r2:formatCode16="[$-en-001,1]dddd\,\ mmmm\ d\,\ yyyy;@"/>
    <numFmt numFmtId="165" formatCode="[$]hh:mm:ss;@" x16r2:formatCode16="[$-en-001,1]h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" fontId="1" fillId="0" borderId="0" xfId="0" applyNumberFormat="1" applyFont="1" applyAlignment="1">
      <alignment horizontal="right"/>
    </xf>
    <xf numFmtId="4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c54fba4079374bfda2f728c30f788de8">
      <tp>
        <v>46</v>
        <stp/>
        <stp>675e076c-d470-444e-a1b6-9763cb3b3144</stp>
        <tr r="B3" s="2"/>
      </tp>
      <tp>
        <v>46</v>
        <stp/>
        <stp>f87d70ec-0632-4fa1-87c7-e8c2df29531b</stp>
        <tr r="C94" s="1"/>
      </tp>
    </main>
    <main first="rtdsrv_c54fba4079374bfda2f728c30f788de8">
      <tp>
        <v>46</v>
        <stp/>
        <stp>e91a8f95-8072-4fcc-9316-a454a7e551c3</stp>
        <tr r="D7" s="2"/>
      </tp>
      <tp>
        <v>46</v>
        <stp/>
        <stp>3e65c417-f422-4837-9bbe-c3127d9982ac</stp>
        <tr r="B8" s="2"/>
      </tp>
    </main>
    <main first="rtdsrv_c54fba4079374bfda2f728c30f788de8">
      <tp>
        <v>46</v>
        <stp/>
        <stp>cddccad4-87a5-46a9-8555-70c71467d24b</stp>
        <tr r="C15" s="1"/>
      </tp>
    </main>
    <main first="rtdsrv_c54fba4079374bfda2f728c30f788de8">
      <tp>
        <v>46</v>
        <stp/>
        <stp>5a357039-6a5a-4c51-bc6d-5c07a59f21e2</stp>
        <tr r="I3" s="2"/>
      </tp>
      <tp>
        <v>1</v>
        <stp/>
        <stp>e6c53cac-0782-48e3-b268-c3d73672ab50</stp>
        <tr r="D3" s="3"/>
        <tr r="D2" s="3"/>
      </tp>
      <tp>
        <v>46</v>
        <stp/>
        <stp>57cd6ac6-b0b4-48c2-83b3-04355c23b555</stp>
        <tr r="B7" s="2"/>
      </tp>
      <tp>
        <v>46</v>
        <stp/>
        <stp>f6e97d91-d231-4747-9d63-1a3c0be40294</stp>
        <tr r="C74" s="1"/>
      </tp>
      <tp>
        <v>46</v>
        <stp/>
        <stp>71538457-7cec-43af-8545-4e05e590c6ac</stp>
        <tr r="H7" s="2"/>
      </tp>
    </main>
    <main first="rtdsrv_c54fba4079374bfda2f728c30f788de8">
      <tp>
        <v>46</v>
        <stp/>
        <stp>f87300f2-ede3-4e13-a431-7011c9e5bb42</stp>
        <tr r="C52" s="1"/>
      </tp>
    </main>
    <main first="rtdsrv_c54fba4079374bfda2f728c30f788de8">
      <tp>
        <v>46</v>
        <stp/>
        <stp>4081f021-a35b-4fb5-85b8-f120a30302b1</stp>
        <tr r="C99" s="1"/>
      </tp>
    </main>
    <main first="rtdsrv_c54fba4079374bfda2f728c30f788de8">
      <tp>
        <v>46</v>
        <stp/>
        <stp>4458af14-82a1-4a58-b2b3-e1ac6b82af94</stp>
        <tr r="D15" s="3"/>
      </tp>
      <tp>
        <v>46</v>
        <stp/>
        <stp>29d70fae-d2db-4719-9bfb-8a9d3896b83f</stp>
        <tr r="C39" s="1"/>
      </tp>
      <tp>
        <v>46</v>
        <stp/>
        <stp>b06899db-d778-4cb6-b1c5-d9beb4d5b009</stp>
        <tr r="C2" s="1"/>
      </tp>
    </main>
    <main first="rtdsrv_c54fba4079374bfda2f728c30f788de8">
      <tp>
        <v>46</v>
        <stp/>
        <stp>08cb8ce9-413f-4585-a260-15262de8b837</stp>
        <tr r="G4" s="2"/>
      </tp>
      <tp>
        <v>46</v>
        <stp/>
        <stp>51d6ccb0-8bff-4469-a420-a3d72dda839b</stp>
        <tr r="C92" s="1"/>
      </tp>
    </main>
    <main first="rtdsrv_c54fba4079374bfda2f728c30f788de8">
      <tp>
        <v>46</v>
        <stp/>
        <stp>13ecedb4-d61a-41b0-9696-060540a6e8ba</stp>
        <tr r="C50" s="1"/>
      </tp>
      <tp>
        <v>46</v>
        <stp/>
        <stp>b4b1dd36-404b-4a60-8b6d-20bdfc2245c1</stp>
        <tr r="G8" s="2"/>
      </tp>
      <tp>
        <v>46</v>
        <stp/>
        <stp>30f3b17b-9675-4830-b26b-d5cd58e7b75f</stp>
        <tr r="D5" s="2"/>
      </tp>
      <tp>
        <v>46</v>
        <stp/>
        <stp>986533d6-951e-4bfb-81f8-ec3c33428bf9</stp>
        <tr r="H8" s="2"/>
      </tp>
      <tp>
        <v>46</v>
        <stp/>
        <stp>d56471ee-f0cb-4992-bbb6-5be3ca8d1571</stp>
        <tr r="D19" s="3"/>
      </tp>
    </main>
    <main first="rtdsrv_c54fba4079374bfda2f728c30f788de8">
      <tp>
        <v>46</v>
        <stp/>
        <stp>48999476-a602-4637-819a-f52d5be13074</stp>
        <tr r="K8" s="2"/>
      </tp>
    </main>
    <main first="rtdsrv_c54fba4079374bfda2f728c30f788de8">
      <tp>
        <v>46</v>
        <stp/>
        <stp>9d277ef1-a8e7-4f3e-9fd9-531852949d9a</stp>
        <tr r="I4" s="2"/>
      </tp>
      <tp>
        <v>46</v>
        <stp/>
        <stp>9208d694-d83b-4fca-964e-904f8c5f2b09</stp>
        <tr r="J4" s="2"/>
      </tp>
      <tp>
        <v>46</v>
        <stp/>
        <stp>013e9ce7-f17f-4c17-9e44-5ddb6ee3620c</stp>
        <tr r="D3" s="2"/>
      </tp>
      <tp>
        <v>46</v>
        <stp/>
        <stp>cf29a910-3192-4738-b931-4aa91f34ad35</stp>
        <tr r="C40" s="1"/>
      </tp>
    </main>
    <main first="rtdsrv_c54fba4079374bfda2f728c30f788de8">
      <tp>
        <v>46</v>
        <stp/>
        <stp>ef967352-78eb-4314-b027-8f5c40694162</stp>
        <tr r="F5" s="2"/>
      </tp>
    </main>
    <main first="rtdsrv_c54fba4079374bfda2f728c30f788de8">
      <tp>
        <v>46</v>
        <stp/>
        <stp>1eef8984-5318-42bd-8009-ec9548ae5e72</stp>
        <tr r="C3" s="2"/>
      </tp>
    </main>
    <main first="rtdsrv_c54fba4079374bfda2f728c30f788de8">
      <tp>
        <v>46</v>
        <stp/>
        <stp>9fbc87dc-bf9b-46fa-9a7b-a45bf24dca17</stp>
        <tr r="E6" s="2"/>
      </tp>
    </main>
    <main first="rtdsrv_c54fba4079374bfda2f728c30f788de8">
      <tp>
        <v>46</v>
        <stp/>
        <stp>47986555-c93f-4fec-9cbb-c2b762babb95</stp>
        <tr r="H4" s="2"/>
      </tp>
    </main>
    <main first="rtdsrv_c54fba4079374bfda2f728c30f788de8">
      <tp>
        <v>46</v>
        <stp/>
        <stp>bccf1c0c-a637-447d-9c1c-9a9ce5f70b69</stp>
        <tr r="J7" s="2"/>
      </tp>
    </main>
    <main first="rtdsrv_c54fba4079374bfda2f728c30f788de8">
      <tp>
        <v>46</v>
        <stp/>
        <stp>c0e64bc3-ed84-4d4f-a51b-4c7697f235a8</stp>
        <tr r="C33" s="1"/>
      </tp>
      <tp>
        <v>46</v>
        <stp/>
        <stp>051c0844-ed4d-4659-aecc-2b09a5240d15</stp>
        <tr r="C89" s="1"/>
      </tp>
    </main>
    <main first="rtdsrv_c54fba4079374bfda2f728c30f788de8">
      <tp>
        <v>46</v>
        <stp/>
        <stp>def6178d-1f02-4933-bc1a-e435b6cf3b80</stp>
        <tr r="G7" s="2"/>
      </tp>
      <tp>
        <v>46</v>
        <stp/>
        <stp>07a4a212-ba14-4ad2-9106-0471dc033317</stp>
        <tr r="E5" s="2"/>
      </tp>
      <tp>
        <v>46</v>
        <stp/>
        <stp>6e25fabf-2711-47f0-8a43-36dbdd993a5a</stp>
        <tr r="C30" s="1"/>
      </tp>
    </main>
    <main first="rtdsrv_c54fba4079374bfda2f728c30f788de8">
      <tp>
        <v>46</v>
        <stp/>
        <stp>c56253ca-63fc-41fb-b30a-31a04ec507bb</stp>
        <tr r="C8" s="2"/>
      </tp>
      <tp>
        <v>46</v>
        <stp/>
        <stp>c43b78d5-bde0-4103-9984-9ac0d6ae23e5</stp>
        <tr r="C34" s="1"/>
      </tp>
      <tp>
        <v>46</v>
        <stp/>
        <stp>125a81ab-da80-4796-83a4-72e32ffcbec1</stp>
        <tr r="H6" s="2"/>
      </tp>
      <tp>
        <v>46</v>
        <stp/>
        <stp>c9949bbe-03c3-4724-b021-fda509eb9134</stp>
        <tr r="F7" s="2"/>
      </tp>
      <tp>
        <v>46</v>
        <stp/>
        <stp>85dc29f4-cb2d-4aac-9898-6a516b26a764</stp>
        <tr r="C48" s="1"/>
      </tp>
      <tp>
        <v>46</v>
        <stp/>
        <stp>d2072ddc-f268-4b6b-b20f-e96989dafc99</stp>
        <tr r="C46" s="1"/>
      </tp>
    </main>
    <main first="rtdsrv_c54fba4079374bfda2f728c30f788de8">
      <tp>
        <v>46</v>
        <stp/>
        <stp>2dc1732f-75fc-4fb3-930a-f708ff08a277</stp>
        <tr r="C65" s="1"/>
      </tp>
      <tp>
        <v>3</v>
        <stp/>
        <stp>3289290c-9983-48fa-b138-5a055b2ebc73</stp>
        <tr r="H15" s="3"/>
      </tp>
      <tp>
        <v>46</v>
        <stp/>
        <stp>5393f28a-b67f-4bcd-9e11-8379636b469f</stp>
        <tr r="C22" s="1"/>
      </tp>
      <tp>
        <v>46</v>
        <stp/>
        <stp>d96d2ab9-2493-4685-bb9d-98329f95d843</stp>
        <tr r="C37" s="1"/>
      </tp>
      <tp>
        <v>46</v>
        <stp/>
        <stp>404f36e0-c62a-4948-90cc-8105a77f68a1</stp>
        <tr r="C86" s="1"/>
      </tp>
    </main>
    <main first="rtdsrv_c54fba4079374bfda2f728c30f788de8">
      <tp>
        <v>46</v>
        <stp/>
        <stp>cc318681-798b-4a14-9e90-ab9f441dd66c</stp>
        <tr r="C60" s="1"/>
      </tp>
      <tp>
        <v>46</v>
        <stp/>
        <stp>c7271251-b1c2-4d8d-96de-3aad8103c887</stp>
        <tr r="C41" s="1"/>
      </tp>
    </main>
    <main first="rtdsrv_c54fba4079374bfda2f728c30f788de8">
      <tp>
        <v>46</v>
        <stp/>
        <stp>b2d6c7ad-ef60-4a2e-918a-215977b3143f</stp>
        <tr r="C64" s="1"/>
      </tp>
    </main>
    <main first="rtdsrv_c54fba4079374bfda2f728c30f788de8">
      <tp>
        <v>46</v>
        <stp/>
        <stp>bfeaacf1-98b3-4a25-a845-444b556d8295</stp>
        <tr r="C97" s="1"/>
      </tp>
      <tp>
        <v>46</v>
        <stp/>
        <stp>3d6f48de-491e-4ccf-8f4a-412c0f64ac97</stp>
        <tr r="C54" s="1"/>
      </tp>
      <tp>
        <v>46</v>
        <stp/>
        <stp>7b4b8203-b6b2-4154-9499-aea6319e0ecc</stp>
        <tr r="C3" s="1"/>
      </tp>
      <tp>
        <v>46</v>
        <stp/>
        <stp>cb50e198-7d08-4e60-a3ba-914840615991</stp>
        <tr r="C6" s="2"/>
      </tp>
      <tp>
        <v>46</v>
        <stp/>
        <stp>465e1111-3490-4d68-b029-40daf0caf00d</stp>
        <tr r="C11" s="1"/>
      </tp>
      <tp>
        <v>46</v>
        <stp/>
        <stp>0a3d6a82-d88b-4519-8b30-9f66957bd387</stp>
        <tr r="C44" s="1"/>
      </tp>
      <tp>
        <v>46</v>
        <stp/>
        <stp>192c2a78-a0de-43f7-8664-acbcdd3d214d</stp>
        <tr r="C95" s="1"/>
      </tp>
      <tp>
        <v>46</v>
        <stp/>
        <stp>e7a1bb2a-91a1-4a24-a606-4f07ce470e5a</stp>
        <tr r="C38" s="1"/>
      </tp>
      <tp>
        <v>46</v>
        <stp/>
        <stp>bb282c49-9c93-4b83-9966-0f24b33f6f12</stp>
        <tr r="C69" s="1"/>
      </tp>
      <tp>
        <v>46</v>
        <stp/>
        <stp>d4c37905-ba7f-4d40-943e-26cc919deeba</stp>
        <tr r="B6" s="2"/>
      </tp>
    </main>
    <main first="rtdsrv_c54fba4079374bfda2f728c30f788de8">
      <tp>
        <v>46</v>
        <stp/>
        <stp>065e63ff-1231-45f7-a149-02dc08410037</stp>
        <tr r="C82" s="1"/>
      </tp>
      <tp>
        <v>46</v>
        <stp/>
        <stp>b473f0e9-9ec4-4b94-9a2a-3183bc1bedd9</stp>
        <tr r="C28" s="1"/>
      </tp>
      <tp>
        <v>46</v>
        <stp/>
        <stp>5d6d0fca-1e9a-432a-b4ab-7960f62d712a</stp>
        <tr r="C72" s="1"/>
      </tp>
      <tp>
        <v>46</v>
        <stp/>
        <stp>c5e73f72-5aa7-4db8-9c5e-20587b433414</stp>
        <tr r="C4" s="1"/>
      </tp>
      <tp>
        <v>46</v>
        <stp/>
        <stp>1bc262c1-8ff1-4f92-b3a9-b1d8ceeadb0c</stp>
        <tr r="C14" s="1"/>
      </tp>
      <tp>
        <v>46</v>
        <stp/>
        <stp>cd21c811-c0ed-4ca3-9c09-c13861a9e12f</stp>
        <tr r="D6" s="2"/>
      </tp>
      <tp>
        <v>46</v>
        <stp/>
        <stp>d1fafe79-4365-4fd8-8358-8f1b36575046</stp>
        <tr r="G3" s="2"/>
      </tp>
      <tp>
        <v>46</v>
        <stp/>
        <stp>c095c570-84e1-43ef-9393-e9f63dcab388</stp>
        <tr r="C23" s="1"/>
      </tp>
    </main>
    <main first="rtdsrv_c54fba4079374bfda2f728c30f788de8">
      <tp>
        <v>46</v>
        <stp/>
        <stp>18ae126e-d3d1-4d4f-92b9-aa38d1b63651</stp>
        <tr r="C96" s="1"/>
      </tp>
    </main>
    <main first="rtdsrv_c54fba4079374bfda2f728c30f788de8">
      <tp>
        <v>46</v>
        <stp/>
        <stp>2bc726f3-1752-4d4b-ad93-d37a1d190b7b</stp>
        <tr r="C29" s="1"/>
      </tp>
      <tp>
        <v>46</v>
        <stp/>
        <stp>fec9fe0c-bcd2-4519-b602-5714bfe3a1dd</stp>
        <tr r="C91" s="1"/>
      </tp>
      <tp>
        <v>46</v>
        <stp/>
        <stp>8a9463b6-ae99-4ba9-a5e3-ca28801b353e</stp>
        <tr r="K6" s="2"/>
      </tp>
      <tp>
        <v>46</v>
        <stp/>
        <stp>4aa45c9f-4ab2-452e-98af-380bfd63aef3</stp>
        <tr r="C73" s="1"/>
      </tp>
    </main>
    <main first="rtdsrv_c54fba4079374bfda2f728c30f788de8">
      <tp>
        <v>46</v>
        <stp/>
        <stp>eeb545f6-37b1-4878-8e31-4f1a0cf32f0c</stp>
        <tr r="K3" s="2"/>
      </tp>
    </main>
    <main first="rtdsrv_c54fba4079374bfda2f728c30f788de8">
      <tp>
        <v>46</v>
        <stp/>
        <stp>6f54bd74-b112-4e58-86b6-8e7f81f94e50</stp>
        <tr r="C83" s="1"/>
      </tp>
      <tp>
        <v>46</v>
        <stp/>
        <stp>6a465c9c-1318-44e4-80e5-68c5dd8d5535</stp>
        <tr r="F8" s="2"/>
      </tp>
      <tp>
        <v>46</v>
        <stp/>
        <stp>c172e820-713b-4096-ae92-68c1f49c166c</stp>
        <tr r="C17" s="1"/>
      </tp>
    </main>
    <main first="rtdsrv_c54fba4079374bfda2f728c30f788de8">
      <tp>
        <v>46</v>
        <stp/>
        <stp>da73336a-8acf-405e-94c0-30d5e38abe09</stp>
        <tr r="C57" s="1"/>
      </tp>
      <tp>
        <v>46</v>
        <stp/>
        <stp>30485f29-9e03-43d6-8fa4-238d87eae644</stp>
        <tr r="F4" s="2"/>
      </tp>
      <tp>
        <v>46</v>
        <stp/>
        <stp>4d35dfb3-c5be-437d-a600-e6264834f131</stp>
        <tr r="C24" s="1"/>
      </tp>
      <tp>
        <v>46</v>
        <stp/>
        <stp>d1231e66-3a1f-403d-b983-c4f7b45221e6</stp>
        <tr r="C100" s="1"/>
      </tp>
      <tp>
        <v>46</v>
        <stp/>
        <stp>d4996723-7301-4780-b45c-0adddc9e09d4</stp>
        <tr r="C78" s="1"/>
      </tp>
      <tp>
        <v>46</v>
        <stp/>
        <stp>11a0b5ba-a336-4ada-98d9-7993a2244aaf</stp>
        <tr r="C102" s="1"/>
      </tp>
    </main>
    <main first="rtdsrv_c54fba4079374bfda2f728c30f788de8">
      <tp>
        <v>46</v>
        <stp/>
        <stp>fab54e58-6770-45b7-8598-cbde2cbc84eb</stp>
        <tr r="C79" s="1"/>
      </tp>
      <tp>
        <v>46</v>
        <stp/>
        <stp>6793bb13-7aaf-4b77-9815-5340cf8ab860</stp>
        <tr r="J5" s="2"/>
      </tp>
    </main>
    <main first="rtdsrv_c54fba4079374bfda2f728c30f788de8">
      <tp>
        <v>46</v>
        <stp/>
        <stp>30f93b2e-53f8-4540-bb6f-7929a4fe0e59</stp>
        <tr r="C10" s="1"/>
      </tp>
    </main>
    <main first="rtdsrv_c54fba4079374bfda2f728c30f788de8">
      <tp>
        <v>46</v>
        <stp/>
        <stp>9c1665d3-7e94-4ee8-ac7e-66f374968ef8</stp>
        <tr r="C45" s="1"/>
      </tp>
    </main>
    <main first="rtdsrv_c54fba4079374bfda2f728c30f788de8">
      <tp>
        <v>46</v>
        <stp/>
        <stp>b3af8d5c-99d1-44ea-95aa-25de3d4ad67b</stp>
        <tr r="C58" s="1"/>
      </tp>
      <tp>
        <v>46</v>
        <stp/>
        <stp>05c4c6ce-d3f4-45f9-8667-065b7e773325</stp>
        <tr r="C36" s="1"/>
      </tp>
    </main>
    <main first="rtdsrv_c54fba4079374bfda2f728c30f788de8">
      <tp>
        <v>46</v>
        <stp/>
        <stp>f0511eec-ed85-4e1c-9944-6b3d058b882c</stp>
        <tr r="C25" s="1"/>
      </tp>
      <tp>
        <v>46</v>
        <stp/>
        <stp>77d8922c-f038-4b5a-9f8f-d9a3e3ca88de</stp>
        <tr r="E4" s="2"/>
      </tp>
    </main>
    <main first="rtdsrv_c54fba4079374bfda2f728c30f788de8">
      <tp>
        <v>46</v>
        <stp/>
        <stp>235686c8-7eb7-48ca-9fdf-773dac6984d7</stp>
        <tr r="C85" s="1"/>
      </tp>
    </main>
    <main first="rtdsrv_c54fba4079374bfda2f728c30f788de8">
      <tp>
        <v>46</v>
        <stp/>
        <stp>3d5ee708-ca8e-4b21-89ea-67231559e12a</stp>
        <tr r="C56" s="1"/>
      </tp>
      <tp>
        <v>46</v>
        <stp/>
        <stp>f52cd4af-09cf-4a14-a8e4-d389abc1bf67</stp>
        <tr r="G6" s="2"/>
      </tp>
      <tp>
        <v>46</v>
        <stp/>
        <stp>379fcba0-6f43-4c5a-a824-cceaeec71a31</stp>
        <tr r="I6" s="2"/>
      </tp>
      <tp>
        <v>46</v>
        <stp/>
        <stp>4c36e5a6-0517-4901-982e-d08815a127ba</stp>
        <tr r="E3" s="2"/>
      </tp>
    </main>
    <main first="rtdsrv_c54fba4079374bfda2f728c30f788de8">
      <tp>
        <v>46</v>
        <stp/>
        <stp>80945ab4-47a0-4ea5-887a-6cc5e2cceaa1</stp>
        <tr r="F6" s="2"/>
      </tp>
    </main>
    <main first="rtdsrv_c54fba4079374bfda2f728c30f788de8">
      <tp>
        <v>46</v>
        <stp/>
        <stp>50c368ce-8175-4ba7-b793-7b0f088993ca</stp>
        <tr r="C26" s="1"/>
      </tp>
    </main>
    <main first="rtdsrv_c54fba4079374bfda2f728c30f788de8">
      <tp>
        <v>46</v>
        <stp/>
        <stp>1eb635c3-6bc9-4478-8660-052d638d28d4</stp>
        <tr r="C59" s="1"/>
      </tp>
    </main>
    <main first="rtdsrv_c54fba4079374bfda2f728c30f788de8">
      <tp>
        <v>46</v>
        <stp/>
        <stp>542100d8-cc0d-4e10-8e3f-0df36fa6b023</stp>
        <tr r="K5" s="2"/>
      </tp>
    </main>
    <main first="rtdsrv_c54fba4079374bfda2f728c30f788de8">
      <tp>
        <v>46</v>
        <stp/>
        <stp>68b82175-3409-44af-bf2d-fb5fdb83e8ce</stp>
        <tr r="C47" s="1"/>
      </tp>
    </main>
    <main first="rtdsrv_c54fba4079374bfda2f728c30f788de8">
      <tp>
        <v>46</v>
        <stp/>
        <stp>f3675236-6ed2-4709-b9b1-b5d80852c465</stp>
        <tr r="D4" s="2"/>
      </tp>
    </main>
    <main first="rtdsrv_c54fba4079374bfda2f728c30f788de8">
      <tp>
        <v>46</v>
        <stp/>
        <stp>a3058153-bbee-42ff-98a3-931df309c239</stp>
        <tr r="C7" s="2"/>
      </tp>
      <tp>
        <v>46</v>
        <stp/>
        <stp>c50b00d9-4d27-4f5c-8721-1423e37882b4</stp>
        <tr r="C9" s="1"/>
      </tp>
      <tp>
        <v>46</v>
        <stp/>
        <stp>ee7dc4c4-0d19-416d-ac7d-d60cdc02e25e</stp>
        <tr r="C84" s="1"/>
      </tp>
      <tp>
        <v>46</v>
        <stp/>
        <stp>8a1e9ac6-6f91-4245-8478-f4b5f783fb5e</stp>
        <tr r="C87" s="1"/>
      </tp>
    </main>
    <main first="rtdsrv_c54fba4079374bfda2f728c30f788de8">
      <tp>
        <v>46</v>
        <stp/>
        <stp>5c30586e-a14c-48b0-886d-85aa3de9f9b9</stp>
        <tr r="C75" s="1"/>
      </tp>
    </main>
    <main first="rtdsrv_c54fba4079374bfda2f728c30f788de8">
      <tp>
        <v>46</v>
        <stp/>
        <stp>f81eefd8-e4dd-4023-8e9e-66c5506e9cb0</stp>
        <tr r="J8" s="2"/>
      </tp>
      <tp>
        <v>1391</v>
        <stp/>
        <stp>77804990-0161-465b-acad-b988546e3ddc</stp>
        <tr r="E8" s="1"/>
      </tp>
      <tp>
        <v>46</v>
        <stp/>
        <stp>9e526134-0b49-4f6b-bfe8-3c4922aaef10</stp>
        <tr r="C70" s="1"/>
      </tp>
      <tp>
        <v>46</v>
        <stp/>
        <stp>cf43e080-5fe2-4013-953a-7cae60ca2d08</stp>
        <tr r="C18" s="1"/>
      </tp>
    </main>
    <main first="rtdsrv_c54fba4079374bfda2f728c30f788de8">
      <tp>
        <v>46</v>
        <stp/>
        <stp>6e882f9f-6cc9-41a1-b84a-47625ab2522b</stp>
        <tr r="C5" s="2"/>
      </tp>
    </main>
    <main first="rtdsrv_c54fba4079374bfda2f728c30f788de8">
      <tp>
        <v>46</v>
        <stp/>
        <stp>f8b251f1-ddaf-4ef1-bc80-92347671e47e</stp>
        <tr r="C71" s="1"/>
      </tp>
      <tp>
        <v>46</v>
        <stp/>
        <stp>659baf8d-c2fd-4cef-a9dc-d7357b0ec393</stp>
        <tr r="I5" s="2"/>
      </tp>
    </main>
    <main first="rtdsrv_c54fba4079374bfda2f728c30f788de8">
      <tp>
        <v>46</v>
        <stp/>
        <stp>1ee3cad0-23ec-4182-8537-658d50075a77</stp>
        <tr r="D12" s="3"/>
      </tp>
      <tp>
        <v>46</v>
        <stp/>
        <stp>9ccc6133-e7a2-4366-acfc-a3d30d154c28</stp>
        <tr r="K4" s="2"/>
      </tp>
      <tp>
        <v>46</v>
        <stp/>
        <stp>0870d5ee-91fe-40b0-b579-60cd5e21b5ad</stp>
        <tr r="B4" s="2"/>
      </tp>
      <tp>
        <v>46</v>
        <stp/>
        <stp>5feba4c4-93e1-424a-aa62-35fdfb0599e9</stp>
        <tr r="C68" s="1"/>
      </tp>
    </main>
    <main first="rtdsrv_c54fba4079374bfda2f728c30f788de8">
      <tp>
        <v>46</v>
        <stp/>
        <stp>59594a8c-85bf-42c6-9c6e-240987b0a175</stp>
        <tr r="C67" s="1"/>
      </tp>
    </main>
    <main first="rtdsrv_c54fba4079374bfda2f728c30f788de8">
      <tp>
        <v>46</v>
        <stp/>
        <stp>1bc6f97c-dfe2-4ba1-82e8-58c1b50d2468</stp>
        <tr r="C19" s="1"/>
      </tp>
    </main>
    <main first="rtdsrv_c54fba4079374bfda2f728c30f788de8">
      <tp>
        <v>46</v>
        <stp/>
        <stp>3742e68e-ba99-4c0a-9c6a-abc2323c15c6</stp>
        <tr r="C51" s="1"/>
      </tp>
      <tp>
        <v>46</v>
        <stp/>
        <stp>f60285ac-b4eb-4af1-a1d8-7ffc505f9368</stp>
        <tr r="C13" s="1"/>
      </tp>
    </main>
    <main first="rtdsrv_c54fba4079374bfda2f728c30f788de8">
      <tp>
        <v>46</v>
        <stp/>
        <stp>a0328227-0b5c-483c-8bc0-cde7fadd6f60</stp>
        <tr r="C4" s="2"/>
      </tp>
    </main>
    <main first="rtdsrv_c54fba4079374bfda2f728c30f788de8">
      <tp>
        <v>46</v>
        <stp/>
        <stp>b899685c-d9aa-42f3-869c-7b1f8d2148ad</stp>
        <tr r="I7" s="2"/>
      </tp>
    </main>
    <main first="rtdsrv_c54fba4079374bfda2f728c30f788de8">
      <tp>
        <v>46</v>
        <stp/>
        <stp>90c061ff-2fef-4320-a0fa-975b1f057d42</stp>
        <tr r="J6" s="2"/>
      </tp>
      <tp>
        <v>46</v>
        <stp/>
        <stp>2f79b264-6f43-43ea-9dc1-eefc9c72b644</stp>
        <tr r="D13" s="3"/>
      </tp>
    </main>
    <main first="rtdsrv_c54fba4079374bfda2f728c30f788de8">
      <tp>
        <v>46</v>
        <stp/>
        <stp>a64a2eea-d8a8-4cc6-9bf2-310dfba14d41</stp>
        <tr r="C32" s="1"/>
      </tp>
      <tp>
        <v>46</v>
        <stp/>
        <stp>89a3d8a2-ecc0-46a4-99b9-43646dc9850d</stp>
        <tr r="C101" s="1"/>
      </tp>
      <tp>
        <v>46</v>
        <stp/>
        <stp>f9fe1289-898d-49f0-8fcb-bd8fac4aa738</stp>
        <tr r="C6" s="1"/>
      </tp>
      <tp>
        <v>46</v>
        <stp/>
        <stp>4ed61c95-e1e1-4b46-b946-fd48ddf36124</stp>
        <tr r="C27" s="1"/>
      </tp>
    </main>
    <main first="rtdsrv_c54fba4079374bfda2f728c30f788de8">
      <tp>
        <v>46</v>
        <stp/>
        <stp>14ddfc9a-5636-4a11-bb32-adc462eadf06</stp>
        <tr r="C81" s="1"/>
      </tp>
      <tp>
        <v>46</v>
        <stp/>
        <stp>cd606cb2-dca5-49fc-b6ee-49e4d1cfd2ed</stp>
        <tr r="C16" s="1"/>
      </tp>
    </main>
    <main first="rtdsrv_c54fba4079374bfda2f728c30f788de8">
      <tp>
        <v>46</v>
        <stp/>
        <stp>e62a7d0c-e77f-4090-9075-1dd2a37f9881</stp>
        <tr r="C88" s="1"/>
      </tp>
    </main>
    <main first="rtdsrv_c54fba4079374bfda2f728c30f788de8">
      <tp>
        <v>46</v>
        <stp/>
        <stp>bdb3d9ac-ed25-4743-8911-d3b794837c1e</stp>
        <tr r="C31" s="1"/>
      </tp>
      <tp>
        <v>46</v>
        <stp/>
        <stp>731542de-7ce4-49cd-9e95-77097c491a9d</stp>
        <tr r="C77" s="1"/>
      </tp>
      <tp>
        <v>46</v>
        <stp/>
        <stp>b87d1e94-b112-4a12-b4ef-afa5232ddc2b</stp>
        <tr r="C20" s="1"/>
      </tp>
      <tp>
        <v>46</v>
        <stp/>
        <stp>f68105b9-afa1-4fa9-825d-8e3d90a5be30</stp>
        <tr r="C8" s="1"/>
      </tp>
    </main>
    <main first="rtdsrv_c54fba4079374bfda2f728c30f788de8">
      <tp>
        <v>46</v>
        <stp/>
        <stp>e8b8144e-2529-4bf4-9fd2-402d91fb11b4</stp>
        <tr r="J3" s="2"/>
      </tp>
      <tp>
        <v>46</v>
        <stp/>
        <stp>68a39f62-5287-4e3e-8a4e-2d681d403dcf</stp>
        <tr r="C35" s="1"/>
      </tp>
      <tp>
        <v>46</v>
        <stp/>
        <stp>1e50e468-d15f-4dd6-a66a-8d67f90de670</stp>
        <tr r="C12" s="1"/>
      </tp>
      <tp>
        <v>46</v>
        <stp/>
        <stp>52fe8087-4b54-4808-a0cf-c1713653c445</stp>
        <tr r="F3" s="2"/>
      </tp>
      <tp>
        <v>46</v>
        <stp/>
        <stp>730f5916-4680-49f0-96fe-324a6fd16a70</stp>
        <tr r="C76" s="1"/>
      </tp>
    </main>
    <main first="rtdsrv_c54fba4079374bfda2f728c30f788de8">
      <tp>
        <v>46</v>
        <stp/>
        <stp>534059b7-0dd7-4194-b37c-76320fe384a0</stp>
        <tr r="C49" s="1"/>
      </tp>
      <tp>
        <v>46</v>
        <stp/>
        <stp>20a61bdf-1269-42fc-a0f9-09f77d293f51</stp>
        <tr r="K7" s="2"/>
      </tp>
      <tp>
        <v>46</v>
        <stp/>
        <stp>8c81ef80-fe72-4be9-8235-6c008edd030a</stp>
        <tr r="D18" s="3"/>
      </tp>
      <tp>
        <v>46</v>
        <stp/>
        <stp>498e2d6c-57df-4f9e-9a26-427042240c20</stp>
        <tr r="G5" s="2"/>
      </tp>
    </main>
    <main first="rtdsrv_c54fba4079374bfda2f728c30f788de8">
      <tp>
        <v>46</v>
        <stp/>
        <stp>bcb1357b-ad99-409a-a6ed-7aa696d64869</stp>
        <tr r="C43" s="1"/>
      </tp>
      <tp>
        <v>46</v>
        <stp/>
        <stp>10e4aae0-6af2-47a8-a96e-f2a8cf557a6e</stp>
        <tr r="C53" s="1"/>
      </tp>
      <tp>
        <v>46</v>
        <stp/>
        <stp>6fa683a4-fa8b-4deb-a2f7-caa8482462e0</stp>
        <tr r="C93" s="1"/>
      </tp>
    </main>
    <main first="rtdsrv_c54fba4079374bfda2f728c30f788de8">
      <tp>
        <v>46</v>
        <stp/>
        <stp>7e595962-f928-40b3-92ed-623e6764158e</stp>
        <tr r="H3" s="2"/>
      </tp>
    </main>
    <main first="rtdsrv_c54fba4079374bfda2f728c30f788de8">
      <tp>
        <v>46</v>
        <stp/>
        <stp>80fe421b-96a2-45a7-b3e3-62ae77cd67cc</stp>
        <tr r="B5" s="2"/>
      </tp>
      <tp>
        <v>46</v>
        <stp/>
        <stp>9fa38654-b40d-42d8-a147-66b7fb166191</stp>
        <tr r="I8" s="2"/>
      </tp>
    </main>
    <main first="rtdsrv_c54fba4079374bfda2f728c30f788de8">
      <tp>
        <v>46</v>
        <stp/>
        <stp>fb0d4cc8-d2e7-4a65-ad85-7aa087413e80</stp>
        <tr r="C5" s="1"/>
      </tp>
    </main>
    <main first="rtdsrv_c54fba4079374bfda2f728c30f788de8">
      <tp>
        <v>46</v>
        <stp/>
        <stp>59bb33e4-0621-48dc-a5de-0f993d638dba</stp>
        <tr r="C7" s="1"/>
      </tp>
      <tp>
        <v>46</v>
        <stp/>
        <stp>d5d0ba5b-7de3-4976-9ef2-820fa9c2ec7d</stp>
        <tr r="D21" s="3"/>
      </tp>
      <tp>
        <v>46</v>
        <stp/>
        <stp>51e60fcf-4730-4ce2-a78f-0f82b2d59fa0</stp>
        <tr r="C62" s="1"/>
      </tp>
      <tp>
        <v>46</v>
        <stp/>
        <stp>96a512c3-5a99-4147-9322-a30dd99a7e2c</stp>
        <tr r="D14" s="3"/>
      </tp>
    </main>
    <main first="rtdsrv_c54fba4079374bfda2f728c30f788de8">
      <tp>
        <v>46</v>
        <stp/>
        <stp>c391fe36-093d-484a-89bc-60231938d6a2</stp>
        <tr r="C55" s="1"/>
      </tp>
      <tp>
        <v>46</v>
        <stp/>
        <stp>c9436c87-f9f9-49b6-bd5d-5be5ac7f1d39</stp>
        <tr r="C90" s="1"/>
      </tp>
    </main>
    <main first="rtdsrv_c54fba4079374bfda2f728c30f788de8">
      <tp>
        <v>46</v>
        <stp/>
        <stp>38fe685c-d34b-4685-aa89-5e6f1e300315</stp>
        <tr r="D8" s="2"/>
      </tp>
      <tp>
        <v>46</v>
        <stp/>
        <stp>7cc02974-1d5e-4ab1-a0a9-42c57b2e7151</stp>
        <tr r="E8" s="2"/>
      </tp>
    </main>
    <main first="rtdsrv_c54fba4079374bfda2f728c30f788de8">
      <tp>
        <v>46</v>
        <stp/>
        <stp>6582141c-f7a1-40c3-8782-021690d3d7f6</stp>
        <tr r="C98" s="1"/>
      </tp>
    </main>
    <main first="rtdsrv_c54fba4079374bfda2f728c30f788de8">
      <tp>
        <v>46</v>
        <stp/>
        <stp>abecf466-d073-43d0-81b3-c8ff547d85b3</stp>
        <tr r="C42" s="1"/>
      </tp>
      <tp>
        <v>46</v>
        <stp/>
        <stp>c8724f6c-5de1-4a51-87de-3b5e0ab9dd4d</stp>
        <tr r="E7" s="2"/>
      </tp>
    </main>
    <main first="rtdsrv_c54fba4079374bfda2f728c30f788de8">
      <tp>
        <v>46</v>
        <stp/>
        <stp>9971ac55-87a8-4548-b0f1-655c52ed2cae</stp>
        <tr r="C66" s="1"/>
      </tp>
      <tp>
        <v>46</v>
        <stp/>
        <stp>e61aae47-da07-48de-ae27-88b7ae6dee4b</stp>
        <tr r="C21" s="1"/>
      </tp>
    </main>
    <main first="rtdsrv_c54fba4079374bfda2f728c30f788de8">
      <tp>
        <v>46</v>
        <stp/>
        <stp>2df90be9-7281-49a7-8397-fcf93763f32d</stp>
        <tr r="C63" s="1"/>
      </tp>
      <tp>
        <v>46</v>
        <stp/>
        <stp>900e63c0-6a14-4028-be6f-7fd0ed44daf7</stp>
        <tr r="C80" s="1"/>
      </tp>
      <tp>
        <v>46</v>
        <stp/>
        <stp>072f1ac2-75a9-4af9-bc2a-b56a1ea8ab1f</stp>
        <tr r="H5" s="2"/>
      </tp>
    </main>
    <main first="rtdsrv_c54fba4079374bfda2f728c30f788de8">
      <tp>
        <v>46</v>
        <stp/>
        <stp>a4b6a926-b314-435f-a6fd-d190267640b5</stp>
        <tr r="C6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60-81FC-4BC2-B92D-65FDD83E0350}">
  <dimension ref="B1:L34"/>
  <sheetViews>
    <sheetView tabSelected="1" workbookViewId="0">
      <selection activeCell="I15" sqref="I15"/>
    </sheetView>
  </sheetViews>
  <sheetFormatPr defaultRowHeight="14.5" x14ac:dyDescent="0.35"/>
  <cols>
    <col min="1" max="1" width="6.26953125" customWidth="1"/>
    <col min="2" max="2" width="11.81640625" style="6" customWidth="1"/>
    <col min="3" max="3" width="20.6328125" style="6" customWidth="1"/>
    <col min="4" max="4" width="54.6328125" bestFit="1" customWidth="1"/>
  </cols>
  <sheetData>
    <row r="1" spans="2:12" s="1" customFormat="1" x14ac:dyDescent="0.35">
      <c r="B1" s="18" t="s">
        <v>0</v>
      </c>
      <c r="C1" s="18" t="s">
        <v>16</v>
      </c>
    </row>
    <row r="2" spans="2:12" x14ac:dyDescent="0.35">
      <c r="B2" s="15"/>
      <c r="C2" s="15"/>
      <c r="D2" t="str" cm="1">
        <f t="array" ref="D2">_xll.YahooQuote("","")</f>
        <v>IBXL, Version=0.1.0.0, Culture=neutral, PublicKeyToken=null</v>
      </c>
      <c r="E2" s="20"/>
    </row>
    <row r="3" spans="2:12" x14ac:dyDescent="0.35">
      <c r="B3" s="15"/>
      <c r="C3" s="15"/>
      <c r="D3" t="str" cm="1">
        <f t="array" ref="D3">_xll.YahooQuote("","")</f>
        <v>IBXL, Version=0.1.0.0, Culture=neutral, PublicKeyToken=null</v>
      </c>
      <c r="E3" s="20"/>
    </row>
    <row r="4" spans="2:12" x14ac:dyDescent="0.35">
      <c r="B4" s="16"/>
      <c r="C4" s="15"/>
      <c r="D4" t="str" cm="1">
        <f t="array" ref="D4">_xll.YahooQuote("","")</f>
        <v>YahooXL, Version=1.1.0.0, Culture=neutral, PublicKeyToken=null</v>
      </c>
    </row>
    <row r="5" spans="2:12" x14ac:dyDescent="0.35">
      <c r="B5" s="15" t="s">
        <v>21</v>
      </c>
      <c r="C5" s="15"/>
      <c r="D5" t="str" cm="1">
        <f t="array" ref="D5">_xll.YahooQuote(B5,C5)</f>
        <v>C:\prg\myProjects\GitHub\YahooXL\YahooXL\bin\Debug\net8.0-windows\YahooXL-AddIn64.xll</v>
      </c>
    </row>
    <row r="6" spans="2:12" x14ac:dyDescent="0.35">
      <c r="B6" s="15"/>
      <c r="C6" s="15" t="s">
        <v>25</v>
      </c>
      <c r="D6" t="str" cm="1">
        <f t="array" ref="D6">_xll.YahooQuote(B6,C6)</f>
        <v>LongName</v>
      </c>
    </row>
    <row r="7" spans="2:12" x14ac:dyDescent="0.35">
      <c r="B7" s="15"/>
      <c r="C7" s="15">
        <v>6</v>
      </c>
      <c r="D7" t="str" cm="1">
        <f t="array" ref="D7">_xll.YahooQuote(B7,C7)</f>
        <v>LongName</v>
      </c>
    </row>
    <row r="8" spans="2:12" x14ac:dyDescent="0.35">
      <c r="B8" s="15"/>
      <c r="C8" s="15">
        <v>200</v>
      </c>
      <c r="D8" t="str" cm="1">
        <f t="array" ref="D8">_xll.YahooQuote(B8,C8)</f>
        <v>#Property name index: 0..100.</v>
      </c>
      <c r="H8" t="str" cm="1">
        <f t="array" ref="H8">_xll.IBPositions()</f>
        <v>IBXL, Version=0.1.0.0, Culture=neutral, PublicKeyToken=null</v>
      </c>
    </row>
    <row r="9" spans="2:12" x14ac:dyDescent="0.35">
      <c r="B9" s="15"/>
      <c r="C9" s="15" t="s">
        <v>22</v>
      </c>
      <c r="D9" t="str" cm="1">
        <f t="array" ref="D9">_xll.YahooQuote(B9,C9)</f>
        <v>#Invalid property name: 'invalid prop'.</v>
      </c>
    </row>
    <row r="10" spans="2:12" x14ac:dyDescent="0.35">
      <c r="B10" s="15" t="s">
        <v>23</v>
      </c>
      <c r="C10" s="15" t="s">
        <v>22</v>
      </c>
      <c r="D10" t="str" cm="1">
        <f t="array" ref="D10">_xll.YahooQuote(B10,C10)</f>
        <v>#Invalid property name: 'invalid prop'.</v>
      </c>
      <c r="H10" t="e" cm="1">
        <f t="array" ref="H10">_xll.IBPositions("TSLA")</f>
        <v>#VALUE!</v>
      </c>
    </row>
    <row r="11" spans="2:12" x14ac:dyDescent="0.35">
      <c r="B11" s="15" t="s">
        <v>18</v>
      </c>
      <c r="C11" s="15" t="s">
        <v>22</v>
      </c>
      <c r="D11" t="str" cm="1">
        <f t="array" ref="D11">_xll.YahooQuote(B11,C11)</f>
        <v>#Invalid property name: 'invalid prop'.</v>
      </c>
      <c r="H11" t="e" cm="1">
        <f t="array" ref="H11">_xll.IBPositions("TSLA")</f>
        <v>#VALUE!</v>
      </c>
    </row>
    <row r="12" spans="2:12" x14ac:dyDescent="0.35">
      <c r="B12" s="15" t="s">
        <v>18</v>
      </c>
      <c r="C12" s="15" t="s">
        <v>25</v>
      </c>
      <c r="D12" t="str" cm="1">
        <f t="array" ref="D12">_xll.YahooQuote(B12,C12)</f>
        <v>International Business Machines Corporation</v>
      </c>
      <c r="H12" t="e" cm="1">
        <f t="array" ref="H12">_xll.IBPositions("TSLA")</f>
        <v>#VALUE!</v>
      </c>
    </row>
    <row r="13" spans="2:12" x14ac:dyDescent="0.35">
      <c r="B13" s="15" t="s">
        <v>29</v>
      </c>
      <c r="C13" s="15" t="s">
        <v>17</v>
      </c>
      <c r="D13" t="str" cm="1">
        <f t="array" ref="D13">_xll.YahooQuote(B13,C13)</f>
        <v>IBM</v>
      </c>
    </row>
    <row r="14" spans="2:12" x14ac:dyDescent="0.35">
      <c r="B14" s="15" t="s">
        <v>18</v>
      </c>
      <c r="C14" s="15">
        <v>6</v>
      </c>
      <c r="D14" t="str" cm="1">
        <f t="array" ref="D14">_xll.YahooQuote(B14,C14)</f>
        <v>USD</v>
      </c>
    </row>
    <row r="15" spans="2:12" x14ac:dyDescent="0.35">
      <c r="B15" s="15" t="s">
        <v>18</v>
      </c>
      <c r="C15" s="17"/>
      <c r="D15" s="7" cm="1">
        <f t="array" ref="D15">_xll.YahooQuote(B15,C15)</f>
        <v>208.25</v>
      </c>
      <c r="H15" t="str" cm="1">
        <f t="array" ref="H15:L16">_xll.IBPositions()</f>
        <v>DU003</v>
      </c>
      <c r="I15">
        <v>444857009</v>
      </c>
      <c r="J15" t="str">
        <v>PLTR</v>
      </c>
      <c r="K15">
        <v>100</v>
      </c>
      <c r="L15">
        <v>41.930047999999999</v>
      </c>
    </row>
    <row r="16" spans="2:12" x14ac:dyDescent="0.35">
      <c r="B16" s="15" t="s">
        <v>23</v>
      </c>
      <c r="C16" s="15"/>
      <c r="D16" t="str" cm="1">
        <f t="array" ref="D16">_xll.YahooQuote(B16,C16)</f>
        <v>#Invalid symbol name: 'invalid sym'.</v>
      </c>
      <c r="H16" t="str">
        <v>DU003</v>
      </c>
      <c r="I16">
        <v>4815747</v>
      </c>
      <c r="J16" t="str">
        <v>NVDA</v>
      </c>
      <c r="K16">
        <v>100</v>
      </c>
      <c r="L16">
        <v>135.41004799999999</v>
      </c>
    </row>
    <row r="17" spans="2:4" x14ac:dyDescent="0.35">
      <c r="B17" s="15" t="s">
        <v>24</v>
      </c>
      <c r="C17" s="15"/>
      <c r="D17" t="str" cm="1">
        <f t="array" ref="D17">_xll.YahooQuote(B17,C17)</f>
        <v>#Symbol not found: 'UNKNOWN'.</v>
      </c>
    </row>
    <row r="18" spans="2:4" x14ac:dyDescent="0.35">
      <c r="B18" s="15" t="s">
        <v>18</v>
      </c>
      <c r="C18" s="15" t="s">
        <v>17</v>
      </c>
      <c r="D18" t="str" cm="1">
        <f t="array" ref="D18">_xll.YahooQuote(B18,C18)</f>
        <v>IBM</v>
      </c>
    </row>
    <row r="19" spans="2:4" x14ac:dyDescent="0.35">
      <c r="B19" s="15" t="s">
        <v>18</v>
      </c>
      <c r="C19" s="15" t="s">
        <v>26</v>
      </c>
      <c r="D19" t="str" cm="1">
        <f t="array" ref="D19">_xll.YahooQuote(B19,C19)</f>
        <v>USD=X</v>
      </c>
    </row>
    <row r="20" spans="2:4" x14ac:dyDescent="0.35">
      <c r="B20" s="15" t="s">
        <v>27</v>
      </c>
      <c r="C20" s="16"/>
      <c r="D20" t="str" cm="1">
        <f t="array" ref="D20">_xll.YahooQuote(B20,C20)</f>
        <v>#Invalid symbol name: 'JPY=X'.</v>
      </c>
    </row>
    <row r="21" spans="2:4" x14ac:dyDescent="0.35">
      <c r="B21" s="15" t="s">
        <v>28</v>
      </c>
      <c r="C21" s="16"/>
      <c r="D21" s="7" cm="1">
        <f t="array" ref="D21">_xll.YahooQuote(B21,C21)</f>
        <v>152.244</v>
      </c>
    </row>
    <row r="22" spans="2:4" x14ac:dyDescent="0.35">
      <c r="B22" s="15"/>
      <c r="C22" s="15"/>
    </row>
    <row r="23" spans="2:4" x14ac:dyDescent="0.35">
      <c r="B23" s="15"/>
      <c r="C23" s="15"/>
    </row>
    <row r="24" spans="2:4" x14ac:dyDescent="0.35">
      <c r="B24" s="17"/>
      <c r="C24" s="17"/>
    </row>
    <row r="25" spans="2:4" x14ac:dyDescent="0.35">
      <c r="B25" s="17"/>
      <c r="C25" s="17"/>
    </row>
    <row r="26" spans="2:4" x14ac:dyDescent="0.35">
      <c r="B26" s="17"/>
      <c r="C26" s="17"/>
    </row>
    <row r="27" spans="2:4" x14ac:dyDescent="0.35">
      <c r="B27" s="17"/>
      <c r="C27" s="17"/>
    </row>
    <row r="28" spans="2:4" x14ac:dyDescent="0.35">
      <c r="B28" s="17"/>
      <c r="C28" s="17"/>
    </row>
    <row r="29" spans="2:4" x14ac:dyDescent="0.35">
      <c r="B29" s="17"/>
      <c r="C29" s="17"/>
    </row>
    <row r="30" spans="2:4" x14ac:dyDescent="0.35">
      <c r="B30" s="17"/>
      <c r="C30" s="17"/>
    </row>
    <row r="31" spans="2:4" x14ac:dyDescent="0.35">
      <c r="B31" s="17"/>
      <c r="C31" s="17"/>
    </row>
    <row r="32" spans="2:4" x14ac:dyDescent="0.35">
      <c r="B32" s="17"/>
      <c r="C32" s="17"/>
    </row>
    <row r="33" spans="2:3" x14ac:dyDescent="0.35">
      <c r="B33" s="17"/>
      <c r="C33" s="17"/>
    </row>
    <row r="34" spans="2:3" x14ac:dyDescent="0.35">
      <c r="B34" s="17"/>
      <c r="C3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workbookViewId="0">
      <selection activeCell="D12" sqref="D12"/>
    </sheetView>
  </sheetViews>
  <sheetFormatPr defaultRowHeight="14.5" x14ac:dyDescent="0.35"/>
  <cols>
    <col min="1" max="1" width="6.26953125" customWidth="1"/>
    <col min="2" max="2" width="31.7265625" customWidth="1"/>
    <col min="3" max="3" width="49.453125" style="6" customWidth="1"/>
    <col min="4" max="4" width="10.90625" style="6" customWidth="1"/>
    <col min="5" max="5" width="27.81640625" bestFit="1" customWidth="1"/>
    <col min="6" max="6" width="20.54296875" customWidth="1"/>
  </cols>
  <sheetData>
    <row r="1" spans="1:6" x14ac:dyDescent="0.35">
      <c r="B1" s="19" t="s">
        <v>16</v>
      </c>
      <c r="C1" s="19" t="s">
        <v>18</v>
      </c>
      <c r="D1" s="18" t="s">
        <v>15</v>
      </c>
    </row>
    <row r="2" spans="1:6" x14ac:dyDescent="0.35">
      <c r="A2">
        <v>0</v>
      </c>
      <c r="B2" t="str">
        <f>+_xll.YahooQuote("",$A2)</f>
        <v>Symbol</v>
      </c>
      <c r="C2" s="6" t="str">
        <f>+_xll.YahooQuote(C$1,$B2)</f>
        <v>IBM</v>
      </c>
      <c r="D2" s="6">
        <f>TYPE(C2)</f>
        <v>2</v>
      </c>
    </row>
    <row r="3" spans="1:6" x14ac:dyDescent="0.35">
      <c r="A3">
        <f t="shared" ref="A3:A68" si="0">+A2+1</f>
        <v>1</v>
      </c>
      <c r="B3" t="str">
        <f>+_xll.YahooQuote("",$A3)</f>
        <v>UnderlyingSymbol</v>
      </c>
      <c r="C3" s="6" t="str">
        <f>+_xll.YahooQuote(C$1,$B3)</f>
        <v/>
      </c>
      <c r="D3" s="6">
        <f>TYPE(C3)</f>
        <v>2</v>
      </c>
    </row>
    <row r="4" spans="1:6" x14ac:dyDescent="0.35">
      <c r="A4">
        <f t="shared" si="0"/>
        <v>2</v>
      </c>
      <c r="B4" t="str">
        <f>+_xll.YahooQuote("",$A4)</f>
        <v>UnderlyingExchangeSymbol</v>
      </c>
      <c r="C4" s="6" t="str">
        <f>+_xll.YahooQuote(C$1,$B4)</f>
        <v/>
      </c>
      <c r="D4" s="6">
        <f t="shared" ref="D4:D67" si="1">TYPE(C4)</f>
        <v>2</v>
      </c>
    </row>
    <row r="5" spans="1:6" x14ac:dyDescent="0.35">
      <c r="A5">
        <f t="shared" si="0"/>
        <v>3</v>
      </c>
      <c r="B5" t="str">
        <f>+_xll.YahooQuote("",$A5)</f>
        <v>HeadSymbolAsString</v>
      </c>
      <c r="C5" s="6" t="str">
        <f>+_xll.YahooQuote(C$1,$B5)</f>
        <v/>
      </c>
      <c r="D5" s="6">
        <f t="shared" si="1"/>
        <v>2</v>
      </c>
      <c r="E5" t="str" cm="1">
        <f t="array" ref="E5">_xll.Dna()</f>
        <v>18:51:04</v>
      </c>
      <c r="F5" t="s">
        <v>30</v>
      </c>
    </row>
    <row r="6" spans="1:6" x14ac:dyDescent="0.35">
      <c r="A6">
        <f t="shared" si="0"/>
        <v>4</v>
      </c>
      <c r="B6" t="str">
        <f>+_xll.YahooQuote("",$A6)</f>
        <v>Currency</v>
      </c>
      <c r="C6" s="6" t="str">
        <f>+_xll.YahooQuote(C$1,$B6)</f>
        <v>USD=X</v>
      </c>
      <c r="D6" s="6">
        <f t="shared" si="1"/>
        <v>2</v>
      </c>
      <c r="E6" t="str" cm="1">
        <f t="array" ref="E6">_xll.DnaAsync()</f>
        <v>18:51:10</v>
      </c>
      <c r="F6" t="s">
        <v>31</v>
      </c>
    </row>
    <row r="7" spans="1:6" x14ac:dyDescent="0.35">
      <c r="A7">
        <f t="shared" si="0"/>
        <v>5</v>
      </c>
      <c r="B7" t="str">
        <f>+_xll.YahooQuote("",$A7)</f>
        <v>FinancialCurrency</v>
      </c>
      <c r="C7" s="6" t="str">
        <f>+_xll.YahooQuote(C$1,$B7)</f>
        <v>USD</v>
      </c>
      <c r="D7" s="6">
        <f t="shared" si="1"/>
        <v>2</v>
      </c>
      <c r="E7" t="str" cm="1">
        <f t="array" ref="E7">_xll.DnaRtdCompleted()</f>
        <v>18:51:17</v>
      </c>
      <c r="F7" t="s">
        <v>32</v>
      </c>
    </row>
    <row r="8" spans="1:6" x14ac:dyDescent="0.35">
      <c r="A8">
        <f t="shared" si="0"/>
        <v>6</v>
      </c>
      <c r="B8" t="str">
        <f>+_xll.YahooQuote("",$A8)</f>
        <v>LongName</v>
      </c>
      <c r="C8" s="6" t="str">
        <f>+_xll.YahooQuote(C$1,$B8)</f>
        <v>International Business Machines Corporation</v>
      </c>
      <c r="D8" s="6">
        <f t="shared" si="1"/>
        <v>2</v>
      </c>
      <c r="E8" t="str" cm="1">
        <f t="array" ref="E8">_xll.DnaRtdClock()</f>
        <v>04:13:47</v>
      </c>
      <c r="F8" t="s">
        <v>33</v>
      </c>
    </row>
    <row r="9" spans="1:6" x14ac:dyDescent="0.35">
      <c r="A9">
        <f t="shared" si="0"/>
        <v>7</v>
      </c>
      <c r="B9" t="str">
        <f>+_xll.YahooQuote("",$A9)</f>
        <v>ShortName</v>
      </c>
      <c r="C9" s="6" t="str">
        <f>+_xll.YahooQuote(C$1,$B9)</f>
        <v>International Business Machines</v>
      </c>
      <c r="D9" s="6">
        <f t="shared" si="1"/>
        <v>2</v>
      </c>
      <c r="E9" t="str" cm="1">
        <f t="array" ref="E9">_xll.DnaRtd()</f>
        <v>19:30:53</v>
      </c>
      <c r="F9" s="20">
        <v>0.81311342592592595</v>
      </c>
    </row>
    <row r="10" spans="1:6" x14ac:dyDescent="0.35">
      <c r="A10">
        <f t="shared" si="0"/>
        <v>8</v>
      </c>
      <c r="B10" t="str">
        <f>+_xll.YahooQuote("",$A10)</f>
        <v>Language</v>
      </c>
      <c r="C10" s="6" t="str">
        <f>+_xll.YahooQuote(C$1,$B10)</f>
        <v>en-US</v>
      </c>
      <c r="D10" s="6">
        <f t="shared" si="1"/>
        <v>2</v>
      </c>
      <c r="F10" s="7"/>
    </row>
    <row r="11" spans="1:6" x14ac:dyDescent="0.35">
      <c r="A11">
        <f t="shared" si="0"/>
        <v>9</v>
      </c>
      <c r="B11" t="str">
        <f>+_xll.YahooQuote("",$A11)</f>
        <v>Region</v>
      </c>
      <c r="C11" s="6" t="str">
        <f>+_xll.YahooQuote(C$1,$B11)</f>
        <v>US</v>
      </c>
      <c r="D11" s="6">
        <f t="shared" si="1"/>
        <v>2</v>
      </c>
      <c r="F11" s="7"/>
    </row>
    <row r="12" spans="1:6" x14ac:dyDescent="0.35">
      <c r="A12">
        <f t="shared" si="0"/>
        <v>10</v>
      </c>
      <c r="B12" t="str">
        <f>+_xll.YahooQuote("",$A12)</f>
        <v>QuoteType</v>
      </c>
      <c r="C12" s="6" t="str">
        <f>+_xll.YahooQuote(C$1,$B12)</f>
        <v>EQUITY</v>
      </c>
      <c r="D12" s="6">
        <f t="shared" si="1"/>
        <v>2</v>
      </c>
      <c r="E12">
        <v>3445</v>
      </c>
    </row>
    <row r="13" spans="1:6" x14ac:dyDescent="0.35">
      <c r="A13">
        <f t="shared" si="0"/>
        <v>11</v>
      </c>
      <c r="B13" t="str">
        <f>+_xll.YahooQuote("",$A13)</f>
        <v>QuoteSourceName</v>
      </c>
      <c r="C13" s="6" t="str">
        <f>+_xll.YahooQuote(C$1,$B13)</f>
        <v>Delayed Quote</v>
      </c>
      <c r="D13" s="6">
        <f t="shared" si="1"/>
        <v>2</v>
      </c>
    </row>
    <row r="14" spans="1:6" x14ac:dyDescent="0.35">
      <c r="A14">
        <f t="shared" si="0"/>
        <v>12</v>
      </c>
      <c r="B14" t="str">
        <f>+_xll.YahooQuote("",$A14)</f>
        <v>DisplayName</v>
      </c>
      <c r="C14" s="6" t="str">
        <f>+_xll.YahooQuote(C$1,$B14)</f>
        <v>IBM</v>
      </c>
      <c r="D14" s="6">
        <f t="shared" si="1"/>
        <v>2</v>
      </c>
    </row>
    <row r="15" spans="1:6" x14ac:dyDescent="0.35">
      <c r="A15">
        <f t="shared" si="0"/>
        <v>13</v>
      </c>
      <c r="B15" t="str">
        <f>+_xll.YahooQuote("",$A15)</f>
        <v>TypeDisp</v>
      </c>
      <c r="C15" s="6" t="str">
        <f>+_xll.YahooQuote(C$1,$B15)</f>
        <v>Equity</v>
      </c>
      <c r="D15" s="6">
        <f t="shared" si="1"/>
        <v>2</v>
      </c>
    </row>
    <row r="16" spans="1:6" x14ac:dyDescent="0.35">
      <c r="A16">
        <f t="shared" si="0"/>
        <v>14</v>
      </c>
      <c r="B16" t="str">
        <f>+_xll.YahooQuote("",$A16)</f>
        <v>MessageBoardId</v>
      </c>
      <c r="C16" s="6" t="str">
        <f>+_xll.YahooQuote(C$1,$B16)</f>
        <v>finmb_112350</v>
      </c>
      <c r="D16" s="6">
        <f t="shared" si="1"/>
        <v>2</v>
      </c>
    </row>
    <row r="17" spans="1:4" x14ac:dyDescent="0.35">
      <c r="A17">
        <f t="shared" si="0"/>
        <v>15</v>
      </c>
      <c r="B17" t="str">
        <f>+_xll.YahooQuote("",$A17)</f>
        <v>ContractSymbol</v>
      </c>
      <c r="C17" s="6" t="str">
        <f>+_xll.YahooQuote(C$1,$B17)</f>
        <v/>
      </c>
      <c r="D17" s="6">
        <f t="shared" si="1"/>
        <v>2</v>
      </c>
    </row>
    <row r="18" spans="1:4" x14ac:dyDescent="0.35">
      <c r="A18">
        <f t="shared" si="0"/>
        <v>16</v>
      </c>
      <c r="B18" t="str">
        <f>+_xll.YahooQuote("",$A18)</f>
        <v>Tradeable</v>
      </c>
      <c r="C18" s="6" t="b">
        <f>+_xll.YahooQuote(C$1,$B18)</f>
        <v>0</v>
      </c>
      <c r="D18" s="6">
        <f t="shared" si="1"/>
        <v>4</v>
      </c>
    </row>
    <row r="19" spans="1:4" x14ac:dyDescent="0.35">
      <c r="A19">
        <f t="shared" si="0"/>
        <v>17</v>
      </c>
      <c r="B19" t="str">
        <f>+_xll.YahooQuote("",$A19)</f>
        <v>CryptoTradeable</v>
      </c>
      <c r="C19" s="6" t="b">
        <f>+_xll.YahooQuote(C$1,$B19)</f>
        <v>0</v>
      </c>
      <c r="D19" s="6">
        <f t="shared" si="1"/>
        <v>4</v>
      </c>
    </row>
    <row r="20" spans="1:4" x14ac:dyDescent="0.35">
      <c r="A20">
        <f t="shared" si="0"/>
        <v>18</v>
      </c>
      <c r="B20" t="str">
        <f>+_xll.YahooQuote("",$A20)</f>
        <v>Triggerable</v>
      </c>
      <c r="C20" s="6" t="b">
        <f>+_xll.YahooQuote(C$1,$B20)</f>
        <v>1</v>
      </c>
      <c r="D20" s="6">
        <f t="shared" si="1"/>
        <v>4</v>
      </c>
    </row>
    <row r="21" spans="1:4" x14ac:dyDescent="0.35">
      <c r="A21">
        <f t="shared" si="0"/>
        <v>19</v>
      </c>
      <c r="B21" t="str">
        <f>+_xll.YahooQuote("",$A21)</f>
        <v>EsgPopulated</v>
      </c>
      <c r="C21" s="6" t="b">
        <f>+_xll.YahooQuote(C$1,$B21)</f>
        <v>0</v>
      </c>
      <c r="D21" s="6">
        <f t="shared" si="1"/>
        <v>4</v>
      </c>
    </row>
    <row r="22" spans="1:4" x14ac:dyDescent="0.35">
      <c r="A22">
        <f t="shared" si="0"/>
        <v>20</v>
      </c>
      <c r="B22" t="str">
        <f>+_xll.YahooQuote("",$A22)</f>
        <v>PriceHint</v>
      </c>
      <c r="C22" s="6">
        <f>+_xll.YahooQuote(C$1,$B22)</f>
        <v>2</v>
      </c>
      <c r="D22" s="6">
        <f t="shared" si="1"/>
        <v>1</v>
      </c>
    </row>
    <row r="23" spans="1:4" x14ac:dyDescent="0.35">
      <c r="A23">
        <f t="shared" si="0"/>
        <v>21</v>
      </c>
      <c r="B23" t="str">
        <f>+_xll.YahooQuote("",$A23)</f>
        <v>SourceInterval</v>
      </c>
      <c r="C23" s="6">
        <f>+_xll.YahooQuote(C$1,$B23)</f>
        <v>15</v>
      </c>
      <c r="D23" s="6">
        <f t="shared" si="1"/>
        <v>1</v>
      </c>
    </row>
    <row r="24" spans="1:4" x14ac:dyDescent="0.35">
      <c r="A24">
        <f t="shared" si="0"/>
        <v>22</v>
      </c>
      <c r="B24" t="str">
        <f>+_xll.YahooQuote("",$A24)</f>
        <v>FirstTradeDate</v>
      </c>
      <c r="C24" s="6" t="str">
        <f>+_xll.YahooQuote(C$1,$B24)</f>
        <v/>
      </c>
      <c r="D24" s="6">
        <f t="shared" si="1"/>
        <v>2</v>
      </c>
    </row>
    <row r="25" spans="1:4" x14ac:dyDescent="0.35">
      <c r="A25">
        <f t="shared" si="0"/>
        <v>23</v>
      </c>
      <c r="B25" t="str">
        <f>+_xll.YahooQuote("",$A25)</f>
        <v>Market</v>
      </c>
      <c r="C25" s="6" t="str">
        <f>+_xll.YahooQuote(C$1,$B25)</f>
        <v>us_market</v>
      </c>
      <c r="D25" s="6">
        <f t="shared" si="1"/>
        <v>2</v>
      </c>
    </row>
    <row r="26" spans="1:4" x14ac:dyDescent="0.35">
      <c r="A26">
        <f t="shared" si="0"/>
        <v>24</v>
      </c>
      <c r="B26" t="str">
        <f>+_xll.YahooQuote("",$A26)</f>
        <v>MarketState</v>
      </c>
      <c r="C26" s="6" t="str">
        <f>+_xll.YahooQuote(C$1,$B26)</f>
        <v>CLOSED</v>
      </c>
      <c r="D26" s="6">
        <f t="shared" si="1"/>
        <v>2</v>
      </c>
    </row>
    <row r="27" spans="1:4" x14ac:dyDescent="0.35">
      <c r="A27">
        <f t="shared" si="0"/>
        <v>25</v>
      </c>
      <c r="B27" t="str">
        <f>+_xll.YahooQuote("",$A27)</f>
        <v>MarketCap</v>
      </c>
      <c r="C27" s="6">
        <f>+_xll.YahooQuote(C$1,$B27)</f>
        <v>192557318144</v>
      </c>
      <c r="D27" s="6">
        <f t="shared" si="1"/>
        <v>1</v>
      </c>
    </row>
    <row r="28" spans="1:4" x14ac:dyDescent="0.35">
      <c r="A28">
        <f t="shared" si="0"/>
        <v>26</v>
      </c>
      <c r="B28" t="str">
        <f>+_xll.YahooQuote("",$A28)</f>
        <v>SharesOutstanding</v>
      </c>
      <c r="C28" s="6">
        <f>+_xll.YahooQuote(C$1,$B28)</f>
        <v>924644992</v>
      </c>
      <c r="D28" s="6">
        <f t="shared" si="1"/>
        <v>1</v>
      </c>
    </row>
    <row r="29" spans="1:4" x14ac:dyDescent="0.35">
      <c r="A29">
        <f t="shared" si="0"/>
        <v>27</v>
      </c>
      <c r="B29" t="str">
        <f>+_xll.YahooQuote("",$A29)</f>
        <v>OpenInterest</v>
      </c>
      <c r="C29" s="6" t="str">
        <f>+_xll.YahooQuote(C$1,$B29)</f>
        <v/>
      </c>
      <c r="D29" s="6">
        <f t="shared" si="1"/>
        <v>2</v>
      </c>
    </row>
    <row r="30" spans="1:4" x14ac:dyDescent="0.35">
      <c r="A30">
        <f t="shared" si="0"/>
        <v>28</v>
      </c>
      <c r="B30" t="str">
        <f>+_xll.YahooQuote("",$A30)</f>
        <v>Bid</v>
      </c>
      <c r="C30" s="6">
        <f>+_xll.YahooQuote(C$1,$B30)</f>
        <v>207.3</v>
      </c>
      <c r="D30" s="6">
        <f t="shared" si="1"/>
        <v>1</v>
      </c>
    </row>
    <row r="31" spans="1:4" x14ac:dyDescent="0.35">
      <c r="A31">
        <f t="shared" si="0"/>
        <v>29</v>
      </c>
      <c r="B31" t="str">
        <f>+_xll.YahooQuote("",$A31)</f>
        <v>BidSize</v>
      </c>
      <c r="C31" s="6">
        <f>+_xll.YahooQuote(C$1,$B31)</f>
        <v>8</v>
      </c>
      <c r="D31" s="6">
        <f t="shared" si="1"/>
        <v>1</v>
      </c>
    </row>
    <row r="32" spans="1:4" x14ac:dyDescent="0.35">
      <c r="A32">
        <f t="shared" si="0"/>
        <v>30</v>
      </c>
      <c r="B32" t="str">
        <f>+_xll.YahooQuote("",$A32)</f>
        <v>Ask</v>
      </c>
      <c r="C32" s="6">
        <f>+_xll.YahooQuote(C$1,$B32)</f>
        <v>208.7</v>
      </c>
      <c r="D32" s="6">
        <f t="shared" si="1"/>
        <v>1</v>
      </c>
    </row>
    <row r="33" spans="1:6" x14ac:dyDescent="0.35">
      <c r="A33">
        <f t="shared" si="0"/>
        <v>31</v>
      </c>
      <c r="B33" t="str">
        <f>+_xll.YahooQuote("",$A33)</f>
        <v>AskSize</v>
      </c>
      <c r="C33" s="6">
        <f>+_xll.YahooQuote(C$1,$B33)</f>
        <v>8</v>
      </c>
      <c r="D33" s="6">
        <f t="shared" si="1"/>
        <v>1</v>
      </c>
      <c r="E33" s="8"/>
      <c r="F33" s="9"/>
    </row>
    <row r="34" spans="1:6" x14ac:dyDescent="0.35">
      <c r="A34">
        <f t="shared" si="0"/>
        <v>32</v>
      </c>
      <c r="B34" t="str">
        <f>+_xll.YahooQuote("",$A34)</f>
        <v>RegularMarketPreviousClose</v>
      </c>
      <c r="C34" s="6">
        <f>+_xll.YahooQuote(C$1,$B34)</f>
        <v>206.72</v>
      </c>
      <c r="D34" s="6">
        <f t="shared" si="1"/>
        <v>1</v>
      </c>
      <c r="E34" s="8"/>
      <c r="F34" s="8"/>
    </row>
    <row r="35" spans="1:6" x14ac:dyDescent="0.35">
      <c r="A35">
        <f t="shared" si="0"/>
        <v>33</v>
      </c>
      <c r="B35" t="str">
        <f>+_xll.YahooQuote("",$A35)</f>
        <v>RegularMarketOpen</v>
      </c>
      <c r="C35" s="6">
        <f>+_xll.YahooQuote(C$1,$B35)</f>
        <v>207.77</v>
      </c>
      <c r="D35" s="6">
        <f t="shared" si="1"/>
        <v>1</v>
      </c>
      <c r="E35" s="8"/>
      <c r="F35" s="8"/>
    </row>
    <row r="36" spans="1:6" x14ac:dyDescent="0.35">
      <c r="A36">
        <f t="shared" si="0"/>
        <v>34</v>
      </c>
      <c r="B36" t="str">
        <f>+_xll.YahooQuote("",$A36)</f>
        <v>RegularMarketDayHigh</v>
      </c>
      <c r="C36" s="6">
        <f>+_xll.YahooQuote(C$1,$B36)</f>
        <v>209.83500000000001</v>
      </c>
      <c r="D36" s="6">
        <f t="shared" si="1"/>
        <v>1</v>
      </c>
      <c r="E36" s="8"/>
      <c r="F36" s="8"/>
    </row>
    <row r="37" spans="1:6" x14ac:dyDescent="0.35">
      <c r="A37">
        <f t="shared" si="0"/>
        <v>35</v>
      </c>
      <c r="B37" t="str">
        <f>+_xll.YahooQuote("",$A37)</f>
        <v>RegularMarketDayLow</v>
      </c>
      <c r="C37" s="6">
        <f>+_xll.YahooQuote(C$1,$B37)</f>
        <v>207.49</v>
      </c>
      <c r="D37" s="6">
        <f t="shared" si="1"/>
        <v>1</v>
      </c>
    </row>
    <row r="38" spans="1:6" x14ac:dyDescent="0.35">
      <c r="A38">
        <f t="shared" si="0"/>
        <v>36</v>
      </c>
      <c r="B38" t="str">
        <f>+_xll.YahooQuote("",$A38)</f>
        <v>RegularMarketDayRange</v>
      </c>
      <c r="C38" s="6" t="str">
        <f>+_xll.YahooQuote(C$1,$B38)</f>
        <v>207.49 - 209.835</v>
      </c>
      <c r="D38" s="6">
        <f t="shared" si="1"/>
        <v>2</v>
      </c>
    </row>
    <row r="39" spans="1:6" x14ac:dyDescent="0.35">
      <c r="A39">
        <f t="shared" si="0"/>
        <v>37</v>
      </c>
      <c r="B39" t="str">
        <f>+_xll.YahooQuote("",$A39)</f>
        <v>RegularMarketVolume</v>
      </c>
      <c r="C39" s="6">
        <f>+_xll.YahooQuote(C$1,$B39)</f>
        <v>3302804</v>
      </c>
      <c r="D39" s="6">
        <f t="shared" si="1"/>
        <v>1</v>
      </c>
    </row>
    <row r="40" spans="1:6" x14ac:dyDescent="0.35">
      <c r="A40">
        <f t="shared" si="0"/>
        <v>38</v>
      </c>
      <c r="B40" t="str">
        <f>+_xll.YahooQuote("",$A40)</f>
        <v>AverageDailyVolume10Day</v>
      </c>
      <c r="C40" s="6">
        <f>+_xll.YahooQuote(C$1,$B40)</f>
        <v>5784840</v>
      </c>
      <c r="D40" s="6">
        <f t="shared" si="1"/>
        <v>1</v>
      </c>
    </row>
    <row r="41" spans="1:6" x14ac:dyDescent="0.35">
      <c r="A41">
        <f t="shared" si="0"/>
        <v>39</v>
      </c>
      <c r="B41" t="str">
        <f>+_xll.YahooQuote("",$A41)</f>
        <v>AverageDailyVolume3Month</v>
      </c>
      <c r="C41" s="6">
        <f>+_xll.YahooQuote(C$1,$B41)</f>
        <v>3894098</v>
      </c>
      <c r="D41" s="6">
        <f t="shared" si="1"/>
        <v>1</v>
      </c>
    </row>
    <row r="42" spans="1:6" x14ac:dyDescent="0.35">
      <c r="A42">
        <f t="shared" si="0"/>
        <v>40</v>
      </c>
      <c r="B42" t="str">
        <f>+_xll.YahooQuote("",$A42)</f>
        <v>RegularMarketTime</v>
      </c>
      <c r="C42" s="14">
        <f>+_xll.YahooQuote(C$1,$B42)</f>
        <v>45597.833356481482</v>
      </c>
      <c r="D42" s="6">
        <f t="shared" si="1"/>
        <v>1</v>
      </c>
    </row>
    <row r="43" spans="1:6" x14ac:dyDescent="0.35">
      <c r="A43">
        <f t="shared" si="0"/>
        <v>41</v>
      </c>
      <c r="B43" t="str">
        <f>+_xll.YahooQuote("",$A43)</f>
        <v>RegularMarketPrice</v>
      </c>
      <c r="C43" s="6">
        <f>+_xll.YahooQuote(C$1,$B43)</f>
        <v>208.25</v>
      </c>
      <c r="D43" s="6">
        <f t="shared" si="1"/>
        <v>1</v>
      </c>
    </row>
    <row r="44" spans="1:6" x14ac:dyDescent="0.35">
      <c r="A44">
        <f t="shared" si="0"/>
        <v>42</v>
      </c>
      <c r="B44" t="str">
        <f>+_xll.YahooQuote("",$A44)</f>
        <v>RegularMarketChange</v>
      </c>
      <c r="C44" s="6">
        <f>+_xll.YahooQuote(C$1,$B44)</f>
        <v>1.53</v>
      </c>
      <c r="D44" s="6">
        <f t="shared" si="1"/>
        <v>1</v>
      </c>
    </row>
    <row r="45" spans="1:6" x14ac:dyDescent="0.35">
      <c r="A45">
        <f t="shared" si="0"/>
        <v>43</v>
      </c>
      <c r="B45" t="str">
        <f>+_xll.YahooQuote("",$A45)</f>
        <v>RegularMarketChangePercent</v>
      </c>
      <c r="C45" s="6">
        <f>+_xll.YahooQuote(C$1,$B45)</f>
        <v>0.74013099999999998</v>
      </c>
      <c r="D45" s="6">
        <f t="shared" si="1"/>
        <v>1</v>
      </c>
      <c r="E45" s="8"/>
      <c r="F45" s="9"/>
    </row>
    <row r="46" spans="1:6" x14ac:dyDescent="0.35">
      <c r="A46">
        <f t="shared" si="0"/>
        <v>44</v>
      </c>
      <c r="B46" t="str">
        <f>+_xll.YahooQuote("",$A46)</f>
        <v>PreMarketTime</v>
      </c>
      <c r="C46" s="14" t="str">
        <f>+_xll.YahooQuote(C$1,$B46)</f>
        <v/>
      </c>
      <c r="D46" s="6">
        <f t="shared" si="1"/>
        <v>2</v>
      </c>
      <c r="E46" s="8"/>
      <c r="F46" s="8"/>
    </row>
    <row r="47" spans="1:6" x14ac:dyDescent="0.35">
      <c r="A47">
        <f t="shared" si="0"/>
        <v>45</v>
      </c>
      <c r="B47" t="str">
        <f>+_xll.YahooQuote("",$A47)</f>
        <v>PreMarketPrice</v>
      </c>
      <c r="C47" s="6" t="str">
        <f>+_xll.YahooQuote(C$1,$B47)</f>
        <v/>
      </c>
      <c r="D47" s="6">
        <f t="shared" si="1"/>
        <v>2</v>
      </c>
      <c r="E47" s="8"/>
      <c r="F47" s="8"/>
    </row>
    <row r="48" spans="1:6" x14ac:dyDescent="0.35">
      <c r="A48">
        <f t="shared" si="0"/>
        <v>46</v>
      </c>
      <c r="B48" t="str">
        <f>+_xll.YahooQuote("",$A48)</f>
        <v>PreMarketChange</v>
      </c>
      <c r="C48" s="6" t="str">
        <f>+_xll.YahooQuote(C$1,$B48)</f>
        <v/>
      </c>
      <c r="D48" s="6">
        <f t="shared" si="1"/>
        <v>2</v>
      </c>
    </row>
    <row r="49" spans="1:6" x14ac:dyDescent="0.35">
      <c r="A49">
        <f t="shared" si="0"/>
        <v>47</v>
      </c>
      <c r="B49" t="str">
        <f>+_xll.YahooQuote("",$A49)</f>
        <v>PreMarketChangePercent</v>
      </c>
      <c r="C49" s="6" t="str">
        <f>+_xll.YahooQuote(C$1,$B49)</f>
        <v/>
      </c>
      <c r="D49" s="6">
        <f t="shared" si="1"/>
        <v>2</v>
      </c>
      <c r="E49" s="8"/>
      <c r="F49" s="9"/>
    </row>
    <row r="50" spans="1:6" x14ac:dyDescent="0.35">
      <c r="A50">
        <f t="shared" si="0"/>
        <v>48</v>
      </c>
      <c r="B50" t="str">
        <f>+_xll.YahooQuote("",$A50)</f>
        <v>PostMarketTime</v>
      </c>
      <c r="C50" s="14">
        <f>+_xll.YahooQuote(C$1,$B50)</f>
        <v>45598.00277777778</v>
      </c>
      <c r="D50" s="6">
        <f t="shared" si="1"/>
        <v>1</v>
      </c>
    </row>
    <row r="51" spans="1:6" x14ac:dyDescent="0.35">
      <c r="A51">
        <f t="shared" si="0"/>
        <v>49</v>
      </c>
      <c r="B51" t="str">
        <f>+_xll.YahooQuote("",$A51)</f>
        <v>PostMarketPrice</v>
      </c>
      <c r="C51" s="6">
        <f>+_xll.YahooQuote(C$1,$B51)</f>
        <v>208.18</v>
      </c>
      <c r="D51" s="6">
        <f t="shared" si="1"/>
        <v>1</v>
      </c>
      <c r="E51" s="8"/>
      <c r="F51" s="8"/>
    </row>
    <row r="52" spans="1:6" x14ac:dyDescent="0.35">
      <c r="A52">
        <f t="shared" si="0"/>
        <v>50</v>
      </c>
      <c r="B52" t="str">
        <f>+_xll.YahooQuote("",$A52)</f>
        <v>PostMarketChange</v>
      </c>
      <c r="C52" s="6">
        <f>+_xll.YahooQuote(C$1,$B52)</f>
        <v>-7.0007323999999996E-2</v>
      </c>
      <c r="D52" s="6">
        <f t="shared" si="1"/>
        <v>1</v>
      </c>
      <c r="E52" s="8"/>
      <c r="F52" s="8"/>
    </row>
    <row r="53" spans="1:6" x14ac:dyDescent="0.35">
      <c r="A53">
        <f t="shared" si="0"/>
        <v>51</v>
      </c>
      <c r="B53" t="str">
        <f>+_xll.YahooQuote("",$A53)</f>
        <v>PostMarketChangePercent</v>
      </c>
      <c r="C53" s="6">
        <f>+_xll.YahooQuote(C$1,$B53)</f>
        <v>-3.3616963999999999E-2</v>
      </c>
      <c r="D53" s="6">
        <f t="shared" si="1"/>
        <v>1</v>
      </c>
    </row>
    <row r="54" spans="1:6" x14ac:dyDescent="0.35">
      <c r="A54">
        <f t="shared" si="0"/>
        <v>52</v>
      </c>
      <c r="B54" t="str">
        <f>+_xll.YahooQuote("",$A54)</f>
        <v>HasPrePostMarketData</v>
      </c>
      <c r="C54" s="6" t="b">
        <f>+_xll.YahooQuote(C$1,$B54)</f>
        <v>1</v>
      </c>
      <c r="D54" s="6">
        <f t="shared" si="1"/>
        <v>4</v>
      </c>
    </row>
    <row r="55" spans="1:6" x14ac:dyDescent="0.35">
      <c r="A55">
        <f t="shared" si="0"/>
        <v>53</v>
      </c>
      <c r="B55" t="str">
        <f>+_xll.YahooQuote("",$A55)</f>
        <v>Exchange</v>
      </c>
      <c r="C55" s="6" t="str">
        <f>+_xll.YahooQuote(C$1,$B55)</f>
        <v>NYQ</v>
      </c>
      <c r="D55" s="6">
        <f t="shared" si="1"/>
        <v>2</v>
      </c>
    </row>
    <row r="56" spans="1:6" x14ac:dyDescent="0.35">
      <c r="A56">
        <f t="shared" si="0"/>
        <v>54</v>
      </c>
      <c r="B56" t="str">
        <f>+_xll.YahooQuote("",$A56)</f>
        <v>FullExchangeName</v>
      </c>
      <c r="C56" s="6" t="str">
        <f>+_xll.YahooQuote(C$1,$B56)</f>
        <v>NYSE</v>
      </c>
      <c r="D56" s="6">
        <f t="shared" si="1"/>
        <v>2</v>
      </c>
    </row>
    <row r="57" spans="1:6" x14ac:dyDescent="0.35">
      <c r="A57">
        <f t="shared" si="0"/>
        <v>55</v>
      </c>
      <c r="B57" t="str">
        <f>+_xll.YahooQuote("",$A57)</f>
        <v>ExchangeDataDelayedBy</v>
      </c>
      <c r="C57" s="6">
        <f>+_xll.YahooQuote(C$1,$B57)</f>
        <v>0</v>
      </c>
      <c r="D57" s="6">
        <f t="shared" si="1"/>
        <v>1</v>
      </c>
    </row>
    <row r="58" spans="1:6" x14ac:dyDescent="0.35">
      <c r="A58">
        <f t="shared" si="0"/>
        <v>56</v>
      </c>
      <c r="B58" t="str">
        <f>+_xll.YahooQuote("",$A58)</f>
        <v>GmtOffSetMilliseconds</v>
      </c>
      <c r="C58" s="6">
        <f>+_xll.YahooQuote(C$1,$B58)</f>
        <v>-18000000</v>
      </c>
      <c r="D58" s="6">
        <f t="shared" si="1"/>
        <v>1</v>
      </c>
    </row>
    <row r="59" spans="1:6" x14ac:dyDescent="0.35">
      <c r="A59">
        <f t="shared" si="0"/>
        <v>57</v>
      </c>
      <c r="B59" t="str">
        <f>+_xll.YahooQuote("",$A59)</f>
        <v>ExchangeTimezoneName</v>
      </c>
      <c r="C59" s="6" t="str">
        <f>+_xll.YahooQuote(C$1,$B59)</f>
        <v>America/New_York</v>
      </c>
      <c r="D59" s="6">
        <f t="shared" si="1"/>
        <v>2</v>
      </c>
      <c r="E59" s="8"/>
      <c r="F59" s="9"/>
    </row>
    <row r="60" spans="1:6" x14ac:dyDescent="0.35">
      <c r="A60">
        <f t="shared" si="0"/>
        <v>58</v>
      </c>
      <c r="B60" t="str">
        <f>+_xll.YahooQuote("",$A60)</f>
        <v>ExchangeTimezoneShortName</v>
      </c>
      <c r="C60" s="6" t="str">
        <f>+_xll.YahooQuote(C$1,$B60)</f>
        <v>EST</v>
      </c>
      <c r="D60" s="6">
        <f t="shared" si="1"/>
        <v>2</v>
      </c>
      <c r="E60" s="8"/>
      <c r="F60" s="9"/>
    </row>
    <row r="61" spans="1:6" x14ac:dyDescent="0.35">
      <c r="A61">
        <f t="shared" si="0"/>
        <v>59</v>
      </c>
      <c r="B61" t="str">
        <f>+_xll.YahooQuote("",$A61)</f>
        <v>DividendDate</v>
      </c>
      <c r="C61" s="6">
        <f>+_xll.YahooQuote(C$1,$B61)</f>
        <v>45545</v>
      </c>
      <c r="D61" s="6">
        <f t="shared" si="1"/>
        <v>1</v>
      </c>
      <c r="E61" s="8"/>
      <c r="F61" s="8"/>
    </row>
    <row r="62" spans="1:6" x14ac:dyDescent="0.35">
      <c r="A62">
        <f t="shared" si="0"/>
        <v>60</v>
      </c>
      <c r="B62" t="str">
        <f>+_xll.YahooQuote("",$A62)</f>
        <v>DividendRate</v>
      </c>
      <c r="C62" s="6">
        <f>+_xll.YahooQuote(C$1,$B62)</f>
        <v>6.68</v>
      </c>
      <c r="D62" s="6">
        <f t="shared" si="1"/>
        <v>1</v>
      </c>
      <c r="E62" s="8"/>
      <c r="F62" s="8"/>
    </row>
    <row r="63" spans="1:6" x14ac:dyDescent="0.35">
      <c r="A63">
        <f t="shared" si="0"/>
        <v>61</v>
      </c>
      <c r="B63" t="str">
        <f>+_xll.YahooQuote("",$A63)</f>
        <v>TrailingAnnualDividendRate</v>
      </c>
      <c r="C63" s="6">
        <f>+_xll.YahooQuote(C$1,$B63)</f>
        <v>6.66</v>
      </c>
      <c r="D63" s="6">
        <f t="shared" si="1"/>
        <v>1</v>
      </c>
    </row>
    <row r="64" spans="1:6" x14ac:dyDescent="0.35">
      <c r="A64">
        <f t="shared" si="0"/>
        <v>62</v>
      </c>
      <c r="B64" t="str">
        <f>+_xll.YahooQuote("",$A64)</f>
        <v>DividendYield</v>
      </c>
      <c r="C64" s="6">
        <f>+_xll.YahooQuote(C$1,$B64)</f>
        <v>3.21</v>
      </c>
      <c r="D64" s="6">
        <f t="shared" si="1"/>
        <v>1</v>
      </c>
    </row>
    <row r="65" spans="1:6" x14ac:dyDescent="0.35">
      <c r="A65">
        <f t="shared" si="0"/>
        <v>63</v>
      </c>
      <c r="B65" t="str">
        <f>+_xll.YahooQuote("",$A65)</f>
        <v>TrailingAnnualDividendYield</v>
      </c>
      <c r="C65" s="6">
        <f>+_xll.YahooQuote(C$1,$B65)</f>
        <v>3.2217490000000001E-2</v>
      </c>
      <c r="D65" s="6">
        <f t="shared" si="1"/>
        <v>1</v>
      </c>
    </row>
    <row r="66" spans="1:6" x14ac:dyDescent="0.35">
      <c r="A66">
        <f t="shared" si="0"/>
        <v>64</v>
      </c>
      <c r="B66" t="str">
        <f>+_xll.YahooQuote("",$A66)</f>
        <v>PriceEpsCurrentYear</v>
      </c>
      <c r="C66" s="6">
        <f>+_xll.YahooQuote(C$1,$B66)</f>
        <v>20.317074000000002</v>
      </c>
      <c r="D66" s="6">
        <f t="shared" si="1"/>
        <v>1</v>
      </c>
    </row>
    <row r="67" spans="1:6" x14ac:dyDescent="0.35">
      <c r="A67">
        <f t="shared" si="0"/>
        <v>65</v>
      </c>
      <c r="B67" t="str">
        <f>+_xll.YahooQuote("",$A67)</f>
        <v>EpsCurrentYear</v>
      </c>
      <c r="C67" s="6">
        <f>+_xll.YahooQuote(C$1,$B67)</f>
        <v>10.25</v>
      </c>
      <c r="D67" s="6">
        <f t="shared" si="1"/>
        <v>1</v>
      </c>
    </row>
    <row r="68" spans="1:6" x14ac:dyDescent="0.35">
      <c r="A68">
        <f t="shared" si="0"/>
        <v>66</v>
      </c>
      <c r="B68" t="str">
        <f>+_xll.YahooQuote("",$A68)</f>
        <v>EpsForward</v>
      </c>
      <c r="C68" s="6">
        <f>+_xll.YahooQuote(C$1,$B68)</f>
        <v>10.61</v>
      </c>
      <c r="D68" s="6">
        <f t="shared" ref="D68:D101" si="2">TYPE(C68)</f>
        <v>1</v>
      </c>
    </row>
    <row r="69" spans="1:6" x14ac:dyDescent="0.35">
      <c r="A69">
        <f t="shared" ref="A69:A105" si="3">+A68+1</f>
        <v>67</v>
      </c>
      <c r="B69" t="str">
        <f>+_xll.YahooQuote("",$A69)</f>
        <v>EpsTrailingTwelveMonths</v>
      </c>
      <c r="C69" s="6">
        <f>+_xll.YahooQuote(C$1,$B69)</f>
        <v>6.85</v>
      </c>
      <c r="D69" s="6">
        <f t="shared" si="2"/>
        <v>1</v>
      </c>
      <c r="E69" s="8"/>
      <c r="F69" s="9"/>
    </row>
    <row r="70" spans="1:6" x14ac:dyDescent="0.35">
      <c r="A70">
        <f t="shared" si="3"/>
        <v>68</v>
      </c>
      <c r="B70" t="str">
        <f>+_xll.YahooQuote("",$A70)</f>
        <v>EarningsTimestamp</v>
      </c>
      <c r="C70" s="14">
        <f>+_xll.YahooQuote(C$1,$B70)</f>
        <v>45588.838958333334</v>
      </c>
      <c r="D70" s="6">
        <f t="shared" si="2"/>
        <v>1</v>
      </c>
      <c r="E70" s="8"/>
      <c r="F70" s="9"/>
    </row>
    <row r="71" spans="1:6" x14ac:dyDescent="0.35">
      <c r="A71">
        <f t="shared" si="3"/>
        <v>69</v>
      </c>
      <c r="B71" t="str">
        <f>+_xll.YahooQuote("",$A71)</f>
        <v>EarningsTimestampStart</v>
      </c>
      <c r="C71" s="14">
        <f>+_xll.YahooQuote(C$1,$B71)</f>
        <v>45686.875</v>
      </c>
      <c r="D71" s="6">
        <f t="shared" si="2"/>
        <v>1</v>
      </c>
      <c r="E71" s="8"/>
      <c r="F71" s="9"/>
    </row>
    <row r="72" spans="1:6" x14ac:dyDescent="0.35">
      <c r="A72">
        <f t="shared" si="3"/>
        <v>70</v>
      </c>
      <c r="B72" t="str">
        <f>+_xll.YahooQuote("",$A72)</f>
        <v>EarningsTimestampEnd</v>
      </c>
      <c r="C72" s="14">
        <f>+_xll.YahooQuote(C$1,$B72)</f>
        <v>45687.875</v>
      </c>
      <c r="D72" s="6">
        <f t="shared" si="2"/>
        <v>1</v>
      </c>
    </row>
    <row r="73" spans="1:6" x14ac:dyDescent="0.35">
      <c r="A73">
        <f t="shared" si="3"/>
        <v>71</v>
      </c>
      <c r="B73" t="str">
        <f>+_xll.YahooQuote("",$A73)</f>
        <v>EarningsCallTimestampStart</v>
      </c>
      <c r="C73" s="14">
        <f>+_xll.YahooQuote(C$1,$B73)</f>
        <v>45588.875</v>
      </c>
      <c r="D73" s="6">
        <f t="shared" si="2"/>
        <v>1</v>
      </c>
      <c r="E73" s="8"/>
      <c r="F73" s="9"/>
    </row>
    <row r="74" spans="1:6" x14ac:dyDescent="0.35">
      <c r="A74">
        <f t="shared" si="3"/>
        <v>72</v>
      </c>
      <c r="B74" t="str">
        <f>+_xll.YahooQuote("",$A74)</f>
        <v>EarningsCallTimestampEnd</v>
      </c>
      <c r="C74" s="14">
        <f>+_xll.YahooQuote(C$1,$B74)</f>
        <v>45588.875</v>
      </c>
      <c r="D74" s="6">
        <f t="shared" si="2"/>
        <v>1</v>
      </c>
    </row>
    <row r="75" spans="1:6" x14ac:dyDescent="0.35">
      <c r="A75">
        <f t="shared" si="3"/>
        <v>73</v>
      </c>
      <c r="B75" t="str">
        <f>+_xll.YahooQuote("",$A75)</f>
        <v>IsEarningsDateEstimate</v>
      </c>
      <c r="C75" s="6" t="b">
        <f>+_xll.YahooQuote(C$1,$B75)</f>
        <v>1</v>
      </c>
      <c r="D75" s="6">
        <f t="shared" si="2"/>
        <v>4</v>
      </c>
      <c r="E75" s="8"/>
      <c r="F75" s="8"/>
    </row>
    <row r="76" spans="1:6" x14ac:dyDescent="0.35">
      <c r="A76">
        <f t="shared" si="3"/>
        <v>74</v>
      </c>
      <c r="B76" t="str">
        <f>+_xll.YahooQuote("",$A76)</f>
        <v>ExpireIsoDate</v>
      </c>
      <c r="C76" s="6" t="str">
        <f>+_xll.YahooQuote(C$1,$B76)</f>
        <v/>
      </c>
      <c r="D76" s="6">
        <f t="shared" si="2"/>
        <v>2</v>
      </c>
      <c r="E76" s="8"/>
      <c r="F76" s="8"/>
    </row>
    <row r="77" spans="1:6" x14ac:dyDescent="0.35">
      <c r="A77">
        <f t="shared" si="3"/>
        <v>75</v>
      </c>
      <c r="B77" t="str">
        <f>+_xll.YahooQuote("",$A77)</f>
        <v>ExpireDate</v>
      </c>
      <c r="C77" s="14" t="str">
        <f>+_xll.YahooQuote(C$1,$B77)</f>
        <v/>
      </c>
      <c r="D77" s="6">
        <f t="shared" si="2"/>
        <v>2</v>
      </c>
      <c r="E77" s="8"/>
      <c r="F77" s="8"/>
    </row>
    <row r="78" spans="1:6" x14ac:dyDescent="0.35">
      <c r="A78">
        <f t="shared" si="3"/>
        <v>76</v>
      </c>
      <c r="B78" t="str">
        <f>+_xll.YahooQuote("",$A78)</f>
        <v>BookValue</v>
      </c>
      <c r="C78" s="6">
        <f>+_xll.YahooQuote(C$1,$B78)</f>
        <v>26.44</v>
      </c>
      <c r="D78" s="6">
        <f t="shared" si="2"/>
        <v>1</v>
      </c>
      <c r="E78" s="8"/>
      <c r="F78" s="8"/>
    </row>
    <row r="79" spans="1:6" x14ac:dyDescent="0.35">
      <c r="A79">
        <f t="shared" si="3"/>
        <v>77</v>
      </c>
      <c r="B79" t="str">
        <f>+_xll.YahooQuote("",$A79)</f>
        <v>NetAssets</v>
      </c>
      <c r="C79" s="6" t="str">
        <f>+_xll.YahooQuote(C$1,$B79)</f>
        <v/>
      </c>
      <c r="D79" s="6">
        <f t="shared" si="2"/>
        <v>2</v>
      </c>
      <c r="E79" s="8"/>
      <c r="F79" s="8"/>
    </row>
    <row r="80" spans="1:6" x14ac:dyDescent="0.35">
      <c r="A80">
        <f t="shared" si="3"/>
        <v>78</v>
      </c>
      <c r="B80" t="str">
        <f>+_xll.YahooQuote("",$A80)</f>
        <v>TrailingPE</v>
      </c>
      <c r="C80" s="6">
        <f>+_xll.YahooQuote(C$1,$B80)</f>
        <v>30.40146</v>
      </c>
      <c r="D80" s="6">
        <f t="shared" si="2"/>
        <v>1</v>
      </c>
      <c r="E80" s="8"/>
      <c r="F80" s="8"/>
    </row>
    <row r="81" spans="1:4" x14ac:dyDescent="0.35">
      <c r="A81">
        <f t="shared" si="3"/>
        <v>79</v>
      </c>
      <c r="B81" t="str">
        <f>+_xll.YahooQuote("",$A81)</f>
        <v>ForwardPE</v>
      </c>
      <c r="C81" s="6">
        <f>+_xll.YahooQuote(C$1,$B81)</f>
        <v>19.62771</v>
      </c>
      <c r="D81" s="6">
        <f t="shared" si="2"/>
        <v>1</v>
      </c>
    </row>
    <row r="82" spans="1:4" x14ac:dyDescent="0.35">
      <c r="A82">
        <f t="shared" si="3"/>
        <v>80</v>
      </c>
      <c r="B82" t="str">
        <f>+_xll.YahooQuote("",$A82)</f>
        <v>PriceToBook</v>
      </c>
      <c r="C82" s="6">
        <f>+_xll.YahooQuote(C$1,$B82)</f>
        <v>7.8763237000000004</v>
      </c>
      <c r="D82" s="6">
        <f t="shared" si="2"/>
        <v>1</v>
      </c>
    </row>
    <row r="83" spans="1:4" x14ac:dyDescent="0.35">
      <c r="A83">
        <f t="shared" si="3"/>
        <v>81</v>
      </c>
      <c r="B83" t="str">
        <f>+_xll.YahooQuote("",$A83)</f>
        <v>NetExpenseRatio</v>
      </c>
      <c r="C83" s="6" t="str">
        <f>+_xll.YahooQuote(C$1,$B83)</f>
        <v/>
      </c>
      <c r="D83" s="6">
        <f t="shared" si="2"/>
        <v>2</v>
      </c>
    </row>
    <row r="84" spans="1:4" x14ac:dyDescent="0.35">
      <c r="A84">
        <f t="shared" si="3"/>
        <v>82</v>
      </c>
      <c r="B84" t="str">
        <f>+_xll.YahooQuote("",$A84)</f>
        <v>TrailingThreeMonthNavReturns</v>
      </c>
      <c r="C84" s="6" t="str">
        <f>+_xll.YahooQuote(C$1,$B84)</f>
        <v/>
      </c>
      <c r="D84" s="6">
        <f t="shared" si="2"/>
        <v>2</v>
      </c>
    </row>
    <row r="85" spans="1:4" x14ac:dyDescent="0.35">
      <c r="A85">
        <f t="shared" si="3"/>
        <v>83</v>
      </c>
      <c r="B85" t="str">
        <f>+_xll.YahooQuote("",$A85)</f>
        <v>TrailingThreeMonthReturns</v>
      </c>
      <c r="C85" s="6" t="str">
        <f>+_xll.YahooQuote(C$1,$B85)</f>
        <v/>
      </c>
      <c r="D85" s="6">
        <f t="shared" si="2"/>
        <v>2</v>
      </c>
    </row>
    <row r="86" spans="1:4" x14ac:dyDescent="0.35">
      <c r="A86">
        <f t="shared" si="3"/>
        <v>84</v>
      </c>
      <c r="B86" t="str">
        <f>+_xll.YahooQuote("",$A86)</f>
        <v>YtdReturn</v>
      </c>
      <c r="C86" s="6" t="str">
        <f>+_xll.YahooQuote(C$1,$B86)</f>
        <v/>
      </c>
      <c r="D86" s="6">
        <f t="shared" si="2"/>
        <v>2</v>
      </c>
    </row>
    <row r="87" spans="1:4" x14ac:dyDescent="0.35">
      <c r="A87">
        <f t="shared" si="3"/>
        <v>85</v>
      </c>
      <c r="B87" t="str">
        <f>+_xll.YahooQuote("",$A87)</f>
        <v>FiftyDayAverage</v>
      </c>
      <c r="C87" s="6">
        <f>+_xll.YahooQuote(C$1,$B87)</f>
        <v>216.72280000000001</v>
      </c>
      <c r="D87" s="6">
        <f t="shared" si="2"/>
        <v>1</v>
      </c>
    </row>
    <row r="88" spans="1:4" x14ac:dyDescent="0.35">
      <c r="A88">
        <f t="shared" si="3"/>
        <v>86</v>
      </c>
      <c r="B88" t="str">
        <f>+_xll.YahooQuote("",$A88)</f>
        <v>FiftyDayAverageChange</v>
      </c>
      <c r="C88" s="6">
        <f>+_xll.YahooQuote(C$1,$B88)</f>
        <v>-8.4727940000000004</v>
      </c>
      <c r="D88" s="6">
        <f t="shared" si="2"/>
        <v>1</v>
      </c>
    </row>
    <row r="89" spans="1:4" x14ac:dyDescent="0.35">
      <c r="A89">
        <f t="shared" si="3"/>
        <v>87</v>
      </c>
      <c r="B89" t="str">
        <f>+_xll.YahooQuote("",$A89)</f>
        <v>FiftyDayAverageChangePercent</v>
      </c>
      <c r="C89" s="6">
        <f>+_xll.YahooQuote(C$1,$B89)</f>
        <v>-3.9095074E-2</v>
      </c>
      <c r="D89" s="6">
        <f t="shared" si="2"/>
        <v>1</v>
      </c>
    </row>
    <row r="90" spans="1:4" x14ac:dyDescent="0.35">
      <c r="A90">
        <f t="shared" si="3"/>
        <v>88</v>
      </c>
      <c r="B90" t="str">
        <f>+_xll.YahooQuote("",$A90)</f>
        <v>TwoHundredDayAverage</v>
      </c>
      <c r="C90" s="6">
        <f>+_xll.YahooQuote(C$1,$B90)</f>
        <v>190.2792</v>
      </c>
      <c r="D90" s="6">
        <f t="shared" si="2"/>
        <v>1</v>
      </c>
    </row>
    <row r="91" spans="1:4" x14ac:dyDescent="0.35">
      <c r="A91">
        <f t="shared" si="3"/>
        <v>89</v>
      </c>
      <c r="B91" t="str">
        <f>+_xll.YahooQuote("",$A91)</f>
        <v>TwoHundredDayAverageChange</v>
      </c>
      <c r="C91" s="6">
        <f>+_xll.YahooQuote(C$1,$B91)</f>
        <v>17.970794999999999</v>
      </c>
      <c r="D91" s="6">
        <f t="shared" si="2"/>
        <v>1</v>
      </c>
    </row>
    <row r="92" spans="1:4" x14ac:dyDescent="0.35">
      <c r="A92">
        <f t="shared" si="3"/>
        <v>90</v>
      </c>
      <c r="B92" t="str">
        <f>+_xll.YahooQuote("",$A92)</f>
        <v>TwoHundredDayAverageChangePercent</v>
      </c>
      <c r="C92" s="6">
        <f>+_xll.YahooQuote(C$1,$B92)</f>
        <v>9.4444340000000002E-2</v>
      </c>
      <c r="D92" s="6">
        <f t="shared" si="2"/>
        <v>1</v>
      </c>
    </row>
    <row r="93" spans="1:4" x14ac:dyDescent="0.35">
      <c r="A93">
        <f t="shared" si="3"/>
        <v>91</v>
      </c>
      <c r="B93" t="str">
        <f>+_xll.YahooQuote("",$A93)</f>
        <v>FiftyTwoWeekChangePercent</v>
      </c>
      <c r="C93" s="6">
        <f>+_xll.YahooQuote(C$1,$B93)</f>
        <v>39.793239999999997</v>
      </c>
      <c r="D93" s="6">
        <f t="shared" si="2"/>
        <v>1</v>
      </c>
    </row>
    <row r="94" spans="1:4" x14ac:dyDescent="0.35">
      <c r="A94">
        <f t="shared" si="3"/>
        <v>92</v>
      </c>
      <c r="B94" t="str">
        <f>+_xll.YahooQuote("",$A94)</f>
        <v>FiftyTwoWeekHigh</v>
      </c>
      <c r="C94" s="6">
        <f>+_xll.YahooQuote(C$1,$B94)</f>
        <v>237.37</v>
      </c>
      <c r="D94" s="6">
        <f t="shared" si="2"/>
        <v>1</v>
      </c>
    </row>
    <row r="95" spans="1:4" x14ac:dyDescent="0.35">
      <c r="A95">
        <f t="shared" si="3"/>
        <v>93</v>
      </c>
      <c r="B95" t="str">
        <f>+_xll.YahooQuote("",$A95)</f>
        <v>FiftyTwoWeekHighChange</v>
      </c>
      <c r="C95" s="6">
        <f>+_xll.YahooQuote(C$1,$B95)</f>
        <v>-29.119994999999999</v>
      </c>
      <c r="D95" s="6">
        <f t="shared" si="2"/>
        <v>1</v>
      </c>
    </row>
    <row r="96" spans="1:4" x14ac:dyDescent="0.35">
      <c r="A96">
        <f t="shared" si="3"/>
        <v>94</v>
      </c>
      <c r="B96" t="str">
        <f>+_xll.YahooQuote("",$A96)</f>
        <v>FiftyTwoWeekHighChangePercent</v>
      </c>
      <c r="C96" s="6">
        <f>+_xll.YahooQuote(C$1,$B96)</f>
        <v>-0.12267765999999999</v>
      </c>
      <c r="D96" s="6">
        <f t="shared" si="2"/>
        <v>1</v>
      </c>
    </row>
    <row r="97" spans="1:4" x14ac:dyDescent="0.35">
      <c r="A97">
        <f t="shared" si="3"/>
        <v>95</v>
      </c>
      <c r="B97" t="str">
        <f>+_xll.YahooQuote("",$A97)</f>
        <v>FiftyTwoWeekLow</v>
      </c>
      <c r="C97" s="6">
        <f>+_xll.YahooQuote(C$1,$B97)</f>
        <v>145.28</v>
      </c>
      <c r="D97" s="6">
        <f t="shared" si="2"/>
        <v>1</v>
      </c>
    </row>
    <row r="98" spans="1:4" x14ac:dyDescent="0.35">
      <c r="A98">
        <f t="shared" si="3"/>
        <v>96</v>
      </c>
      <c r="B98" t="str">
        <f>+_xll.YahooQuote("",$A98)</f>
        <v>FiftyTwoWeekLowChange</v>
      </c>
      <c r="C98" s="6">
        <f>+_xll.YahooQuote(C$1,$B98)</f>
        <v>62.97</v>
      </c>
      <c r="D98" s="6">
        <f t="shared" si="2"/>
        <v>1</v>
      </c>
    </row>
    <row r="99" spans="1:4" x14ac:dyDescent="0.35">
      <c r="A99">
        <f t="shared" si="3"/>
        <v>97</v>
      </c>
      <c r="B99" t="str">
        <f>+_xll.YahooQuote("",$A99)</f>
        <v>FiftyTwoWeekLowChangePercent</v>
      </c>
      <c r="C99" s="6">
        <f>+_xll.YahooQuote(C$1,$B99)</f>
        <v>0.43343890000000002</v>
      </c>
      <c r="D99" s="6">
        <f t="shared" si="2"/>
        <v>1</v>
      </c>
    </row>
    <row r="100" spans="1:4" x14ac:dyDescent="0.35">
      <c r="A100">
        <f t="shared" si="3"/>
        <v>98</v>
      </c>
      <c r="B100" t="str">
        <f>+_xll.YahooQuote("",$A100)</f>
        <v>FiftyTwoWeekRange</v>
      </c>
      <c r="C100" s="6" t="str">
        <f>+_xll.YahooQuote(C$1,$B100)</f>
        <v>145.28 - 237.37</v>
      </c>
      <c r="D100" s="6">
        <f t="shared" si="2"/>
        <v>2</v>
      </c>
    </row>
    <row r="101" spans="1:4" x14ac:dyDescent="0.35">
      <c r="A101">
        <f t="shared" si="3"/>
        <v>99</v>
      </c>
      <c r="B101" t="str">
        <f>+_xll.YahooQuote("",$A101)</f>
        <v>AverageAnalystRating</v>
      </c>
      <c r="C101" s="6" t="str">
        <f>+_xll.YahooQuote(C$1,$B101)</f>
        <v>2.6 - Hold</v>
      </c>
      <c r="D101" s="6">
        <f t="shared" si="2"/>
        <v>2</v>
      </c>
    </row>
    <row r="102" spans="1:4" x14ac:dyDescent="0.35">
      <c r="A102">
        <f t="shared" si="3"/>
        <v>100</v>
      </c>
      <c r="B102" t="str">
        <f>+_xll.YahooQuote("",$A102)</f>
        <v>CustomPriceAlertConfidence</v>
      </c>
      <c r="C102" s="6" t="str">
        <f>+_xll.YahooQuote(C$1,$B102)</f>
        <v>HIGH</v>
      </c>
      <c r="D102" s="6">
        <f t="shared" ref="D102" si="4">TYPE(C102)</f>
        <v>2</v>
      </c>
    </row>
    <row r="103" spans="1:4" x14ac:dyDescent="0.35">
      <c r="A103">
        <f t="shared" si="3"/>
        <v>101</v>
      </c>
      <c r="B103" t="str">
        <f>+_xll.YahooQuote("",$A103)</f>
        <v>#Property name index: 0..100.</v>
      </c>
      <c r="C103" s="6" t="str">
        <f>+_xll.YahooQuote(C$1,$B103)</f>
        <v>#Property name index: 0..100.</v>
      </c>
      <c r="D103" s="6">
        <f t="shared" ref="D103" si="5">TYPE(C103)</f>
        <v>2</v>
      </c>
    </row>
    <row r="104" spans="1:4" x14ac:dyDescent="0.35">
      <c r="A104">
        <f t="shared" si="3"/>
        <v>102</v>
      </c>
      <c r="B104" t="str">
        <f>+_xll.YahooQuote("",$A104)</f>
        <v>#Property name index: 0..100.</v>
      </c>
      <c r="C104" s="6" t="str">
        <f>+_xll.YahooQuote(C$1,$B104)</f>
        <v>#Property name index: 0..100.</v>
      </c>
      <c r="D104" s="6">
        <f t="shared" ref="D104" si="6">TYPE(C104)</f>
        <v>2</v>
      </c>
    </row>
    <row r="105" spans="1:4" x14ac:dyDescent="0.35">
      <c r="A105">
        <f t="shared" si="3"/>
        <v>103</v>
      </c>
      <c r="B105" t="str">
        <f>+_xll.YahooQuote("",$A105)</f>
        <v>#Property name index: 0..100.</v>
      </c>
      <c r="C105" s="6" t="str">
        <f>+_xll.YahooQuote(C$1,$B105)</f>
        <v>#Property name index: 0..100.</v>
      </c>
      <c r="D105" s="6">
        <f t="shared" ref="D105" si="7">TYPE(C105)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5A9-4647-4C7E-A8C9-53414205A4D9}">
  <dimension ref="A2:K11"/>
  <sheetViews>
    <sheetView workbookViewId="0"/>
  </sheetViews>
  <sheetFormatPr defaultRowHeight="14.5" x14ac:dyDescent="0.35"/>
  <cols>
    <col min="1" max="1" width="10.81640625" customWidth="1"/>
    <col min="2" max="2" width="36.36328125" customWidth="1"/>
    <col min="5" max="5" width="10.6328125" customWidth="1"/>
    <col min="6" max="6" width="17.81640625" style="11" customWidth="1"/>
    <col min="7" max="7" width="11" style="13" customWidth="1"/>
    <col min="8" max="8" width="11.453125" style="13" customWidth="1"/>
    <col min="9" max="9" width="19.36328125" customWidth="1"/>
    <col min="10" max="10" width="23" customWidth="1"/>
    <col min="11" max="11" width="26.54296875" customWidth="1"/>
  </cols>
  <sheetData>
    <row r="2" spans="1:11" x14ac:dyDescent="0.35">
      <c r="A2" s="1" t="s">
        <v>0</v>
      </c>
      <c r="B2" s="1" t="s">
        <v>11</v>
      </c>
      <c r="C2" s="3" t="s">
        <v>2</v>
      </c>
      <c r="D2" s="3" t="s">
        <v>3</v>
      </c>
      <c r="E2" s="1" t="s">
        <v>5</v>
      </c>
      <c r="F2" s="10" t="s">
        <v>6</v>
      </c>
      <c r="G2" s="12" t="s">
        <v>8</v>
      </c>
      <c r="H2" s="12" t="s">
        <v>9</v>
      </c>
      <c r="I2" s="2" t="s">
        <v>4</v>
      </c>
      <c r="J2" s="2" t="s">
        <v>7</v>
      </c>
      <c r="K2" s="2" t="s">
        <v>10</v>
      </c>
    </row>
    <row r="3" spans="1:11" x14ac:dyDescent="0.35">
      <c r="A3" t="s">
        <v>13</v>
      </c>
      <c r="B3" t="str">
        <f>_xll.YahooQuote($A3,B$2)</f>
        <v>Tesla, Inc.</v>
      </c>
      <c r="C3" t="str">
        <f>_xll.YahooQuote($A3,C$2)</f>
        <v>NMS</v>
      </c>
      <c r="D3" t="str">
        <f>_xll.YahooQuote($A3,D$2)</f>
        <v>USD=X</v>
      </c>
      <c r="E3" t="str">
        <f>_xll.YahooQuote($A3,E$2)</f>
        <v>EQUITY</v>
      </c>
      <c r="F3" s="11">
        <f>_xll.YahooQuote($A3,F$2)</f>
        <v>248.98</v>
      </c>
      <c r="G3" s="13">
        <f>_xll.YahooQuote($A3,G$2)</f>
        <v>248.94</v>
      </c>
      <c r="H3" s="13">
        <f>_xll.YahooQuote($A3,H$2)</f>
        <v>249.08</v>
      </c>
      <c r="I3" s="4">
        <f>_xll.YahooQuote($A3,I$2)</f>
        <v>799240749056</v>
      </c>
      <c r="J3" s="4">
        <f>_xll.YahooQuote($A3,J$2)*F3</f>
        <v>13973893695.74</v>
      </c>
      <c r="K3" s="5">
        <f>_xll.YahooQuote($A3,K$2)</f>
        <v>0</v>
      </c>
    </row>
    <row r="4" spans="1:11" x14ac:dyDescent="0.35">
      <c r="A4" t="s">
        <v>12</v>
      </c>
      <c r="B4" t="str">
        <f>_xll.YahooQuote($A4,B$2)</f>
        <v>SPDR S&amp;P 500 ETF Trust</v>
      </c>
      <c r="C4" t="str">
        <f>_xll.YahooQuote($A4,C$2)</f>
        <v>PCX</v>
      </c>
      <c r="D4" t="str">
        <f>_xll.YahooQuote($A4,D$2)</f>
        <v>USD=X</v>
      </c>
      <c r="E4" t="str">
        <f>_xll.YahooQuote($A4,E$2)</f>
        <v>ETF</v>
      </c>
      <c r="F4" s="11">
        <f>_xll.YahooQuote($A4,F$2)</f>
        <v>571.04</v>
      </c>
      <c r="G4" s="13">
        <f>_xll.YahooQuote($A4,G$2)</f>
        <v>571.29999999999995</v>
      </c>
      <c r="H4" s="13">
        <f>_xll.YahooQuote($A4,H$2)</f>
        <v>571.39</v>
      </c>
      <c r="I4" s="4">
        <f>_xll.YahooQuote($A4,I$2)</f>
        <v>524090212352</v>
      </c>
      <c r="J4" s="4">
        <f>_xll.YahooQuote($A4,J$2)*F4</f>
        <v>25513556119.199997</v>
      </c>
      <c r="K4" s="5">
        <f>_xll.YahooQuote($A4,K$2)</f>
        <v>9.9570909999999995E-3</v>
      </c>
    </row>
    <row r="5" spans="1:11" x14ac:dyDescent="0.35">
      <c r="A5" t="s">
        <v>1</v>
      </c>
      <c r="B5" t="str">
        <f>_xll.YahooQuote($A5,B$2)</f>
        <v>iShares S&amp;P/TSX 60 Index ETF</v>
      </c>
      <c r="C5" t="str">
        <f>_xll.YahooQuote($A5,C$2)</f>
        <v>TOR</v>
      </c>
      <c r="D5" t="str">
        <f>_xll.YahooQuote($A5,D$2)</f>
        <v>CAD=X</v>
      </c>
      <c r="E5" t="str">
        <f>_xll.YahooQuote($A5,E$2)</f>
        <v>ETF</v>
      </c>
      <c r="F5" s="11">
        <f>_xll.YahooQuote($A5,F$2)</f>
        <v>36.770000000000003</v>
      </c>
      <c r="G5" s="13">
        <f>_xll.YahooQuote($A5,G$2)</f>
        <v>36.770000000000003</v>
      </c>
      <c r="H5" s="13">
        <f>_xll.YahooQuote($A5,H$2)</f>
        <v>36.79</v>
      </c>
      <c r="I5" s="4">
        <f>_xll.YahooQuote($A5,I$2)</f>
        <v>12957748224</v>
      </c>
      <c r="J5" s="4">
        <f>_xll.YahooQuote($A5,J$2)*F5</f>
        <v>68948419.790000007</v>
      </c>
      <c r="K5" s="5">
        <f>_xll.YahooQuote($A5,K$2)</f>
        <v>1.6362150999999998E-2</v>
      </c>
    </row>
    <row r="6" spans="1:11" x14ac:dyDescent="0.35">
      <c r="A6" t="s">
        <v>19</v>
      </c>
      <c r="B6" t="str">
        <f>_xll.YahooQuote($A6,B$2)</f>
        <v>NEXT FUNDS TOPIX Exchange Traded Fund</v>
      </c>
      <c r="C6" t="str">
        <f>_xll.YahooQuote($A6,C$2)</f>
        <v>JPX</v>
      </c>
      <c r="D6" t="str">
        <f>_xll.YahooQuote($A6,D$2)</f>
        <v>JPY=X</v>
      </c>
      <c r="E6" t="str">
        <f>_xll.YahooQuote($A6,E$2)</f>
        <v>ETF</v>
      </c>
      <c r="F6" s="11">
        <f>_xll.YahooQuote($A6,F$2)</f>
        <v>2773</v>
      </c>
      <c r="G6" s="13">
        <f>_xll.YahooQuote($A6,G$2)</f>
        <v>2769</v>
      </c>
      <c r="H6" s="13">
        <f>_xll.YahooQuote($A6,H$2)</f>
        <v>2773</v>
      </c>
      <c r="I6" s="4" t="str">
        <f>_xll.YahooQuote($A6,I$2)</f>
        <v/>
      </c>
      <c r="J6" s="4">
        <f>_xll.YahooQuote($A6,J$2)*F6</f>
        <v>3972377960</v>
      </c>
      <c r="K6" s="5" t="str">
        <f>_xll.YahooQuote($A6,K$2)</f>
        <v/>
      </c>
    </row>
    <row r="7" spans="1:11" x14ac:dyDescent="0.35">
      <c r="A7" t="s">
        <v>20</v>
      </c>
      <c r="B7" t="str">
        <f>_xll.YahooQuote($A7,B$2)</f>
        <v/>
      </c>
      <c r="C7" t="str">
        <f>_xll.YahooQuote($A7,C$2)</f>
        <v>NYM</v>
      </c>
      <c r="D7" t="str">
        <f>_xll.YahooQuote($A7,D$2)</f>
        <v>USD=X</v>
      </c>
      <c r="E7" t="str">
        <f>_xll.YahooQuote($A7,E$2)</f>
        <v>FUTURE</v>
      </c>
      <c r="F7" s="11">
        <f>_xll.YahooQuote($A7,F$2)</f>
        <v>69.33</v>
      </c>
      <c r="G7" s="13">
        <f>_xll.YahooQuote($A7,G$2)</f>
        <v>69.319999999999993</v>
      </c>
      <c r="H7" s="13">
        <f>_xll.YahooQuote($A7,H$2)</f>
        <v>69.349999999999994</v>
      </c>
      <c r="I7" s="4" t="str">
        <f>_xll.YahooQuote($A7,I$2)</f>
        <v/>
      </c>
      <c r="J7" s="4">
        <f>_xll.YahooQuote($A7,J$2)*F7</f>
        <v>20347731.030000001</v>
      </c>
      <c r="K7" s="5" t="str">
        <f>_xll.YahooQuote($A7,K$2)</f>
        <v/>
      </c>
    </row>
    <row r="8" spans="1:11" x14ac:dyDescent="0.35">
      <c r="A8" t="s">
        <v>14</v>
      </c>
      <c r="B8" t="str">
        <f>_xll.YahooQuote($A8,B$2)</f>
        <v>EUR/USD</v>
      </c>
      <c r="C8" t="str">
        <f>_xll.YahooQuote($A8,C$2)</f>
        <v>CCY</v>
      </c>
      <c r="D8" t="str">
        <f>_xll.YahooQuote($A8,D$2)</f>
        <v>USD=X</v>
      </c>
      <c r="E8" t="str">
        <f>_xll.YahooQuote($A8,E$2)</f>
        <v>CURRENCY</v>
      </c>
      <c r="F8" s="11">
        <f>_xll.YahooQuote($A8,F$2)</f>
        <v>1.0837759</v>
      </c>
      <c r="G8" s="13">
        <f>_xll.YahooQuote($A8,G$2)</f>
        <v>1.0837759</v>
      </c>
      <c r="H8" s="13">
        <f>_xll.YahooQuote($A8,H$2)</f>
        <v>1.0831888999999999</v>
      </c>
      <c r="I8" s="4" t="str">
        <f>_xll.YahooQuote($A8,I$2)</f>
        <v/>
      </c>
      <c r="J8" s="4">
        <f>_xll.YahooQuote($A8,J$2)*F8</f>
        <v>0</v>
      </c>
      <c r="K8" s="5" t="str">
        <f>_xll.YahooQuote($A8,K$2)</f>
        <v/>
      </c>
    </row>
    <row r="9" spans="1:11" x14ac:dyDescent="0.35">
      <c r="B9" s="1"/>
      <c r="I9" s="4"/>
      <c r="J9" s="4"/>
      <c r="K9" s="5"/>
    </row>
    <row r="11" spans="1:11" x14ac:dyDescent="0.35">
      <c r="I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Properties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Shepherd</cp:lastModifiedBy>
  <dcterms:created xsi:type="dcterms:W3CDTF">2019-03-07T16:21:14Z</dcterms:created>
  <dcterms:modified xsi:type="dcterms:W3CDTF">2024-11-03T20:13:51Z</dcterms:modified>
</cp:coreProperties>
</file>