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myProjects\GitHub\YahooXL\"/>
    </mc:Choice>
  </mc:AlternateContent>
  <xr:revisionPtr revIDLastSave="0" documentId="13_ncr:1_{1E60E53F-7A8E-43DE-8A15-DC0A81AA2207}" xr6:coauthVersionLast="47" xr6:coauthVersionMax="47" xr10:uidLastSave="{00000000-0000-0000-0000-000000000000}"/>
  <bookViews>
    <workbookView xWindow="8310" yWindow="10080" windowWidth="28790" windowHeight="10210" activeTab="2" xr2:uid="{00000000-000D-0000-FFFF-FFFF00000000}"/>
  </bookViews>
  <sheets>
    <sheet name="Parameters" sheetId="3" r:id="rId1"/>
    <sheet name="Properties" sheetId="1" r:id="rId2"/>
    <sheet name="Examp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B4" i="1"/>
  <c r="B3" i="1"/>
  <c r="B6" i="1"/>
  <c r="B2" i="1"/>
  <c r="B5" i="1"/>
  <c r="B8" i="1"/>
  <c r="B7" i="1"/>
  <c r="D7" i="3" a="1"/>
  <c r="D16" i="3" a="1"/>
  <c r="D5" i="3" a="1"/>
  <c r="D6" i="3" a="1"/>
  <c r="D4" i="3" a="1"/>
  <c r="D3" i="3" a="1"/>
  <c r="D8" i="3" a="1"/>
  <c r="D9" i="3" a="1"/>
  <c r="D10" i="3" a="1"/>
  <c r="D2" i="3" a="1"/>
  <c r="D11" i="3" a="1"/>
  <c r="D14" i="3" a="1"/>
  <c r="C3" i="1"/>
  <c r="C8" i="2"/>
  <c r="F7" i="2"/>
  <c r="H4" i="2"/>
  <c r="E6" i="2"/>
  <c r="H3" i="2"/>
  <c r="I8" i="2"/>
  <c r="H5" i="2"/>
  <c r="K5" i="2"/>
  <c r="B6" i="2"/>
  <c r="H6" i="2"/>
  <c r="D6" i="2"/>
  <c r="E8" i="2"/>
  <c r="D4" i="2"/>
  <c r="G5" i="2"/>
  <c r="D15" i="3" a="1"/>
  <c r="G8" i="2"/>
  <c r="I5" i="2"/>
  <c r="C5" i="1"/>
  <c r="F4" i="2"/>
  <c r="B3" i="2"/>
  <c r="F6" i="2"/>
  <c r="D3" i="2"/>
  <c r="C7" i="1"/>
  <c r="B5" i="2"/>
  <c r="B7" i="2"/>
  <c r="G3" i="2"/>
  <c r="C3" i="2"/>
  <c r="H7" i="2"/>
  <c r="D13" i="3" a="1"/>
  <c r="C8" i="1"/>
  <c r="E5" i="2"/>
  <c r="I6" i="2"/>
  <c r="D8" i="2"/>
  <c r="B4" i="2"/>
  <c r="K6" i="2"/>
  <c r="E7" i="2"/>
  <c r="C6" i="2"/>
  <c r="K3" i="2"/>
  <c r="I7" i="2"/>
  <c r="F5" i="2"/>
  <c r="B8" i="2"/>
  <c r="C4" i="2"/>
  <c r="K7" i="2"/>
  <c r="F8" i="2"/>
  <c r="G7" i="2"/>
  <c r="H8" i="2"/>
  <c r="I3" i="2"/>
  <c r="I4" i="2"/>
  <c r="D7" i="2"/>
  <c r="K4" i="2"/>
  <c r="C6" i="1"/>
  <c r="C5" i="2"/>
  <c r="C2" i="1"/>
  <c r="K8" i="2"/>
  <c r="E4" i="2"/>
  <c r="C7" i="2"/>
  <c r="D5" i="2"/>
  <c r="G4" i="2"/>
  <c r="G6" i="2"/>
  <c r="E3" i="2"/>
  <c r="F3" i="2"/>
  <c r="D12" i="3" a="1"/>
  <c r="C4" i="1"/>
  <c r="D13" i="3" l="1"/>
  <c r="D3" i="3"/>
  <c r="D4" i="3"/>
  <c r="D11" i="3"/>
  <c r="D7" i="3"/>
  <c r="D12" i="3"/>
  <c r="D9" i="3"/>
  <c r="D14" i="3"/>
  <c r="D6" i="3"/>
  <c r="D10" i="3"/>
  <c r="D15" i="3"/>
  <c r="D8" i="3"/>
  <c r="D16" i="3"/>
  <c r="D5" i="3"/>
  <c r="D2" i="3"/>
  <c r="D5" i="1"/>
  <c r="A9" i="1"/>
  <c r="B9" i="1"/>
  <c r="J4" i="2"/>
  <c r="J6" i="2"/>
  <c r="J5" i="2"/>
  <c r="J7" i="2"/>
  <c r="J8" i="2"/>
  <c r="J3" i="2"/>
  <c r="C9" i="1"/>
  <c r="D3" i="1" l="1"/>
  <c r="D4" i="1"/>
  <c r="D8" i="1"/>
  <c r="D2" i="1"/>
  <c r="D6" i="1"/>
  <c r="D7" i="1"/>
  <c r="A10" i="1"/>
  <c r="B10" i="1"/>
  <c r="C10" i="1"/>
  <c r="D9" i="1" l="1"/>
  <c r="D10" i="1"/>
  <c r="A11" i="1"/>
  <c r="B11" i="1"/>
  <c r="C11" i="1"/>
  <c r="D11" i="1" l="1"/>
  <c r="A12" i="1"/>
  <c r="B12" i="1"/>
  <c r="C12" i="1"/>
  <c r="D12" i="1" l="1"/>
  <c r="A13" i="1"/>
  <c r="B13" i="1"/>
  <c r="C13" i="1"/>
  <c r="D13" i="1" l="1"/>
  <c r="A14" i="1"/>
  <c r="B14" i="1"/>
  <c r="C14" i="1"/>
  <c r="D14" i="1" l="1"/>
  <c r="A15" i="1"/>
  <c r="B15" i="1"/>
  <c r="C15" i="1"/>
  <c r="D15" i="1" l="1"/>
  <c r="A16" i="1"/>
  <c r="B16" i="1"/>
  <c r="C16" i="1"/>
  <c r="D16" i="1" l="1"/>
  <c r="A17" i="1"/>
  <c r="B17" i="1"/>
  <c r="C17" i="1"/>
  <c r="D17" i="1" l="1"/>
  <c r="A18" i="1"/>
  <c r="B18" i="1"/>
  <c r="C18" i="1"/>
  <c r="D18" i="1" l="1"/>
  <c r="A19" i="1"/>
  <c r="B19" i="1"/>
  <c r="C19" i="1"/>
  <c r="D19" i="1" l="1"/>
  <c r="A20" i="1"/>
  <c r="B20" i="1"/>
  <c r="C20" i="1"/>
  <c r="D20" i="1" l="1"/>
  <c r="A21" i="1"/>
  <c r="B21" i="1"/>
  <c r="C21" i="1"/>
  <c r="D21" i="1" l="1"/>
  <c r="A22" i="1"/>
  <c r="B22" i="1"/>
  <c r="C22" i="1"/>
  <c r="D22" i="1" l="1"/>
  <c r="A23" i="1"/>
  <c r="B23" i="1"/>
  <c r="C23" i="1"/>
  <c r="D23" i="1" l="1"/>
  <c r="A24" i="1"/>
  <c r="B24" i="1"/>
  <c r="C24" i="1"/>
  <c r="D24" i="1" l="1"/>
  <c r="A25" i="1"/>
  <c r="B25" i="1"/>
  <c r="C25" i="1"/>
  <c r="D25" i="1" l="1"/>
  <c r="A26" i="1"/>
  <c r="B26" i="1"/>
  <c r="C26" i="1"/>
  <c r="D26" i="1" l="1"/>
  <c r="A27" i="1"/>
  <c r="B27" i="1"/>
  <c r="C27" i="1"/>
  <c r="D27" i="1" l="1"/>
  <c r="A28" i="1"/>
  <c r="B28" i="1"/>
  <c r="C28" i="1"/>
  <c r="D28" i="1" l="1"/>
  <c r="A29" i="1"/>
  <c r="B29" i="1"/>
  <c r="C29" i="1"/>
  <c r="D29" i="1" l="1"/>
  <c r="A30" i="1"/>
  <c r="B30" i="1"/>
  <c r="C30" i="1"/>
  <c r="D30" i="1" l="1"/>
  <c r="A31" i="1"/>
  <c r="B31" i="1"/>
  <c r="C31" i="1"/>
  <c r="D31" i="1" l="1"/>
  <c r="A32" i="1"/>
  <c r="B32" i="1"/>
  <c r="C32" i="1"/>
  <c r="D32" i="1" l="1"/>
  <c r="A33" i="1"/>
  <c r="B33" i="1"/>
  <c r="C33" i="1"/>
  <c r="D33" i="1" l="1"/>
  <c r="A34" i="1"/>
  <c r="B34" i="1"/>
  <c r="C34" i="1"/>
  <c r="D34" i="1" l="1"/>
  <c r="A35" i="1"/>
  <c r="B35" i="1"/>
  <c r="C35" i="1"/>
  <c r="D35" i="1" l="1"/>
  <c r="A36" i="1"/>
  <c r="B36" i="1"/>
  <c r="C36" i="1"/>
  <c r="D36" i="1" l="1"/>
  <c r="A37" i="1"/>
  <c r="B37" i="1"/>
  <c r="C37" i="1"/>
  <c r="D37" i="1" l="1"/>
  <c r="A38" i="1"/>
  <c r="B38" i="1"/>
  <c r="C38" i="1"/>
  <c r="D38" i="1" l="1"/>
  <c r="A39" i="1"/>
  <c r="B39" i="1"/>
  <c r="C39" i="1"/>
  <c r="D39" i="1" l="1"/>
  <c r="A40" i="1"/>
  <c r="B40" i="1"/>
  <c r="C40" i="1"/>
  <c r="D40" i="1" l="1"/>
  <c r="A41" i="1"/>
  <c r="B41" i="1"/>
  <c r="C41" i="1"/>
  <c r="D41" i="1" l="1"/>
  <c r="A42" i="1"/>
  <c r="B42" i="1"/>
  <c r="C42" i="1"/>
  <c r="D42" i="1" l="1"/>
  <c r="A43" i="1"/>
  <c r="B43" i="1"/>
  <c r="C43" i="1"/>
  <c r="D43" i="1" l="1"/>
  <c r="A44" i="1"/>
  <c r="B44" i="1"/>
  <c r="C44" i="1"/>
  <c r="D44" i="1" l="1"/>
  <c r="A45" i="1"/>
  <c r="B45" i="1"/>
  <c r="C45" i="1"/>
  <c r="D45" i="1" l="1"/>
  <c r="A46" i="1"/>
  <c r="B46" i="1"/>
  <c r="C46" i="1"/>
  <c r="D46" i="1" l="1"/>
  <c r="A47" i="1"/>
  <c r="B47" i="1"/>
  <c r="C47" i="1"/>
  <c r="D47" i="1" l="1"/>
  <c r="A48" i="1"/>
  <c r="B48" i="1"/>
  <c r="C48" i="1"/>
  <c r="D48" i="1" l="1"/>
  <c r="A49" i="1"/>
  <c r="B49" i="1"/>
  <c r="C49" i="1"/>
  <c r="D49" i="1" l="1"/>
  <c r="A50" i="1"/>
  <c r="B50" i="1"/>
  <c r="C50" i="1"/>
  <c r="D50" i="1" l="1"/>
  <c r="A51" i="1"/>
  <c r="B51" i="1"/>
  <c r="C51" i="1"/>
  <c r="E51" i="1" l="1"/>
  <c r="D51" i="1"/>
  <c r="A52" i="1"/>
  <c r="B52" i="1"/>
  <c r="C52" i="1"/>
  <c r="D52" i="1" l="1"/>
  <c r="A53" i="1"/>
  <c r="B53" i="1"/>
  <c r="C53" i="1"/>
  <c r="D53" i="1" l="1"/>
  <c r="A54" i="1"/>
  <c r="B54" i="1"/>
  <c r="C54" i="1"/>
  <c r="D54" i="1" l="1"/>
  <c r="A55" i="1"/>
  <c r="B55" i="1"/>
  <c r="C55" i="1"/>
  <c r="D55" i="1" l="1"/>
  <c r="A56" i="1"/>
  <c r="B56" i="1"/>
  <c r="C56" i="1"/>
  <c r="D56" i="1" l="1"/>
  <c r="A57" i="1"/>
  <c r="B57" i="1"/>
  <c r="C57" i="1"/>
  <c r="E33" i="1" a="1"/>
  <c r="E49" i="1" a="1"/>
  <c r="E45" i="1" a="1"/>
  <c r="E45" i="1" l="1"/>
  <c r="F45" i="1" s="1"/>
  <c r="E49" i="1"/>
  <c r="F49" i="1" s="1"/>
  <c r="E33" i="1"/>
  <c r="F33" i="1" s="1"/>
  <c r="D57" i="1"/>
  <c r="A58" i="1"/>
  <c r="B58" i="1"/>
  <c r="C58" i="1"/>
  <c r="D58" i="1" l="1"/>
  <c r="A59" i="1"/>
  <c r="B59" i="1"/>
  <c r="C59" i="1"/>
  <c r="D59" i="1" l="1"/>
  <c r="A60" i="1"/>
  <c r="B60" i="1"/>
  <c r="C60" i="1"/>
  <c r="E59" i="1" a="1"/>
  <c r="E59" i="1" l="1"/>
  <c r="F59" i="1" s="1"/>
  <c r="D60" i="1"/>
  <c r="A61" i="1"/>
  <c r="B61" i="1"/>
  <c r="C61" i="1"/>
  <c r="E60" i="1" a="1"/>
  <c r="E60" i="1" l="1"/>
  <c r="F60" i="1" s="1"/>
  <c r="A62" i="1"/>
  <c r="B62" i="1"/>
  <c r="C62" i="1"/>
  <c r="D61" i="1" l="1"/>
  <c r="D62" i="1"/>
  <c r="A63" i="1"/>
  <c r="B63" i="1"/>
  <c r="C63" i="1"/>
  <c r="D63" i="1" l="1"/>
  <c r="A64" i="1"/>
  <c r="B64" i="1"/>
  <c r="C64" i="1"/>
  <c r="D64" i="1" l="1"/>
  <c r="A65" i="1"/>
  <c r="B65" i="1"/>
  <c r="C65" i="1"/>
  <c r="D65" i="1" l="1"/>
  <c r="A66" i="1"/>
  <c r="B66" i="1"/>
  <c r="C66" i="1"/>
  <c r="D66" i="1" l="1"/>
  <c r="A67" i="1"/>
  <c r="B67" i="1"/>
  <c r="C67" i="1"/>
  <c r="D67" i="1" l="1"/>
  <c r="A68" i="1"/>
  <c r="B68" i="1"/>
  <c r="C68" i="1"/>
  <c r="D68" i="1" l="1"/>
  <c r="A69" i="1"/>
  <c r="B69" i="1"/>
  <c r="C69" i="1"/>
  <c r="D69" i="1" l="1"/>
  <c r="A70" i="1"/>
  <c r="B70" i="1"/>
  <c r="C70" i="1"/>
  <c r="E69" i="1" a="1"/>
  <c r="E69" i="1" l="1"/>
  <c r="F69" i="1" s="1"/>
  <c r="D70" i="1"/>
  <c r="A71" i="1"/>
  <c r="B71" i="1"/>
  <c r="C71" i="1"/>
  <c r="E70" i="1" a="1"/>
  <c r="E70" i="1" l="1"/>
  <c r="F70" i="1" s="1"/>
  <c r="D71" i="1"/>
  <c r="A72" i="1"/>
  <c r="B72" i="1"/>
  <c r="E71" i="1" a="1"/>
  <c r="C72" i="1"/>
  <c r="E71" i="1" l="1"/>
  <c r="F71" i="1" s="1"/>
  <c r="D72" i="1"/>
  <c r="A73" i="1"/>
  <c r="B73" i="1"/>
  <c r="C73" i="1"/>
  <c r="D73" i="1" l="1"/>
  <c r="A74" i="1"/>
  <c r="B74" i="1"/>
  <c r="C74" i="1"/>
  <c r="E73" i="1" a="1"/>
  <c r="E73" i="1" l="1"/>
  <c r="F73" i="1" s="1"/>
  <c r="D74" i="1"/>
  <c r="A75" i="1"/>
  <c r="B75" i="1"/>
  <c r="C75" i="1"/>
  <c r="E75" i="1" l="1"/>
  <c r="D75" i="1"/>
  <c r="A76" i="1"/>
  <c r="B76" i="1"/>
  <c r="C76" i="1"/>
  <c r="D76" i="1" l="1"/>
  <c r="A77" i="1"/>
  <c r="B77" i="1"/>
  <c r="C77" i="1"/>
  <c r="D77" i="1" l="1"/>
  <c r="A78" i="1"/>
  <c r="B78" i="1"/>
  <c r="C78" i="1"/>
  <c r="D78" i="1" l="1"/>
  <c r="A79" i="1"/>
  <c r="B79" i="1"/>
  <c r="C79" i="1"/>
  <c r="D79" i="1" l="1"/>
  <c r="A80" i="1"/>
  <c r="B80" i="1"/>
  <c r="C80" i="1"/>
  <c r="D80" i="1" l="1"/>
  <c r="A81" i="1"/>
  <c r="B81" i="1"/>
  <c r="C81" i="1"/>
  <c r="D81" i="1" l="1"/>
  <c r="A82" i="1"/>
  <c r="B82" i="1"/>
  <c r="C82" i="1"/>
  <c r="D82" i="1" l="1"/>
  <c r="A83" i="1"/>
  <c r="B83" i="1"/>
  <c r="C83" i="1"/>
  <c r="D83" i="1" l="1"/>
  <c r="A84" i="1"/>
  <c r="B84" i="1"/>
  <c r="C84" i="1"/>
  <c r="D84" i="1" l="1"/>
  <c r="A85" i="1"/>
  <c r="B85" i="1"/>
  <c r="C85" i="1"/>
  <c r="D85" i="1" l="1"/>
  <c r="A86" i="1"/>
  <c r="B86" i="1"/>
  <c r="C86" i="1"/>
  <c r="D86" i="1" l="1"/>
  <c r="A87" i="1"/>
  <c r="B87" i="1"/>
  <c r="C87" i="1"/>
  <c r="D87" i="1" l="1"/>
  <c r="A88" i="1"/>
  <c r="B88" i="1"/>
  <c r="C88" i="1"/>
  <c r="D88" i="1" l="1"/>
  <c r="A89" i="1"/>
  <c r="B89" i="1"/>
  <c r="C89" i="1"/>
  <c r="D89" i="1" l="1"/>
  <c r="A90" i="1"/>
  <c r="B90" i="1"/>
  <c r="C90" i="1"/>
  <c r="D90" i="1" l="1"/>
  <c r="A91" i="1"/>
  <c r="B91" i="1"/>
  <c r="C91" i="1"/>
  <c r="D91" i="1" l="1"/>
  <c r="A92" i="1"/>
  <c r="B92" i="1"/>
  <c r="C92" i="1"/>
  <c r="D92" i="1" l="1"/>
  <c r="A93" i="1"/>
  <c r="B93" i="1"/>
  <c r="C93" i="1"/>
  <c r="D93" i="1" l="1"/>
  <c r="A94" i="1"/>
  <c r="B94" i="1"/>
  <c r="C94" i="1"/>
  <c r="D94" i="1" l="1"/>
  <c r="A95" i="1"/>
  <c r="B95" i="1"/>
  <c r="C95" i="1"/>
  <c r="D95" i="1" l="1"/>
  <c r="A96" i="1"/>
  <c r="B96" i="1"/>
  <c r="C96" i="1"/>
  <c r="D96" i="1" l="1"/>
  <c r="A97" i="1"/>
  <c r="B97" i="1"/>
  <c r="C97" i="1"/>
  <c r="A98" i="1" l="1"/>
  <c r="A99" i="1"/>
  <c r="D97" i="1"/>
  <c r="B98" i="1"/>
  <c r="B99" i="1"/>
  <c r="A100" i="1" l="1"/>
  <c r="C99" i="1"/>
  <c r="B100" i="1"/>
  <c r="C98" i="1"/>
  <c r="D98" i="1" l="1"/>
  <c r="A101" i="1"/>
  <c r="D99" i="1"/>
  <c r="C100" i="1"/>
  <c r="B101" i="1"/>
  <c r="D100" i="1" l="1"/>
  <c r="C101" i="1"/>
  <c r="D1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<sst xmlns="http://schemas.openxmlformats.org/spreadsheetml/2006/main" count="43" uniqueCount="27">
  <si>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Symbol</t>
  </si>
  <si>
    <t>XIU.TO</t>
  </si>
  <si>
    <t>Exchange</t>
  </si>
  <si>
    <t>Currency</t>
  </si>
  <si>
    <t>MarketCap</t>
  </si>
  <si>
    <t>QuoteType</t>
  </si>
  <si>
    <t>RegularMarketPrice</t>
  </si>
  <si>
    <t>RegularMarketVolume</t>
  </si>
  <si>
    <t>Bid</t>
  </si>
  <si>
    <t>Ask</t>
  </si>
  <si>
    <t>TrailingAnnualDividendYield</t>
  </si>
  <si>
    <t>LongName</t>
  </si>
  <si>
    <t>SPY</t>
  </si>
  <si>
    <t>TSLA</t>
  </si>
  <si>
    <t>EURUSD=X</t>
  </si>
  <si>
    <t>MSFT</t>
  </si>
  <si>
    <t>DataType</t>
  </si>
  <si>
    <t>Property</t>
  </si>
  <si>
    <t>symbol</t>
  </si>
  <si>
    <t>badSymbol</t>
  </si>
  <si>
    <t>IBM</t>
  </si>
  <si>
    <t>badProperty</t>
  </si>
  <si>
    <t>OK</t>
  </si>
  <si>
    <t>?</t>
  </si>
  <si>
    <t>UTC</t>
  </si>
  <si>
    <t>1306.T</t>
  </si>
  <si>
    <t>CL=F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</si>
</sst>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dd\,\ mmmm\ d\,\ yyyy;@" x16r2:formatCode16="[$-en-001,1]dddd\,\ mmmm\ d\,\ yyyy;@"/>
    <numFmt numFmtId="165" formatCode="[$]hh:mm:ss;@" x16r2:formatCode16="[$-en-001,1]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" fontId="1" fillId="0" borderId="0" xfId="0" applyNumberFormat="1" applyFont="1" applyAlignment="1">
      <alignment horizontal="right"/>
    </xf>
    <xf numFmtId="4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2ae83d24826a403c8d3cc36b3d279263">
      <tp>
        <v>3</v>
        <stp/>
        <stp>4e7355f0-5f14-48d4-872e-a95416a3ea39</stp>
        <tr r="B7" s="2"/>
      </tp>
    </main>
    <main first="rtdsrv_2ae83d24826a403c8d3cc36b3d279263">
      <tp>
        <v>3</v>
        <stp/>
        <stp>b4af164f-5e56-46fe-a8ec-1177e819836c</stp>
        <tr r="C92" s="1"/>
      </tp>
    </main>
    <main first="rtdsrv_2ae83d24826a403c8d3cc36b3d279263">
      <tp>
        <v>3</v>
        <stp/>
        <stp>879030c4-6672-4f64-9ddd-772148a14c54</stp>
        <tr r="B100" s="1"/>
      </tp>
    </main>
    <main first="rtdsrv_2ae83d24826a403c8d3cc36b3d279263">
      <tp>
        <v>3</v>
        <stp/>
        <stp>44cfce98-a80f-4224-b692-74032ac9dd7a</stp>
        <tr r="K4" s="2"/>
      </tp>
    </main>
    <main first="rtdsrv_2ae83d24826a403c8d3cc36b3d279263">
      <tp>
        <v>3</v>
        <stp/>
        <stp>f648097e-991f-4038-a4f4-ec47d754b05c</stp>
        <tr r="C37" s="1"/>
      </tp>
      <tp>
        <v>3</v>
        <stp/>
        <stp>89a5199a-465b-4d5e-a996-8691c0d8ab90</stp>
        <tr r="C70" s="1"/>
      </tp>
      <tp>
        <v>3</v>
        <stp/>
        <stp>28a312dc-9f1b-46b8-b914-31605e7d1b65</stp>
        <tr r="J4" s="2"/>
      </tp>
    </main>
    <main first="rtdsrv_2ae83d24826a403c8d3cc36b3d279263">
      <tp>
        <v>3</v>
        <stp/>
        <stp>8d21828e-9e90-4727-a7da-80bc213de10a</stp>
        <tr r="C68" s="1"/>
      </tp>
    </main>
    <main first="rtdsrv_2ae83d24826a403c8d3cc36b3d279263">
      <tp>
        <v>3</v>
        <stp/>
        <stp>f80a9c04-adc3-4c90-a400-ae6f641acdd4</stp>
        <tr r="C11" s="1"/>
      </tp>
    </main>
    <main first="rtdsrv_2ae83d24826a403c8d3cc36b3d279263">
      <tp>
        <v>3</v>
        <stp/>
        <stp>b938b02c-1010-4649-be3a-998be59fd18f</stp>
        <tr r="F4" s="2"/>
      </tp>
    </main>
    <main first="rtdsrv_2ae83d24826a403c8d3cc36b3d279263">
      <tp>
        <v>3</v>
        <stp/>
        <stp>1ffbf187-666f-44ef-a999-77f5f78ae1cc</stp>
        <tr r="C79" s="1"/>
      </tp>
      <tp>
        <v>3</v>
        <stp/>
        <stp>e0ddf8e3-69b5-4778-bb47-e317794ea7eb</stp>
        <tr r="C98" s="1"/>
      </tp>
    </main>
    <main first="rtdsrv_2ae83d24826a403c8d3cc36b3d279263">
      <tp>
        <v>3</v>
        <stp/>
        <stp>46706d88-a8ec-417c-984c-18de7e0ab79a</stp>
        <tr r="B8" s="2"/>
      </tp>
      <tp>
        <v>3</v>
        <stp/>
        <stp>cb79f1ac-bad2-4192-baae-cd5e889ed0f9</stp>
        <tr r="C95" s="1"/>
      </tp>
    </main>
    <main first="rtdsrv_2ae83d24826a403c8d3cc36b3d279263">
      <tp>
        <v>3</v>
        <stp/>
        <stp>fda18812-5b80-40ca-809d-b0ec364c09f3</stp>
        <tr r="C91" s="1"/>
      </tp>
      <tp>
        <v>3</v>
        <stp/>
        <stp>604712f2-6003-468b-a678-e4558c13486b</stp>
        <tr r="C4" s="2"/>
      </tp>
      <tp>
        <v>3</v>
        <stp/>
        <stp>0fe07951-d23f-4232-98ac-137c97df3b8d</stp>
        <tr r="H3" s="2"/>
      </tp>
      <tp>
        <v>3</v>
        <stp/>
        <stp>28d6c722-19f4-4306-bd73-4ac38fb57612</stp>
        <tr r="C24" s="1"/>
      </tp>
    </main>
    <main first="rtdsrv_2ae83d24826a403c8d3cc36b3d279263">
      <tp>
        <v>3</v>
        <stp/>
        <stp>1791c354-e19e-414c-87c2-f4e5c9a82e09</stp>
        <tr r="C6" s="2"/>
      </tp>
    </main>
    <main first="rtdsrv_2ae83d24826a403c8d3cc36b3d279263">
      <tp>
        <v>3</v>
        <stp/>
        <stp>f00378c2-141c-4714-b8d5-46e68033af80</stp>
        <tr r="C48" s="1"/>
      </tp>
      <tp>
        <v>3</v>
        <stp/>
        <stp>8a78606e-fd96-4093-b9a0-1a1369047470</stp>
        <tr r="C67" s="1"/>
      </tp>
      <tp>
        <v>3</v>
        <stp/>
        <stp>e2442261-9d98-4a18-8a67-24559372c910</stp>
        <tr r="C30" s="1"/>
      </tp>
    </main>
    <main first="rtdsrv_2ae83d24826a403c8d3cc36b3d279263">
      <tp>
        <v>3</v>
        <stp/>
        <stp>5fe2d7fb-b81c-47bf-9b1b-01e0cd3b8984</stp>
        <tr r="C60" s="1"/>
      </tp>
    </main>
    <main first="rtdsrv_2ae83d24826a403c8d3cc36b3d279263">
      <tp>
        <v>3</v>
        <stp/>
        <stp>5c4196c1-6489-4256-b80d-4ddde1035820</stp>
        <tr r="I3" s="2"/>
      </tp>
    </main>
    <main first="rtdsrv_2ae83d24826a403c8d3cc36b3d279263">
      <tp>
        <v>3</v>
        <stp/>
        <stp>b52c71e5-2fa9-41ff-9d24-5dc75650387e</stp>
        <tr r="J6" s="2"/>
      </tp>
      <tp>
        <v>3</v>
        <stp/>
        <stp>6de51d19-5863-4ff0-838b-3e599f9e66e0</stp>
        <tr r="B4" s="2"/>
      </tp>
      <tp>
        <v>3</v>
        <stp/>
        <stp>cbee1201-8199-4524-8b22-3d85a0f3b2d7</stp>
        <tr r="C63" s="1"/>
      </tp>
      <tp>
        <v>3</v>
        <stp/>
        <stp>9d294dd8-96f1-47d4-9fa4-b14a9ea06330</stp>
        <tr r="C59" s="1"/>
      </tp>
    </main>
    <main first="rtdsrv_2ae83d24826a403c8d3cc36b3d279263">
      <tp>
        <v>3</v>
        <stp/>
        <stp>168f100a-85bf-460c-b999-d4ad08cbac2f</stp>
        <tr r="C7" s="2"/>
      </tp>
    </main>
    <main first="rtdsrv_2ae83d24826a403c8d3cc36b3d279263">
      <tp>
        <v>3</v>
        <stp/>
        <stp>dbdc00e6-228e-4d25-87ae-d9b883a5b551</stp>
        <tr r="C6" s="1"/>
      </tp>
    </main>
    <main first="rtdsrv_2ae83d24826a403c8d3cc36b3d279263">
      <tp>
        <v>3</v>
        <stp/>
        <stp>32031d84-09fc-46d5-8753-68a64059fe40</stp>
        <tr r="C54" s="1"/>
      </tp>
    </main>
    <main first="rtdsrv_2ae83d24826a403c8d3cc36b3d279263">
      <tp>
        <v>3</v>
        <stp/>
        <stp>55aca460-1986-4039-be43-d7d629f059c8</stp>
        <tr r="C36" s="1"/>
      </tp>
      <tp>
        <v>3</v>
        <stp/>
        <stp>774cc1c8-9e8b-417e-81e0-e0ff8510f009</stp>
        <tr r="C82" s="1"/>
      </tp>
    </main>
    <main first="rtdsrv_2ae83d24826a403c8d3cc36b3d279263">
      <tp>
        <v>3</v>
        <stp/>
        <stp>d8abebdf-7053-4bde-a5d6-8376c14a6df9</stp>
        <tr r="D8" s="2"/>
      </tp>
    </main>
    <main first="rtdsrv_2ae83d24826a403c8d3cc36b3d279263">
      <tp>
        <v>3</v>
        <stp/>
        <stp>724b0f63-2f05-42fd-ba12-8b274b92b951</stp>
        <tr r="B99" s="1"/>
      </tp>
    </main>
    <main first="rtdsrv_2ae83d24826a403c8d3cc36b3d279263">
      <tp>
        <v>3</v>
        <stp/>
        <stp>8cb96b8b-ff9a-4d48-9d8a-cbe9ff9d1f0f</stp>
        <tr r="C39" s="1"/>
      </tp>
      <tp>
        <v>3</v>
        <stp/>
        <stp>cd38e7de-b74f-44fd-9227-e43b32cf0d7e</stp>
        <tr r="G6" s="2"/>
      </tp>
      <tp>
        <v>3</v>
        <stp/>
        <stp>685679d4-59da-445e-bcb8-9da4d16f1c7a</stp>
        <tr r="E4" s="2"/>
      </tp>
    </main>
    <main first="rtdsrv_2ae83d24826a403c8d3cc36b3d279263">
      <tp>
        <v>3</v>
        <stp/>
        <stp>0fcc4c06-53b1-4a8c-8c89-d467db6c1985</stp>
        <tr r="C18" s="1"/>
      </tp>
    </main>
    <main first="rtdsrv_2ae83d24826a403c8d3cc36b3d279263">
      <tp>
        <v>3</v>
        <stp/>
        <stp>de6281b2-93fd-4ae9-9a58-b949c96bbe2b</stp>
        <tr r="G4" s="2"/>
      </tp>
      <tp>
        <v>3</v>
        <stp/>
        <stp>4002a460-d36d-4f0f-9ef1-23235da590f6</stp>
        <tr r="C53" s="1"/>
      </tp>
      <tp>
        <v>3</v>
        <stp/>
        <stp>81f060ab-b1e1-4f6b-8ee2-47140b002673</stp>
        <tr r="C69" s="1"/>
      </tp>
      <tp>
        <v>3</v>
        <stp/>
        <stp>b3c930cd-07ed-4fab-af9a-ecd9683f6473</stp>
        <tr r="C52" s="1"/>
      </tp>
      <tp>
        <v>3</v>
        <stp/>
        <stp>dd6bf1db-0b34-4008-8706-99d5db82a1af</stp>
        <tr r="C23" s="1"/>
      </tp>
    </main>
    <main first="rtdsrv_2ae83d24826a403c8d3cc36b3d279263">
      <tp>
        <v>3</v>
        <stp/>
        <stp>27ed40c6-c54f-499d-9eed-9ad1bc299a2d</stp>
        <tr r="D7" s="2"/>
      </tp>
      <tp>
        <v>3</v>
        <stp/>
        <stp>43170917-4d27-4887-b73b-0803533ad778</stp>
        <tr r="C76" s="1"/>
      </tp>
    </main>
    <main first="rtdsrv_2ae83d24826a403c8d3cc36b3d279263">
      <tp>
        <v>3</v>
        <stp/>
        <stp>89fe1649-a278-49b6-9a9e-f3639f9d22ed</stp>
        <tr r="C31" s="1"/>
      </tp>
    </main>
    <main first="rtdsrv_2ae83d24826a403c8d3cc36b3d279263">
      <tp>
        <v>3</v>
        <stp/>
        <stp>eda3e6e8-a57b-4dc7-8caf-a3b09c701478</stp>
        <tr r="C9" s="1"/>
      </tp>
      <tp>
        <v>3</v>
        <stp/>
        <stp>8ef3f7ac-e55b-4e3a-93fb-67aef4079276</stp>
        <tr r="K7" s="2"/>
      </tp>
      <tp>
        <v>3</v>
        <stp/>
        <stp>7ee7098a-77ac-4a78-8535-fbf19422977d</stp>
        <tr r="F8" s="2"/>
      </tp>
    </main>
    <main first="rtdsrv_2ae83d24826a403c8d3cc36b3d279263">
      <tp>
        <v>3</v>
        <stp/>
        <stp>64dccf2a-802a-42c5-9662-79ce5cac6210</stp>
        <tr r="C61" s="1"/>
      </tp>
      <tp>
        <v>3</v>
        <stp/>
        <stp>85287d6d-4ab8-49ad-bbc1-09a7bc9be9de</stp>
        <tr r="C13" s="1"/>
      </tp>
    </main>
    <main first="rtdsrv_2ae83d24826a403c8d3cc36b3d279263">
      <tp>
        <v>3</v>
        <stp/>
        <stp>52bcc3ce-91cf-468e-a142-db1933451821</stp>
        <tr r="F5" s="2"/>
      </tp>
      <tp>
        <v>3</v>
        <stp/>
        <stp>5271d084-08a2-4ecc-9160-f333b0368d37</stp>
        <tr r="C64" s="1"/>
      </tp>
      <tp>
        <v>3</v>
        <stp/>
        <stp>453e4ce8-769b-4a98-9d81-85e9b26b8f68</stp>
        <tr r="C50" s="1"/>
      </tp>
      <tp>
        <v>3</v>
        <stp/>
        <stp>33c97158-297f-443f-9c6c-04e58008fdd4</stp>
        <tr r="C47" s="1"/>
      </tp>
    </main>
    <main first="rtdsrv_2ae83d24826a403c8d3cc36b3d279263">
      <tp>
        <v>3</v>
        <stp/>
        <stp>2ac7f9a7-fe3b-4bf6-aed9-74b2d91a2a2b</stp>
        <tr r="E6" s="2"/>
      </tp>
      <tp>
        <v>3</v>
        <stp/>
        <stp>43dd6780-1a2b-4957-9b21-65276cecffe8</stp>
        <tr r="C4" s="1"/>
      </tp>
    </main>
    <main first="rtdsrv_2ae83d24826a403c8d3cc36b3d279263">
      <tp>
        <v>3</v>
        <stp/>
        <stp>134b82e7-d4b5-4f5f-9a45-c97b8763b93b</stp>
        <tr r="C96" s="1"/>
      </tp>
    </main>
    <main first="rtdsrv_2ae83d24826a403c8d3cc36b3d279263">
      <tp>
        <v>3</v>
        <stp/>
        <stp>65be371c-74b7-4b0d-962b-67b38e0a1112</stp>
        <tr r="B101" s="1"/>
      </tp>
    </main>
    <main first="rtdsrv_2ae83d24826a403c8d3cc36b3d279263">
      <tp>
        <v>3</v>
        <stp/>
        <stp>e4646bd9-f84a-4595-a667-cceebc62f3ed</stp>
        <tr r="K8" s="2"/>
      </tp>
    </main>
    <main first="rtdsrv_2ae83d24826a403c8d3cc36b3d279263">
      <tp>
        <v>3</v>
        <stp/>
        <stp>fd7f6021-a435-4106-b1b6-bde4e0d1a60a</stp>
        <tr r="D5" s="2"/>
      </tp>
      <tp>
        <v>3</v>
        <stp/>
        <stp>f933b3b7-68ce-4aa6-96ca-58b0f7adee21</stp>
        <tr r="C45" s="1"/>
      </tp>
      <tp>
        <v>3</v>
        <stp/>
        <stp>384ebc0d-501a-4400-98d8-7dcc39c65d35</stp>
        <tr r="C17" s="1"/>
      </tp>
      <tp>
        <v>3</v>
        <stp/>
        <stp>d1149160-425e-4886-a311-a555e31f36a1</stp>
        <tr r="C56" s="1"/>
      </tp>
      <tp>
        <v>3</v>
        <stp/>
        <stp>f7f55a77-ad97-40db-9855-fbab286cc961</stp>
        <tr r="C81" s="1"/>
      </tp>
      <tp>
        <v>3</v>
        <stp/>
        <stp>50384d3f-c5fc-4454-8b70-67fca9189931</stp>
        <tr r="K5" s="2"/>
      </tp>
      <tp>
        <v>3</v>
        <stp/>
        <stp>009ab064-57c9-42fc-8b03-10a6ec94961b</stp>
        <tr r="E7" s="2"/>
      </tp>
      <tp>
        <v>3</v>
        <stp/>
        <stp>c0bf5da6-125c-453c-b679-b710efd80c62</stp>
        <tr r="B6" s="2"/>
      </tp>
    </main>
    <main first="rtdsrv_2ae83d24826a403c8d3cc36b3d279263">
      <tp>
        <v>3</v>
        <stp/>
        <stp>4dfd6380-0ac5-48b7-bcf8-cee6acbfe21b</stp>
        <tr r="C40" s="1"/>
      </tp>
      <tp>
        <v>3</v>
        <stp/>
        <stp>99f6cd02-dc55-4451-be46-69066e6b8b4f</stp>
        <tr r="C80" s="1"/>
      </tp>
    </main>
    <main first="rtdsrv_2ae83d24826a403c8d3cc36b3d279263">
      <tp>
        <v>3</v>
        <stp/>
        <stp>a0a88bb7-63c5-4bb3-a958-a6564e94d302</stp>
        <tr r="C32" s="1"/>
      </tp>
    </main>
    <main first="rtdsrv_2ae83d24826a403c8d3cc36b3d279263">
      <tp>
        <v>3</v>
        <stp/>
        <stp>b2ba0af6-f954-46f3-bf62-2a611b411177</stp>
        <tr r="C29" s="1"/>
      </tp>
      <tp>
        <v>3</v>
        <stp/>
        <stp>694fdc6a-5489-4d5e-8e23-c697185b0464</stp>
        <tr r="C42" s="1"/>
      </tp>
    </main>
    <main first="rtdsrv_2ae83d24826a403c8d3cc36b3d279263">
      <tp>
        <v>3</v>
        <stp/>
        <stp>30dbb356-e62a-4782-93f6-7052f602b626</stp>
        <tr r="C57" s="1"/>
      </tp>
    </main>
    <main first="rtdsrv_2ae83d24826a403c8d3cc36b3d279263">
      <tp>
        <v>3</v>
        <stp/>
        <stp>1aa9a297-38ab-487a-bb91-c547e5cdfea1</stp>
        <tr r="D4" s="2"/>
      </tp>
    </main>
    <main first="rtdsrv_2ae83d24826a403c8d3cc36b3d279263">
      <tp>
        <v>3</v>
        <stp/>
        <stp>c4a96556-c3fe-4c70-ba9c-ddbd7d1d77fd</stp>
        <tr r="C19" s="1"/>
      </tp>
      <tp>
        <v>3</v>
        <stp/>
        <stp>838a1387-4cea-4597-9be0-af61d9757eb2</stp>
        <tr r="H5" s="2"/>
      </tp>
      <tp>
        <v>3</v>
        <stp/>
        <stp>4e128346-f3ef-4d16-82ef-6521f91ea3f4</stp>
        <tr r="C90" s="1"/>
      </tp>
    </main>
    <main first="rtdsrv_2ae83d24826a403c8d3cc36b3d279263">
      <tp>
        <v>3</v>
        <stp/>
        <stp>86ca65f6-16e5-499d-bb40-01d4a9a806b8</stp>
        <tr r="C34" s="1"/>
      </tp>
      <tp>
        <v>3</v>
        <stp/>
        <stp>5cc44cbf-c369-4f26-ac67-59ef26c350d1</stp>
        <tr r="H4" s="2"/>
      </tp>
      <tp>
        <v>3</v>
        <stp/>
        <stp>82ce7a39-6ee5-4d6a-b914-4411584a7ec8</stp>
        <tr r="C8" s="1"/>
      </tp>
      <tp>
        <v>3</v>
        <stp/>
        <stp>b094d5db-e025-4750-a01e-29a03eb06ab0</stp>
        <tr r="E5" s="2"/>
      </tp>
      <tp>
        <v>3</v>
        <stp/>
        <stp>b92b7c87-c490-4a63-b9c4-9f8bdd65f403</stp>
        <tr r="C51" s="1"/>
      </tp>
      <tp>
        <v>3</v>
        <stp/>
        <stp>1398ddf0-346c-4953-8e90-1dde9e392068</stp>
        <tr r="F3" s="2"/>
      </tp>
    </main>
    <main first="rtdsrv_2ae83d24826a403c8d3cc36b3d279263">
      <tp>
        <v>3</v>
        <stp/>
        <stp>65066f2e-a5e7-48f8-bd0b-dd98593dc8c3</stp>
        <tr r="J5" s="2"/>
      </tp>
      <tp>
        <v>3</v>
        <stp/>
        <stp>ed4cf94e-f07b-4e21-94c7-dd22e3563aaf</stp>
        <tr r="C49" s="1"/>
      </tp>
    </main>
    <main first="rtdsrv_2ae83d24826a403c8d3cc36b3d279263">
      <tp>
        <v>3</v>
        <stp/>
        <stp>020d3235-9f46-4d58-a497-e10a50e29fc7</stp>
        <tr r="K3" s="2"/>
      </tp>
      <tp>
        <v>3</v>
        <stp/>
        <stp>ee0d5bf5-7f06-4f0b-889a-5a6d17854b7e</stp>
        <tr r="C5" s="2"/>
      </tp>
      <tp>
        <v>3</v>
        <stp/>
        <stp>e0c7f27a-83fc-4133-8204-755a9a549282</stp>
        <tr r="C71" s="1"/>
      </tp>
    </main>
    <main first="rtdsrv_2ae83d24826a403c8d3cc36b3d279263">
      <tp>
        <v>3</v>
        <stp/>
        <stp>f6f0dca9-d016-41fc-adf7-c8ce31cb8c4b</stp>
        <tr r="F7" s="2"/>
      </tp>
    </main>
    <main first="rtdsrv_2ae83d24826a403c8d3cc36b3d279263">
      <tp>
        <v>3</v>
        <stp/>
        <stp>69149a32-7f0b-4c9d-940e-cdbe56a477b4</stp>
        <tr r="C62" s="1"/>
      </tp>
      <tp>
        <v>3</v>
        <stp/>
        <stp>ced13e68-8a67-48d0-89e6-50b9c7a1b4ff</stp>
        <tr r="C41" s="1"/>
      </tp>
    </main>
    <main first="rtdsrv_2ae83d24826a403c8d3cc36b3d279263">
      <tp>
        <v>3</v>
        <stp/>
        <stp>358513df-a9d8-4595-a0bf-7f78105778d4</stp>
        <tr r="I4" s="2"/>
      </tp>
      <tp>
        <v>3</v>
        <stp/>
        <stp>4c16d8fa-e5d6-45bd-b251-f56afad7fee5</stp>
        <tr r="C65" s="1"/>
      </tp>
    </main>
    <main first="rtdsrv_2ae83d24826a403c8d3cc36b3d279263">
      <tp>
        <v>3</v>
        <stp/>
        <stp>56ebfbeb-2789-44e7-a5ee-a91f553c4f85</stp>
        <tr r="C78" s="1"/>
      </tp>
      <tp>
        <v>3</v>
        <stp/>
        <stp>3019a2ef-b3e4-4de0-90f9-68ba96674fbb</stp>
        <tr r="C46" s="1"/>
      </tp>
    </main>
    <main first="rtdsrv_2ae83d24826a403c8d3cc36b3d279263">
      <tp>
        <v>3</v>
        <stp/>
        <stp>fb5b42e1-8749-4013-a7ac-0c1535f035e8</stp>
        <tr r="E8" s="2"/>
      </tp>
    </main>
    <main first="rtdsrv_2ae83d24826a403c8d3cc36b3d279263">
      <tp>
        <v>3</v>
        <stp/>
        <stp>9e7e8f72-722e-46b7-9180-e6f92a8c1566</stp>
        <tr r="C5" s="1"/>
      </tp>
      <tp>
        <v>3</v>
        <stp/>
        <stp>6a489f60-d303-46d5-b0f9-7ff60856477e</stp>
        <tr r="D3" s="2"/>
      </tp>
      <tp>
        <v>3</v>
        <stp/>
        <stp>303f526c-09d9-49ef-8999-4f102b21619a</stp>
        <tr r="J8" s="2"/>
      </tp>
    </main>
    <main first="rtdsrv_2ae83d24826a403c8d3cc36b3d279263">
      <tp>
        <v>3</v>
        <stp/>
        <stp>e03fa48f-8845-4fee-9fa6-76cdb26bbd08</stp>
        <tr r="C75" s="1"/>
      </tp>
    </main>
    <main first="rtdsrv_2ae83d24826a403c8d3cc36b3d279263">
      <tp>
        <v>3</v>
        <stp/>
        <stp>6c558d27-7c78-47f0-b94c-5532eb1f6865</stp>
        <tr r="C21" s="1"/>
      </tp>
    </main>
    <main first="rtdsrv_2ae83d24826a403c8d3cc36b3d279263">
      <tp>
        <v>3</v>
        <stp/>
        <stp>4a11219a-43e6-4196-9d04-1217986f5303</stp>
        <tr r="C7" s="1"/>
      </tp>
    </main>
    <main first="rtdsrv_2ae83d24826a403c8d3cc36b3d279263">
      <tp>
        <v>3</v>
        <stp/>
        <stp>c5db8edb-579c-4320-9a81-ffb5f365fc34</stp>
        <tr r="C28" s="1"/>
      </tp>
      <tp>
        <v>3</v>
        <stp/>
        <stp>07fd9a22-a335-4fd3-94e2-59a1336570a7</stp>
        <tr r="C8" s="2"/>
      </tp>
      <tp>
        <v>3</v>
        <stp/>
        <stp>b233cfdd-b12b-4437-85b1-62c3390393f6</stp>
        <tr r="I5" s="2"/>
      </tp>
      <tp>
        <v>3</v>
        <stp/>
        <stp>48193780-6856-4840-9c79-2b5d2a60afb1</stp>
        <tr r="C93" s="1"/>
      </tp>
      <tp>
        <v>3</v>
        <stp/>
        <stp>4b95785e-3ac2-491b-8246-a6235da246cf</stp>
        <tr r="C3" s="1"/>
      </tp>
      <tp>
        <v>3</v>
        <stp/>
        <stp>46353c2b-7d52-4862-8488-20caa4b3b709</stp>
        <tr r="H7" s="2"/>
      </tp>
    </main>
    <main first="rtdsrv_2ae83d24826a403c8d3cc36b3d279263">
      <tp>
        <v>3</v>
        <stp/>
        <stp>b81a2214-0560-41f5-ba51-bbe85fe49d5c</stp>
        <tr r="C97" s="1"/>
      </tp>
    </main>
    <main first="rtdsrv_2ae83d24826a403c8d3cc36b3d279263">
      <tp>
        <v>3</v>
        <stp/>
        <stp>5eaa17e5-1684-4079-b812-56b3b2e8852d</stp>
        <tr r="C94" s="1"/>
      </tp>
      <tp>
        <v>3</v>
        <stp/>
        <stp>8d888f2f-612f-424b-b9c5-f8fecd4bb3e6</stp>
        <tr r="C83" s="1"/>
      </tp>
    </main>
    <main first="rtdsrv_2ae83d24826a403c8d3cc36b3d279263">
      <tp>
        <v>3</v>
        <stp/>
        <stp>a9b31a70-b24c-4f5e-b636-ba53d1a9ffeb</stp>
        <tr r="J7" s="2"/>
      </tp>
    </main>
    <main first="rtdsrv_2ae83d24826a403c8d3cc36b3d279263">
      <tp>
        <v>3</v>
        <stp/>
        <stp>93b184e1-9def-4b0e-a6c3-f8ae26e00ce6</stp>
        <tr r="J3" s="2"/>
      </tp>
      <tp>
        <v>3</v>
        <stp/>
        <stp>4d9c5ccb-016f-4af2-8da9-4e38b1bbde1c</stp>
        <tr r="H6" s="2"/>
      </tp>
    </main>
    <main first="rtdsrv_2ae83d24826a403c8d3cc36b3d279263">
      <tp>
        <v>3</v>
        <stp/>
        <stp>149ad886-7e92-402f-b380-9f24b7d68ac5</stp>
        <tr r="I6" s="2"/>
      </tp>
      <tp>
        <v>3</v>
        <stp/>
        <stp>64c76c4b-563a-43b5-8999-7161e9828347</stp>
        <tr r="C26" s="1"/>
      </tp>
      <tp>
        <v>3</v>
        <stp/>
        <stp>fbc73b42-01b5-4b97-a698-e78f1dbaa8f0</stp>
        <tr r="C14" s="1"/>
      </tp>
    </main>
    <main first="rtdsrv_2ae83d24826a403c8d3cc36b3d279263">
      <tp>
        <v>3</v>
        <stp/>
        <stp>ef6007e5-8c50-4c8c-b6e9-ce036fe9e919</stp>
        <tr r="C44" s="1"/>
      </tp>
      <tp>
        <v>3</v>
        <stp/>
        <stp>97d7fbf4-4f83-4952-9b1a-2636c6ce06fe</stp>
        <tr r="C73" s="1"/>
      </tp>
    </main>
    <main first="rtdsrv_2ae83d24826a403c8d3cc36b3d279263">
      <tp>
        <v>3</v>
        <stp/>
        <stp>91bd15fd-d52c-4461-812e-16a55d175ee0</stp>
        <tr r="C35" s="1"/>
      </tp>
      <tp>
        <v>3</v>
        <stp/>
        <stp>de0a0531-a88f-45dd-a016-4c89ae6386bd</stp>
        <tr r="C15" s="1"/>
      </tp>
    </main>
    <main first="rtdsrv_2ae83d24826a403c8d3cc36b3d279263">
      <tp>
        <v>3</v>
        <stp/>
        <stp>575107ce-d409-4bb6-a85a-6c43aa74a20f</stp>
        <tr r="C66" s="1"/>
      </tp>
      <tp>
        <v>3</v>
        <stp/>
        <stp>bbb74e9c-a311-4086-a7f8-e59456982beb</stp>
        <tr r="D6" s="2"/>
      </tp>
    </main>
    <main first="rtdsrv_2ae83d24826a403c8d3cc36b3d279263">
      <tp>
        <v>3</v>
        <stp/>
        <stp>c0743126-6044-4ddf-b760-0b3c1b1d0092</stp>
        <tr r="C25" s="1"/>
      </tp>
    </main>
    <main first="rtdsrv_2ae83d24826a403c8d3cc36b3d279263">
      <tp>
        <v>3</v>
        <stp/>
        <stp>c864d186-1f61-4d25-953e-580d23d40b49</stp>
        <tr r="E3" s="2"/>
      </tp>
    </main>
    <main first="rtdsrv_2ae83d24826a403c8d3cc36b3d279263">
      <tp>
        <v>3</v>
        <stp/>
        <stp>e97b07d6-30b9-46e9-94fc-9b13cba504c7</stp>
        <tr r="C38" s="1"/>
      </tp>
      <tp>
        <v>3</v>
        <stp/>
        <stp>3f175e35-7b71-4994-8c73-9c4f6db60f6b</stp>
        <tr r="G7" s="2"/>
      </tp>
      <tp>
        <v>3</v>
        <stp/>
        <stp>b2894d7f-3d3e-47f2-b264-618361f04755</stp>
        <tr r="G8" s="2"/>
      </tp>
    </main>
    <main first="rtdsrv_2ae83d24826a403c8d3cc36b3d279263">
      <tp>
        <v>3</v>
        <stp/>
        <stp>9a11ba9f-7bfe-4ee4-9361-63da8f14f689</stp>
        <tr r="C43" s="1"/>
      </tp>
      <tp>
        <v>3</v>
        <stp/>
        <stp>002d5794-caa8-4c8d-887e-7a2ea04c1025</stp>
        <tr r="D15" s="3"/>
      </tp>
      <tp>
        <v>2</v>
        <stp/>
        <stp>c789093e-54bb-4c37-959a-ad6cbeb77b1f</stp>
        <tr r="C101" s="1"/>
        <tr r="C100" s="1"/>
        <tr r="C99" s="1"/>
      </tp>
      <tp>
        <v>3</v>
        <stp/>
        <stp>20c4e2f2-68d1-4947-a561-5c3f4af6cadb</stp>
        <tr r="H8" s="2"/>
      </tp>
      <tp>
        <v>3</v>
        <stp/>
        <stp>fad1fdee-f3a8-49e1-a4c9-ca7f6e75ac59</stp>
        <tr r="I8" s="2"/>
      </tp>
    </main>
    <main first="rtdsrv_2ae83d24826a403c8d3cc36b3d279263">
      <tp>
        <v>3</v>
        <stp/>
        <stp>a545f63c-b310-4da4-b9d6-e2a9637def41</stp>
        <tr r="C3" s="2"/>
      </tp>
    </main>
    <main first="rtdsrv_2ae83d24826a403c8d3cc36b3d279263">
      <tp>
        <v>3</v>
        <stp/>
        <stp>766e6b86-db62-4630-b9f7-20bac3c30371</stp>
        <tr r="I7" s="2"/>
      </tp>
    </main>
    <main first="rtdsrv_2ae83d24826a403c8d3cc36b3d279263">
      <tp>
        <v>3</v>
        <stp/>
        <stp>9b23124c-4d6a-40da-8319-a3d1d29e2d4a</stp>
        <tr r="C84" s="1"/>
      </tp>
      <tp>
        <v>3</v>
        <stp/>
        <stp>50bc1712-4569-45f2-a0dc-fd855f230674</stp>
        <tr r="C33" s="1"/>
      </tp>
      <tp>
        <v>3</v>
        <stp/>
        <stp>b265a01a-d221-4dd6-83ca-2cb9bdb50e17</stp>
        <tr r="C16" s="1"/>
      </tp>
      <tp>
        <v>3</v>
        <stp/>
        <stp>24a83d2b-a31a-4494-bac9-1ff8afc05780</stp>
        <tr r="C10" s="1"/>
      </tp>
      <tp>
        <v>3</v>
        <stp/>
        <stp>6822d9e6-9224-46df-98ae-8833c42f1bfc</stp>
        <tr r="C58" s="1"/>
      </tp>
    </main>
    <main first="rtdsrv_2ae83d24826a403c8d3cc36b3d279263">
      <tp>
        <v>3</v>
        <stp/>
        <stp>ea522c10-2661-4dee-aba0-23c5d4888b03</stp>
        <tr r="C27" s="1"/>
      </tp>
    </main>
    <main first="rtdsrv_2ae83d24826a403c8d3cc36b3d279263">
      <tp>
        <v>3</v>
        <stp/>
        <stp>23c2b666-2052-449d-b9b5-d595ee30f020</stp>
        <tr r="B3" s="2"/>
      </tp>
      <tp>
        <v>3</v>
        <stp/>
        <stp>0ad320a1-d497-451c-8368-6088369177cc</stp>
        <tr r="G5" s="2"/>
      </tp>
    </main>
    <main first="rtdsrv_2ae83d24826a403c8d3cc36b3d279263">
      <tp>
        <v>3</v>
        <stp/>
        <stp>cb502e24-d1d1-46b1-a12f-d27ecac8ac72</stp>
        <tr r="C22" s="1"/>
      </tp>
    </main>
    <main first="rtdsrv_2ae83d24826a403c8d3cc36b3d279263">
      <tp>
        <v>3</v>
        <stp/>
        <stp>e60f2bff-cdf1-49b0-8b0d-9c43d1ba0595</stp>
        <tr r="C88" s="1"/>
      </tp>
      <tp>
        <v>3</v>
        <stp/>
        <stp>90efda90-1d3a-4d82-a4a3-edba81bbf61d</stp>
        <tr r="C20" s="1"/>
      </tp>
      <tp>
        <v>3</v>
        <stp/>
        <stp>7c5dbefa-10cf-4f4a-a224-b48df0b21018</stp>
        <tr r="C12" s="1"/>
      </tp>
      <tp>
        <v>3</v>
        <stp/>
        <stp>ed758433-1852-4620-b415-2a3737065f6d</stp>
        <tr r="C86" s="1"/>
      </tp>
      <tp>
        <v>3</v>
        <stp/>
        <stp>bf35f908-3b8d-4976-b39b-2f8d24d75aa0</stp>
        <tr r="C74" s="1"/>
      </tp>
      <tp>
        <v>3</v>
        <stp/>
        <stp>f41e6a1e-fbaf-4c63-9daf-6032089c390a</stp>
        <tr r="F6" s="2"/>
      </tp>
      <tp>
        <v>3</v>
        <stp/>
        <stp>8dc12225-f41e-40d0-9ca5-6434a255b721</stp>
        <tr r="C55" s="1"/>
      </tp>
      <tp>
        <v>3</v>
        <stp/>
        <stp>bec45556-ac0b-4a50-b6c0-c709a56b40da</stp>
        <tr r="C85" s="1"/>
      </tp>
    </main>
    <main first="rtdsrv_2ae83d24826a403c8d3cc36b3d279263">
      <tp>
        <v>3</v>
        <stp/>
        <stp>7253a8d1-ca55-42d7-ad65-bc5cdc7288a0</stp>
        <tr r="C89" s="1"/>
      </tp>
      <tp>
        <v>3</v>
        <stp/>
        <stp>d0b30a5d-7848-4dba-9ad5-ce6825798c5a</stp>
        <tr r="C87" s="1"/>
      </tp>
      <tp>
        <v>3</v>
        <stp/>
        <stp>5ef77803-5133-4e3a-8cd8-c97350d01773</stp>
        <tr r="D12" s="3"/>
      </tp>
    </main>
    <main first="rtdsrv_2ae83d24826a403c8d3cc36b3d279263">
      <tp>
        <v>3</v>
        <stp/>
        <stp>b5122cfd-7640-4962-9e77-72c1bf043c88</stp>
        <tr r="G3" s="2"/>
      </tp>
      <tp>
        <v>3</v>
        <stp/>
        <stp>ec7c52c8-0250-4fec-8c21-00abcb2651ef</stp>
        <tr r="D13" s="3"/>
      </tp>
    </main>
    <main first="rtdsrv_2ae83d24826a403c8d3cc36b3d279263">
      <tp>
        <v>3</v>
        <stp/>
        <stp>5b6edeb9-5268-4671-a1a1-1e31e77f6c6a</stp>
        <tr r="B5" s="2"/>
      </tp>
      <tp>
        <v>3</v>
        <stp/>
        <stp>a3fe690b-6a49-492b-bd78-e89ca23e116a</stp>
        <tr r="C72" s="1"/>
      </tp>
      <tp>
        <v>3</v>
        <stp/>
        <stp>c84282fb-8bd1-42f4-84bc-1b46e1e0ce53</stp>
        <tr r="C2" s="1"/>
      </tp>
    </main>
    <main first="rtdsrv_2ae83d24826a403c8d3cc36b3d279263">
      <tp>
        <v>3</v>
        <stp/>
        <stp>44d49daa-e707-4af6-b067-f8bb2fe339dc</stp>
        <tr r="C77" s="1"/>
      </tp>
      <tp>
        <v>3</v>
        <stp/>
        <stp>73f1a03d-4ee1-4b64-8464-37d23a36918a</stp>
        <tr r="K6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60-81FC-4BC2-B92D-65FDD83E0350}">
  <dimension ref="B1:D16"/>
  <sheetViews>
    <sheetView workbookViewId="0"/>
  </sheetViews>
  <sheetFormatPr defaultRowHeight="14.5" x14ac:dyDescent="0.35"/>
  <cols>
    <col min="2" max="2" width="11.81640625" style="7" customWidth="1"/>
    <col min="3" max="3" width="20.6328125" style="7" customWidth="1"/>
    <col min="4" max="4" width="54.6328125" bestFit="1" customWidth="1"/>
  </cols>
  <sheetData>
    <row r="1" spans="2:4" s="1" customFormat="1" x14ac:dyDescent="0.35">
      <c r="B1" s="2" t="s">
        <v>0</v>
      </c>
      <c r="C1" s="2" t="s">
        <v>17</v>
      </c>
    </row>
    <row r="2" spans="2:4" x14ac:dyDescent="0.35">
      <c r="B2" s="8"/>
      <c r="C2" s="8"/>
      <c r="D2" t="str" cm="1">
        <f t="array" ref="D2">_xll.YahooQuote()</f>
        <v>YahooXL, Version=0.3.0.0, Culture=neutral, PublicKeyToken=null</v>
      </c>
    </row>
    <row r="3" spans="2:4" x14ac:dyDescent="0.35">
      <c r="B3" s="8"/>
      <c r="C3" s="8"/>
      <c r="D3" t="str" cm="1">
        <f t="array" ref="D3">_xll.YahooQuote("")</f>
        <v>YahooXL, Version=0.3.0.0, Culture=neutral, PublicKeyToken=null</v>
      </c>
    </row>
    <row r="4" spans="2:4" x14ac:dyDescent="0.35">
      <c r="B4" s="8"/>
      <c r="C4" s="8"/>
      <c r="D4" t="str" cm="1">
        <f t="array" ref="D4">_xll.YahooQuote("","")</f>
        <v>YahooXL, Version=0.3.0.0, Culture=neutral, PublicKeyToken=null</v>
      </c>
    </row>
    <row r="5" spans="2:4" x14ac:dyDescent="0.35">
      <c r="B5" s="8"/>
      <c r="C5" s="8" t="s">
        <v>18</v>
      </c>
      <c r="D5" t="str" cm="1">
        <f t="array" ref="D5">_xll.YahooQuote(B5,C5)</f>
        <v>symbol</v>
      </c>
    </row>
    <row r="6" spans="2:4" x14ac:dyDescent="0.35">
      <c r="B6" s="8"/>
      <c r="C6" s="8" t="s">
        <v>0</v>
      </c>
      <c r="D6" t="str" cm="1">
        <f t="array" ref="D6">_xll.YahooQuote(B6,C6)</f>
        <v>Symbol</v>
      </c>
    </row>
    <row r="7" spans="2:4" x14ac:dyDescent="0.35">
      <c r="B7" s="8"/>
      <c r="C7" s="8" t="s">
        <v>21</v>
      </c>
      <c r="D7" t="str" cm="1">
        <f t="array" ref="D7">_xll.YahooQuote(B7,C7)</f>
        <v>YahooXL: Unknown property.</v>
      </c>
    </row>
    <row r="8" spans="2:4" x14ac:dyDescent="0.35">
      <c r="B8" s="8"/>
      <c r="C8" s="8">
        <v>0</v>
      </c>
      <c r="D8" t="str" cm="1">
        <f t="array" ref="D8">_xll.YahooQuote(B8,C8)</f>
        <v>Symbol</v>
      </c>
    </row>
    <row r="9" spans="2:4" x14ac:dyDescent="0.35">
      <c r="B9" s="8"/>
      <c r="C9" s="8">
        <v>500</v>
      </c>
      <c r="D9" t="str" cm="1">
        <f t="array" ref="D9">_xll.YahooQuote(B9,C9)</f>
        <v>YahooXL: Invalid property index.</v>
      </c>
    </row>
    <row r="10" spans="2:4" x14ac:dyDescent="0.35">
      <c r="B10" s="8"/>
      <c r="C10" s="8">
        <v>-1</v>
      </c>
      <c r="D10" t="str" cm="1">
        <f t="array" ref="D10">_xll.YahooQuote(B10,C10)</f>
        <v>YahooXL: Invalid property index.</v>
      </c>
    </row>
    <row r="11" spans="2:4" x14ac:dyDescent="0.35">
      <c r="B11" s="8" t="s">
        <v>19</v>
      </c>
      <c r="C11" s="8"/>
      <c r="D11" t="str" cm="1">
        <f t="array" ref="D11">_xll.YahooQuote(B11,C11)</f>
        <v>YahooXL: symbol not found: "badSymbol".</v>
      </c>
    </row>
    <row r="12" spans="2:4" x14ac:dyDescent="0.35">
      <c r="B12" s="8" t="s">
        <v>20</v>
      </c>
      <c r="C12" s="8"/>
      <c r="D12" s="9" cm="1">
        <f t="array" ref="D12">_xll.YahooQuote(B12,C12)</f>
        <v>190.43</v>
      </c>
    </row>
    <row r="13" spans="2:4" x14ac:dyDescent="0.35">
      <c r="B13" s="8" t="s">
        <v>20</v>
      </c>
      <c r="C13" s="8" t="s">
        <v>11</v>
      </c>
      <c r="D13" s="9" t="str" cm="1">
        <f t="array" ref="D13">_xll.YahooQuote(B13,C13)</f>
        <v>International Business Machines Corporation</v>
      </c>
    </row>
    <row r="14" spans="2:4" x14ac:dyDescent="0.35">
      <c r="B14" s="8" t="s">
        <v>19</v>
      </c>
      <c r="C14" s="8" t="s">
        <v>21</v>
      </c>
      <c r="D14" t="str" cm="1">
        <f t="array" ref="D14">_xll.YahooQuote(B14,C14)</f>
        <v>YahooXL: symbol not found: "badSymbol".</v>
      </c>
    </row>
    <row r="15" spans="2:4" x14ac:dyDescent="0.35">
      <c r="B15" s="8" t="s">
        <v>20</v>
      </c>
      <c r="C15" s="8" t="s">
        <v>21</v>
      </c>
      <c r="D15" t="str" cm="1">
        <f t="array" ref="D15">_xll.YahooQuote(B15,C15)</f>
        <v>YahooXL: Unknown propery.</v>
      </c>
    </row>
    <row r="16" spans="2:4" x14ac:dyDescent="0.35">
      <c r="B16" s="8"/>
      <c r="C16" s="8"/>
      <c r="D16" t="str" cm="1">
        <f t="array" ref="D16">_xll.YahooQuote(B16,C16)</f>
        <v>YahooXL, Version=0.3.0.0, Culture=neutral, PublicKeyToken=null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RowHeight="14.5" x14ac:dyDescent="0.35"/>
  <cols>
    <col min="1" max="1" width="6.26953125" customWidth="1"/>
    <col min="2" max="2" width="31.7265625" customWidth="1"/>
    <col min="3" max="3" width="49.453125" style="7" customWidth="1"/>
    <col min="4" max="4" width="10.90625" style="7" customWidth="1"/>
    <col min="5" max="5" width="27.81640625" bestFit="1" customWidth="1"/>
    <col min="6" max="6" width="20.54296875" customWidth="1"/>
  </cols>
  <sheetData>
    <row r="1" spans="1:4" x14ac:dyDescent="0.35">
      <c r="B1" s="8" t="s">
        <v>15</v>
      </c>
      <c r="C1" s="8" t="s">
        <v>15</v>
      </c>
      <c r="D1" s="2" t="s">
        <v>16</v>
      </c>
    </row>
    <row r="2" spans="1:4" x14ac:dyDescent="0.35">
      <c r="A2">
        <v>0</v>
      </c>
      <c r="B2" t="str">
        <f>+_xll.YahooQuote(B$1,$A2)</f>
        <v>Symbol</v>
      </c>
      <c r="C2" s="7" t="str">
        <f>+_xll.YahooQuote(C$1,$B2)</f>
        <v>MSFT</v>
      </c>
      <c r="D2" s="7">
        <f>TYPE(C2)</f>
        <v>2</v>
      </c>
    </row>
    <row r="3" spans="1:4" x14ac:dyDescent="0.35">
      <c r="A3">
        <f t="shared" ref="A3:A68" si="0">+A2+1</f>
        <v>1</v>
      </c>
      <c r="B3" t="str">
        <f>+_xll.YahooQuote(B$1,$A3)</f>
        <v>ContractSymbol</v>
      </c>
      <c r="C3" s="7" t="str">
        <f>+_xll.YahooQuote(C$1,$B3)</f>
        <v/>
      </c>
      <c r="D3" s="7">
        <f>TYPE(C3)</f>
        <v>2</v>
      </c>
    </row>
    <row r="4" spans="1:4" x14ac:dyDescent="0.35">
      <c r="A4">
        <f t="shared" si="0"/>
        <v>2</v>
      </c>
      <c r="B4" t="str">
        <f>+_xll.YahooQuote(B$1,$A4)</f>
        <v>UnderlyingSymbol</v>
      </c>
      <c r="C4" s="7" t="str">
        <f>+_xll.YahooQuote(C$1,$B4)</f>
        <v/>
      </c>
      <c r="D4" s="7">
        <f t="shared" ref="D4:D67" si="1">TYPE(C4)</f>
        <v>2</v>
      </c>
    </row>
    <row r="5" spans="1:4" x14ac:dyDescent="0.35">
      <c r="A5">
        <f t="shared" si="0"/>
        <v>3</v>
      </c>
      <c r="B5" t="str">
        <f>+_xll.YahooQuote(B$1,$A5)</f>
        <v>UnderlyingExchangeSymbol</v>
      </c>
      <c r="C5" s="7" t="str">
        <f>+_xll.YahooQuote(C$1,$B5)</f>
        <v/>
      </c>
      <c r="D5" s="7">
        <f t="shared" si="1"/>
        <v>2</v>
      </c>
    </row>
    <row r="6" spans="1:4" x14ac:dyDescent="0.35">
      <c r="A6">
        <f t="shared" si="0"/>
        <v>4</v>
      </c>
      <c r="B6" t="str">
        <f>+_xll.YahooQuote(B$1,$A6)</f>
        <v>HeadSymbolAsString</v>
      </c>
      <c r="C6" s="7" t="str">
        <f>+_xll.YahooQuote(C$1,$B6)</f>
        <v/>
      </c>
      <c r="D6" s="7">
        <f t="shared" si="1"/>
        <v>2</v>
      </c>
    </row>
    <row r="7" spans="1:4" x14ac:dyDescent="0.35">
      <c r="A7">
        <f t="shared" si="0"/>
        <v>5</v>
      </c>
      <c r="B7" t="str">
        <f>+_xll.YahooQuote(B$1,$A7)</f>
        <v>Currency</v>
      </c>
      <c r="C7" s="7" t="str">
        <f>+_xll.YahooQuote(C$1,$B7)</f>
        <v>USD</v>
      </c>
      <c r="D7" s="7">
        <f t="shared" si="1"/>
        <v>2</v>
      </c>
    </row>
    <row r="8" spans="1:4" x14ac:dyDescent="0.35">
      <c r="A8">
        <f t="shared" si="0"/>
        <v>6</v>
      </c>
      <c r="B8" t="str">
        <f>+_xll.YahooQuote(B$1,$A8)</f>
        <v>FinancialCurrency</v>
      </c>
      <c r="C8" s="7" t="str">
        <f>+_xll.YahooQuote(C$1,$B8)</f>
        <v>USD</v>
      </c>
      <c r="D8" s="7">
        <f t="shared" si="1"/>
        <v>2</v>
      </c>
    </row>
    <row r="9" spans="1:4" x14ac:dyDescent="0.35">
      <c r="A9">
        <f t="shared" si="0"/>
        <v>7</v>
      </c>
      <c r="B9" t="str">
        <f>+_xll.YahooQuote(B$1,$A9)</f>
        <v>LongName</v>
      </c>
      <c r="C9" s="7" t="str">
        <f>+_xll.YahooQuote(C$1,$B9)</f>
        <v>Microsoft Corporation</v>
      </c>
      <c r="D9" s="7">
        <f t="shared" si="1"/>
        <v>2</v>
      </c>
    </row>
    <row r="10" spans="1:4" x14ac:dyDescent="0.35">
      <c r="A10">
        <f t="shared" si="0"/>
        <v>8</v>
      </c>
      <c r="B10" t="str">
        <f>+_xll.YahooQuote(B$1,$A10)</f>
        <v>ShortName</v>
      </c>
      <c r="C10" s="7" t="str">
        <f>+_xll.YahooQuote(C$1,$B10)</f>
        <v>Microsoft Corporation</v>
      </c>
      <c r="D10" s="7">
        <f t="shared" si="1"/>
        <v>2</v>
      </c>
    </row>
    <row r="11" spans="1:4" x14ac:dyDescent="0.35">
      <c r="A11">
        <f t="shared" si="0"/>
        <v>9</v>
      </c>
      <c r="B11" t="str">
        <f>+_xll.YahooQuote(B$1,$A11)</f>
        <v>Language</v>
      </c>
      <c r="C11" s="7" t="str">
        <f>+_xll.YahooQuote(C$1,$B11)</f>
        <v>en-US</v>
      </c>
      <c r="D11" s="7">
        <f t="shared" si="1"/>
        <v>2</v>
      </c>
    </row>
    <row r="12" spans="1:4" x14ac:dyDescent="0.35">
      <c r="A12">
        <f t="shared" si="0"/>
        <v>10</v>
      </c>
      <c r="B12" t="str">
        <f>+_xll.YahooQuote(B$1,$A12)</f>
        <v>QuoteType</v>
      </c>
      <c r="C12" s="7" t="str">
        <f>+_xll.YahooQuote(C$1,$B12)</f>
        <v>EQUITY</v>
      </c>
      <c r="D12" s="7">
        <f t="shared" si="1"/>
        <v>2</v>
      </c>
    </row>
    <row r="13" spans="1:4" x14ac:dyDescent="0.35">
      <c r="A13">
        <f t="shared" si="0"/>
        <v>11</v>
      </c>
      <c r="B13" t="str">
        <f>+_xll.YahooQuote(B$1,$A13)</f>
        <v>QuoteSourceName</v>
      </c>
      <c r="C13" s="7" t="str">
        <f>+_xll.YahooQuote(C$1,$B13)</f>
        <v>Nasdaq Real Time Price</v>
      </c>
      <c r="D13" s="7">
        <f t="shared" si="1"/>
        <v>2</v>
      </c>
    </row>
    <row r="14" spans="1:4" x14ac:dyDescent="0.35">
      <c r="A14">
        <f t="shared" si="0"/>
        <v>12</v>
      </c>
      <c r="B14" t="str">
        <f>+_xll.YahooQuote(B$1,$A14)</f>
        <v>DisplayName</v>
      </c>
      <c r="C14" s="7" t="str">
        <f>+_xll.YahooQuote(C$1,$B14)</f>
        <v>Microsoft</v>
      </c>
      <c r="D14" s="7">
        <f t="shared" si="1"/>
        <v>2</v>
      </c>
    </row>
    <row r="15" spans="1:4" x14ac:dyDescent="0.35">
      <c r="A15">
        <f t="shared" si="0"/>
        <v>13</v>
      </c>
      <c r="B15" t="str">
        <f>+_xll.YahooQuote(B$1,$A15)</f>
        <v>TypeDisp</v>
      </c>
      <c r="C15" s="7" t="str">
        <f>+_xll.YahooQuote(C$1,$B15)</f>
        <v>Equity</v>
      </c>
      <c r="D15" s="7">
        <f t="shared" si="1"/>
        <v>2</v>
      </c>
    </row>
    <row r="16" spans="1:4" x14ac:dyDescent="0.35">
      <c r="A16">
        <f t="shared" si="0"/>
        <v>14</v>
      </c>
      <c r="B16" t="str">
        <f>+_xll.YahooQuote(B$1,$A16)</f>
        <v>Region</v>
      </c>
      <c r="C16" s="7" t="str">
        <f>+_xll.YahooQuote(C$1,$B16)</f>
        <v>US</v>
      </c>
      <c r="D16" s="7">
        <f t="shared" si="1"/>
        <v>2</v>
      </c>
    </row>
    <row r="17" spans="1:4" x14ac:dyDescent="0.35">
      <c r="A17">
        <f t="shared" si="0"/>
        <v>15</v>
      </c>
      <c r="B17" t="str">
        <f>+_xll.YahooQuote(B$1,$A17)</f>
        <v>Tradeable</v>
      </c>
      <c r="C17" s="7" t="b">
        <f>+_xll.YahooQuote(C$1,$B17)</f>
        <v>0</v>
      </c>
      <c r="D17" s="7">
        <f t="shared" si="1"/>
        <v>4</v>
      </c>
    </row>
    <row r="18" spans="1:4" x14ac:dyDescent="0.35">
      <c r="A18">
        <f t="shared" si="0"/>
        <v>16</v>
      </c>
      <c r="B18" t="str">
        <f>+_xll.YahooQuote(B$1,$A18)</f>
        <v>CryptoTradeable</v>
      </c>
      <c r="C18" s="7" t="b">
        <f>+_xll.YahooQuote(C$1,$B18)</f>
        <v>0</v>
      </c>
      <c r="D18" s="7">
        <f t="shared" si="1"/>
        <v>4</v>
      </c>
    </row>
    <row r="19" spans="1:4" x14ac:dyDescent="0.35">
      <c r="A19">
        <f t="shared" si="0"/>
        <v>17</v>
      </c>
      <c r="B19" t="str">
        <f>+_xll.YahooQuote(B$1,$A19)</f>
        <v>Triggerable</v>
      </c>
      <c r="C19" s="7" t="b">
        <f>+_xll.YahooQuote(C$1,$B19)</f>
        <v>1</v>
      </c>
      <c r="D19" s="7">
        <f t="shared" si="1"/>
        <v>4</v>
      </c>
    </row>
    <row r="20" spans="1:4" x14ac:dyDescent="0.35">
      <c r="A20">
        <f t="shared" si="0"/>
        <v>18</v>
      </c>
      <c r="B20" t="str">
        <f>+_xll.YahooQuote(B$1,$A20)</f>
        <v>EsgPopulated</v>
      </c>
      <c r="C20" s="7" t="b">
        <f>+_xll.YahooQuote(C$1,$B20)</f>
        <v>0</v>
      </c>
      <c r="D20" s="7">
        <f t="shared" si="1"/>
        <v>4</v>
      </c>
    </row>
    <row r="21" spans="1:4" x14ac:dyDescent="0.35">
      <c r="A21">
        <f t="shared" si="0"/>
        <v>19</v>
      </c>
      <c r="B21" t="str">
        <f>+_xll.YahooQuote(B$1,$A21)</f>
        <v>MessageBoardId</v>
      </c>
      <c r="C21" s="7" t="str">
        <f>+_xll.YahooQuote(C$1,$B21)</f>
        <v>finmb_21835</v>
      </c>
      <c r="D21" s="7">
        <f t="shared" si="1"/>
        <v>2</v>
      </c>
    </row>
    <row r="22" spans="1:4" x14ac:dyDescent="0.35">
      <c r="A22">
        <f t="shared" si="0"/>
        <v>20</v>
      </c>
      <c r="B22" t="str">
        <f>+_xll.YahooQuote(B$1,$A22)</f>
        <v>PriceHint</v>
      </c>
      <c r="C22" s="7">
        <f>+_xll.YahooQuote(C$1,$B22)</f>
        <v>2</v>
      </c>
      <c r="D22" s="7">
        <f t="shared" si="1"/>
        <v>1</v>
      </c>
    </row>
    <row r="23" spans="1:4" x14ac:dyDescent="0.35">
      <c r="A23">
        <f t="shared" si="0"/>
        <v>21</v>
      </c>
      <c r="B23" t="str">
        <f>+_xll.YahooQuote(B$1,$A23)</f>
        <v>SourceInterval</v>
      </c>
      <c r="C23" s="7">
        <f>+_xll.YahooQuote(C$1,$B23)</f>
        <v>15</v>
      </c>
      <c r="D23" s="7">
        <f t="shared" si="1"/>
        <v>1</v>
      </c>
    </row>
    <row r="24" spans="1:4" x14ac:dyDescent="0.35">
      <c r="A24">
        <f t="shared" si="0"/>
        <v>22</v>
      </c>
      <c r="B24" t="str">
        <f>+_xll.YahooQuote(B$1,$A24)</f>
        <v>Market</v>
      </c>
      <c r="C24" s="7" t="str">
        <f>+_xll.YahooQuote(C$1,$B24)</f>
        <v>us_market</v>
      </c>
      <c r="D24" s="7">
        <f t="shared" si="1"/>
        <v>2</v>
      </c>
    </row>
    <row r="25" spans="1:4" x14ac:dyDescent="0.35">
      <c r="A25">
        <f t="shared" si="0"/>
        <v>23</v>
      </c>
      <c r="B25" t="str">
        <f>+_xll.YahooQuote(B$1,$A25)</f>
        <v>MarketState</v>
      </c>
      <c r="C25" s="7" t="str">
        <f>+_xll.YahooQuote(C$1,$B25)</f>
        <v>PRE</v>
      </c>
      <c r="D25" s="7">
        <f t="shared" si="1"/>
        <v>2</v>
      </c>
    </row>
    <row r="26" spans="1:4" x14ac:dyDescent="0.35">
      <c r="A26">
        <f t="shared" si="0"/>
        <v>24</v>
      </c>
      <c r="B26" t="str">
        <f>+_xll.YahooQuote(B$1,$A26)</f>
        <v>MarketCap</v>
      </c>
      <c r="C26" s="7">
        <f>+_xll.YahooQuote(C$1,$B26)</f>
        <v>3009099071488</v>
      </c>
      <c r="D26" s="7">
        <f t="shared" si="1"/>
        <v>1</v>
      </c>
    </row>
    <row r="27" spans="1:4" x14ac:dyDescent="0.35">
      <c r="A27">
        <f t="shared" si="0"/>
        <v>25</v>
      </c>
      <c r="B27" t="str">
        <f>+_xll.YahooQuote(B$1,$A27)</f>
        <v>SharesOutstanding</v>
      </c>
      <c r="C27" s="7">
        <f>+_xll.YahooQuote(C$1,$B27)</f>
        <v>7432260096</v>
      </c>
      <c r="D27" s="7">
        <f t="shared" si="1"/>
        <v>1</v>
      </c>
    </row>
    <row r="28" spans="1:4" x14ac:dyDescent="0.35">
      <c r="A28">
        <f t="shared" si="0"/>
        <v>26</v>
      </c>
      <c r="B28" t="str">
        <f>+_xll.YahooQuote(B$1,$A28)</f>
        <v>OpenInterest</v>
      </c>
      <c r="C28" s="7" t="str">
        <f>+_xll.YahooQuote(C$1,$B28)</f>
        <v/>
      </c>
      <c r="D28" s="7">
        <f t="shared" si="1"/>
        <v>2</v>
      </c>
    </row>
    <row r="29" spans="1:4" x14ac:dyDescent="0.35">
      <c r="A29">
        <f t="shared" si="0"/>
        <v>27</v>
      </c>
      <c r="B29" t="str">
        <f>+_xll.YahooQuote(B$1,$A29)</f>
        <v>Bid</v>
      </c>
      <c r="C29" s="7">
        <f>+_xll.YahooQuote(C$1,$B29)</f>
        <v>0</v>
      </c>
      <c r="D29" s="7">
        <f t="shared" si="1"/>
        <v>1</v>
      </c>
    </row>
    <row r="30" spans="1:4" x14ac:dyDescent="0.35">
      <c r="A30">
        <f t="shared" si="0"/>
        <v>28</v>
      </c>
      <c r="B30" t="str">
        <f>+_xll.YahooQuote(B$1,$A30)</f>
        <v>Ask</v>
      </c>
      <c r="C30" s="7">
        <f>+_xll.YahooQuote(C$1,$B30)</f>
        <v>0</v>
      </c>
      <c r="D30" s="7">
        <f t="shared" si="1"/>
        <v>1</v>
      </c>
    </row>
    <row r="31" spans="1:4" x14ac:dyDescent="0.35">
      <c r="A31">
        <f t="shared" si="0"/>
        <v>29</v>
      </c>
      <c r="B31" t="str">
        <f>+_xll.YahooQuote(B$1,$A31)</f>
        <v>BidSize</v>
      </c>
      <c r="C31" s="7">
        <f>+_xll.YahooQuote(C$1,$B31)</f>
        <v>12</v>
      </c>
      <c r="D31" s="7">
        <f t="shared" si="1"/>
        <v>1</v>
      </c>
    </row>
    <row r="32" spans="1:4" x14ac:dyDescent="0.35">
      <c r="A32">
        <f t="shared" si="0"/>
        <v>30</v>
      </c>
      <c r="B32" t="str">
        <f>+_xll.YahooQuote(B$1,$A32)</f>
        <v>AskSize</v>
      </c>
      <c r="C32" s="7">
        <f>+_xll.YahooQuote(C$1,$B32)</f>
        <v>9</v>
      </c>
      <c r="D32" s="7">
        <f t="shared" si="1"/>
        <v>1</v>
      </c>
    </row>
    <row r="33" spans="1:7" x14ac:dyDescent="0.35">
      <c r="A33">
        <f t="shared" si="0"/>
        <v>31</v>
      </c>
      <c r="B33" s="1" t="str">
        <f>+_xll.YahooQuote(B$1,$A33)</f>
        <v>RegularMarketTimeSeconds</v>
      </c>
      <c r="C33" s="7">
        <f>+_xll.YahooQuote(C$1,$B33)</f>
        <v>1706216401</v>
      </c>
      <c r="D33" s="7">
        <f t="shared" si="1"/>
        <v>1</v>
      </c>
      <c r="E33" s="10" cm="1">
        <f t="array" ref="E33">_xll.UnixSecondsToDateTime(C33,C$57)</f>
        <v>45316.666678240741</v>
      </c>
      <c r="F33" s="11">
        <f>E33</f>
        <v>45316.666678240741</v>
      </c>
      <c r="G33" t="s">
        <v>22</v>
      </c>
    </row>
    <row r="34" spans="1:7" x14ac:dyDescent="0.35">
      <c r="A34">
        <f t="shared" si="0"/>
        <v>32</v>
      </c>
      <c r="B34" t="str">
        <f>+_xll.YahooQuote(B$1,$A34)</f>
        <v>RegularMarketPrice</v>
      </c>
      <c r="C34" s="7">
        <f>+_xll.YahooQuote(C$1,$B34)</f>
        <v>404.87</v>
      </c>
      <c r="D34" s="7">
        <f t="shared" si="1"/>
        <v>1</v>
      </c>
      <c r="E34" s="10"/>
      <c r="F34" s="10"/>
    </row>
    <row r="35" spans="1:7" x14ac:dyDescent="0.35">
      <c r="A35">
        <f t="shared" si="0"/>
        <v>33</v>
      </c>
      <c r="B35" t="str">
        <f>+_xll.YahooQuote(B$1,$A35)</f>
        <v>RegularMarketOpen</v>
      </c>
      <c r="C35" s="7">
        <f>+_xll.YahooQuote(C$1,$B35)</f>
        <v>404.32</v>
      </c>
      <c r="D35" s="7">
        <f t="shared" si="1"/>
        <v>1</v>
      </c>
      <c r="E35" s="10"/>
      <c r="F35" s="10"/>
    </row>
    <row r="36" spans="1:7" x14ac:dyDescent="0.35">
      <c r="A36">
        <f t="shared" si="0"/>
        <v>34</v>
      </c>
      <c r="B36" t="str">
        <f>+_xll.YahooQuote(B$1,$A36)</f>
        <v>RegularMarketPreviousClose</v>
      </c>
      <c r="C36" s="7">
        <f>+_xll.YahooQuote(C$1,$B36)</f>
        <v>402.56</v>
      </c>
      <c r="D36" s="7">
        <f t="shared" si="1"/>
        <v>1</v>
      </c>
      <c r="E36" s="10"/>
      <c r="F36" s="10"/>
    </row>
    <row r="37" spans="1:7" x14ac:dyDescent="0.35">
      <c r="A37">
        <f t="shared" si="0"/>
        <v>35</v>
      </c>
      <c r="B37" t="str">
        <f>+_xll.YahooQuote(B$1,$A37)</f>
        <v>RegularMarketChange</v>
      </c>
      <c r="C37" s="7">
        <f>+_xll.YahooQuote(C$1,$B37)</f>
        <v>2.3099976</v>
      </c>
      <c r="D37" s="7">
        <f t="shared" si="1"/>
        <v>1</v>
      </c>
    </row>
    <row r="38" spans="1:7" x14ac:dyDescent="0.35">
      <c r="A38">
        <f t="shared" si="0"/>
        <v>36</v>
      </c>
      <c r="B38" t="str">
        <f>+_xll.YahooQuote(B$1,$A38)</f>
        <v>RegularMarketChangePercent</v>
      </c>
      <c r="C38" s="7">
        <f>+_xll.YahooQuote(C$1,$B38)</f>
        <v>0.57382690000000003</v>
      </c>
      <c r="D38" s="7">
        <f t="shared" si="1"/>
        <v>1</v>
      </c>
    </row>
    <row r="39" spans="1:7" x14ac:dyDescent="0.35">
      <c r="A39">
        <f t="shared" si="0"/>
        <v>37</v>
      </c>
      <c r="B39" t="str">
        <f>+_xll.YahooQuote(B$1,$A39)</f>
        <v>RegularMarketDayHigh</v>
      </c>
      <c r="C39" s="7">
        <f>+_xll.YahooQuote(C$1,$B39)</f>
        <v>407.01</v>
      </c>
      <c r="D39" s="7">
        <f t="shared" si="1"/>
        <v>1</v>
      </c>
    </row>
    <row r="40" spans="1:7" x14ac:dyDescent="0.35">
      <c r="A40">
        <f t="shared" si="0"/>
        <v>38</v>
      </c>
      <c r="B40" t="str">
        <f>+_xll.YahooQuote(B$1,$A40)</f>
        <v>RegularMarketDayLow</v>
      </c>
      <c r="C40" s="7">
        <f>+_xll.YahooQuote(C$1,$B40)</f>
        <v>402.52940000000001</v>
      </c>
      <c r="D40" s="7">
        <f t="shared" si="1"/>
        <v>1</v>
      </c>
    </row>
    <row r="41" spans="1:7" x14ac:dyDescent="0.35">
      <c r="A41">
        <f t="shared" si="0"/>
        <v>39</v>
      </c>
      <c r="B41" t="str">
        <f>+_xll.YahooQuote(B$1,$A41)</f>
        <v>RegularMarketDayRange</v>
      </c>
      <c r="C41" s="7" t="str">
        <f>+_xll.YahooQuote(C$1,$B41)</f>
        <v>402.5294 - 407.01</v>
      </c>
      <c r="D41" s="7">
        <f t="shared" si="1"/>
        <v>2</v>
      </c>
    </row>
    <row r="42" spans="1:7" x14ac:dyDescent="0.35">
      <c r="A42">
        <f t="shared" si="0"/>
        <v>40</v>
      </c>
      <c r="B42" t="str">
        <f>+_xll.YahooQuote(B$1,$A42)</f>
        <v>RegularMarketVolume</v>
      </c>
      <c r="C42" s="7">
        <f>+_xll.YahooQuote(C$1,$B42)</f>
        <v>20529365</v>
      </c>
      <c r="D42" s="7">
        <f t="shared" si="1"/>
        <v>1</v>
      </c>
    </row>
    <row r="43" spans="1:7" x14ac:dyDescent="0.35">
      <c r="A43">
        <f t="shared" si="0"/>
        <v>41</v>
      </c>
      <c r="B43" t="str">
        <f>+_xll.YahooQuote(B$1,$A43)</f>
        <v>AverageDailyVolume10Day</v>
      </c>
      <c r="C43" s="7">
        <f>+_xll.YahooQuote(C$1,$B43)</f>
        <v>24494350</v>
      </c>
      <c r="D43" s="7">
        <f t="shared" si="1"/>
        <v>1</v>
      </c>
    </row>
    <row r="44" spans="1:7" x14ac:dyDescent="0.35">
      <c r="A44">
        <f t="shared" si="0"/>
        <v>42</v>
      </c>
      <c r="B44" t="str">
        <f>+_xll.YahooQuote(B$1,$A44)</f>
        <v>AverageDailyVolume3Month</v>
      </c>
      <c r="C44" s="7">
        <f>+_xll.YahooQuote(C$1,$B44)</f>
        <v>25630921</v>
      </c>
      <c r="D44" s="7">
        <f t="shared" si="1"/>
        <v>1</v>
      </c>
    </row>
    <row r="45" spans="1:7" x14ac:dyDescent="0.35">
      <c r="A45">
        <f t="shared" si="0"/>
        <v>43</v>
      </c>
      <c r="B45" s="1" t="str">
        <f>+_xll.YahooQuote(B$1,$A45)</f>
        <v>PreMarketTimeSeconds</v>
      </c>
      <c r="C45" s="7">
        <f>+_xll.YahooQuote(C$1,$B45)</f>
        <v>1706267378</v>
      </c>
      <c r="D45" s="7">
        <f t="shared" si="1"/>
        <v>1</v>
      </c>
      <c r="E45" s="10" cm="1">
        <f t="array" ref="E45">_xll.UnixSecondsToDateTime(C45,C$57)</f>
        <v>45317.256689814814</v>
      </c>
      <c r="F45" s="11">
        <f>E45</f>
        <v>45317.256689814814</v>
      </c>
      <c r="G45" t="s">
        <v>22</v>
      </c>
    </row>
    <row r="46" spans="1:7" x14ac:dyDescent="0.35">
      <c r="A46">
        <f t="shared" si="0"/>
        <v>44</v>
      </c>
      <c r="B46" t="str">
        <f>+_xll.YahooQuote(B$1,$A46)</f>
        <v>PreMarketPrice</v>
      </c>
      <c r="C46" s="7">
        <f>+_xll.YahooQuote(C$1,$B46)</f>
        <v>403.09</v>
      </c>
      <c r="D46" s="7">
        <f t="shared" si="1"/>
        <v>1</v>
      </c>
      <c r="E46" s="10"/>
      <c r="F46" s="10"/>
    </row>
    <row r="47" spans="1:7" x14ac:dyDescent="0.35">
      <c r="A47">
        <f t="shared" si="0"/>
        <v>45</v>
      </c>
      <c r="B47" t="str">
        <f>+_xll.YahooQuote(B$1,$A47)</f>
        <v>PreMarketChange</v>
      </c>
      <c r="C47" s="7">
        <f>+_xll.YahooQuote(C$1,$B47)</f>
        <v>-1.7799988</v>
      </c>
      <c r="D47" s="7">
        <f t="shared" si="1"/>
        <v>1</v>
      </c>
      <c r="E47" s="10"/>
      <c r="F47" s="10"/>
    </row>
    <row r="48" spans="1:7" x14ac:dyDescent="0.35">
      <c r="A48">
        <f t="shared" si="0"/>
        <v>46</v>
      </c>
      <c r="B48" t="str">
        <f>+_xll.YahooQuote(B$1,$A48)</f>
        <v>PreMarketChangePercent</v>
      </c>
      <c r="C48" s="7">
        <f>+_xll.YahooQuote(C$1,$B48)</f>
        <v>-0.43964700000000001</v>
      </c>
      <c r="D48" s="7">
        <f t="shared" si="1"/>
        <v>1</v>
      </c>
    </row>
    <row r="49" spans="1:7" x14ac:dyDescent="0.35">
      <c r="A49">
        <f t="shared" si="0"/>
        <v>47</v>
      </c>
      <c r="B49" s="1" t="str">
        <f>+_xll.YahooQuote(B$1,$A49)</f>
        <v>PostMarketTimeSeconds</v>
      </c>
      <c r="C49" s="7">
        <f>+_xll.YahooQuote(C$1,$B49)</f>
        <v>0</v>
      </c>
      <c r="D49" s="7">
        <f t="shared" si="1"/>
        <v>1</v>
      </c>
      <c r="E49" s="10" t="str" cm="1">
        <f t="array" ref="E49">_xll.UnixSecondsToDateTime(C49,C$57)</f>
        <v>Invalid unixSeconds.</v>
      </c>
      <c r="F49" s="11" t="str">
        <f>E49</f>
        <v>Invalid unixSeconds.</v>
      </c>
      <c r="G49" t="s">
        <v>22</v>
      </c>
    </row>
    <row r="50" spans="1:7" x14ac:dyDescent="0.35">
      <c r="A50">
        <f t="shared" si="0"/>
        <v>48</v>
      </c>
      <c r="B50" t="str">
        <f>+_xll.YahooQuote(B$1,$A50)</f>
        <v>PostMarketPrice</v>
      </c>
      <c r="C50" s="7" t="str">
        <f>+_xll.YahooQuote(C$1,$B50)</f>
        <v/>
      </c>
      <c r="D50" s="7">
        <f t="shared" si="1"/>
        <v>2</v>
      </c>
    </row>
    <row r="51" spans="1:7" x14ac:dyDescent="0.35">
      <c r="A51">
        <f t="shared" si="0"/>
        <v>49</v>
      </c>
      <c r="B51" t="str">
        <f>+_xll.YahooQuote(B$1,$A51)</f>
        <v>PostMarketChange</v>
      </c>
      <c r="C51" s="7" t="str">
        <f>+_xll.YahooQuote(C$1,$B51)</f>
        <v/>
      </c>
      <c r="D51" s="7">
        <f t="shared" si="1"/>
        <v>2</v>
      </c>
      <c r="E51" s="10" t="str">
        <f>+C51</f>
        <v/>
      </c>
      <c r="F51" s="10"/>
    </row>
    <row r="52" spans="1:7" x14ac:dyDescent="0.35">
      <c r="A52">
        <f t="shared" si="0"/>
        <v>50</v>
      </c>
      <c r="B52" t="str">
        <f>+_xll.YahooQuote(B$1,$A52)</f>
        <v>PostMarketChangePercent</v>
      </c>
      <c r="C52" s="7" t="str">
        <f>+_xll.YahooQuote(C$1,$B52)</f>
        <v/>
      </c>
      <c r="D52" s="7">
        <f t="shared" si="1"/>
        <v>2</v>
      </c>
      <c r="E52" s="10"/>
      <c r="F52" s="10"/>
    </row>
    <row r="53" spans="1:7" x14ac:dyDescent="0.35">
      <c r="A53">
        <f t="shared" si="0"/>
        <v>51</v>
      </c>
      <c r="B53" t="str">
        <f>+_xll.YahooQuote(B$1,$A53)</f>
        <v>Exchange</v>
      </c>
      <c r="C53" s="7" t="str">
        <f>+_xll.YahooQuote(C$1,$B53)</f>
        <v>NMS</v>
      </c>
      <c r="D53" s="7">
        <f t="shared" si="1"/>
        <v>2</v>
      </c>
    </row>
    <row r="54" spans="1:7" x14ac:dyDescent="0.35">
      <c r="A54">
        <f t="shared" si="0"/>
        <v>52</v>
      </c>
      <c r="B54" t="str">
        <f>+_xll.YahooQuote(B$1,$A54)</f>
        <v>FullExchangeName</v>
      </c>
      <c r="C54" s="7" t="str">
        <f>+_xll.YahooQuote(C$1,$B54)</f>
        <v>NasdaqGS</v>
      </c>
      <c r="D54" s="7">
        <f t="shared" si="1"/>
        <v>2</v>
      </c>
    </row>
    <row r="55" spans="1:7" x14ac:dyDescent="0.35">
      <c r="A55">
        <f t="shared" si="0"/>
        <v>53</v>
      </c>
      <c r="B55" t="str">
        <f>+_xll.YahooQuote(B$1,$A55)</f>
        <v>ExchangeDataDelayedBy</v>
      </c>
      <c r="C55" s="7">
        <f>+_xll.YahooQuote(C$1,$B55)</f>
        <v>0</v>
      </c>
      <c r="D55" s="7">
        <f t="shared" si="1"/>
        <v>1</v>
      </c>
    </row>
    <row r="56" spans="1:7" x14ac:dyDescent="0.35">
      <c r="A56">
        <f t="shared" si="0"/>
        <v>54</v>
      </c>
      <c r="B56" t="str">
        <f>+_xll.YahooQuote(B$1,$A56)</f>
        <v>GmtOffSetMilliseconds</v>
      </c>
      <c r="C56" s="7">
        <f>+_xll.YahooQuote(C$1,$B56)</f>
        <v>-18000000</v>
      </c>
      <c r="D56" s="7">
        <f t="shared" si="1"/>
        <v>1</v>
      </c>
    </row>
    <row r="57" spans="1:7" x14ac:dyDescent="0.35">
      <c r="A57">
        <f t="shared" si="0"/>
        <v>55</v>
      </c>
      <c r="B57" t="str">
        <f>+_xll.YahooQuote(B$1,$A57)</f>
        <v>ExchangeTimezoneName</v>
      </c>
      <c r="C57" s="7" t="str">
        <f>+_xll.YahooQuote(C$1,$B57)</f>
        <v>America/New_York</v>
      </c>
      <c r="D57" s="7">
        <f t="shared" si="1"/>
        <v>2</v>
      </c>
    </row>
    <row r="58" spans="1:7" x14ac:dyDescent="0.35">
      <c r="A58">
        <f t="shared" si="0"/>
        <v>56</v>
      </c>
      <c r="B58" t="str">
        <f>+_xll.YahooQuote(B$1,$A58)</f>
        <v>ExchangeTimezoneShortName</v>
      </c>
      <c r="C58" s="7" t="str">
        <f>+_xll.YahooQuote(C$1,$B58)</f>
        <v>EST</v>
      </c>
      <c r="D58" s="7">
        <f t="shared" si="1"/>
        <v>2</v>
      </c>
    </row>
    <row r="59" spans="1:7" x14ac:dyDescent="0.35">
      <c r="A59">
        <f t="shared" si="0"/>
        <v>57</v>
      </c>
      <c r="B59" s="1" t="str">
        <f>+_xll.YahooQuote(B$1,$A59)</f>
        <v>FirstTradeDateMilliseconds</v>
      </c>
      <c r="C59" s="7">
        <f>+_xll.YahooQuote(C$1,$B59)</f>
        <v>511108200000</v>
      </c>
      <c r="D59" s="7">
        <f t="shared" si="1"/>
        <v>1</v>
      </c>
      <c r="E59" s="10" cm="1">
        <f t="array" ref="E59">_xll.UnixMillisecondsToDateTime(C59,C$57)</f>
        <v>31484.395833333332</v>
      </c>
      <c r="F59" s="11">
        <f t="shared" ref="F59:F60" si="2">E59</f>
        <v>31484.395833333332</v>
      </c>
      <c r="G59" t="s">
        <v>22</v>
      </c>
    </row>
    <row r="60" spans="1:7" x14ac:dyDescent="0.35">
      <c r="A60">
        <f t="shared" si="0"/>
        <v>58</v>
      </c>
      <c r="B60" s="1" t="str">
        <f>+_xll.YahooQuote(B$1,$A60)</f>
        <v>DividendDateSeconds</v>
      </c>
      <c r="C60" s="7">
        <f>+_xll.YahooQuote(C$1,$B60)</f>
        <v>1710374400</v>
      </c>
      <c r="D60" s="7">
        <f t="shared" si="1"/>
        <v>1</v>
      </c>
      <c r="E60" s="10" cm="1">
        <f t="array" ref="E60">_xll.UnixSecondsToDateTime(C60,"UTC")</f>
        <v>45365</v>
      </c>
      <c r="F60" s="11">
        <f t="shared" si="2"/>
        <v>45365</v>
      </c>
      <c r="G60" t="s">
        <v>24</v>
      </c>
    </row>
    <row r="61" spans="1:7" x14ac:dyDescent="0.35">
      <c r="A61">
        <f t="shared" si="0"/>
        <v>59</v>
      </c>
      <c r="B61" t="str">
        <f>+_xll.YahooQuote(B$1,$A61)</f>
        <v>DividendRate</v>
      </c>
      <c r="C61" s="7">
        <f>+_xll.YahooQuote(C$1,$B61)</f>
        <v>3</v>
      </c>
      <c r="D61" s="7">
        <f t="shared" si="1"/>
        <v>1</v>
      </c>
      <c r="E61" s="10"/>
      <c r="F61" s="10"/>
    </row>
    <row r="62" spans="1:7" x14ac:dyDescent="0.35">
      <c r="A62">
        <f t="shared" si="0"/>
        <v>60</v>
      </c>
      <c r="B62" t="str">
        <f>+_xll.YahooQuote(B$1,$A62)</f>
        <v>TrailingAnnualDividendRate</v>
      </c>
      <c r="C62" s="7">
        <f>+_xll.YahooQuote(C$1,$B62)</f>
        <v>2.79</v>
      </c>
      <c r="D62" s="7">
        <f t="shared" si="1"/>
        <v>1</v>
      </c>
      <c r="E62" s="10"/>
      <c r="F62" s="10"/>
    </row>
    <row r="63" spans="1:7" x14ac:dyDescent="0.35">
      <c r="A63">
        <f t="shared" si="0"/>
        <v>61</v>
      </c>
      <c r="B63" t="str">
        <f>+_xll.YahooQuote(B$1,$A63)</f>
        <v>DividendYield</v>
      </c>
      <c r="C63" s="7">
        <f>+_xll.YahooQuote(C$1,$B63)</f>
        <v>0.74</v>
      </c>
      <c r="D63" s="7">
        <f t="shared" si="1"/>
        <v>1</v>
      </c>
    </row>
    <row r="64" spans="1:7" x14ac:dyDescent="0.35">
      <c r="A64">
        <f t="shared" si="0"/>
        <v>62</v>
      </c>
      <c r="B64" t="str">
        <f>+_xll.YahooQuote(B$1,$A64)</f>
        <v>TrailingAnnualDividendYield</v>
      </c>
      <c r="C64" s="7">
        <f>+_xll.YahooQuote(C$1,$B64)</f>
        <v>6.9306437E-3</v>
      </c>
      <c r="D64" s="7">
        <f t="shared" si="1"/>
        <v>1</v>
      </c>
    </row>
    <row r="65" spans="1:7" x14ac:dyDescent="0.35">
      <c r="A65">
        <f t="shared" si="0"/>
        <v>63</v>
      </c>
      <c r="B65" t="str">
        <f>+_xll.YahooQuote(B$1,$A65)</f>
        <v>PriceEpsCurrentYear</v>
      </c>
      <c r="C65" s="7">
        <f>+_xll.YahooQuote(C$1,$B65)</f>
        <v>35.924576000000002</v>
      </c>
      <c r="D65" s="7">
        <f t="shared" si="1"/>
        <v>1</v>
      </c>
    </row>
    <row r="66" spans="1:7" x14ac:dyDescent="0.35">
      <c r="A66">
        <f t="shared" si="0"/>
        <v>64</v>
      </c>
      <c r="B66" t="str">
        <f>+_xll.YahooQuote(B$1,$A66)</f>
        <v>EpsCurrentYear</v>
      </c>
      <c r="C66" s="7">
        <f>+_xll.YahooQuote(C$1,$B66)</f>
        <v>11.27</v>
      </c>
      <c r="D66" s="7">
        <f t="shared" si="1"/>
        <v>1</v>
      </c>
    </row>
    <row r="67" spans="1:7" x14ac:dyDescent="0.35">
      <c r="A67">
        <f t="shared" si="0"/>
        <v>65</v>
      </c>
      <c r="B67" t="str">
        <f>+_xll.YahooQuote(B$1,$A67)</f>
        <v>EpsForward</v>
      </c>
      <c r="C67" s="7">
        <f>+_xll.YahooQuote(C$1,$B67)</f>
        <v>12.98</v>
      </c>
      <c r="D67" s="7">
        <f t="shared" si="1"/>
        <v>1</v>
      </c>
    </row>
    <row r="68" spans="1:7" x14ac:dyDescent="0.35">
      <c r="A68">
        <f t="shared" si="0"/>
        <v>66</v>
      </c>
      <c r="B68" t="str">
        <f>+_xll.YahooQuote(B$1,$A68)</f>
        <v>EpsTrailingTwelveMonths</v>
      </c>
      <c r="C68" s="7">
        <f>+_xll.YahooQuote(C$1,$B68)</f>
        <v>10.32</v>
      </c>
      <c r="D68" s="7">
        <f t="shared" ref="D68:D101" si="3">TYPE(C68)</f>
        <v>1</v>
      </c>
    </row>
    <row r="69" spans="1:7" x14ac:dyDescent="0.35">
      <c r="A69">
        <f t="shared" ref="A69:A101" si="4">+A68+1</f>
        <v>67</v>
      </c>
      <c r="B69" s="1" t="str">
        <f>+_xll.YahooQuote(B$1,$A69)</f>
        <v>EarningsTimestamp</v>
      </c>
      <c r="C69" s="7">
        <f>+_xll.YahooQuote(C$1,$B69)</f>
        <v>1706648400</v>
      </c>
      <c r="D69" s="7">
        <f t="shared" si="3"/>
        <v>1</v>
      </c>
      <c r="E69" s="10" cm="1">
        <f t="array" ref="E69">_xll.UnixSecondsToDateTime(C69,$C$57)</f>
        <v>45321.666666666664</v>
      </c>
      <c r="F69" s="11">
        <f t="shared" ref="F69:F73" si="5">E69</f>
        <v>45321.666666666664</v>
      </c>
      <c r="G69" t="s">
        <v>23</v>
      </c>
    </row>
    <row r="70" spans="1:7" x14ac:dyDescent="0.35">
      <c r="A70">
        <f t="shared" si="4"/>
        <v>68</v>
      </c>
      <c r="B70" s="1" t="str">
        <f>+_xll.YahooQuote(B$1,$A70)</f>
        <v>EarningsTimestampStart</v>
      </c>
      <c r="C70" s="7">
        <f>+_xll.YahooQuote(C$1,$B70)</f>
        <v>1706648400</v>
      </c>
      <c r="D70" s="7">
        <f t="shared" si="3"/>
        <v>1</v>
      </c>
      <c r="E70" s="10" cm="1">
        <f t="array" ref="E70">_xll.UnixSecondsToDateTime(C70,$C$57)</f>
        <v>45321.666666666664</v>
      </c>
      <c r="F70" s="11">
        <f t="shared" si="5"/>
        <v>45321.666666666664</v>
      </c>
      <c r="G70" t="s">
        <v>23</v>
      </c>
    </row>
    <row r="71" spans="1:7" x14ac:dyDescent="0.35">
      <c r="A71">
        <f t="shared" si="4"/>
        <v>69</v>
      </c>
      <c r="B71" s="1" t="str">
        <f>+_xll.YahooQuote(B$1,$A71)</f>
        <v>EarningsTimestampEnd</v>
      </c>
      <c r="C71" s="7">
        <f>+_xll.YahooQuote(C$1,$B71)</f>
        <v>1706648400</v>
      </c>
      <c r="D71" s="7">
        <f t="shared" si="3"/>
        <v>1</v>
      </c>
      <c r="E71" s="10" cm="1">
        <f t="array" ref="E71">_xll.UnixSecondsToDateTime(C71,$C$57)</f>
        <v>45321.666666666664</v>
      </c>
      <c r="F71" s="11">
        <f t="shared" si="5"/>
        <v>45321.666666666664</v>
      </c>
      <c r="G71" t="s">
        <v>23</v>
      </c>
    </row>
    <row r="72" spans="1:7" x14ac:dyDescent="0.35">
      <c r="A72">
        <f t="shared" si="4"/>
        <v>70</v>
      </c>
      <c r="B72" s="1" t="str">
        <f>+_xll.YahooQuote(B$1,$A72)</f>
        <v>ExpireIsoDate</v>
      </c>
      <c r="C72" s="7" t="str">
        <f>+_xll.YahooQuote(C$1,$B72)</f>
        <v/>
      </c>
      <c r="D72" s="7">
        <f t="shared" si="3"/>
        <v>2</v>
      </c>
      <c r="G72" t="s">
        <v>23</v>
      </c>
    </row>
    <row r="73" spans="1:7" x14ac:dyDescent="0.35">
      <c r="A73">
        <f t="shared" si="4"/>
        <v>71</v>
      </c>
      <c r="B73" s="1" t="str">
        <f>+_xll.YahooQuote(B$1,$A73)</f>
        <v>ExpireDateSeconds</v>
      </c>
      <c r="C73" s="7">
        <f>+_xll.YahooQuote(C$1,$B73)</f>
        <v>0</v>
      </c>
      <c r="D73" s="7">
        <f t="shared" si="3"/>
        <v>1</v>
      </c>
      <c r="E73" s="10" t="str" cm="1">
        <f t="array" ref="E73">_xll.UnixSecondsToDateTime(C73,"UTC")</f>
        <v>Invalid unixSeconds.</v>
      </c>
      <c r="F73" s="11" t="str">
        <f t="shared" si="5"/>
        <v>Invalid unixSeconds.</v>
      </c>
      <c r="G73" t="s">
        <v>23</v>
      </c>
    </row>
    <row r="74" spans="1:7" x14ac:dyDescent="0.35">
      <c r="A74">
        <f t="shared" si="4"/>
        <v>72</v>
      </c>
      <c r="B74" t="str">
        <f>+_xll.YahooQuote(B$1,$A74)</f>
        <v>BookValue</v>
      </c>
      <c r="C74" s="7">
        <f>+_xll.YahooQuote(C$1,$B74)</f>
        <v>29.702000000000002</v>
      </c>
      <c r="D74" s="7">
        <f t="shared" si="3"/>
        <v>1</v>
      </c>
    </row>
    <row r="75" spans="1:7" x14ac:dyDescent="0.35">
      <c r="A75">
        <f t="shared" si="4"/>
        <v>73</v>
      </c>
      <c r="B75" t="str">
        <f>+_xll.YahooQuote(B$1,$A75)</f>
        <v>NetAssets</v>
      </c>
      <c r="C75" s="7" t="str">
        <f>+_xll.YahooQuote(C$1,$B75)</f>
        <v/>
      </c>
      <c r="D75" s="7">
        <f t="shared" si="3"/>
        <v>2</v>
      </c>
      <c r="E75" s="10" t="str">
        <f>+C75</f>
        <v/>
      </c>
      <c r="F75" s="10"/>
    </row>
    <row r="76" spans="1:7" x14ac:dyDescent="0.35">
      <c r="A76">
        <f t="shared" si="4"/>
        <v>74</v>
      </c>
      <c r="B76" t="str">
        <f>+_xll.YahooQuote(B$1,$A76)</f>
        <v>TrailingPE</v>
      </c>
      <c r="C76" s="7">
        <f>+_xll.YahooQuote(C$1,$B76)</f>
        <v>39.231589999999997</v>
      </c>
      <c r="D76" s="7">
        <f t="shared" si="3"/>
        <v>1</v>
      </c>
      <c r="E76" s="10"/>
      <c r="F76" s="10"/>
    </row>
    <row r="77" spans="1:7" x14ac:dyDescent="0.35">
      <c r="A77">
        <f t="shared" si="4"/>
        <v>75</v>
      </c>
      <c r="B77" t="str">
        <f>+_xll.YahooQuote(B$1,$A77)</f>
        <v>ForwardPE</v>
      </c>
      <c r="C77" s="7">
        <f>+_xll.YahooQuote(C$1,$B77)</f>
        <v>31.191832999999999</v>
      </c>
      <c r="D77" s="7">
        <f t="shared" si="3"/>
        <v>1</v>
      </c>
      <c r="E77" s="10"/>
      <c r="F77" s="10"/>
    </row>
    <row r="78" spans="1:7" x14ac:dyDescent="0.35">
      <c r="A78">
        <f t="shared" si="4"/>
        <v>76</v>
      </c>
      <c r="B78" t="str">
        <f>+_xll.YahooQuote(B$1,$A78)</f>
        <v>PriceToBook</v>
      </c>
      <c r="C78" s="7">
        <f>+_xll.YahooQuote(C$1,$B78)</f>
        <v>13.631068000000001</v>
      </c>
      <c r="D78" s="7">
        <f t="shared" si="3"/>
        <v>1</v>
      </c>
      <c r="E78" s="10"/>
      <c r="F78" s="10"/>
    </row>
    <row r="79" spans="1:7" x14ac:dyDescent="0.35">
      <c r="A79">
        <f t="shared" si="4"/>
        <v>77</v>
      </c>
      <c r="B79" t="str">
        <f>+_xll.YahooQuote(B$1,$A79)</f>
        <v>NetExpenseRatio</v>
      </c>
      <c r="C79" s="7" t="str">
        <f>+_xll.YahooQuote(C$1,$B79)</f>
        <v/>
      </c>
      <c r="D79" s="7">
        <f t="shared" si="3"/>
        <v>2</v>
      </c>
      <c r="E79" s="10"/>
      <c r="F79" s="10"/>
    </row>
    <row r="80" spans="1:7" x14ac:dyDescent="0.35">
      <c r="A80">
        <f t="shared" si="4"/>
        <v>78</v>
      </c>
      <c r="B80" t="str">
        <f>+_xll.YahooQuote(B$1,$A80)</f>
        <v>TrailingThreeMonthNavReturns</v>
      </c>
      <c r="C80" s="7" t="str">
        <f>+_xll.YahooQuote(C$1,$B80)</f>
        <v/>
      </c>
      <c r="D80" s="7">
        <f t="shared" si="3"/>
        <v>2</v>
      </c>
      <c r="E80" s="10"/>
      <c r="F80" s="10"/>
    </row>
    <row r="81" spans="1:4" x14ac:dyDescent="0.35">
      <c r="A81">
        <f t="shared" si="4"/>
        <v>79</v>
      </c>
      <c r="B81" t="str">
        <f>+_xll.YahooQuote(B$1,$A81)</f>
        <v>TrailingThreeMonthReturns</v>
      </c>
      <c r="C81" s="7" t="str">
        <f>+_xll.YahooQuote(C$1,$B81)</f>
        <v/>
      </c>
      <c r="D81" s="7">
        <f t="shared" si="3"/>
        <v>2</v>
      </c>
    </row>
    <row r="82" spans="1:4" x14ac:dyDescent="0.35">
      <c r="A82">
        <f t="shared" si="4"/>
        <v>80</v>
      </c>
      <c r="B82" t="str">
        <f>+_xll.YahooQuote(B$1,$A82)</f>
        <v>YtdReturn</v>
      </c>
      <c r="C82" s="7" t="str">
        <f>+_xll.YahooQuote(C$1,$B82)</f>
        <v/>
      </c>
      <c r="D82" s="7">
        <f t="shared" si="3"/>
        <v>2</v>
      </c>
    </row>
    <row r="83" spans="1:4" x14ac:dyDescent="0.35">
      <c r="A83">
        <f t="shared" si="4"/>
        <v>81</v>
      </c>
      <c r="B83" t="str">
        <f>+_xll.YahooQuote(B$1,$A83)</f>
        <v>FiftyDayAverage</v>
      </c>
      <c r="C83" s="7">
        <f>+_xll.YahooQuote(C$1,$B83)</f>
        <v>377.75380000000001</v>
      </c>
      <c r="D83" s="7">
        <f t="shared" si="3"/>
        <v>1</v>
      </c>
    </row>
    <row r="84" spans="1:4" x14ac:dyDescent="0.35">
      <c r="A84">
        <f t="shared" si="4"/>
        <v>82</v>
      </c>
      <c r="B84" t="str">
        <f>+_xll.YahooQuote(B$1,$A84)</f>
        <v>FiftyDayAverageChange</v>
      </c>
      <c r="C84" s="7">
        <f>+_xll.YahooQuote(C$1,$B84)</f>
        <v>27.11618</v>
      </c>
      <c r="D84" s="7">
        <f t="shared" si="3"/>
        <v>1</v>
      </c>
    </row>
    <row r="85" spans="1:4" x14ac:dyDescent="0.35">
      <c r="A85">
        <f t="shared" si="4"/>
        <v>83</v>
      </c>
      <c r="B85" t="str">
        <f>+_xll.YahooQuote(B$1,$A85)</f>
        <v>FiftyDayAverageChangePercent</v>
      </c>
      <c r="C85" s="7">
        <f>+_xll.YahooQuote(C$1,$B85)</f>
        <v>7.1782680000000001E-2</v>
      </c>
      <c r="D85" s="7">
        <f t="shared" si="3"/>
        <v>1</v>
      </c>
    </row>
    <row r="86" spans="1:4" x14ac:dyDescent="0.35">
      <c r="A86">
        <f t="shared" si="4"/>
        <v>84</v>
      </c>
      <c r="B86" t="str">
        <f>+_xll.YahooQuote(B$1,$A86)</f>
        <v>TwoHundredDayAverage</v>
      </c>
      <c r="C86" s="7">
        <f>+_xll.YahooQuote(C$1,$B86)</f>
        <v>338.95844</v>
      </c>
      <c r="D86" s="7">
        <f t="shared" si="3"/>
        <v>1</v>
      </c>
    </row>
    <row r="87" spans="1:4" x14ac:dyDescent="0.35">
      <c r="A87">
        <f t="shared" si="4"/>
        <v>85</v>
      </c>
      <c r="B87" t="str">
        <f>+_xll.YahooQuote(B$1,$A87)</f>
        <v>TwoHundredDayAverageChange</v>
      </c>
      <c r="C87" s="7">
        <f>+_xll.YahooQuote(C$1,$B87)</f>
        <v>65.911559999999994</v>
      </c>
      <c r="D87" s="7">
        <f t="shared" si="3"/>
        <v>1</v>
      </c>
    </row>
    <row r="88" spans="1:4" x14ac:dyDescent="0.35">
      <c r="A88">
        <f t="shared" si="4"/>
        <v>86</v>
      </c>
      <c r="B88" t="str">
        <f>+_xll.YahooQuote(B$1,$A88)</f>
        <v>TwoHundredDayAverageChangePercent</v>
      </c>
      <c r="C88" s="7">
        <f>+_xll.YahooQuote(C$1,$B88)</f>
        <v>0.19445322000000001</v>
      </c>
      <c r="D88" s="7">
        <f t="shared" si="3"/>
        <v>1</v>
      </c>
    </row>
    <row r="89" spans="1:4" x14ac:dyDescent="0.35">
      <c r="A89">
        <f t="shared" si="4"/>
        <v>87</v>
      </c>
      <c r="B89" t="str">
        <f>+_xll.YahooQuote(B$1,$A89)</f>
        <v>FiftyTwoWeekChangePercent</v>
      </c>
      <c r="C89" s="7">
        <f>+_xll.YahooQuote(C$1,$B89)</f>
        <v>63.148772999999998</v>
      </c>
      <c r="D89" s="7">
        <f t="shared" si="3"/>
        <v>1</v>
      </c>
    </row>
    <row r="90" spans="1:4" x14ac:dyDescent="0.35">
      <c r="A90">
        <f t="shared" si="4"/>
        <v>88</v>
      </c>
      <c r="B90" t="str">
        <f>+_xll.YahooQuote(B$1,$A90)</f>
        <v>FiftyTwoWeekHigh</v>
      </c>
      <c r="C90" s="7">
        <f>+_xll.YahooQuote(C$1,$B90)</f>
        <v>407.01</v>
      </c>
      <c r="D90" s="7">
        <f t="shared" si="3"/>
        <v>1</v>
      </c>
    </row>
    <row r="91" spans="1:4" x14ac:dyDescent="0.35">
      <c r="A91">
        <f t="shared" si="4"/>
        <v>89</v>
      </c>
      <c r="B91" t="str">
        <f>+_xll.YahooQuote(B$1,$A91)</f>
        <v>FiftyTwoWeekHighChange</v>
      </c>
      <c r="C91" s="7">
        <f>+_xll.YahooQuote(C$1,$B91)</f>
        <v>-2.1400146000000002</v>
      </c>
      <c r="D91" s="7">
        <f t="shared" si="3"/>
        <v>1</v>
      </c>
    </row>
    <row r="92" spans="1:4" x14ac:dyDescent="0.35">
      <c r="A92">
        <f t="shared" si="4"/>
        <v>90</v>
      </c>
      <c r="B92" t="str">
        <f>+_xll.YahooQuote(B$1,$A92)</f>
        <v>FiftyTwoWeekHighChangePercent</v>
      </c>
      <c r="C92" s="7">
        <f>+_xll.YahooQuote(C$1,$B92)</f>
        <v>-5.2578920000000001E-3</v>
      </c>
      <c r="D92" s="7">
        <f t="shared" si="3"/>
        <v>1</v>
      </c>
    </row>
    <row r="93" spans="1:4" x14ac:dyDescent="0.35">
      <c r="A93">
        <f t="shared" si="4"/>
        <v>91</v>
      </c>
      <c r="B93" t="str">
        <f>+_xll.YahooQuote(B$1,$A93)</f>
        <v>FiftyTwoWeekLow</v>
      </c>
      <c r="C93" s="7">
        <f>+_xll.YahooQuote(C$1,$B93)</f>
        <v>242.2</v>
      </c>
      <c r="D93" s="7">
        <f t="shared" si="3"/>
        <v>1</v>
      </c>
    </row>
    <row r="94" spans="1:4" x14ac:dyDescent="0.35">
      <c r="A94">
        <f t="shared" si="4"/>
        <v>92</v>
      </c>
      <c r="B94" t="str">
        <f>+_xll.YahooQuote(B$1,$A94)</f>
        <v>FiftyTwoWeekLowChange</v>
      </c>
      <c r="C94" s="7">
        <f>+_xll.YahooQuote(C$1,$B94)</f>
        <v>162.66999999999999</v>
      </c>
      <c r="D94" s="7">
        <f t="shared" si="3"/>
        <v>1</v>
      </c>
    </row>
    <row r="95" spans="1:4" x14ac:dyDescent="0.35">
      <c r="A95">
        <f t="shared" si="4"/>
        <v>93</v>
      </c>
      <c r="B95" t="str">
        <f>+_xll.YahooQuote(B$1,$A95)</f>
        <v>FiftyTwoWeekLowChangePercent</v>
      </c>
      <c r="C95" s="7">
        <f>+_xll.YahooQuote(C$1,$B95)</f>
        <v>0.67163503000000002</v>
      </c>
      <c r="D95" s="7">
        <f t="shared" si="3"/>
        <v>1</v>
      </c>
    </row>
    <row r="96" spans="1:4" x14ac:dyDescent="0.35">
      <c r="A96">
        <f t="shared" si="4"/>
        <v>94</v>
      </c>
      <c r="B96" t="str">
        <f>+_xll.YahooQuote(B$1,$A96)</f>
        <v>FiftyTwoWeekRange</v>
      </c>
      <c r="C96" s="7" t="str">
        <f>+_xll.YahooQuote(C$1,$B96)</f>
        <v>242.2 - 407.01</v>
      </c>
      <c r="D96" s="7">
        <f t="shared" si="3"/>
        <v>2</v>
      </c>
    </row>
    <row r="97" spans="1:4" x14ac:dyDescent="0.35">
      <c r="A97">
        <f t="shared" si="4"/>
        <v>95</v>
      </c>
      <c r="B97" t="str">
        <f>+_xll.YahooQuote(B$1,$A97)</f>
        <v>AverageAnalystRating</v>
      </c>
      <c r="C97" s="7" t="str">
        <f>+_xll.YahooQuote(C$1,$B97)</f>
        <v>1.7 - Buy</v>
      </c>
      <c r="D97" s="7">
        <f t="shared" si="3"/>
        <v>2</v>
      </c>
    </row>
    <row r="98" spans="1:4" x14ac:dyDescent="0.35">
      <c r="A98">
        <f t="shared" si="4"/>
        <v>96</v>
      </c>
      <c r="B98" t="str">
        <f>+_xll.YahooQuote(B$1,$A98)</f>
        <v>CustomPriceAlertConfidence</v>
      </c>
      <c r="C98" s="7" t="str">
        <f>+_xll.YahooQuote(C$1,$B98)</f>
        <v>HIGH</v>
      </c>
      <c r="D98" s="7">
        <f t="shared" si="3"/>
        <v>2</v>
      </c>
    </row>
    <row r="99" spans="1:4" x14ac:dyDescent="0.35">
      <c r="A99">
        <f t="shared" si="4"/>
        <v>97</v>
      </c>
      <c r="B99" t="str">
        <f>+_xll.YahooQuote(B$1,$A99)</f>
        <v>YahooXL: Invalid propery index.</v>
      </c>
      <c r="C99" s="7" t="str">
        <f>+_xll.YahooQuote(C$1,$B99)</f>
        <v>YahooXL: Unknown propery.</v>
      </c>
      <c r="D99" s="7">
        <f t="shared" si="3"/>
        <v>2</v>
      </c>
    </row>
    <row r="100" spans="1:4" x14ac:dyDescent="0.35">
      <c r="A100">
        <f t="shared" si="4"/>
        <v>98</v>
      </c>
      <c r="B100" t="str">
        <f>+_xll.YahooQuote(B$1,$A100)</f>
        <v>YahooXL: Invalid propery index.</v>
      </c>
      <c r="C100" s="7" t="str">
        <f>+_xll.YahooQuote(C$1,$B100)</f>
        <v>YahooXL: Unknown propery.</v>
      </c>
      <c r="D100" s="7">
        <f t="shared" si="3"/>
        <v>2</v>
      </c>
    </row>
    <row r="101" spans="1:4" x14ac:dyDescent="0.35">
      <c r="A101">
        <f t="shared" si="4"/>
        <v>99</v>
      </c>
      <c r="B101" t="str">
        <f>+_xll.YahooQuote(B$1,$A101)</f>
        <v>YahooXL: Invalid propery index.</v>
      </c>
      <c r="C101" s="7" t="str">
        <f>+_xll.YahooQuote(C$1,$B101)</f>
        <v>YahooXL: Unknown propery.</v>
      </c>
      <c r="D101" s="7">
        <f t="shared" si="3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5A9-4647-4C7E-A8C9-53414205A4D9}">
  <dimension ref="A2:K11"/>
  <sheetViews>
    <sheetView tabSelected="1" workbookViewId="0">
      <selection activeCell="C6" sqref="C6"/>
    </sheetView>
  </sheetViews>
  <sheetFormatPr defaultRowHeight="14.5" x14ac:dyDescent="0.35"/>
  <cols>
    <col min="1" max="1" width="10.81640625" customWidth="1"/>
    <col min="2" max="2" width="36.36328125" customWidth="1"/>
    <col min="5" max="5" width="10.6328125" customWidth="1"/>
    <col min="6" max="6" width="17.81640625" style="13" customWidth="1"/>
    <col min="7" max="7" width="11" style="15" customWidth="1"/>
    <col min="8" max="8" width="11.453125" style="15" customWidth="1"/>
    <col min="9" max="9" width="19.36328125" customWidth="1"/>
    <col min="10" max="10" width="23" customWidth="1"/>
    <col min="11" max="11" width="26.54296875" customWidth="1"/>
  </cols>
  <sheetData>
    <row r="2" spans="1:11" x14ac:dyDescent="0.35">
      <c r="A2" s="1" t="s">
        <v>0</v>
      </c>
      <c r="B2" s="1" t="s">
        <v>11</v>
      </c>
      <c r="C2" s="4" t="s">
        <v>2</v>
      </c>
      <c r="D2" s="4" t="s">
        <v>3</v>
      </c>
      <c r="E2" s="1" t="s">
        <v>5</v>
      </c>
      <c r="F2" s="12" t="s">
        <v>6</v>
      </c>
      <c r="G2" s="14" t="s">
        <v>8</v>
      </c>
      <c r="H2" s="14" t="s">
        <v>9</v>
      </c>
      <c r="I2" s="3" t="s">
        <v>4</v>
      </c>
      <c r="J2" s="3" t="s">
        <v>7</v>
      </c>
      <c r="K2" s="3" t="s">
        <v>10</v>
      </c>
    </row>
    <row r="3" spans="1:11" x14ac:dyDescent="0.35">
      <c r="A3" t="s">
        <v>13</v>
      </c>
      <c r="B3" t="str">
        <f>_xll.YahooQuote($A3,B$2)</f>
        <v>Tesla, Inc.</v>
      </c>
      <c r="C3" t="str">
        <f>_xll.YahooQuote($A3,C$2)</f>
        <v>NMS</v>
      </c>
      <c r="D3" t="str">
        <f>_xll.YahooQuote($A3,D$2)</f>
        <v>USD</v>
      </c>
      <c r="E3" t="str">
        <f>_xll.YahooQuote($A3,E$2)</f>
        <v>EQUITY</v>
      </c>
      <c r="F3" s="13">
        <f>_xll.YahooQuote($A3,F$2)</f>
        <v>182.63</v>
      </c>
      <c r="G3" s="15">
        <f>_xll.YahooQuote($A3,G$2)</f>
        <v>0</v>
      </c>
      <c r="H3" s="15">
        <f>_xll.YahooQuote($A3,H$2)</f>
        <v>0</v>
      </c>
      <c r="I3" s="5">
        <f>_xll.YahooQuote($A3,I$2)</f>
        <v>580566188032</v>
      </c>
      <c r="J3" s="5">
        <f>_xll.YahooQuote($A3,J$2)*F3</f>
        <v>35819332756.409996</v>
      </c>
      <c r="K3" s="6">
        <f>_xll.YahooQuote($A3,K$2)</f>
        <v>0</v>
      </c>
    </row>
    <row r="4" spans="1:11" x14ac:dyDescent="0.35">
      <c r="A4" t="s">
        <v>12</v>
      </c>
      <c r="B4" t="str">
        <f>_xll.YahooQuote($A4,B$2)</f>
        <v>SPDR S&amp;P 500 ETF Trust</v>
      </c>
      <c r="C4" t="str">
        <f>_xll.YahooQuote($A4,C$2)</f>
        <v>PCX</v>
      </c>
      <c r="D4" t="str">
        <f>_xll.YahooQuote($A4,D$2)</f>
        <v>USD</v>
      </c>
      <c r="E4" t="str">
        <f>_xll.YahooQuote($A4,E$2)</f>
        <v>ETF</v>
      </c>
      <c r="F4" s="13">
        <f>_xll.YahooQuote($A4,F$2)</f>
        <v>488.03</v>
      </c>
      <c r="G4" s="15">
        <f>_xll.YahooQuote($A4,G$2)</f>
        <v>0</v>
      </c>
      <c r="H4" s="15">
        <f>_xll.YahooQuote($A4,H$2)</f>
        <v>486.93</v>
      </c>
      <c r="I4" s="5">
        <f>_xll.YahooQuote($A4,I$2)</f>
        <v>447905169408</v>
      </c>
      <c r="J4" s="5">
        <f>_xll.YahooQuote($A4,J$2)*F4</f>
        <v>35231472312.059998</v>
      </c>
      <c r="K4" s="6">
        <f>_xll.YahooQuote($A4,K$2)</f>
        <v>1.1664847000000001E-2</v>
      </c>
    </row>
    <row r="5" spans="1:11" x14ac:dyDescent="0.35">
      <c r="A5" t="s">
        <v>1</v>
      </c>
      <c r="B5" t="str">
        <f>_xll.YahooQuote($A5,B$2)</f>
        <v>iShares S&amp;P/TSX 60 Index ETF</v>
      </c>
      <c r="C5" t="str">
        <f>_xll.YahooQuote($A5,C$2)</f>
        <v>TOR</v>
      </c>
      <c r="D5" t="str">
        <f>_xll.YahooQuote($A5,D$2)</f>
        <v>CAD</v>
      </c>
      <c r="E5" t="str">
        <f>_xll.YahooQuote($A5,E$2)</f>
        <v>ETF</v>
      </c>
      <c r="F5" s="13">
        <f>_xll.YahooQuote($A5,F$2)</f>
        <v>32.26</v>
      </c>
      <c r="G5" s="15">
        <f>_xll.YahooQuote($A5,G$2)</f>
        <v>32.229999999999997</v>
      </c>
      <c r="H5" s="15">
        <f>_xll.YahooQuote($A5,H$2)</f>
        <v>32.26</v>
      </c>
      <c r="I5" s="5">
        <f>_xll.YahooQuote($A5,I$2)</f>
        <v>11368423424</v>
      </c>
      <c r="J5" s="5">
        <f>_xll.YahooQuote($A5,J$2)*F5</f>
        <v>42114946.099999994</v>
      </c>
      <c r="K5" s="6">
        <f>_xll.YahooQuote($A5,K$2)</f>
        <v>1.8662519999999998E-2</v>
      </c>
    </row>
    <row r="6" spans="1:11" x14ac:dyDescent="0.35">
      <c r="A6" t="s">
        <v>25</v>
      </c>
      <c r="B6" t="str">
        <f>_xll.YahooQuote($A6,B$2)</f>
        <v>NEXT FUNDS TOPIX Exchange Traded Fund</v>
      </c>
      <c r="C6" t="str">
        <f>_xll.YahooQuote($A6,C$2)</f>
        <v>JPX</v>
      </c>
      <c r="D6" t="str">
        <f>_xll.YahooQuote($A6,D$2)</f>
        <v>JPY</v>
      </c>
      <c r="E6" t="str">
        <f>_xll.YahooQuote($A6,E$2)</f>
        <v>ETF</v>
      </c>
      <c r="F6" s="13">
        <f>_xll.YahooQuote($A6,F$2)</f>
        <v>2612</v>
      </c>
      <c r="G6" s="15">
        <f>_xll.YahooQuote($A6,G$2)</f>
        <v>2612</v>
      </c>
      <c r="H6" s="15">
        <f>_xll.YahooQuote($A6,H$2)</f>
        <v>2614</v>
      </c>
      <c r="I6" s="5" t="str">
        <f>_xll.YahooQuote($A6,I$2)</f>
        <v/>
      </c>
      <c r="J6" s="5">
        <f>_xll.YahooQuote($A6,J$2)*F6</f>
        <v>4613758440</v>
      </c>
      <c r="K6" s="6" t="str">
        <f>_xll.YahooQuote($A6,K$2)</f>
        <v/>
      </c>
    </row>
    <row r="7" spans="1:11" x14ac:dyDescent="0.35">
      <c r="A7" t="s">
        <v>26</v>
      </c>
      <c r="B7" t="str">
        <f>_xll.YahooQuote($A7,B$2)</f>
        <v/>
      </c>
      <c r="C7" t="str">
        <f>_xll.YahooQuote($A7,C$2)</f>
        <v>NYM</v>
      </c>
      <c r="D7" t="str">
        <f>_xll.YahooQuote($A7,D$2)</f>
        <v>USD</v>
      </c>
      <c r="E7" t="str">
        <f>_xll.YahooQuote($A7,E$2)</f>
        <v>FUTURE</v>
      </c>
      <c r="F7" s="13">
        <f>_xll.YahooQuote($A7,F$2)</f>
        <v>76.7</v>
      </c>
      <c r="G7" s="15">
        <f>_xll.YahooQuote($A7,G$2)</f>
        <v>76.69</v>
      </c>
      <c r="H7" s="15">
        <f>_xll.YahooQuote($A7,H$2)</f>
        <v>76.7</v>
      </c>
      <c r="I7" s="5" t="str">
        <f>_xll.YahooQuote($A7,I$2)</f>
        <v/>
      </c>
      <c r="J7" s="5">
        <f>_xll.YahooQuote($A7,J$2)*F7</f>
        <v>4180686.9000000004</v>
      </c>
      <c r="K7" s="6" t="str">
        <f>_xll.YahooQuote($A7,K$2)</f>
        <v/>
      </c>
    </row>
    <row r="8" spans="1:11" x14ac:dyDescent="0.35">
      <c r="A8" t="s">
        <v>14</v>
      </c>
      <c r="B8" t="str">
        <f>_xll.YahooQuote($A8,B$2)</f>
        <v>EUR/USD</v>
      </c>
      <c r="C8" t="str">
        <f>_xll.YahooQuote($A8,C$2)</f>
        <v>CCY</v>
      </c>
      <c r="D8" t="str">
        <f>_xll.YahooQuote($A8,D$2)</f>
        <v>USD</v>
      </c>
      <c r="E8" t="str">
        <f>_xll.YahooQuote($A8,E$2)</f>
        <v>CURRENCY</v>
      </c>
      <c r="F8" s="13">
        <f>_xll.YahooQuote($A8,F$2)</f>
        <v>1.0870746</v>
      </c>
      <c r="G8" s="15">
        <f>_xll.YahooQuote($A8,G$2)</f>
        <v>1.0870746</v>
      </c>
      <c r="H8" s="15">
        <f>_xll.YahooQuote($A8,H$2)</f>
        <v>1.0864841000000001</v>
      </c>
      <c r="I8" s="5" t="str">
        <f>_xll.YahooQuote($A8,I$2)</f>
        <v/>
      </c>
      <c r="J8" s="5">
        <f>_xll.YahooQuote($A8,J$2)*F8</f>
        <v>0</v>
      </c>
      <c r="K8" s="6" t="str">
        <f>_xll.YahooQuote($A8,K$2)</f>
        <v/>
      </c>
    </row>
    <row r="9" spans="1:11" x14ac:dyDescent="0.35">
      <c r="B9" s="1"/>
      <c r="I9" s="5"/>
      <c r="J9" s="5"/>
      <c r="K9" s="6"/>
    </row>
    <row r="11" spans="1:11" x14ac:dyDescent="0.35">
      <c r="I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Shepherd</cp:lastModifiedBy>
  <dcterms:created xsi:type="dcterms:W3CDTF">2019-03-07T16:21:14Z</dcterms:created>
  <dcterms:modified xsi:type="dcterms:W3CDTF">2024-01-26T11:10:34Z</dcterms:modified>
</cp:coreProperties>
</file>