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ExcelDna\YahooXL\"/>
    </mc:Choice>
  </mc:AlternateContent>
  <xr:revisionPtr revIDLastSave="0" documentId="13_ncr:1_{DC388594-87A9-4C53-903B-7E820E37001D}" xr6:coauthVersionLast="41" xr6:coauthVersionMax="41" xr10:uidLastSave="{00000000-0000-0000-0000-000000000000}"/>
  <bookViews>
    <workbookView xWindow="5184" yWindow="7380" windowWidth="34560" windowHeight="10932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I9" i="2"/>
  <c r="L9" i="2"/>
  <c r="L13" i="2"/>
  <c r="I13" i="2"/>
  <c r="L17" i="2"/>
  <c r="I17" i="2"/>
  <c r="I8" i="2"/>
  <c r="L8" i="2"/>
  <c r="I7" i="2"/>
  <c r="L7" i="2"/>
  <c r="I16" i="2"/>
  <c r="L16" i="2"/>
  <c r="I15" i="2"/>
  <c r="L15" i="2"/>
  <c r="I5" i="2"/>
  <c r="L5" i="2"/>
  <c r="I4" i="2"/>
  <c r="L4" i="2"/>
  <c r="L6" i="2"/>
  <c r="I6" i="2"/>
  <c r="I12" i="2"/>
  <c r="L12" i="2"/>
  <c r="E10" i="2"/>
  <c r="G10" i="2"/>
  <c r="F10" i="2"/>
  <c r="L10" i="2"/>
  <c r="C10" i="2"/>
  <c r="D10" i="2"/>
  <c r="B10" i="2"/>
  <c r="H10" i="2"/>
  <c r="I10" i="2"/>
  <c r="I18" i="2"/>
  <c r="L18" i="2"/>
  <c r="L20" i="2"/>
  <c r="H20" i="2"/>
  <c r="D20" i="2"/>
  <c r="G20" i="2"/>
  <c r="C20" i="2"/>
  <c r="F20" i="2"/>
  <c r="B20" i="2"/>
  <c r="I20" i="2"/>
  <c r="E20" i="2"/>
  <c r="G24" i="2"/>
  <c r="G23" i="2"/>
  <c r="E2" i="2"/>
  <c r="G15" i="2"/>
  <c r="G13" i="2"/>
  <c r="D16" i="2"/>
  <c r="E12" i="2"/>
  <c r="E7" i="2"/>
  <c r="F9" i="2"/>
  <c r="H15" i="2"/>
  <c r="L2" i="2"/>
  <c r="H12" i="2"/>
  <c r="D6" i="2"/>
  <c r="E4" i="2"/>
  <c r="H6" i="2"/>
  <c r="E13" i="2"/>
  <c r="D9" i="2"/>
  <c r="E8" i="2"/>
  <c r="D18" i="2"/>
  <c r="D8" i="2"/>
  <c r="G25" i="2"/>
  <c r="D7" i="2"/>
  <c r="H9" i="2"/>
  <c r="H13" i="2"/>
  <c r="F7" i="2"/>
  <c r="G12" i="2"/>
  <c r="G16" i="2"/>
  <c r="B2" i="2"/>
  <c r="G17" i="2"/>
  <c r="D15" i="2"/>
  <c r="B6" i="2"/>
  <c r="C16" i="2"/>
  <c r="F12" i="2"/>
  <c r="D13" i="2"/>
  <c r="B8" i="2"/>
  <c r="F4" i="2"/>
  <c r="E6" i="2"/>
  <c r="D3" i="2"/>
  <c r="F18" i="2"/>
  <c r="F16" i="2"/>
  <c r="G7" i="2"/>
  <c r="H18" i="2"/>
  <c r="G2" i="2"/>
  <c r="C9" i="2"/>
  <c r="E3" i="2"/>
  <c r="B17" i="2"/>
  <c r="C3" i="2"/>
  <c r="C7" i="2"/>
  <c r="B15" i="2"/>
  <c r="H7" i="2"/>
  <c r="L3" i="2"/>
  <c r="B9" i="2"/>
  <c r="E16" i="2"/>
  <c r="F17" i="2"/>
  <c r="C13" i="2"/>
  <c r="C18" i="2"/>
  <c r="E18" i="2"/>
  <c r="C8" i="2"/>
  <c r="C17" i="2"/>
  <c r="G9" i="2"/>
  <c r="H17" i="2"/>
  <c r="B5" i="2"/>
  <c r="B13" i="2"/>
  <c r="H16" i="2"/>
  <c r="C5" i="2"/>
  <c r="B7" i="2"/>
  <c r="D12" i="2"/>
  <c r="H4" i="2"/>
  <c r="G26" i="2"/>
  <c r="E15" i="2"/>
  <c r="D17" i="2"/>
  <c r="F15" i="2"/>
  <c r="H3" i="2"/>
  <c r="F3" i="2"/>
  <c r="G22" i="2"/>
  <c r="C6" i="2"/>
  <c r="F6" i="2"/>
  <c r="F5" i="2"/>
  <c r="D5" i="2"/>
  <c r="G5" i="2"/>
  <c r="G3" i="2"/>
  <c r="C12" i="2"/>
  <c r="G18" i="2"/>
  <c r="B18" i="2"/>
  <c r="H8" i="2"/>
  <c r="C4" i="2"/>
  <c r="B3" i="2"/>
  <c r="C15" i="2"/>
  <c r="G4" i="2"/>
  <c r="F8" i="2"/>
  <c r="F13" i="2"/>
  <c r="B4" i="2"/>
  <c r="I3" i="2"/>
  <c r="F2" i="2"/>
  <c r="G8" i="2"/>
  <c r="E9" i="2"/>
  <c r="E5" i="2"/>
  <c r="E17" i="2"/>
  <c r="I2" i="2"/>
  <c r="D4" i="2"/>
  <c r="B12" i="2"/>
  <c r="B16" i="2"/>
  <c r="H2" i="2"/>
  <c r="H5" i="2"/>
  <c r="G6" i="2"/>
  <c r="A4" i="1" l="1"/>
  <c r="A5" i="1" s="1"/>
  <c r="A6" i="1" s="1"/>
  <c r="A7" i="1" s="1"/>
  <c r="A8" i="1" s="1"/>
  <c r="A9" i="1" s="1"/>
  <c r="B9" i="1"/>
  <c r="B8" i="1"/>
  <c r="B4" i="1"/>
  <c r="B3" i="1"/>
  <c r="B5" i="1"/>
  <c r="B7" i="1"/>
  <c r="B6" i="1"/>
  <c r="C15" i="1"/>
  <c r="C11" i="1"/>
  <c r="C12" i="1"/>
  <c r="C14" i="1"/>
  <c r="C33" i="1"/>
  <c r="C13" i="1"/>
  <c r="C44" i="1"/>
  <c r="J10" i="2"/>
  <c r="J20" i="2"/>
  <c r="C45" i="1"/>
  <c r="C64" i="1"/>
  <c r="C36" i="1"/>
  <c r="C25" i="1"/>
  <c r="C51" i="1"/>
  <c r="C29" i="1"/>
  <c r="C42" i="1"/>
  <c r="C22" i="1"/>
  <c r="J13" i="2"/>
  <c r="C30" i="1"/>
  <c r="C40" i="1"/>
  <c r="C55" i="1"/>
  <c r="C43" i="1"/>
  <c r="C34" i="1"/>
  <c r="C5" i="1"/>
  <c r="C7" i="1"/>
  <c r="C50" i="1"/>
  <c r="C6" i="1"/>
  <c r="C21" i="1"/>
  <c r="C61" i="1"/>
  <c r="C32" i="1"/>
  <c r="D2" i="2"/>
  <c r="C48" i="1"/>
  <c r="C24" i="1"/>
  <c r="C53" i="1"/>
  <c r="J15" i="2"/>
  <c r="C3" i="1"/>
  <c r="C31" i="1"/>
  <c r="C47" i="1"/>
  <c r="C62" i="1"/>
  <c r="C49" i="1"/>
  <c r="C37" i="1"/>
  <c r="C16" i="1"/>
  <c r="C54" i="1"/>
  <c r="C39" i="1"/>
  <c r="C56" i="1"/>
  <c r="C9" i="1"/>
  <c r="J16" i="2"/>
  <c r="C38" i="1"/>
  <c r="J9" i="2"/>
  <c r="C26" i="1"/>
  <c r="C57" i="1"/>
  <c r="C27" i="1"/>
  <c r="C10" i="1"/>
  <c r="C4" i="1"/>
  <c r="C67" i="1"/>
  <c r="C63" i="1"/>
  <c r="J4" i="2"/>
  <c r="C41" i="1"/>
  <c r="C35" i="1"/>
  <c r="C46" i="1"/>
  <c r="C19" i="1"/>
  <c r="C28" i="1"/>
  <c r="C2" i="2"/>
  <c r="C20" i="1"/>
  <c r="C66" i="1"/>
  <c r="C59" i="1"/>
  <c r="J17" i="2"/>
  <c r="C65" i="1"/>
  <c r="C17" i="1"/>
  <c r="J3" i="2"/>
  <c r="J2" i="2"/>
  <c r="J18" i="2"/>
  <c r="C8" i="1"/>
  <c r="J7" i="2"/>
  <c r="C18" i="1"/>
  <c r="J8" i="2"/>
  <c r="J12" i="2"/>
  <c r="J5" i="2"/>
  <c r="C52" i="1"/>
  <c r="C23" i="1"/>
  <c r="C58" i="1"/>
  <c r="C60" i="1"/>
  <c r="J6" i="2"/>
  <c r="K20" i="2" l="1"/>
  <c r="K2" i="2"/>
  <c r="K10" i="2"/>
  <c r="K9" i="2"/>
  <c r="K13" i="2"/>
  <c r="K18" i="2"/>
  <c r="K17" i="2"/>
  <c r="K8" i="2"/>
  <c r="K7" i="2"/>
  <c r="K16" i="2"/>
  <c r="K15" i="2"/>
  <c r="K5" i="2"/>
  <c r="K4" i="2"/>
  <c r="K6" i="2"/>
  <c r="K12" i="2"/>
  <c r="K3" i="2"/>
  <c r="A10" i="1"/>
  <c r="B10" i="1"/>
  <c r="A11" i="1" l="1"/>
  <c r="B11" i="1"/>
  <c r="A12" i="1" l="1"/>
  <c r="B12" i="1"/>
  <c r="A13" i="1" l="1"/>
  <c r="B13" i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</calcChain>
</file>

<file path=xl/sharedStrings.xml><?xml version="1.0" encoding="utf-8"?>
<sst xmlns="http://schemas.openxmlformats.org/spreadsheetml/2006/main" count="43" uniqueCount="37">
  <si>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</si>
  <si>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</si>
  <si>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</si>
  <si>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</si>
  <si>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</si>
  <si>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</si>
  <si>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</si>
  <si>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</si>
  <si>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</si>
  <si>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</si>
  <si>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days</t>
  </si>
  <si>
    <t>TrailingAnnualDividendYield</t>
  </si>
  <si>
    <t>Expense</t>
  </si>
  <si>
    <t>XIC.TO</t>
  </si>
  <si>
    <t>LongName</t>
  </si>
  <si>
    <t>XEF.TO</t>
  </si>
  <si>
    <t>HXT.TO</t>
  </si>
  <si>
    <t>XWD.TO</t>
  </si>
  <si>
    <t>XEM.TO</t>
  </si>
  <si>
    <t>VCN.TO</t>
  </si>
  <si>
    <t>VFV.TO</t>
  </si>
  <si>
    <t>XUU.TO</t>
  </si>
  <si>
    <t>XUS.TO</t>
  </si>
  <si>
    <t>VIU.TO</t>
  </si>
  <si>
    <t>VEE.TO</t>
  </si>
  <si>
    <t>HXS.TO</t>
  </si>
  <si>
    <t>XAW.TO</t>
  </si>
  <si>
    <t>hxt</t>
  </si>
  <si>
    <t>xiu</t>
  </si>
  <si>
    <t>vcn</t>
  </si>
  <si>
    <t>di tax</t>
  </si>
  <si>
    <t>yes</t>
  </si>
  <si>
    <t>no</t>
  </si>
  <si>
    <t>cg tax</t>
  </si>
  <si>
    <t>broad</t>
  </si>
  <si>
    <t>narrow</t>
  </si>
  <si>
    <t>defer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</si>
</sst>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70c6cc35abc4c0eb7b1a3e022c8a393">
      <tp>
        <v>-1</v>
        <stp/>
        <stp>7b64741d-5d55-4eae-a194-219d37b78270</stp>
        <tr r="C17" s="2"/>
      </tp>
    </main>
    <main first="rtdsrv.070c6cc35abc4c0eb7b1a3e022c8a393">
      <tp>
        <v>-1</v>
        <stp/>
        <stp>a26d56d8-44ae-440a-b2f3-6698927ec8f4</stp>
        <tr r="B8" s="2"/>
      </tp>
    </main>
    <main first="rtdsrv.070c6cc35abc4c0eb7b1a3e022c8a393">
      <tp>
        <v>-1</v>
        <stp/>
        <stp>ab26f512-3ebb-47b7-b3af-2a332a21394a</stp>
        <tr r="D6" s="2"/>
      </tp>
      <tp>
        <v>-1</v>
        <stp/>
        <stp>2f61e107-86f4-4a27-b033-ffe3b63d007b</stp>
        <tr r="H3" s="2"/>
      </tp>
      <tp>
        <v>-1</v>
        <stp/>
        <stp>1df9098b-6c02-4a2b-867a-c77dd393c140</stp>
        <tr r="J9" s="2"/>
      </tp>
    </main>
    <main first="rtdsrv.070c6cc35abc4c0eb7b1a3e022c8a393">
      <tp>
        <v>-1</v>
        <stp/>
        <stp>2ce2596b-3814-453c-9b48-2c8d5bd3456e</stp>
        <tr r="B5" s="2"/>
      </tp>
    </main>
    <main first="rtdsrv.070c6cc35abc4c0eb7b1a3e022c8a393">
      <tp>
        <v>-1</v>
        <stp/>
        <stp>a4ea8a46-5f85-4ea7-81f5-bdfd4f19e9f4</stp>
        <tr r="J3" s="2"/>
      </tp>
      <tp>
        <v>-1</v>
        <stp/>
        <stp>986e1d5c-c970-44db-a73e-b6c6532c2a84</stp>
        <tr r="C6" s="2"/>
      </tp>
      <tp>
        <v>-1</v>
        <stp/>
        <stp>288f28c1-f7b0-44fa-8e05-89afcb758fd2</stp>
        <tr r="F3" s="2"/>
      </tp>
      <tp>
        <v>-1</v>
        <stp/>
        <stp>1fdc4de1-759e-452c-ac65-b888c4658fdc</stp>
        <tr r="D12" s="2"/>
      </tp>
    </main>
    <main first="rtdsrv.070c6cc35abc4c0eb7b1a3e022c8a393">
      <tp>
        <v>-1</v>
        <stp/>
        <stp>6bbdf306-d2f3-482b-9edd-7e0af8ad1d74</stp>
        <tr r="G15" s="2"/>
      </tp>
    </main>
    <main first="rtdsrv.070c6cc35abc4c0eb7b1a3e022c8a393">
      <tp>
        <v>-1</v>
        <stp/>
        <stp>c7d0f011-ad27-4d3b-a26e-ec0988e89cf1</stp>
        <tr r="C17" s="1"/>
      </tp>
    </main>
    <main first="rtdsrv.070c6cc35abc4c0eb7b1a3e022c8a393">
      <tp>
        <v>-1</v>
        <stp/>
        <stp>10341e18-5e9a-4a59-8019-bc17e2c0c0fd</stp>
        <tr r="C51" s="1"/>
      </tp>
    </main>
    <main first="rtdsrv.070c6cc35abc4c0eb7b1a3e022c8a393">
      <tp>
        <v>-1</v>
        <stp/>
        <stp>058b6033-c136-495a-be03-55461917e2da</stp>
        <tr r="C40" s="1"/>
      </tp>
      <tp>
        <v>-1</v>
        <stp/>
        <stp>7b874c98-11a3-4037-b139-8291d6a6c98a</stp>
        <tr r="H15" s="2"/>
      </tp>
    </main>
    <main first="rtdsrv.070c6cc35abc4c0eb7b1a3e022c8a393">
      <tp>
        <v>-1</v>
        <stp/>
        <stp>ee8d04c3-efcf-4b8f-b8e2-def9abfa281e</stp>
        <tr r="B18" s="2"/>
      </tp>
    </main>
    <main first="rtdsrv.070c6cc35abc4c0eb7b1a3e022c8a393">
      <tp>
        <v>-1</v>
        <stp/>
        <stp>316bae4e-d241-4fe2-8dd6-2937b5c53b55</stp>
        <tr r="C19" s="1"/>
      </tp>
      <tp>
        <v>-1</v>
        <stp/>
        <stp>3335bec9-fac0-4e0f-aab7-c519785041bf</stp>
        <tr r="J17" s="2"/>
      </tp>
      <tp>
        <v>-1</v>
        <stp/>
        <stp>654877b9-0172-4ff9-aa23-38cb806ea9a3</stp>
        <tr r="C47" s="1"/>
      </tp>
    </main>
    <main first="rtdsrv.070c6cc35abc4c0eb7b1a3e022c8a393">
      <tp>
        <v>-1</v>
        <stp/>
        <stp>e60a027d-d1d3-4878-8cd2-b0873ffd8eba</stp>
        <tr r="C55" s="1"/>
      </tp>
      <tp>
        <v>-1</v>
        <stp/>
        <stp>5771f8d5-8a9b-4048-bdfb-fc54a0d1f580</stp>
        <tr r="C3" s="1"/>
        <tr r="H2" s="2"/>
      </tp>
    </main>
    <main first="rtdsrv.070c6cc35abc4c0eb7b1a3e022c8a393">
      <tp>
        <v>-1</v>
        <stp/>
        <stp>af1e6157-0439-414a-97eb-187f96689bc5</stp>
        <tr r="C66" s="1"/>
      </tp>
    </main>
    <main first="rtdsrv.070c6cc35abc4c0eb7b1a3e022c8a393">
      <tp>
        <v>-1</v>
        <stp/>
        <stp>f1b1d952-a0b8-4077-ab59-65950d952504</stp>
        <tr r="J4" s="2"/>
      </tp>
      <tp>
        <v>-1</v>
        <stp/>
        <stp>9d49620f-5b10-4993-9285-323947b40ba9</stp>
        <tr r="C63" s="1"/>
        <tr r="L2" s="2"/>
      </tp>
      <tp>
        <v>-1</v>
        <stp/>
        <stp>e156d52f-5c4b-4f08-baad-74ce9f3a4535</stp>
        <tr r="H13" s="2"/>
      </tp>
      <tp>
        <v>-1</v>
        <stp/>
        <stp>407bbe8b-48c0-4f3d-8787-479a928c37e4</stp>
        <tr r="B15" s="2"/>
      </tp>
    </main>
    <main first="rtdsrv.070c6cc35abc4c0eb7b1a3e022c8a393">
      <tp>
        <v>-1</v>
        <stp/>
        <stp>6cfd1c4b-c552-43b8-bd43-e0c30bb99380</stp>
        <tr r="B12" s="2"/>
      </tp>
      <tp>
        <v>-1</v>
        <stp/>
        <stp>e0b7788c-ebed-46b5-b8d7-3a9871a52b5a</stp>
        <tr r="F4" s="2"/>
      </tp>
      <tp>
        <v>-1</v>
        <stp/>
        <stp>733f6831-ac70-4cfa-a81b-8092a1d816ee</stp>
        <tr r="C53" s="1"/>
      </tp>
    </main>
    <main first="rtdsrv.070c6cc35abc4c0eb7b1a3e022c8a393">
      <tp>
        <v>-1</v>
        <stp/>
        <stp>26825474-a11a-402f-b23b-3850e2ca814a</stp>
        <tr r="C4" s="1"/>
      </tp>
    </main>
    <main first="rtdsrv.070c6cc35abc4c0eb7b1a3e022c8a393">
      <tp>
        <v>-1</v>
        <stp/>
        <stp>36a1599b-61dd-4745-a672-6e329cbf408f</stp>
        <tr r="C50" s="1"/>
      </tp>
      <tp>
        <v>-1</v>
        <stp/>
        <stp>a65624ca-2b81-48d8-ba08-52dc16ca018f</stp>
        <tr r="H17" s="2"/>
      </tp>
    </main>
    <main first="rtdsrv.070c6cc35abc4c0eb7b1a3e022c8a393">
      <tp>
        <v>-1</v>
        <stp/>
        <stp>2e5e9fed-033d-4426-8c9f-d1a35d715d16</stp>
        <tr r="F7" s="2"/>
      </tp>
    </main>
    <main first="rtdsrv.070c6cc35abc4c0eb7b1a3e022c8a393">
      <tp>
        <v>-1</v>
        <stp/>
        <stp>f4f6fda9-82ad-412a-a405-84077038e187</stp>
        <tr r="C21" s="1"/>
      </tp>
      <tp>
        <v>-1</v>
        <stp/>
        <stp>a08d5bd0-3f56-4cfd-bf82-e125d7fc07c7</stp>
        <tr r="F8" s="2"/>
      </tp>
    </main>
    <main first="rtdsrv.070c6cc35abc4c0eb7b1a3e022c8a393">
      <tp>
        <v>-1</v>
        <stp/>
        <stp>5a446f77-1f30-4d28-bf19-cad36ef8f795</stp>
        <tr r="J18" s="2"/>
      </tp>
      <tp>
        <v>-1</v>
        <stp/>
        <stp>583f4549-9a28-469f-947c-2e0fe5e7d956</stp>
        <tr r="C23" s="1"/>
      </tp>
    </main>
    <main first="rtdsrv.070c6cc35abc4c0eb7b1a3e022c8a393">
      <tp>
        <v>-1</v>
        <stp/>
        <stp>c177461b-dccd-4263-ab3e-b750939bfd35</stp>
        <tr r="C49" s="1"/>
      </tp>
      <tp>
        <v>-1</v>
        <stp/>
        <stp>cc589e4c-6f69-452d-ace7-cd318fac7041</stp>
        <tr r="D5" s="2"/>
      </tp>
      <tp>
        <v>-1</v>
        <stp/>
        <stp>5440a5a4-9069-4160-8101-734119a8415d</stp>
        <tr r="H6" s="2"/>
      </tp>
    </main>
    <main first="rtdsrv.070c6cc35abc4c0eb7b1a3e022c8a393">
      <tp>
        <v>-1</v>
        <stp/>
        <stp>31a3cb16-bac7-4932-a6c4-b51ef5835cb2</stp>
        <tr r="B7" s="2"/>
      </tp>
      <tp>
        <v>-1</v>
        <stp/>
        <stp>0f275f62-16c9-464f-8103-53bc51b70fa5</stp>
        <tr r="F17" s="2"/>
      </tp>
      <tp>
        <v>-1</v>
        <stp/>
        <stp>b4ab55aa-34a8-4e1e-82f2-907de062b2c5</stp>
        <tr r="D7" s="2"/>
      </tp>
      <tp>
        <v>-1</v>
        <stp/>
        <stp>c3ad6168-30be-4390-82bd-3632f0f93f30</stp>
        <tr r="C52" s="1"/>
      </tp>
    </main>
    <main first="rtdsrv.070c6cc35abc4c0eb7b1a3e022c8a393">
      <tp>
        <v>-1</v>
        <stp/>
        <stp>bea75e2b-866f-47d9-9ef7-97169078abe5</stp>
        <tr r="E12" s="2"/>
      </tp>
      <tp>
        <v>-1</v>
        <stp/>
        <stp>d1870c9a-1704-461c-b82d-a54b4a506dbf</stp>
        <tr r="E18" s="2"/>
      </tp>
    </main>
    <main first="rtdsrv.070c6cc35abc4c0eb7b1a3e022c8a393">
      <tp>
        <v>-1</v>
        <stp/>
        <stp>bafed2ec-90cd-49b8-afdb-30342354d79e</stp>
        <tr r="J13" s="2"/>
      </tp>
      <tp>
        <v>-1</v>
        <stp/>
        <stp>b3ba1028-c74e-4d2d-83bf-056ed4a2ae8f</stp>
        <tr r="G17" s="2"/>
      </tp>
      <tp>
        <v>-1</v>
        <stp/>
        <stp>d3c9b4d6-b930-4d41-8771-3a23407710e6</stp>
        <tr r="C45" s="1"/>
        <tr r="E2" s="2"/>
      </tp>
      <tp>
        <v>-1</v>
        <stp/>
        <stp>d833c50f-b5b3-4772-bc43-2be24981a04d</stp>
        <tr r="H16" s="2"/>
      </tp>
      <tp>
        <v>-1</v>
        <stp/>
        <stp>2aaf3101-a1f2-40f5-810c-8bc98f8b3297</stp>
        <tr r="G22" s="2"/>
      </tp>
      <tp>
        <v>-1</v>
        <stp/>
        <stp>d36106bd-b18a-48e0-8840-bc23c4b7c6b6</stp>
        <tr r="G9" s="2"/>
      </tp>
      <tp>
        <v>-1</v>
        <stp/>
        <stp>bbae31cf-07a9-4933-abc9-89dd1918d2b0</stp>
        <tr r="C39" s="1"/>
        <tr r="I2" s="2"/>
      </tp>
    </main>
    <main first="rtdsrv.070c6cc35abc4c0eb7b1a3e022c8a393">
      <tp>
        <v>-1</v>
        <stp/>
        <stp>7bf21099-1956-4b54-8366-f42d5178aedd</stp>
        <tr r="C16" s="1"/>
      </tp>
    </main>
    <main first="rtdsrv.070c6cc35abc4c0eb7b1a3e022c8a393">
      <tp>
        <v>-1</v>
        <stp/>
        <stp>56c76592-ad4c-40ec-b25c-3eb43eed4589</stp>
        <tr r="C24" s="1"/>
      </tp>
      <tp>
        <v>-1</v>
        <stp/>
        <stp>1da7e16f-6e2c-4dc2-b5de-ff07b3a2faed</stp>
        <tr r="C26" s="1"/>
      </tp>
      <tp>
        <v>-1</v>
        <stp/>
        <stp>37e7c188-a854-4452-8f86-2fc122ea982b</stp>
        <tr r="C62" s="1"/>
      </tp>
      <tp>
        <v>-1</v>
        <stp/>
        <stp>7faf220d-e5e2-4d8e-8625-f2d1fe55c0ec</stp>
        <tr r="C58" s="1"/>
      </tp>
    </main>
    <main first="rtdsrv.070c6cc35abc4c0eb7b1a3e022c8a393">
      <tp>
        <v>-1</v>
        <stp/>
        <stp>06a572db-515b-447e-8ec1-9c33f64ffbaf</stp>
        <tr r="J16" s="2"/>
      </tp>
      <tp>
        <v>-1</v>
        <stp/>
        <stp>5e72019b-0be7-4359-a1ca-d9f2ef340a82</stp>
        <tr r="G18" s="2"/>
      </tp>
    </main>
    <main first="rtdsrv.070c6cc35abc4c0eb7b1a3e022c8a393">
      <tp>
        <v>-1</v>
        <stp/>
        <stp>17666731-4200-43f9-8266-740a67f7e805</stp>
        <tr r="E13" s="2"/>
      </tp>
    </main>
    <main first="rtdsrv.070c6cc35abc4c0eb7b1a3e022c8a393">
      <tp>
        <v>-1</v>
        <stp/>
        <stp>f0587aa4-f360-4827-8ef8-b05a2a66d0bc</stp>
        <tr r="C7" s="2"/>
      </tp>
      <tp>
        <v>-1</v>
        <stp/>
        <stp>aa6eb1dc-ad9e-4e8c-ac42-9c903464f66a</stp>
        <tr r="D13" s="2"/>
      </tp>
    </main>
    <main first="rtdsrv.070c6cc35abc4c0eb7b1a3e022c8a393">
      <tp>
        <v>-1</v>
        <stp/>
        <stp>dc742ba3-88c8-4cb8-a25b-86313d9eaa75</stp>
        <tr r="C3" s="2"/>
      </tp>
    </main>
    <main first="rtdsrv.070c6cc35abc4c0eb7b1a3e022c8a393">
      <tp>
        <v>-1</v>
        <stp/>
        <stp>c1aa7375-c076-4ba4-825a-c7321deb74eb</stp>
        <tr r="C54" s="1"/>
        <tr r="F2" s="2"/>
      </tp>
    </main>
    <main first="rtdsrv.070c6cc35abc4c0eb7b1a3e022c8a393">
      <tp>
        <v>-1</v>
        <stp/>
        <stp>efd40fbc-7f79-49ee-91e8-b1d753f9124c</stp>
        <tr r="D16" s="2"/>
      </tp>
    </main>
    <main first="rtdsrv.070c6cc35abc4c0eb7b1a3e022c8a393">
      <tp>
        <v>-1</v>
        <stp/>
        <stp>727c6df1-72dd-442b-a57d-2c3bf2b1fb2b</stp>
        <tr r="G3" s="2"/>
      </tp>
    </main>
    <main first="rtdsrv.070c6cc35abc4c0eb7b1a3e022c8a393">
      <tp>
        <v>-1</v>
        <stp/>
        <stp>832b4024-44f8-42a2-8ae5-31601c52b482</stp>
        <tr r="E7" s="2"/>
      </tp>
    </main>
    <main first="rtdsrv.070c6cc35abc4c0eb7b1a3e022c8a393">
      <tp>
        <v>-1</v>
        <stp/>
        <stp>4ec9cb00-b998-4b65-8816-473d665f6ffc</stp>
        <tr r="F9" s="2"/>
      </tp>
    </main>
    <main first="rtdsrv.070c6cc35abc4c0eb7b1a3e022c8a393">
      <tp>
        <v>-1</v>
        <stp/>
        <stp>b5e5f37e-cce1-4dcd-b4ec-7cc44eeb2de0</stp>
        <tr r="C28" s="1"/>
      </tp>
      <tp>
        <v>-1</v>
        <stp/>
        <stp>65447e69-fe6f-4ba3-b005-6645d1c78421</stp>
        <tr r="L3" s="2"/>
      </tp>
    </main>
    <main first="rtdsrv.070c6cc35abc4c0eb7b1a3e022c8a393">
      <tp>
        <v>-1</v>
        <stp/>
        <stp>afbfc577-7cc5-46ac-8ed6-21f30a6e85db</stp>
        <tr r="C7" s="1"/>
        <tr r="G2" s="2"/>
      </tp>
    </main>
    <main first="rtdsrv.070c6cc35abc4c0eb7b1a3e022c8a393">
      <tp>
        <v>-1</v>
        <stp/>
        <stp>e0eb8ffa-7a44-447e-93e6-e33bbf888270</stp>
        <tr r="C41" s="1"/>
      </tp>
    </main>
    <main first="rtdsrv.070c6cc35abc4c0eb7b1a3e022c8a393">
      <tp>
        <v>-1</v>
        <stp/>
        <stp>13bfe110-8180-4903-9f91-8a030b31c571</stp>
        <tr r="C16" s="2"/>
      </tp>
    </main>
    <main first="rtdsrv.070c6cc35abc4c0eb7b1a3e022c8a393">
      <tp>
        <v>-1</v>
        <stp/>
        <stp>e2efb3a7-0ccc-4377-9fd9-01db62288d22</stp>
        <tr r="H18" s="2"/>
      </tp>
      <tp>
        <v>-1</v>
        <stp/>
        <stp>7fee824f-80ad-409e-ae39-11ebc8045614</stp>
        <tr r="F12" s="2"/>
      </tp>
    </main>
    <main first="rtdsrv.070c6cc35abc4c0eb7b1a3e022c8a393">
      <tp>
        <v>-1</v>
        <stp/>
        <stp>d4a61b07-e3f9-43ce-a9e7-bbad47358c45</stp>
        <tr r="E4" s="2"/>
      </tp>
      <tp>
        <v>-1</v>
        <stp/>
        <stp>0fd18640-9d5b-4845-8167-58c61eaba225</stp>
        <tr r="C64" s="1"/>
      </tp>
      <tp>
        <v>-1</v>
        <stp/>
        <stp>cb8e8cb0-3c2e-4b65-977e-6b55fc51b473</stp>
        <tr r="C15" s="2"/>
      </tp>
    </main>
    <main first="rtdsrv.070c6cc35abc4c0eb7b1a3e022c8a393">
      <tp>
        <v>-1</v>
        <stp/>
        <stp>0b92668e-05f4-4307-9103-1e6e70613296</stp>
        <tr r="C29" s="1"/>
      </tp>
    </main>
    <main first="rtdsrv.070c6cc35abc4c0eb7b1a3e022c8a393">
      <tp>
        <v>-1</v>
        <stp/>
        <stp>5a84522e-23bb-4870-99a7-16c5a282a072</stp>
        <tr r="G4" s="2"/>
      </tp>
      <tp>
        <v>-1</v>
        <stp/>
        <stp>26f2e150-6e9a-41f0-ac61-c2dcc7296603</stp>
        <tr r="C27" s="1"/>
      </tp>
    </main>
    <main first="rtdsrv.070c6cc35abc4c0eb7b1a3e022c8a393">
      <tp>
        <v>-1</v>
        <stp/>
        <stp>db325118-ae73-4c31-8dc0-18afde400f96</stp>
        <tr r="E17" s="2"/>
      </tp>
      <tp>
        <v>-1</v>
        <stp/>
        <stp>82bf98fc-b917-4c10-8ee9-f59405051f1a</stp>
        <tr r="B4" s="2"/>
      </tp>
    </main>
    <main first="rtdsrv.070c6cc35abc4c0eb7b1a3e022c8a393">
      <tp>
        <v>-1</v>
        <stp/>
        <stp>a58e08f8-d3f3-4fd3-85b4-88e4bb29e994</stp>
        <tr r="C42" s="1"/>
      </tp>
    </main>
    <main first="rtdsrv.070c6cc35abc4c0eb7b1a3e022c8a393">
      <tp>
        <v>-1</v>
        <stp/>
        <stp>ddcd52e7-d47d-4e5f-9854-964eb9bdf545</stp>
        <tr r="C18" s="2"/>
      </tp>
      <tp>
        <v>-1</v>
        <stp/>
        <stp>190999e4-77fe-4bfb-9480-f6aeb516148c</stp>
        <tr r="D3" s="2"/>
      </tp>
    </main>
    <main first="rtdsrv.070c6cc35abc4c0eb7b1a3e022c8a393">
      <tp>
        <v>-1</v>
        <stp/>
        <stp>b45e0b76-05ad-403f-8892-283d2b3a5944</stp>
        <tr r="F6" s="2"/>
      </tp>
      <tp>
        <v>-1</v>
        <stp/>
        <stp>2e13e826-f80f-4096-9ed1-3d352f4bc18a</stp>
        <tr r="C8" s="2"/>
      </tp>
    </main>
    <main first="rtdsrv.070c6cc35abc4c0eb7b1a3e022c8a393">
      <tp>
        <v>-1</v>
        <stp/>
        <stp>b5b7580d-3d9c-4d74-b8e5-2c830f28436f</stp>
        <tr r="J5" s="2"/>
      </tp>
    </main>
    <main first="rtdsrv.070c6cc35abc4c0eb7b1a3e022c8a393">
      <tp>
        <v>-1</v>
        <stp/>
        <stp>e6a95ba6-9261-430e-897d-1a5605b64253</stp>
        <tr r="H4" s="2"/>
      </tp>
      <tp>
        <v>-1</v>
        <stp/>
        <stp>2e4d224c-a81f-4d18-b626-04c1dd5c952c</stp>
        <tr r="C57" s="1"/>
      </tp>
    </main>
    <main first="rtdsrv.070c6cc35abc4c0eb7b1a3e022c8a393">
      <tp>
        <v>-1</v>
        <stp/>
        <stp>c98d7fed-1a8a-445f-994a-6dcc4cdd4ccc</stp>
        <tr r="D17" s="2"/>
      </tp>
      <tp>
        <v>-1</v>
        <stp/>
        <stp>2dc7fd39-9973-4543-84de-f5c2070d64fc</stp>
        <tr r="D4" s="2"/>
      </tp>
    </main>
    <main first="rtdsrv.070c6cc35abc4c0eb7b1a3e022c8a393">
      <tp>
        <v>-1</v>
        <stp/>
        <stp>674ae1bf-69b9-4e68-a2b9-b83e120268e7</stp>
        <tr r="F15" s="2"/>
      </tp>
    </main>
    <main first="rtdsrv.070c6cc35abc4c0eb7b1a3e022c8a393">
      <tp>
        <v>-1</v>
        <stp/>
        <stp>1742b5fb-76b2-4025-82f1-dd3ba93f5c7a</stp>
        <tr r="B6" s="2"/>
      </tp>
      <tp>
        <v>-1</v>
        <stp/>
        <stp>fff46dea-2d73-4198-b9d4-24c141e08179</stp>
        <tr r="C60" s="1"/>
      </tp>
      <tp>
        <v>-1</v>
        <stp/>
        <stp>f80a766e-a519-40b5-bd55-465323dba274</stp>
        <tr r="F18" s="2"/>
      </tp>
      <tp>
        <v>-1</v>
        <stp/>
        <stp>05279a81-1246-4c2d-bdc2-b458768958b5</stp>
        <tr r="E9" s="2"/>
      </tp>
    </main>
    <main first="rtdsrv.070c6cc35abc4c0eb7b1a3e022c8a393">
      <tp>
        <v>-1</v>
        <stp/>
        <stp>34d3953d-cbb0-4372-a125-556308fa30b0</stp>
        <tr r="C9" s="1"/>
      </tp>
      <tp>
        <v>-1</v>
        <stp/>
        <stp>8756c3f0-347b-41f4-87ad-c0be287f85e8</stp>
        <tr r="F5" s="2"/>
      </tp>
      <tp>
        <v>-1</v>
        <stp/>
        <stp>7ce8b417-2601-4100-93b4-2c128209c9a5</stp>
        <tr r="C67" s="1"/>
      </tp>
    </main>
    <main first="rtdsrv.070c6cc35abc4c0eb7b1a3e022c8a393">
      <tp>
        <v>-1</v>
        <stp/>
        <stp>1600b42f-0f2e-42ce-9baa-3d06a8d415fd</stp>
        <tr r="E6" s="2"/>
      </tp>
      <tp>
        <v>-1</v>
        <stp/>
        <stp>f19c00fd-a55e-46da-9b0e-10a55f93088d</stp>
        <tr r="C32" s="1"/>
      </tp>
      <tp>
        <v>-1</v>
        <stp/>
        <stp>d5d18016-746a-487c-bd9e-ed792fe3057f</stp>
        <tr r="C38" s="1"/>
      </tp>
      <tp>
        <v>-1</v>
        <stp/>
        <stp>6dff1e2d-4142-4498-b1eb-f15f1427a2ff</stp>
        <tr r="C48" s="1"/>
      </tp>
      <tp>
        <v>-1</v>
        <stp/>
        <stp>ae97ed79-e005-4d02-ad88-a376df5d8dcf</stp>
        <tr r="E5" s="2"/>
      </tp>
    </main>
    <main first="rtdsrv.070c6cc35abc4c0eb7b1a3e022c8a393">
      <tp>
        <v>-1</v>
        <stp/>
        <stp>8ff8ff09-98fe-40c4-a062-8154064eebb6</stp>
        <tr r="C30" s="1"/>
      </tp>
    </main>
    <main first="rtdsrv.070c6cc35abc4c0eb7b1a3e022c8a393">
      <tp>
        <v>-1</v>
        <stp/>
        <stp>f0ea1d38-bd00-4d44-b108-f0217d869854</stp>
        <tr r="H12" s="2"/>
      </tp>
    </main>
    <main first="rtdsrv.070c6cc35abc4c0eb7b1a3e022c8a393">
      <tp>
        <v>-1</v>
        <stp/>
        <stp>244e979a-0e00-4ebc-ac9d-fb957c97a6d8</stp>
        <tr r="D8" s="2"/>
      </tp>
      <tp>
        <v>-1</v>
        <stp/>
        <stp>e0909c3c-2730-4938-8c24-25abed632d13</stp>
        <tr r="D9" s="2"/>
      </tp>
      <tp>
        <v>-1</v>
        <stp/>
        <stp>1ceeb3b7-51ea-4cc5-851b-67f7b92b11f9</stp>
        <tr r="C4" s="2"/>
      </tp>
      <tp>
        <v>-1</v>
        <stp/>
        <stp>be65564f-3f60-4706-b77a-bc6f39b3ce44</stp>
        <tr r="C5" s="2"/>
      </tp>
    </main>
    <main first="rtdsrv.070c6cc35abc4c0eb7b1a3e022c8a393">
      <tp>
        <v>-1</v>
        <stp/>
        <stp>78d56f44-d638-49f2-8875-7fe88073d49e</stp>
        <tr r="B9" s="2"/>
      </tp>
      <tp>
        <v>-1</v>
        <stp/>
        <stp>3c5da981-b3ff-406c-9ab2-3000a6597b0d</stp>
        <tr r="D18" s="2"/>
      </tp>
      <tp>
        <v>-1</v>
        <stp/>
        <stp>dd911874-8a85-4188-af3d-861d77b5d3f8</stp>
        <tr r="C59" s="1"/>
      </tp>
    </main>
    <main first="rtdsrv.070c6cc35abc4c0eb7b1a3e022c8a393">
      <tp>
        <v>-1</v>
        <stp/>
        <stp>a6700ae1-9b8d-4c73-bce8-e4a3431c5b60</stp>
        <tr r="J6" s="2"/>
      </tp>
      <tp>
        <v>-1</v>
        <stp/>
        <stp>a01fc054-7afb-408e-b489-d22631c744cb</stp>
        <tr r="G6" s="2"/>
      </tp>
      <tp>
        <v>-1</v>
        <stp/>
        <stp>e0e5abe9-6bc5-4f18-ac4b-1c562a1ad7c5</stp>
        <tr r="H7" s="2"/>
      </tp>
      <tp>
        <v>-1</v>
        <stp/>
        <stp>f74b2cf8-b4ae-4d90-97e5-0479584b7252</stp>
        <tr r="C34" s="1"/>
      </tp>
    </main>
    <main first="rtdsrv.070c6cc35abc4c0eb7b1a3e022c8a393">
      <tp>
        <v>-1</v>
        <stp/>
        <stp>ba4e8c9a-7727-4ed8-b534-7c49c91a289a</stp>
        <tr r="C9" s="2"/>
      </tp>
      <tp>
        <v>-1</v>
        <stp/>
        <stp>df77cc7a-73c8-4de9-b3ef-e08e7fd84d80</stp>
        <tr r="H8" s="2"/>
      </tp>
      <tp>
        <v>-1</v>
        <stp/>
        <stp>9e9bb92d-f6d5-4cd9-91bd-48ce1d98fa55</stp>
        <tr r="C35" s="1"/>
      </tp>
      <tp>
        <v>-1</v>
        <stp/>
        <stp>b7779844-548c-4c72-9e10-6f34a4464774</stp>
        <tr r="C65" s="1"/>
      </tp>
      <tp>
        <v>-1</v>
        <stp/>
        <stp>7a6a93bf-7da4-4439-9b8f-f0f899b801f5</stp>
        <tr r="G8" s="2"/>
      </tp>
      <tp>
        <v>-1</v>
        <stp/>
        <stp>cdeef8b3-a5f6-4836-b1e6-4bfa4f3fb6de</stp>
        <tr r="C22" s="1"/>
      </tp>
      <tp>
        <v>-1</v>
        <stp/>
        <stp>8345e863-db05-4362-9f40-5293774f8024</stp>
        <tr r="C8" s="1"/>
      </tp>
      <tp>
        <v>-1</v>
        <stp/>
        <stp>89e36ee5-3036-45a5-bfea-40559b17b129</stp>
        <tr r="G25" s="2"/>
      </tp>
      <tp>
        <v>-1</v>
        <stp/>
        <stp>e2c4b3b4-500c-4774-81b9-66c2d1a64615</stp>
        <tr r="D15" s="2"/>
      </tp>
    </main>
    <main first="rtdsrv.070c6cc35abc4c0eb7b1a3e022c8a393">
      <tp>
        <v>-1</v>
        <stp/>
        <stp>a7809c11-238a-4d22-8899-c83b6c49ee6b</stp>
        <tr r="J7" s="2"/>
      </tp>
    </main>
    <main first="rtdsrv.070c6cc35abc4c0eb7b1a3e022c8a393">
      <tp>
        <v>-1</v>
        <stp/>
        <stp>7fcf6196-e10f-4dae-9e89-3992acc73fbe</stp>
        <tr r="B17" s="2"/>
      </tp>
      <tp>
        <v>-1</v>
        <stp/>
        <stp>667d7669-b814-4f91-ac68-91589aee9f8d</stp>
        <tr r="G13" s="2"/>
      </tp>
    </main>
    <main first="rtdsrv.070c6cc35abc4c0eb7b1a3e022c8a393">
      <tp>
        <v>-1</v>
        <stp/>
        <stp>c79c5c66-f2f2-4cc2-aae8-118465c8e221</stp>
        <tr r="H5" s="2"/>
      </tp>
      <tp>
        <v>-1</v>
        <stp/>
        <stp>c097dd4b-6341-4551-ab7b-71ffa32f55d4</stp>
        <tr r="J2" s="2"/>
        <tr r="C56" s="1"/>
      </tp>
    </main>
    <main first="rtdsrv.070c6cc35abc4c0eb7b1a3e022c8a393">
      <tp>
        <v>-1</v>
        <stp/>
        <stp>77900abf-2c45-49db-8a32-e7ebaa8921de</stp>
        <tr r="C5" s="1"/>
      </tp>
    </main>
    <main first="rtdsrv.070c6cc35abc4c0eb7b1a3e022c8a393">
      <tp>
        <v>-1</v>
        <stp/>
        <stp>df0a7373-16ca-4cf7-96a7-6871aa45d913</stp>
        <tr r="I3" s="2"/>
      </tp>
    </main>
    <main first="rtdsrv.070c6cc35abc4c0eb7b1a3e022c8a393">
      <tp>
        <v>-1</v>
        <stp/>
        <stp>6cb962c2-8d6f-4e45-ab0d-47aa414ca84d</stp>
        <tr r="B13" s="2"/>
      </tp>
      <tp>
        <v>-1</v>
        <stp/>
        <stp>330e920d-559d-4eff-9dd7-fe3bb93138c3</stp>
        <tr r="C37" s="1"/>
        <tr r="B2" s="2"/>
      </tp>
    </main>
    <main first="rtdsrv.070c6cc35abc4c0eb7b1a3e022c8a393">
      <tp>
        <v>-1</v>
        <stp/>
        <stp>ac235a04-d85d-4747-b309-d2d993c83181</stp>
        <tr r="C10" s="1"/>
        <tr r="D2" s="2"/>
      </tp>
    </main>
    <main first="rtdsrv.070c6cc35abc4c0eb7b1a3e022c8a393">
      <tp>
        <v>-1</v>
        <stp/>
        <stp>17bb045b-65c1-422e-a251-074cbec38f1c</stp>
        <tr r="C20" s="1"/>
      </tp>
    </main>
    <main first="rtdsrv.070c6cc35abc4c0eb7b1a3e022c8a393">
      <tp>
        <v>-1</v>
        <stp/>
        <stp>8a678a01-c80d-495c-8ea0-0afe9e7da44a</stp>
        <tr r="F16" s="2"/>
      </tp>
    </main>
    <main first="rtdsrv.070c6cc35abc4c0eb7b1a3e022c8a393">
      <tp>
        <v>-1</v>
        <stp/>
        <stp>8fcb0ca8-32d6-4cbc-8554-6251d4a23724</stp>
        <tr r="E8" s="2"/>
      </tp>
      <tp>
        <v>-1</v>
        <stp/>
        <stp>a8f99e4c-0e36-45f3-b10c-027809bb14ec</stp>
        <tr r="G26" s="2"/>
      </tp>
      <tp>
        <v>-1</v>
        <stp/>
        <stp>b313ef77-8af6-4831-a6c6-69673fe7308c</stp>
        <tr r="C18" s="1"/>
        <tr r="C2" s="2"/>
      </tp>
    </main>
    <main first="rtdsrv.070c6cc35abc4c0eb7b1a3e022c8a393">
      <tp>
        <v>-1</v>
        <stp/>
        <stp>f551c053-8412-44fe-9697-c04dc9761886</stp>
        <tr r="B16" s="2"/>
      </tp>
    </main>
    <main first="rtdsrv.070c6cc35abc4c0eb7b1a3e022c8a393">
      <tp>
        <v>-1</v>
        <stp/>
        <stp>b0f56621-a00c-4307-b9e5-26bc16c70ea7</stp>
        <tr r="G16" s="2"/>
      </tp>
      <tp>
        <v>-1</v>
        <stp/>
        <stp>455e1334-a2c3-48ef-b812-73ba01382ba9</stp>
        <tr r="G12" s="2"/>
      </tp>
    </main>
    <main first="rtdsrv.070c6cc35abc4c0eb7b1a3e022c8a393">
      <tp>
        <v>-1</v>
        <stp/>
        <stp>630c1427-f5cc-4546-994b-8499ef277a45</stp>
        <tr r="J12" s="2"/>
      </tp>
    </main>
    <main first="rtdsrv.070c6cc35abc4c0eb7b1a3e022c8a393">
      <tp>
        <v>-1</v>
        <stp/>
        <stp>35ae2ae4-6959-4e25-aa1f-de6a613baed0</stp>
        <tr r="J8" s="2"/>
      </tp>
    </main>
    <main first="rtdsrv.070c6cc35abc4c0eb7b1a3e022c8a393">
      <tp>
        <v>-1</v>
        <stp/>
        <stp>ca1b3d0b-197b-4980-bd24-81d076051fce</stp>
        <tr r="G5" s="2"/>
      </tp>
    </main>
    <main first="rtdsrv.070c6cc35abc4c0eb7b1a3e022c8a393">
      <tp>
        <v>-1</v>
        <stp/>
        <stp>c1b84077-078f-46ff-8c27-f2341ce74c08</stp>
        <tr r="H9" s="2"/>
      </tp>
    </main>
    <main first="rtdsrv.070c6cc35abc4c0eb7b1a3e022c8a393">
      <tp>
        <v>-1</v>
        <stp/>
        <stp>7557f388-c185-4a8a-9e6f-817bfb157602</stp>
        <tr r="C12" s="2"/>
      </tp>
      <tp>
        <v>-1</v>
        <stp/>
        <stp>9a5dc3b9-774d-40f7-bd76-c3456d3e9e25</stp>
        <tr r="B3" s="2"/>
      </tp>
      <tp>
        <v>-1</v>
        <stp/>
        <stp>470073a6-ec61-4ca7-ba5c-7a0f7305cf13</stp>
        <tr r="G7" s="2"/>
      </tp>
      <tp>
        <v>-1</v>
        <stp/>
        <stp>e5baa270-aee0-4ea3-8377-d5b4c7ab37c2</stp>
        <tr r="C25" s="1"/>
      </tp>
    </main>
    <main first="rtdsrv.070c6cc35abc4c0eb7b1a3e022c8a393">
      <tp>
        <v>-1</v>
        <stp/>
        <stp>c77cea93-3f70-4029-8ac4-6ef945b3a9d7</stp>
        <tr r="J15" s="2"/>
      </tp>
      <tp>
        <v>-1</v>
        <stp/>
        <stp>ca5f6166-adb2-4fe5-a0c1-d7b1bc424e05</stp>
        <tr r="E16" s="2"/>
      </tp>
    </main>
    <main first="rtdsrv.070c6cc35abc4c0eb7b1a3e022c8a393">
      <tp>
        <v>-1</v>
        <stp/>
        <stp>8138b8b0-ae2f-4962-bd63-0436969eb889</stp>
        <tr r="E15" s="2"/>
      </tp>
      <tp>
        <v>-1</v>
        <stp/>
        <stp>8d7dc504-f139-42fe-b23e-e257d3884645</stp>
        <tr r="C13" s="2"/>
      </tp>
    </main>
    <main first="rtdsrv.070c6cc35abc4c0eb7b1a3e022c8a393">
      <tp>
        <v>-1</v>
        <stp/>
        <stp>bb81dd91-ef7e-4d4d-827b-0b23a2e42642</stp>
        <tr r="C46" s="1"/>
      </tp>
      <tp>
        <v>-1</v>
        <stp/>
        <stp>53ec5bd7-904c-4158-a54a-55fbd4a3831b</stp>
        <tr r="C36" s="1"/>
      </tp>
      <tp>
        <v>-1</v>
        <stp/>
        <stp>3375f5c2-cee8-4e5e-862b-e1b4337a3fa2</stp>
        <tr r="C61" s="1"/>
      </tp>
    </main>
    <main first="rtdsrv.070c6cc35abc4c0eb7b1a3e022c8a393">
      <tp>
        <v>-1</v>
        <stp/>
        <stp>33725aad-67d3-4685-b835-4dabd26e3a26</stp>
        <tr r="E3" s="2"/>
      </tp>
    </main>
    <main first="rtdsrv.070c6cc35abc4c0eb7b1a3e022c8a393">
      <tp>
        <v>-1</v>
        <stp/>
        <stp>94d87e5c-a747-4d13-8167-63c5a26a8ae9</stp>
        <tr r="C31" s="1"/>
      </tp>
    </main>
    <main first="rtdsrv.070c6cc35abc4c0eb7b1a3e022c8a393">
      <tp>
        <v>-1</v>
        <stp/>
        <stp>2a86cd2f-ceec-4c4a-a73d-7ac3436fb397</stp>
        <tr r="C6" s="1"/>
      </tp>
      <tp>
        <v>-1</v>
        <stp/>
        <stp>f343b7c7-e8ca-45cd-a7d6-97430d6e2faa</stp>
        <tr r="C43" s="1"/>
      </tp>
    </main>
    <main first="rtdsrv.070c6cc35abc4c0eb7b1a3e022c8a393">
      <tp>
        <v>-1</v>
        <stp/>
        <stp>b1daab67-a742-4b25-92de-0dfb45054faf</stp>
        <tr r="F1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activeCell="D17" sqref="D17"/>
    </sheetView>
  </sheetViews>
  <sheetFormatPr defaultRowHeight="14.4" x14ac:dyDescent="0.3"/>
  <cols>
    <col min="2" max="2" width="29.33203125" customWidth="1"/>
    <col min="3" max="3" width="17.6640625" customWidth="1"/>
  </cols>
  <sheetData>
    <row r="1" spans="1:3" x14ac:dyDescent="0.3">
      <c r="C1" s="2" t="s">
        <v>1</v>
      </c>
    </row>
    <row r="3" spans="1:3" x14ac:dyDescent="0.3">
      <c r="A3">
        <v>0</v>
      </c>
      <c r="B3" t="str">
        <f>+_xll.GetYahoo("ibm",A3)</f>
        <v>Ask</v>
      </c>
      <c r="C3">
        <f>_xll.YahooQuote(C$1,B3)</f>
        <v>23.96</v>
      </c>
    </row>
    <row r="4" spans="1:3" x14ac:dyDescent="0.3">
      <c r="A4">
        <f t="shared" ref="A4:A67" si="0">+A3+1</f>
        <v>1</v>
      </c>
      <c r="B4" t="str">
        <f>+_xll.GetYahoo("ibm",A4)</f>
        <v>AskSize</v>
      </c>
      <c r="C4">
        <f>_xll.YahooQuote(C$1,B4)</f>
        <v>0</v>
      </c>
    </row>
    <row r="5" spans="1:3" x14ac:dyDescent="0.3">
      <c r="A5">
        <f t="shared" si="0"/>
        <v>2</v>
      </c>
      <c r="B5" t="str">
        <f>+_xll.GetYahoo("ibm",A5)</f>
        <v>AverageDailyVolume10Day</v>
      </c>
      <c r="C5">
        <f>_xll.YahooQuote(C$1,B5)</f>
        <v>2838862</v>
      </c>
    </row>
    <row r="6" spans="1:3" x14ac:dyDescent="0.3">
      <c r="A6">
        <f t="shared" si="0"/>
        <v>3</v>
      </c>
      <c r="B6" t="str">
        <f>+_xll.GetYahoo("ibm",A6)</f>
        <v>AverageDailyVolume3Month</v>
      </c>
      <c r="C6">
        <f>_xll.YahooQuote(C$1,B6)</f>
        <v>3324039</v>
      </c>
    </row>
    <row r="7" spans="1:3" x14ac:dyDescent="0.3">
      <c r="A7">
        <f t="shared" si="0"/>
        <v>4</v>
      </c>
      <c r="B7" t="str">
        <f>+_xll.GetYahoo("ibm",A7)</f>
        <v>Bid</v>
      </c>
      <c r="C7">
        <f>_xll.YahooQuote(C$1,B7)</f>
        <v>23.93</v>
      </c>
    </row>
    <row r="8" spans="1:3" x14ac:dyDescent="0.3">
      <c r="A8">
        <f t="shared" si="0"/>
        <v>5</v>
      </c>
      <c r="B8" t="str">
        <f>+_xll.GetYahoo("ibm",A8)</f>
        <v>BidSize</v>
      </c>
      <c r="C8">
        <f>_xll.YahooQuote(C$1,B8)</f>
        <v>0</v>
      </c>
    </row>
    <row r="9" spans="1:3" x14ac:dyDescent="0.3">
      <c r="A9">
        <f t="shared" si="0"/>
        <v>6</v>
      </c>
      <c r="B9" t="str">
        <f>+_xll.GetYahoo("ibm",A9)</f>
        <v>BookValue</v>
      </c>
      <c r="C9">
        <f>_xll.YahooQuote(C$1,B9)</f>
        <v>24.132000000000001</v>
      </c>
    </row>
    <row r="10" spans="1:3" x14ac:dyDescent="0.3">
      <c r="A10">
        <f t="shared" si="0"/>
        <v>7</v>
      </c>
      <c r="B10" s="1" t="str">
        <f>+_xll.GetYahoo("ibm",A10)</f>
        <v>Currency</v>
      </c>
      <c r="C10" t="str">
        <f>_xll.YahooQuote(C$1,B10)</f>
        <v>CAD</v>
      </c>
    </row>
    <row r="11" spans="1:3" x14ac:dyDescent="0.3">
      <c r="A11">
        <f t="shared" si="0"/>
        <v>8</v>
      </c>
      <c r="B11" t="str">
        <f>+_xll.GetYahoo("ibm",A11)</f>
        <v>DividendDate</v>
      </c>
      <c r="C11" t="str">
        <f>_xll.YahooQuote(C$1,B11)</f>
        <v>Field not found: "DividendDate".</v>
      </c>
    </row>
    <row r="12" spans="1:3" x14ac:dyDescent="0.3">
      <c r="A12">
        <f t="shared" si="0"/>
        <v>9</v>
      </c>
      <c r="B12" t="str">
        <f>+_xll.GetYahoo("ibm",A12)</f>
        <v>EarningsTimestamp</v>
      </c>
      <c r="C12" t="str">
        <f>_xll.YahooQuote(C$1,B12)</f>
        <v>Field not found: "EarningsTimestamp".</v>
      </c>
    </row>
    <row r="13" spans="1:3" x14ac:dyDescent="0.3">
      <c r="A13">
        <f t="shared" si="0"/>
        <v>10</v>
      </c>
      <c r="B13" t="str">
        <f>+_xll.GetYahoo("ibm",A13)</f>
        <v>EarningsTimestampEnd</v>
      </c>
      <c r="C13" t="str">
        <f>_xll.YahooQuote(C$1,B13)</f>
        <v>Field not found: "EarningsTimestampEnd".</v>
      </c>
    </row>
    <row r="14" spans="1:3" x14ac:dyDescent="0.3">
      <c r="A14">
        <f t="shared" si="0"/>
        <v>11</v>
      </c>
      <c r="B14" t="str">
        <f>+_xll.GetYahoo("ibm",A14)</f>
        <v>EarningsTimestampStart</v>
      </c>
      <c r="C14" t="str">
        <f>_xll.YahooQuote(C$1,B14)</f>
        <v>Field not found: "EarningsTimestampStart".</v>
      </c>
    </row>
    <row r="15" spans="1:3" x14ac:dyDescent="0.3">
      <c r="A15">
        <f t="shared" si="0"/>
        <v>12</v>
      </c>
      <c r="B15" t="str">
        <f>+_xll.GetYahoo("ibm",A15)</f>
        <v>EpsForward</v>
      </c>
      <c r="C15" t="str">
        <f>_xll.YahooQuote(C$1,B15)</f>
        <v>Field not found: "EpsForward".</v>
      </c>
    </row>
    <row r="16" spans="1:3" x14ac:dyDescent="0.3">
      <c r="A16">
        <f t="shared" si="0"/>
        <v>13</v>
      </c>
      <c r="B16" t="str">
        <f>+_xll.GetYahoo("ibm",A16)</f>
        <v>EpsTrailingTwelveMonths</v>
      </c>
      <c r="C16">
        <f>_xll.YahooQuote(C$1,B16)</f>
        <v>1.9730000000000001</v>
      </c>
    </row>
    <row r="17" spans="1:3" x14ac:dyDescent="0.3">
      <c r="A17">
        <f t="shared" si="0"/>
        <v>14</v>
      </c>
      <c r="B17" t="str">
        <f>+_xll.GetYahoo("ibm",A17)</f>
        <v>EsgPopulated</v>
      </c>
      <c r="C17" t="b">
        <f>_xll.YahooQuote(C$1,B17)</f>
        <v>0</v>
      </c>
    </row>
    <row r="18" spans="1:3" x14ac:dyDescent="0.3">
      <c r="A18">
        <f t="shared" si="0"/>
        <v>15</v>
      </c>
      <c r="B18" s="1" t="str">
        <f>+_xll.GetYahoo("ibm",A18)</f>
        <v>Exchange</v>
      </c>
      <c r="C18" t="str">
        <f>_xll.YahooQuote(C$1,B18)</f>
        <v>TOR</v>
      </c>
    </row>
    <row r="19" spans="1:3" x14ac:dyDescent="0.3">
      <c r="A19">
        <f t="shared" si="0"/>
        <v>16</v>
      </c>
      <c r="B19" t="str">
        <f>+_xll.GetYahoo("ibm",A19)</f>
        <v>ExchangeDataDelayedBy</v>
      </c>
      <c r="C19">
        <f>_xll.YahooQuote(C$1,B19)</f>
        <v>15</v>
      </c>
    </row>
    <row r="20" spans="1:3" x14ac:dyDescent="0.3">
      <c r="A20">
        <f t="shared" si="0"/>
        <v>17</v>
      </c>
      <c r="B20" t="str">
        <f>+_xll.GetYahoo("ibm",A20)</f>
        <v>ExchangeTimezoneName</v>
      </c>
      <c r="C20" t="str">
        <f>_xll.YahooQuote(C$1,B20)</f>
        <v>America/Toronto</v>
      </c>
    </row>
    <row r="21" spans="1:3" x14ac:dyDescent="0.3">
      <c r="A21">
        <f t="shared" si="0"/>
        <v>18</v>
      </c>
      <c r="B21" t="str">
        <f>+_xll.GetYahoo("ibm",A21)</f>
        <v>ExchangeTimezoneShortName</v>
      </c>
      <c r="C21" t="str">
        <f>_xll.YahooQuote(C$1,B21)</f>
        <v>EST</v>
      </c>
    </row>
    <row r="22" spans="1:3" x14ac:dyDescent="0.3">
      <c r="A22">
        <f t="shared" si="0"/>
        <v>19</v>
      </c>
      <c r="B22" t="str">
        <f>+_xll.GetYahoo("ibm",A22)</f>
        <v>FiftyDayAverage</v>
      </c>
      <c r="C22">
        <f>_xll.YahooQuote(C$1,B22)</f>
        <v>23.642285999999999</v>
      </c>
    </row>
    <row r="23" spans="1:3" x14ac:dyDescent="0.3">
      <c r="A23">
        <f t="shared" si="0"/>
        <v>20</v>
      </c>
      <c r="B23" t="str">
        <f>+_xll.GetYahoo("ibm",A23)</f>
        <v>FiftyDayAverageChange</v>
      </c>
      <c r="C23">
        <f>_xll.YahooQuote(C$1,B23)</f>
        <v>0.30771446000000002</v>
      </c>
    </row>
    <row r="24" spans="1:3" x14ac:dyDescent="0.3">
      <c r="A24">
        <f t="shared" si="0"/>
        <v>21</v>
      </c>
      <c r="B24" t="str">
        <f>+_xll.GetYahoo("ibm",A24)</f>
        <v>FiftyDayAverageChangePercent</v>
      </c>
      <c r="C24">
        <f>_xll.YahooQuote(C$1,B24)</f>
        <v>1.3015428000000001E-2</v>
      </c>
    </row>
    <row r="25" spans="1:3" x14ac:dyDescent="0.3">
      <c r="A25">
        <f t="shared" si="0"/>
        <v>22</v>
      </c>
      <c r="B25" t="str">
        <f>+_xll.GetYahoo("ibm",A25)</f>
        <v>FiftyTwoWeekHigh</v>
      </c>
      <c r="C25">
        <f>_xll.YahooQuote(C$1,B25)</f>
        <v>24.78</v>
      </c>
    </row>
    <row r="26" spans="1:3" x14ac:dyDescent="0.3">
      <c r="A26">
        <f t="shared" si="0"/>
        <v>23</v>
      </c>
      <c r="B26" t="str">
        <f>+_xll.GetYahoo("ibm",A26)</f>
        <v>FiftyTwoWeekHighChange</v>
      </c>
      <c r="C26">
        <f>_xll.YahooQuote(C$1,B26)</f>
        <v>-0.82999990000000001</v>
      </c>
    </row>
    <row r="27" spans="1:3" x14ac:dyDescent="0.3">
      <c r="A27">
        <f t="shared" si="0"/>
        <v>24</v>
      </c>
      <c r="B27" t="str">
        <f>+_xll.GetYahoo("ibm",A27)</f>
        <v>FiftyTwoWeekHighChangePercent</v>
      </c>
      <c r="C27">
        <f>_xll.YahooQuote(C$1,B27)</f>
        <v>-3.3494749999999997E-2</v>
      </c>
    </row>
    <row r="28" spans="1:3" x14ac:dyDescent="0.3">
      <c r="A28">
        <f t="shared" si="0"/>
        <v>25</v>
      </c>
      <c r="B28" t="str">
        <f>+_xll.GetYahoo("ibm",A28)</f>
        <v>FiftyTwoWeekLow</v>
      </c>
      <c r="C28">
        <f>_xll.YahooQuote(C$1,B28)</f>
        <v>20.79</v>
      </c>
    </row>
    <row r="29" spans="1:3" x14ac:dyDescent="0.3">
      <c r="A29">
        <f t="shared" si="0"/>
        <v>26</v>
      </c>
      <c r="B29" t="str">
        <f>+_xll.GetYahoo("ibm",A29)</f>
        <v>FiftyTwoWeekLowChange</v>
      </c>
      <c r="C29">
        <f>_xll.YahooQuote(C$1,B29)</f>
        <v>3.1599998</v>
      </c>
    </row>
    <row r="30" spans="1:3" x14ac:dyDescent="0.3">
      <c r="A30">
        <f t="shared" si="0"/>
        <v>27</v>
      </c>
      <c r="B30" t="str">
        <f>+_xll.GetYahoo("ibm",A30)</f>
        <v>FiftyTwoWeekLowChangePercent</v>
      </c>
      <c r="C30">
        <f>_xll.YahooQuote(C$1,B30)</f>
        <v>0.15199614</v>
      </c>
    </row>
    <row r="31" spans="1:3" x14ac:dyDescent="0.3">
      <c r="A31">
        <f t="shared" si="0"/>
        <v>28</v>
      </c>
      <c r="B31" t="str">
        <f>+_xll.GetYahoo("ibm",A31)</f>
        <v>FiftyTwoWeekRange</v>
      </c>
      <c r="C31" t="str">
        <f>_xll.YahooQuote(C$1,B31)</f>
        <v>20.79 - 24.78</v>
      </c>
    </row>
    <row r="32" spans="1:3" x14ac:dyDescent="0.3">
      <c r="A32">
        <f t="shared" si="0"/>
        <v>29</v>
      </c>
      <c r="B32" t="str">
        <f>+_xll.GetYahoo("ibm",A32)</f>
        <v>FinancialCurrency</v>
      </c>
      <c r="C32" t="str">
        <f>_xll.YahooQuote(C$1,B32)</f>
        <v>CAD</v>
      </c>
    </row>
    <row r="33" spans="1:3" x14ac:dyDescent="0.3">
      <c r="A33">
        <f t="shared" si="0"/>
        <v>30</v>
      </c>
      <c r="B33" t="str">
        <f>+_xll.GetYahoo("ibm",A33)</f>
        <v>ForwardPE</v>
      </c>
      <c r="C33" t="str">
        <f>_xll.YahooQuote(C$1,B33)</f>
        <v>Field not found: "ForwardPE".</v>
      </c>
    </row>
    <row r="34" spans="1:3" x14ac:dyDescent="0.3">
      <c r="A34">
        <f t="shared" si="0"/>
        <v>31</v>
      </c>
      <c r="B34" s="1" t="str">
        <f>+_xll.GetYahoo("ibm",A34)</f>
        <v>FullExchangeName</v>
      </c>
      <c r="C34" t="str">
        <f>_xll.YahooQuote(C$1,B34)</f>
        <v>Toronto</v>
      </c>
    </row>
    <row r="35" spans="1:3" x14ac:dyDescent="0.3">
      <c r="A35">
        <f t="shared" si="0"/>
        <v>32</v>
      </c>
      <c r="B35" t="str">
        <f>+_xll.GetYahoo("ibm",A35)</f>
        <v>GmtOffSetMilliseconds</v>
      </c>
      <c r="C35">
        <f>_xll.YahooQuote(C$1,B35)</f>
        <v>-18000000</v>
      </c>
    </row>
    <row r="36" spans="1:3" x14ac:dyDescent="0.3">
      <c r="A36">
        <f t="shared" si="0"/>
        <v>33</v>
      </c>
      <c r="B36" t="str">
        <f>+_xll.GetYahoo("ibm",A36)</f>
        <v>Language</v>
      </c>
      <c r="C36" t="str">
        <f>_xll.YahooQuote(C$1,B36)</f>
        <v>en-US</v>
      </c>
    </row>
    <row r="37" spans="1:3" x14ac:dyDescent="0.3">
      <c r="A37">
        <f t="shared" si="0"/>
        <v>34</v>
      </c>
      <c r="B37" t="str">
        <f>+_xll.GetYahoo("ibm",A37)</f>
        <v>LongName</v>
      </c>
      <c r="C37" t="str">
        <f>_xll.YahooQuote(C$1,B37)</f>
        <v>iShares S&amp;amp;P/TSX 60 ETF</v>
      </c>
    </row>
    <row r="38" spans="1:3" x14ac:dyDescent="0.3">
      <c r="A38">
        <f t="shared" si="0"/>
        <v>35</v>
      </c>
      <c r="B38" t="str">
        <f>+_xll.GetYahoo("ibm",A38)</f>
        <v>Market</v>
      </c>
      <c r="C38" t="str">
        <f>_xll.YahooQuote(C$1,B38)</f>
        <v>ca_market</v>
      </c>
    </row>
    <row r="39" spans="1:3" x14ac:dyDescent="0.3">
      <c r="A39">
        <f t="shared" si="0"/>
        <v>36</v>
      </c>
      <c r="B39" s="1" t="str">
        <f>+_xll.GetYahoo("ibm",A39)</f>
        <v>MarketCap</v>
      </c>
      <c r="C39">
        <f>_xll.YahooQuote(C$1,B39)</f>
        <v>8756120576</v>
      </c>
    </row>
    <row r="40" spans="1:3" x14ac:dyDescent="0.3">
      <c r="A40">
        <f t="shared" si="0"/>
        <v>37</v>
      </c>
      <c r="B40" t="str">
        <f>+_xll.GetYahoo("ibm",A40)</f>
        <v>MarketState</v>
      </c>
      <c r="C40" t="str">
        <f>_xll.YahooQuote(C$1,B40)</f>
        <v>CLOSED</v>
      </c>
    </row>
    <row r="41" spans="1:3" x14ac:dyDescent="0.3">
      <c r="A41">
        <f t="shared" si="0"/>
        <v>38</v>
      </c>
      <c r="B41" t="str">
        <f>+_xll.GetYahoo("ibm",A41)</f>
        <v>MessageBoardId</v>
      </c>
      <c r="C41" t="str">
        <f>_xll.YahooQuote(C$1,B41)</f>
        <v>finmb_3200438</v>
      </c>
    </row>
    <row r="42" spans="1:3" x14ac:dyDescent="0.3">
      <c r="A42">
        <f t="shared" si="0"/>
        <v>39</v>
      </c>
      <c r="B42" t="str">
        <f>+_xll.GetYahoo("ibm",A42)</f>
        <v>PriceHint</v>
      </c>
      <c r="C42">
        <f>_xll.YahooQuote(C$1,B42)</f>
        <v>2</v>
      </c>
    </row>
    <row r="43" spans="1:3" x14ac:dyDescent="0.3">
      <c r="A43">
        <f t="shared" si="0"/>
        <v>40</v>
      </c>
      <c r="B43" t="str">
        <f>+_xll.GetYahoo("ibm",A43)</f>
        <v>PriceToBook</v>
      </c>
      <c r="C43">
        <f>_xll.YahooQuote(C$1,B43)</f>
        <v>0.99245815999999998</v>
      </c>
    </row>
    <row r="44" spans="1:3" x14ac:dyDescent="0.3">
      <c r="A44">
        <f t="shared" si="0"/>
        <v>41</v>
      </c>
      <c r="B44" t="str">
        <f>+_xll.GetYahoo("ibm",A44)</f>
        <v>QuoteSourceName</v>
      </c>
      <c r="C44" t="str">
        <f>_xll.YahooQuote(C$1,B44)</f>
        <v>Field not found: "QuoteSourceName".</v>
      </c>
    </row>
    <row r="45" spans="1:3" x14ac:dyDescent="0.3">
      <c r="A45">
        <f t="shared" si="0"/>
        <v>42</v>
      </c>
      <c r="B45" s="1" t="str">
        <f>+_xll.GetYahoo("ibm",A45)</f>
        <v>QuoteType</v>
      </c>
      <c r="C45" t="str">
        <f>_xll.YahooQuote(C$1,B45)</f>
        <v>ETF</v>
      </c>
    </row>
    <row r="46" spans="1:3" x14ac:dyDescent="0.3">
      <c r="A46">
        <f t="shared" si="0"/>
        <v>43</v>
      </c>
      <c r="B46" t="str">
        <f>+_xll.GetYahoo("ibm",A46)</f>
        <v>Region</v>
      </c>
      <c r="C46" t="str">
        <f>_xll.YahooQuote(C$1,B46)</f>
        <v>US</v>
      </c>
    </row>
    <row r="47" spans="1:3" x14ac:dyDescent="0.3">
      <c r="A47">
        <f t="shared" si="0"/>
        <v>44</v>
      </c>
      <c r="B47" t="str">
        <f>+_xll.GetYahoo("ibm",A47)</f>
        <v>RegularMarketChange</v>
      </c>
      <c r="C47">
        <f>_xll.YahooQuote(C$1,B47)</f>
        <v>-0.1099987</v>
      </c>
    </row>
    <row r="48" spans="1:3" x14ac:dyDescent="0.3">
      <c r="A48">
        <f t="shared" si="0"/>
        <v>45</v>
      </c>
      <c r="B48" t="str">
        <f>+_xll.GetYahoo("ibm",A48)</f>
        <v>RegularMarketChangePercent</v>
      </c>
      <c r="C48">
        <f>_xll.YahooQuote(C$1,B48)</f>
        <v>-0.45718500000000001</v>
      </c>
    </row>
    <row r="49" spans="1:3" x14ac:dyDescent="0.3">
      <c r="A49">
        <f t="shared" si="0"/>
        <v>46</v>
      </c>
      <c r="B49" t="str">
        <f>+_xll.GetYahoo("ibm",A49)</f>
        <v>RegularMarketDayHigh</v>
      </c>
      <c r="C49">
        <f>_xll.YahooQuote(C$1,B49)</f>
        <v>23.96</v>
      </c>
    </row>
    <row r="50" spans="1:3" x14ac:dyDescent="0.3">
      <c r="A50">
        <f t="shared" si="0"/>
        <v>47</v>
      </c>
      <c r="B50" t="str">
        <f>+_xll.GetYahoo("ibm",A50)</f>
        <v>RegularMarketDayLow</v>
      </c>
      <c r="C50">
        <f>_xll.YahooQuote(C$1,B50)</f>
        <v>23.8</v>
      </c>
    </row>
    <row r="51" spans="1:3" x14ac:dyDescent="0.3">
      <c r="A51">
        <f t="shared" si="0"/>
        <v>48</v>
      </c>
      <c r="B51" t="str">
        <f>+_xll.GetYahoo("ibm",A51)</f>
        <v>RegularMarketDayRange</v>
      </c>
      <c r="C51" t="str">
        <f>_xll.YahooQuote(C$1,B51)</f>
        <v>23.8 - 23.96</v>
      </c>
    </row>
    <row r="52" spans="1:3" x14ac:dyDescent="0.3">
      <c r="A52">
        <f t="shared" si="0"/>
        <v>49</v>
      </c>
      <c r="B52" t="str">
        <f>+_xll.GetYahoo("ibm",A52)</f>
        <v>RegularMarketOpen</v>
      </c>
      <c r="C52">
        <f>_xll.YahooQuote(C$1,B52)</f>
        <v>23.9</v>
      </c>
    </row>
    <row r="53" spans="1:3" x14ac:dyDescent="0.3">
      <c r="A53">
        <f t="shared" si="0"/>
        <v>50</v>
      </c>
      <c r="B53" t="str">
        <f>+_xll.GetYahoo("ibm",A53)</f>
        <v>RegularMarketPreviousClose</v>
      </c>
      <c r="C53">
        <f>_xll.YahooQuote(C$1,B53)</f>
        <v>24.06</v>
      </c>
    </row>
    <row r="54" spans="1:3" x14ac:dyDescent="0.3">
      <c r="A54">
        <f t="shared" si="0"/>
        <v>51</v>
      </c>
      <c r="B54" s="1" t="str">
        <f>+_xll.GetYahoo("ibm",A54)</f>
        <v>RegularMarketPrice</v>
      </c>
      <c r="C54">
        <f>_xll.YahooQuote(C$1,B54)</f>
        <v>23.95</v>
      </c>
    </row>
    <row r="55" spans="1:3" x14ac:dyDescent="0.3">
      <c r="A55">
        <f t="shared" si="0"/>
        <v>52</v>
      </c>
      <c r="B55" s="1" t="str">
        <f>+_xll.GetYahoo("ibm",A55)</f>
        <v>RegularMarketTime</v>
      </c>
      <c r="C55">
        <f>_xll.YahooQuote(C$1,B55)</f>
        <v>1552078793</v>
      </c>
    </row>
    <row r="56" spans="1:3" x14ac:dyDescent="0.3">
      <c r="A56">
        <f t="shared" si="0"/>
        <v>53</v>
      </c>
      <c r="B56" s="1" t="str">
        <f>+_xll.GetYahoo("ibm",A56)</f>
        <v>RegularMarketVolume</v>
      </c>
      <c r="C56">
        <f>_xll.YahooQuote(C$1,B56)</f>
        <v>3897026</v>
      </c>
    </row>
    <row r="57" spans="1:3" x14ac:dyDescent="0.3">
      <c r="A57">
        <f t="shared" si="0"/>
        <v>54</v>
      </c>
      <c r="B57" s="1" t="str">
        <f>+_xll.GetYahoo("ibm",A57)</f>
        <v>SharesOutstanding</v>
      </c>
      <c r="C57">
        <f>_xll.YahooQuote(C$1,B57)</f>
        <v>365600000</v>
      </c>
    </row>
    <row r="58" spans="1:3" x14ac:dyDescent="0.3">
      <c r="A58">
        <f t="shared" si="0"/>
        <v>55</v>
      </c>
      <c r="B58" t="str">
        <f>+_xll.GetYahoo("ibm",A58)</f>
        <v>ShortName</v>
      </c>
      <c r="C58" t="str">
        <f>_xll.YahooQuote(C$1,B58)</f>
        <v>iSHARES SP TSX 60 INDEX ETF</v>
      </c>
    </row>
    <row r="59" spans="1:3" x14ac:dyDescent="0.3">
      <c r="A59">
        <f t="shared" si="0"/>
        <v>56</v>
      </c>
      <c r="B59" t="str">
        <f>+_xll.GetYahoo("ibm",A59)</f>
        <v>SourceInterval</v>
      </c>
      <c r="C59">
        <f>_xll.YahooQuote(C$1,B59)</f>
        <v>15</v>
      </c>
    </row>
    <row r="60" spans="1:3" x14ac:dyDescent="0.3">
      <c r="A60">
        <f t="shared" si="0"/>
        <v>57</v>
      </c>
      <c r="B60" t="str">
        <f>+_xll.GetYahoo("ibm",A60)</f>
        <v>Symbol</v>
      </c>
      <c r="C60" t="str">
        <f>_xll.YahooQuote(C$1,B60)</f>
        <v>XIU.TO</v>
      </c>
    </row>
    <row r="61" spans="1:3" x14ac:dyDescent="0.3">
      <c r="A61">
        <f t="shared" si="0"/>
        <v>58</v>
      </c>
      <c r="B61" t="str">
        <f>+_xll.GetYahoo("ibm",A61)</f>
        <v>Tradeable</v>
      </c>
      <c r="C61" t="b">
        <f>_xll.YahooQuote(C$1,B61)</f>
        <v>0</v>
      </c>
    </row>
    <row r="62" spans="1:3" x14ac:dyDescent="0.3">
      <c r="A62">
        <f t="shared" si="0"/>
        <v>59</v>
      </c>
      <c r="B62" t="str">
        <f>+_xll.GetYahoo("ibm",A62)</f>
        <v>TrailingAnnualDividendRate</v>
      </c>
      <c r="C62">
        <f>_xll.YahooQuote(C$1,B62)</f>
        <v>0.6</v>
      </c>
    </row>
    <row r="63" spans="1:3" x14ac:dyDescent="0.3">
      <c r="A63">
        <f t="shared" si="0"/>
        <v>60</v>
      </c>
      <c r="B63" s="1" t="str">
        <f>+_xll.GetYahoo("ibm",A63)</f>
        <v>TrailingAnnualDividendYield</v>
      </c>
      <c r="C63">
        <f>_xll.YahooQuote(C$1,B63)</f>
        <v>2.4937658000000001E-2</v>
      </c>
    </row>
    <row r="64" spans="1:3" x14ac:dyDescent="0.3">
      <c r="A64">
        <f t="shared" si="0"/>
        <v>61</v>
      </c>
      <c r="B64" t="str">
        <f>+_xll.GetYahoo("ibm",A64)</f>
        <v>TrailingPE</v>
      </c>
      <c r="C64">
        <f>_xll.YahooQuote(C$1,B64)</f>
        <v>12.138875000000001</v>
      </c>
    </row>
    <row r="65" spans="1:3" x14ac:dyDescent="0.3">
      <c r="A65">
        <f t="shared" si="0"/>
        <v>62</v>
      </c>
      <c r="B65" t="str">
        <f>+_xll.GetYahoo("ibm",A65)</f>
        <v>TwoHundredDayAverage</v>
      </c>
      <c r="C65">
        <f>_xll.YahooQuote(C$1,B65)</f>
        <v>23.170870000000001</v>
      </c>
    </row>
    <row r="66" spans="1:3" x14ac:dyDescent="0.3">
      <c r="A66">
        <f t="shared" si="0"/>
        <v>63</v>
      </c>
      <c r="B66" t="str">
        <f>+_xll.GetYahoo("ibm",A66)</f>
        <v>TwoHundredDayAverageChange</v>
      </c>
      <c r="C66">
        <f>_xll.YahooQuote(C$1,B66)</f>
        <v>0.77913094000000005</v>
      </c>
    </row>
    <row r="67" spans="1:3" x14ac:dyDescent="0.3">
      <c r="A67">
        <f t="shared" si="0"/>
        <v>64</v>
      </c>
      <c r="B67" t="str">
        <f>+_xll.GetYahoo("ibm",A67)</f>
        <v>TwoHundredDayAverageChangePercent</v>
      </c>
      <c r="C67">
        <f>_xll.YahooQuote(C$1,B67)</f>
        <v>3.3625450000000001E-2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1:M26"/>
  <sheetViews>
    <sheetView tabSelected="1" workbookViewId="0">
      <selection activeCell="G27" sqref="G27"/>
    </sheetView>
  </sheetViews>
  <sheetFormatPr defaultRowHeight="14.4" x14ac:dyDescent="0.3"/>
  <cols>
    <col min="2" max="2" width="36.33203125" customWidth="1"/>
    <col min="5" max="5" width="10.6640625" customWidth="1"/>
    <col min="6" max="6" width="17.77734375" customWidth="1"/>
    <col min="7" max="7" width="9.33203125" customWidth="1"/>
    <col min="8" max="8" width="10.21875" customWidth="1"/>
    <col min="9" max="9" width="20.6640625" customWidth="1"/>
    <col min="10" max="10" width="19.88671875" customWidth="1"/>
    <col min="11" max="11" width="11.21875" customWidth="1"/>
    <col min="12" max="12" width="13.21875" customWidth="1"/>
  </cols>
  <sheetData>
    <row r="1" spans="1:13" x14ac:dyDescent="0.3">
      <c r="A1" s="1" t="s">
        <v>0</v>
      </c>
      <c r="B1" s="1" t="s">
        <v>14</v>
      </c>
      <c r="C1" s="4" t="s">
        <v>2</v>
      </c>
      <c r="D1" s="4" t="s">
        <v>3</v>
      </c>
      <c r="E1" s="1" t="s">
        <v>5</v>
      </c>
      <c r="F1" s="3" t="s">
        <v>6</v>
      </c>
      <c r="G1" s="3" t="s">
        <v>8</v>
      </c>
      <c r="H1" s="3" t="s">
        <v>9</v>
      </c>
      <c r="I1" s="3" t="s">
        <v>4</v>
      </c>
      <c r="J1" s="1" t="s">
        <v>7</v>
      </c>
      <c r="K1" s="3" t="s">
        <v>10</v>
      </c>
      <c r="L1" s="3" t="s">
        <v>11</v>
      </c>
      <c r="M1" s="3" t="s">
        <v>12</v>
      </c>
    </row>
    <row r="2" spans="1:13" x14ac:dyDescent="0.3">
      <c r="A2" t="s">
        <v>1</v>
      </c>
      <c r="B2" s="1" t="str">
        <f>_xll.YahooQuote($A2,B$1)</f>
        <v>iShares S&amp;amp;P/TSX 60 ETF</v>
      </c>
      <c r="C2" t="str">
        <f>_xll.YahooQuote($A2,C$1)</f>
        <v>TOR</v>
      </c>
      <c r="D2" t="str">
        <f>_xll.YahooQuote($A2,D$1)</f>
        <v>CAD</v>
      </c>
      <c r="E2" t="str">
        <f>_xll.YahooQuote($A2,E$1)</f>
        <v>ETF</v>
      </c>
      <c r="F2" s="5">
        <f>_xll.YahooQuote($A2,F$1)</f>
        <v>23.95</v>
      </c>
      <c r="G2" s="5">
        <f>_xll.YahooQuote($A2,G$1)</f>
        <v>23.93</v>
      </c>
      <c r="H2" s="5">
        <f>_xll.YahooQuote($A2,H$1)</f>
        <v>23.96</v>
      </c>
      <c r="I2" s="6">
        <f>_xll.YahooQuote($A2,I$1)</f>
        <v>8756120576</v>
      </c>
      <c r="J2" s="6">
        <f>_xll.YahooQuote($A2,J$1)*F2</f>
        <v>93333772.700000003</v>
      </c>
      <c r="K2" s="6">
        <f t="shared" ref="K2:K10" si="0">+I2/J2</f>
        <v>93.815135965247435</v>
      </c>
      <c r="L2" s="7">
        <f>_xll.YahooQuote($A2,L$1)</f>
        <v>2.4937658000000001E-2</v>
      </c>
      <c r="M2">
        <v>18</v>
      </c>
    </row>
    <row r="3" spans="1:13" x14ac:dyDescent="0.3">
      <c r="A3" t="s">
        <v>13</v>
      </c>
      <c r="B3" s="1" t="str">
        <f>_xll.YahooQuote($A3,B$1)</f>
        <v>iShares Core S&amp;amp;P/TSX Capped Compost ETF</v>
      </c>
      <c r="C3" t="str">
        <f>_xll.YahooQuote($A3,C$1)</f>
        <v>TOR</v>
      </c>
      <c r="D3" t="str">
        <f>_xll.YahooQuote($A3,D$1)</f>
        <v>CAD</v>
      </c>
      <c r="E3" t="str">
        <f>_xll.YahooQuote($A3,E$1)</f>
        <v>ETF</v>
      </c>
      <c r="F3" s="5">
        <f>_xll.YahooQuote($A3,F$1)</f>
        <v>25.55</v>
      </c>
      <c r="G3" s="5">
        <f>_xll.YahooQuote($A3,G$1)</f>
        <v>25.54</v>
      </c>
      <c r="H3" s="5">
        <f>_xll.YahooQuote($A3,H$1)</f>
        <v>25.57</v>
      </c>
      <c r="I3" s="6">
        <f>_xll.YahooQuote($A3,I$1)</f>
        <v>4992470016</v>
      </c>
      <c r="J3" s="6">
        <f>_xll.YahooQuote($A3,J$1)*F3</f>
        <v>9457715.75</v>
      </c>
      <c r="K3" s="6">
        <f t="shared" si="0"/>
        <v>527.87270710689313</v>
      </c>
      <c r="L3" s="7">
        <f>_xll.YahooQuote($A3,L$1)</f>
        <v>2.5712056E-2</v>
      </c>
      <c r="M3">
        <v>6</v>
      </c>
    </row>
    <row r="4" spans="1:13" x14ac:dyDescent="0.3">
      <c r="A4" t="s">
        <v>18</v>
      </c>
      <c r="B4" s="8" t="str">
        <f>_xll.YahooQuote($A4,B$1)</f>
        <v>iShares MSCI Emerging Markets ETF</v>
      </c>
      <c r="C4" t="str">
        <f>_xll.YahooQuote($A4,C$1)</f>
        <v>TOR</v>
      </c>
      <c r="D4" t="str">
        <f>_xll.YahooQuote($A4,D$1)</f>
        <v>CAD</v>
      </c>
      <c r="E4" t="str">
        <f>_xll.YahooQuote($A4,E$1)</f>
        <v>ETF</v>
      </c>
      <c r="F4" s="5">
        <f>_xll.YahooQuote($A4,F$1)</f>
        <v>31.11</v>
      </c>
      <c r="G4" s="5">
        <f>_xll.YahooQuote($A4,G$1)</f>
        <v>31.06</v>
      </c>
      <c r="H4" s="5">
        <f>_xll.YahooQuote($A4,H$1)</f>
        <v>31.21</v>
      </c>
      <c r="I4" s="6" t="str">
        <f>_xll.YahooQuote($A4,I$1)</f>
        <v>Field not found: "MarketCap".</v>
      </c>
      <c r="J4" s="6">
        <f>_xll.YahooQuote($A4,J$1)*F4</f>
        <v>319717.46999999997</v>
      </c>
      <c r="K4" s="6" t="e">
        <f t="shared" si="0"/>
        <v>#VALUE!</v>
      </c>
      <c r="L4" s="7" t="str">
        <f>_xll.YahooQuote($A4,L$1)</f>
        <v>Field not found: "TrailingAnnualDividendYield".</v>
      </c>
      <c r="M4">
        <v>82</v>
      </c>
    </row>
    <row r="5" spans="1:13" x14ac:dyDescent="0.3">
      <c r="A5" t="s">
        <v>15</v>
      </c>
      <c r="B5" t="str">
        <f>_xll.YahooQuote($A5,B$1)</f>
        <v>iShares Core MSCI EAFE IMI ETF</v>
      </c>
      <c r="C5" t="str">
        <f>_xll.YahooQuote($A5,C$1)</f>
        <v>TOR</v>
      </c>
      <c r="D5" t="str">
        <f>_xll.YahooQuote($A5,D$1)</f>
        <v>CAD</v>
      </c>
      <c r="E5" t="str">
        <f>_xll.YahooQuote($A5,E$1)</f>
        <v>ETF</v>
      </c>
      <c r="F5" s="5">
        <f>_xll.YahooQuote($A5,F$1)</f>
        <v>29.55</v>
      </c>
      <c r="G5" s="5">
        <f>_xll.YahooQuote($A5,G$1)</f>
        <v>29.54</v>
      </c>
      <c r="H5" s="5">
        <f>_xll.YahooQuote($A5,H$1)</f>
        <v>29.58</v>
      </c>
      <c r="I5" s="6" t="str">
        <f>_xll.YahooQuote($A5,I$1)</f>
        <v>Field not found: "MarketCap".</v>
      </c>
      <c r="J5" s="6">
        <f>_xll.YahooQuote($A5,J$1)*F5</f>
        <v>1214830.05</v>
      </c>
      <c r="K5" s="6" t="e">
        <f t="shared" si="0"/>
        <v>#VALUE!</v>
      </c>
      <c r="L5" s="7" t="str">
        <f>_xll.YahooQuote($A5,L$1)</f>
        <v>Field not found: "TrailingAnnualDividendYield".</v>
      </c>
      <c r="M5">
        <v>22</v>
      </c>
    </row>
    <row r="6" spans="1:13" x14ac:dyDescent="0.3">
      <c r="A6" t="s">
        <v>17</v>
      </c>
      <c r="B6" t="str">
        <f>_xll.YahooQuote($A6,B$1)</f>
        <v>iShares MSCI World ETF</v>
      </c>
      <c r="C6" t="str">
        <f>_xll.YahooQuote($A6,C$1)</f>
        <v>TOR</v>
      </c>
      <c r="D6" t="str">
        <f>_xll.YahooQuote($A6,D$1)</f>
        <v>CAD</v>
      </c>
      <c r="E6" t="str">
        <f>_xll.YahooQuote($A6,E$1)</f>
        <v>ETF</v>
      </c>
      <c r="F6" s="5">
        <f>_xll.YahooQuote($A6,F$1)</f>
        <v>50.06</v>
      </c>
      <c r="G6" s="5">
        <f>_xll.YahooQuote($A6,G$1)</f>
        <v>50.01</v>
      </c>
      <c r="H6" s="5">
        <f>_xll.YahooQuote($A6,H$1)</f>
        <v>50.15</v>
      </c>
      <c r="I6" s="6" t="str">
        <f>_xll.YahooQuote($A6,I$1)</f>
        <v>Field not found: "MarketCap".</v>
      </c>
      <c r="J6" s="6">
        <f>_xll.YahooQuote($A6,J$1)*F6</f>
        <v>2621592.14</v>
      </c>
      <c r="K6" s="6" t="e">
        <f t="shared" si="0"/>
        <v>#VALUE!</v>
      </c>
      <c r="L6" s="7" t="str">
        <f>_xll.YahooQuote($A6,L$1)</f>
        <v>Field not found: "TrailingAnnualDividendYield".</v>
      </c>
      <c r="M6">
        <v>47</v>
      </c>
    </row>
    <row r="7" spans="1:13" x14ac:dyDescent="0.3">
      <c r="A7" t="s">
        <v>21</v>
      </c>
      <c r="B7" s="1" t="str">
        <f>_xll.YahooQuote($A7,B$1)</f>
        <v>iShares Core S&amp;amp;P US Total Market ETF</v>
      </c>
      <c r="C7" t="str">
        <f>_xll.YahooQuote($A7,C$1)</f>
        <v>TOR</v>
      </c>
      <c r="D7" t="str">
        <f>_xll.YahooQuote($A7,D$1)</f>
        <v>CAD</v>
      </c>
      <c r="E7" t="str">
        <f>_xll.YahooQuote($A7,E$1)</f>
        <v>ETF</v>
      </c>
      <c r="F7" s="5">
        <f>_xll.YahooQuote($A7,F$1)</f>
        <v>28.27</v>
      </c>
      <c r="G7" s="5">
        <f>_xll.YahooQuote($A7,G$1)</f>
        <v>28.19</v>
      </c>
      <c r="H7" s="5">
        <f>_xll.YahooQuote($A7,H$1)</f>
        <v>28.32</v>
      </c>
      <c r="I7" s="6" t="str">
        <f>_xll.YahooQuote($A7,I$1)</f>
        <v>Field not found: "MarketCap".</v>
      </c>
      <c r="J7" s="6">
        <f>_xll.YahooQuote($A7,J$1)*F7</f>
        <v>767643.58</v>
      </c>
      <c r="K7" s="6" t="e">
        <f t="shared" si="0"/>
        <v>#VALUE!</v>
      </c>
      <c r="L7" s="7" t="str">
        <f>_xll.YahooQuote($A7,L$1)</f>
        <v>Field not found: "TrailingAnnualDividendYield".</v>
      </c>
      <c r="M7">
        <v>7</v>
      </c>
    </row>
    <row r="8" spans="1:13" x14ac:dyDescent="0.3">
      <c r="A8" t="s">
        <v>22</v>
      </c>
      <c r="B8" t="str">
        <f>_xll.YahooQuote($A8,B$1)</f>
        <v>iShares Core S&amp;amp;P 500 ETF</v>
      </c>
      <c r="C8" t="str">
        <f>_xll.YahooQuote($A8,C$1)</f>
        <v>TOR</v>
      </c>
      <c r="D8" t="str">
        <f>_xll.YahooQuote($A8,D$1)</f>
        <v>CAD</v>
      </c>
      <c r="E8" t="str">
        <f>_xll.YahooQuote($A8,E$1)</f>
        <v>ETF</v>
      </c>
      <c r="F8" s="5">
        <f>_xll.YahooQuote($A8,F$1)</f>
        <v>45.92</v>
      </c>
      <c r="G8" s="5">
        <f>_xll.YahooQuote($A8,G$1)</f>
        <v>45.87</v>
      </c>
      <c r="H8" s="5">
        <f>_xll.YahooQuote($A8,H$1)</f>
        <v>45.99</v>
      </c>
      <c r="I8" s="6" t="str">
        <f>_xll.YahooQuote($A8,I$1)</f>
        <v>Field not found: "MarketCap".</v>
      </c>
      <c r="J8" s="6">
        <f>_xll.YahooQuote($A8,J$1)*F8</f>
        <v>5329750.72</v>
      </c>
      <c r="K8" s="6" t="e">
        <f t="shared" si="0"/>
        <v>#VALUE!</v>
      </c>
      <c r="L8" s="7" t="str">
        <f>_xll.YahooQuote($A8,L$1)</f>
        <v>Field not found: "TrailingAnnualDividendYield".</v>
      </c>
      <c r="M8">
        <v>10</v>
      </c>
    </row>
    <row r="9" spans="1:13" x14ac:dyDescent="0.3">
      <c r="A9" t="s">
        <v>26</v>
      </c>
      <c r="B9" t="str">
        <f>_xll.YahooQuote($A9,B$1)</f>
        <v>iShares Core MSCI AllCntry Wld exCan ETF</v>
      </c>
      <c r="C9" t="str">
        <f>_xll.YahooQuote($A9,C$1)</f>
        <v>TOR</v>
      </c>
      <c r="D9" t="str">
        <f>_xll.YahooQuote($A9,D$1)</f>
        <v>CAD</v>
      </c>
      <c r="E9" t="str">
        <f>_xll.YahooQuote($A9,E$1)</f>
        <v>ETF</v>
      </c>
      <c r="F9" s="5">
        <f>_xll.YahooQuote($A9,F$1)</f>
        <v>25.41</v>
      </c>
      <c r="G9" s="5">
        <f>_xll.YahooQuote($A9,G$1)</f>
        <v>25.39</v>
      </c>
      <c r="H9" s="5">
        <f>_xll.YahooQuote($A9,H$1)</f>
        <v>25.42</v>
      </c>
      <c r="I9" s="6" t="str">
        <f>_xll.YahooQuote($A9,I$1)</f>
        <v>Field not found: "MarketCap".</v>
      </c>
      <c r="J9" s="6">
        <f>_xll.YahooQuote($A9,J$1)*F9</f>
        <v>2109309.5100000002</v>
      </c>
      <c r="K9" s="6" t="e">
        <f t="shared" si="0"/>
        <v>#VALUE!</v>
      </c>
      <c r="L9" s="7" t="str">
        <f>_xll.YahooQuote($A9,L$1)</f>
        <v>Field not found: "TrailingAnnualDividendYield".</v>
      </c>
      <c r="M9">
        <v>22</v>
      </c>
    </row>
    <row r="10" spans="1:13" x14ac:dyDescent="0.3">
      <c r="B10" t="str">
        <f>_xll.YahooQuote($A10,B$1)</f>
        <v>Symbol: empty string.</v>
      </c>
      <c r="C10" t="str">
        <f>_xll.YahooQuote($A10,C$1)</f>
        <v>Symbol: empty string.</v>
      </c>
      <c r="D10" t="str">
        <f>_xll.YahooQuote($A10,D$1)</f>
        <v>Symbol: empty string.</v>
      </c>
      <c r="E10" t="str">
        <f>_xll.YahooQuote($A10,E$1)</f>
        <v>Symbol: empty string.</v>
      </c>
      <c r="F10" s="5" t="str">
        <f>_xll.YahooQuote($A10,F$1)</f>
        <v>Symbol: empty string.</v>
      </c>
      <c r="G10" s="5" t="str">
        <f>_xll.YahooQuote($A10,G$1)</f>
        <v>Symbol: empty string.</v>
      </c>
      <c r="H10" s="5" t="str">
        <f>_xll.YahooQuote($A10,H$1)</f>
        <v>Symbol: empty string.</v>
      </c>
      <c r="I10" s="6" t="str">
        <f>_xll.YahooQuote($A10,I$1)</f>
        <v>Symbol: empty string.</v>
      </c>
      <c r="J10" s="6" t="e">
        <f>_xll.YahooQuote($A10,J$1)*F10</f>
        <v>#VALUE!</v>
      </c>
      <c r="K10" s="6" t="e">
        <f t="shared" si="0"/>
        <v>#VALUE!</v>
      </c>
      <c r="L10" s="7" t="str">
        <f>_xll.YahooQuote($A10,L$1)</f>
        <v>Symbol: empty string.</v>
      </c>
      <c r="M10">
        <v>22</v>
      </c>
    </row>
    <row r="12" spans="1:13" x14ac:dyDescent="0.3">
      <c r="A12" t="s">
        <v>16</v>
      </c>
      <c r="B12" s="1" t="str">
        <f>_xll.YahooQuote($A12,B$1)</f>
        <v>Horizons S&amp;amp;P/TSX 60 ETF</v>
      </c>
      <c r="C12" t="str">
        <f>_xll.YahooQuote($A12,C$1)</f>
        <v>TOR</v>
      </c>
      <c r="D12" t="str">
        <f>_xll.YahooQuote($A12,D$1)</f>
        <v>CAD</v>
      </c>
      <c r="E12" t="str">
        <f>_xll.YahooQuote($A12,E$1)</f>
        <v>ETF</v>
      </c>
      <c r="F12" s="5">
        <f>_xll.YahooQuote($A12,F$1)</f>
        <v>34.5</v>
      </c>
      <c r="G12" s="5">
        <f>_xll.YahooQuote($A12,G$1)</f>
        <v>34.5</v>
      </c>
      <c r="H12" s="5">
        <f>_xll.YahooQuote($A12,H$1)</f>
        <v>34.54</v>
      </c>
      <c r="I12" s="6" t="str">
        <f>_xll.YahooQuote($A12,I$1)</f>
        <v>Field not found: "MarketCap".</v>
      </c>
      <c r="J12" s="6">
        <f>_xll.YahooQuote($A12,J$1)*F12</f>
        <v>11703780</v>
      </c>
      <c r="K12" s="6" t="e">
        <f>+I12/J12</f>
        <v>#VALUE!</v>
      </c>
      <c r="L12" s="7" t="str">
        <f>_xll.YahooQuote($A12,L$1)</f>
        <v>Field not found: "TrailingAnnualDividendYield".</v>
      </c>
      <c r="M12">
        <v>3</v>
      </c>
    </row>
    <row r="13" spans="1:13" x14ac:dyDescent="0.3">
      <c r="A13" t="s">
        <v>25</v>
      </c>
      <c r="B13" t="str">
        <f>_xll.YahooQuote($A13,B$1)</f>
        <v>Horizons S&amp;amp;P 500 ETF</v>
      </c>
      <c r="C13" t="str">
        <f>_xll.YahooQuote($A13,C$1)</f>
        <v>TOR</v>
      </c>
      <c r="D13" t="str">
        <f>_xll.YahooQuote($A13,D$1)</f>
        <v>CAD</v>
      </c>
      <c r="E13" t="str">
        <f>_xll.YahooQuote($A13,E$1)</f>
        <v>ETF</v>
      </c>
      <c r="F13" s="5">
        <f>_xll.YahooQuote($A13,F$1)</f>
        <v>70.22</v>
      </c>
      <c r="G13" s="5">
        <f>_xll.YahooQuote($A13,G$1)</f>
        <v>70.19</v>
      </c>
      <c r="H13" s="5">
        <f>_xll.YahooQuote($A13,H$1)</f>
        <v>70.260000000000005</v>
      </c>
      <c r="I13" s="6" t="str">
        <f>_xll.YahooQuote($A13,I$1)</f>
        <v>Field not found: "MarketCap".</v>
      </c>
      <c r="J13" s="6">
        <f>_xll.YahooQuote($A13,J$1)*F13</f>
        <v>920162.88</v>
      </c>
      <c r="K13" s="6" t="e">
        <f>+I13/J13</f>
        <v>#VALUE!</v>
      </c>
      <c r="L13" s="7" t="str">
        <f>_xll.YahooQuote($A13,L$1)</f>
        <v>Field not found: "TrailingAnnualDividendYield".</v>
      </c>
      <c r="M13">
        <v>17</v>
      </c>
    </row>
    <row r="15" spans="1:13" x14ac:dyDescent="0.3">
      <c r="A15" t="s">
        <v>19</v>
      </c>
      <c r="B15" s="1" t="str">
        <f>_xll.YahooQuote($A15,B$1)</f>
        <v>Vanguard FTSE Canada All Cap ETF</v>
      </c>
      <c r="C15" t="str">
        <f>_xll.YahooQuote($A15,C$1)</f>
        <v>TOR</v>
      </c>
      <c r="D15" t="str">
        <f>_xll.YahooQuote($A15,D$1)</f>
        <v>CAD</v>
      </c>
      <c r="E15" t="str">
        <f>_xll.YahooQuote($A15,E$1)</f>
        <v>ETF</v>
      </c>
      <c r="F15" s="5">
        <f>_xll.YahooQuote($A15,F$1)</f>
        <v>32.47</v>
      </c>
      <c r="G15" s="5">
        <f>_xll.YahooQuote($A15,G$1)</f>
        <v>32.46</v>
      </c>
      <c r="H15" s="5">
        <f>_xll.YahooQuote($A15,H$1)</f>
        <v>32.49</v>
      </c>
      <c r="I15" s="6" t="str">
        <f>_xll.YahooQuote($A15,I$1)</f>
        <v>Field not found: "MarketCap".</v>
      </c>
      <c r="J15" s="6">
        <f>_xll.YahooQuote($A15,J$1)*F15</f>
        <v>1996060.78</v>
      </c>
      <c r="K15" s="6" t="e">
        <f>+I15/J15</f>
        <v>#VALUE!</v>
      </c>
      <c r="L15" s="7" t="str">
        <f>_xll.YahooQuote($A15,L$1)</f>
        <v>Field not found: "TrailingAnnualDividendYield".</v>
      </c>
      <c r="M15">
        <v>6</v>
      </c>
    </row>
    <row r="16" spans="1:13" x14ac:dyDescent="0.3">
      <c r="A16" t="s">
        <v>20</v>
      </c>
      <c r="B16" s="1" t="str">
        <f>_xll.YahooQuote($A16,B$1)</f>
        <v>Vanguard S&amp;amp;P 500 ETF</v>
      </c>
      <c r="C16" t="str">
        <f>_xll.YahooQuote($A16,C$1)</f>
        <v>TOR</v>
      </c>
      <c r="D16" t="str">
        <f>_xll.YahooQuote($A16,D$1)</f>
        <v>CAD</v>
      </c>
      <c r="E16" t="str">
        <f>_xll.YahooQuote($A16,E$1)</f>
        <v>ETF</v>
      </c>
      <c r="F16" s="5">
        <f>_xll.YahooQuote($A16,F$1)</f>
        <v>65.53</v>
      </c>
      <c r="G16" s="5">
        <f>_xll.YahooQuote($A16,G$1)</f>
        <v>65.489999999999995</v>
      </c>
      <c r="H16" s="5">
        <f>_xll.YahooQuote($A16,H$1)</f>
        <v>65.55</v>
      </c>
      <c r="I16" s="6" t="str">
        <f>_xll.YahooQuote($A16,I$1)</f>
        <v>Field not found: "MarketCap".</v>
      </c>
      <c r="J16" s="6">
        <f>_xll.YahooQuote($A16,J$1)*F16</f>
        <v>3914893.2600000002</v>
      </c>
      <c r="K16" s="6" t="e">
        <f>+I16/J16</f>
        <v>#VALUE!</v>
      </c>
      <c r="L16" s="7" t="str">
        <f>_xll.YahooQuote($A16,L$1)</f>
        <v>Field not found: "TrailingAnnualDividendYield".</v>
      </c>
      <c r="M16">
        <v>8</v>
      </c>
    </row>
    <row r="17" spans="1:13" x14ac:dyDescent="0.3">
      <c r="A17" t="s">
        <v>23</v>
      </c>
      <c r="B17" t="str">
        <f>_xll.YahooQuote($A17,B$1)</f>
        <v>Vanguard FTSE Dev AC ex Nrth Amer ETF</v>
      </c>
      <c r="C17" t="str">
        <f>_xll.YahooQuote($A17,C$1)</f>
        <v>TOR</v>
      </c>
      <c r="D17" t="str">
        <f>_xll.YahooQuote($A17,D$1)</f>
        <v>CAD</v>
      </c>
      <c r="E17" t="str">
        <f>_xll.YahooQuote($A17,E$1)</f>
        <v>ETF</v>
      </c>
      <c r="F17" s="5">
        <f>_xll.YahooQuote($A17,F$1)</f>
        <v>27.19</v>
      </c>
      <c r="G17" s="5">
        <f>_xll.YahooQuote($A17,G$1)</f>
        <v>27.16</v>
      </c>
      <c r="H17" s="5">
        <f>_xll.YahooQuote($A17,H$1)</f>
        <v>27.23</v>
      </c>
      <c r="I17" s="6" t="str">
        <f>_xll.YahooQuote($A17,I$1)</f>
        <v>Field not found: "MarketCap".</v>
      </c>
      <c r="J17" s="6">
        <f>_xll.YahooQuote($A17,J$1)*F17</f>
        <v>1080557.79</v>
      </c>
      <c r="K17" s="6" t="e">
        <f>+I17/J17</f>
        <v>#VALUE!</v>
      </c>
      <c r="L17" s="7" t="str">
        <f>_xll.YahooQuote($A17,L$1)</f>
        <v>Field not found: "TrailingAnnualDividendYield".</v>
      </c>
      <c r="M17">
        <v>23</v>
      </c>
    </row>
    <row r="18" spans="1:13" x14ac:dyDescent="0.3">
      <c r="A18" t="s">
        <v>24</v>
      </c>
      <c r="B18" s="1" t="str">
        <f>_xll.YahooQuote($A18,B$1)</f>
        <v>Vanguard FTSE Emerging Mkts All Cap ETF</v>
      </c>
      <c r="C18" t="str">
        <f>_xll.YahooQuote($A18,C$1)</f>
        <v>TOR</v>
      </c>
      <c r="D18" t="str">
        <f>_xll.YahooQuote($A18,D$1)</f>
        <v>CAD</v>
      </c>
      <c r="E18" t="str">
        <f>_xll.YahooQuote($A18,E$1)</f>
        <v>ETF</v>
      </c>
      <c r="F18" s="5">
        <f>_xll.YahooQuote($A18,F$1)</f>
        <v>33.18</v>
      </c>
      <c r="G18" s="5">
        <f>_xll.YahooQuote($A18,G$1)</f>
        <v>33.159999999999997</v>
      </c>
      <c r="H18" s="5">
        <f>_xll.YahooQuote($A18,H$1)</f>
        <v>33.22</v>
      </c>
      <c r="I18" s="6" t="str">
        <f>_xll.YahooQuote($A18,I$1)</f>
        <v>Field not found: "MarketCap".</v>
      </c>
      <c r="J18" s="6">
        <f>_xll.YahooQuote($A18,J$1)*F18</f>
        <v>2277939.7200000002</v>
      </c>
      <c r="K18" s="6" t="e">
        <f t="shared" ref="K18" si="1">+I18/J18</f>
        <v>#VALUE!</v>
      </c>
      <c r="L18" s="7" t="str">
        <f>_xll.YahooQuote($A18,L$1)</f>
        <v>Field not found: "TrailingAnnualDividendYield".</v>
      </c>
      <c r="M18">
        <v>24</v>
      </c>
    </row>
    <row r="20" spans="1:13" x14ac:dyDescent="0.3">
      <c r="B20" s="1" t="str">
        <f>_xll.YahooQuote($A20,B$1)</f>
        <v>Symbol: empty string.</v>
      </c>
      <c r="C20" t="str">
        <f>_xll.YahooQuote($A20,C$1)</f>
        <v>Symbol: empty string.</v>
      </c>
      <c r="D20" t="str">
        <f>_xll.YahooQuote($A20,D$1)</f>
        <v>Symbol: empty string.</v>
      </c>
      <c r="E20" t="str">
        <f>_xll.YahooQuote($A20,E$1)</f>
        <v>Symbol: empty string.</v>
      </c>
      <c r="F20" s="5" t="str">
        <f>_xll.YahooQuote($A20,F$1)</f>
        <v>Symbol: empty string.</v>
      </c>
      <c r="G20" s="5" t="str">
        <f>_xll.YahooQuote($A20,G$1)</f>
        <v>Symbol: empty string.</v>
      </c>
      <c r="H20" s="5" t="str">
        <f>_xll.YahooQuote($A20,H$1)</f>
        <v>Symbol: empty string.</v>
      </c>
      <c r="I20" s="6" t="str">
        <f>_xll.YahooQuote($A20,I$1)</f>
        <v>Symbol: empty string.</v>
      </c>
      <c r="J20" s="6" t="e">
        <f>_xll.YahooQuote($A20,J$1)*F20</f>
        <v>#VALUE!</v>
      </c>
      <c r="K20" s="6" t="e">
        <f t="shared" ref="K20" si="2">+I20/J20</f>
        <v>#VALUE!</v>
      </c>
      <c r="L20" s="7" t="str">
        <f>_xll.YahooQuote($A20,L$1)</f>
        <v>Symbol: empty string.</v>
      </c>
      <c r="M20">
        <v>24</v>
      </c>
    </row>
    <row r="21" spans="1:13" x14ac:dyDescent="0.3">
      <c r="C21" t="s">
        <v>28</v>
      </c>
      <c r="D21" t="s">
        <v>29</v>
      </c>
      <c r="E21" t="s">
        <v>27</v>
      </c>
      <c r="F21">
        <f>0.12%*1000000</f>
        <v>1200</v>
      </c>
    </row>
    <row r="22" spans="1:13" x14ac:dyDescent="0.3">
      <c r="B22" t="s">
        <v>30</v>
      </c>
      <c r="C22" t="s">
        <v>31</v>
      </c>
      <c r="D22" t="s">
        <v>31</v>
      </c>
      <c r="E22" t="s">
        <v>32</v>
      </c>
      <c r="G22" s="5" t="str">
        <f>_xll.YahooQuote("p","longname")</f>
        <v>Pandora Media, Inc.</v>
      </c>
      <c r="I22" s="6"/>
    </row>
    <row r="23" spans="1:13" x14ac:dyDescent="0.3">
      <c r="B23" t="s">
        <v>33</v>
      </c>
      <c r="C23" t="s">
        <v>32</v>
      </c>
      <c r="D23" t="s">
        <v>32</v>
      </c>
      <c r="E23" t="s">
        <v>31</v>
      </c>
      <c r="G23" s="5" t="str">
        <f>_xll.YahooQuote("qq","longname")</f>
        <v>Field not found: "longname".</v>
      </c>
    </row>
    <row r="24" spans="1:13" x14ac:dyDescent="0.3">
      <c r="B24" t="s">
        <v>36</v>
      </c>
      <c r="C24" t="s">
        <v>35</v>
      </c>
      <c r="D24" t="s">
        <v>34</v>
      </c>
      <c r="E24" t="s">
        <v>35</v>
      </c>
      <c r="G24" s="5" t="str">
        <f>_xll.YahooQuote("q","longname")</f>
        <v>Field not found: "longname".</v>
      </c>
    </row>
    <row r="25" spans="1:13" x14ac:dyDescent="0.3">
      <c r="G25" s="5" t="str">
        <f>_xll.YahooQuote("qqq","longname")</f>
        <v>Invesco QQQ Trust</v>
      </c>
    </row>
    <row r="26" spans="1:13" x14ac:dyDescent="0.3">
      <c r="G26" s="5" t="str">
        <f>_xll.YahooQuote("bb","longname")</f>
        <v>BlackBerry Limited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2019-03-07T16:21:14Z</dcterms:created>
  <dcterms:modified xsi:type="dcterms:W3CDTF">2019-03-09T13:53:05Z</dcterms:modified>
</cp:coreProperties>
</file>