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<sst xmlns="http://schemas.openxmlformats.org/spreadsheetml/2006/main" count="194" uniqueCount="105">
  <si>
    <t>Herbarium Portal Statistics</t>
  </si>
  <si>
    <t>SEINet</t>
  </si>
  <si>
    <t>CCH2</t>
  </si>
  <si>
    <t>CNH</t>
  </si>
  <si>
    <t>Lichen Portal</t>
  </si>
  <si>
    <t>Bryophyte Portal</t>
  </si>
  <si>
    <t>Pacific Island</t>
  </si>
  <si>
    <t>Fern Portal</t>
  </si>
  <si>
    <t>Neotropical Plants</t>
  </si>
  <si>
    <t>Grand Total</t>
  </si>
  <si>
    <t>Notes</t>
  </si>
  <si>
    <t>Collections</t>
  </si>
  <si>
    <t>Live Date:</t>
  </si>
  <si>
    <t>Snapshot:</t>
  </si>
  <si>
    <t>Total:</t>
  </si>
  <si>
    <t>Occurrences</t>
  </si>
  <si>
    <t>Live Data:</t>
  </si>
  <si>
    <t>Research observations:</t>
  </si>
  <si>
    <t>Field collections:</t>
  </si>
  <si>
    <t>Total occurrences:</t>
  </si>
  <si>
    <t>Images</t>
  </si>
  <si>
    <t>Snapshot collections:</t>
  </si>
  <si>
    <t>Observation images:</t>
  </si>
  <si>
    <t>Field Collection Images:</t>
  </si>
  <si>
    <t>Total images:</t>
  </si>
  <si>
    <t>Live collections by specimen grouping</t>
  </si>
  <si>
    <t>1 - 50k specimens</t>
  </si>
  <si>
    <t>50 - 100k</t>
  </si>
  <si>
    <t>100k - 200k</t>
  </si>
  <si>
    <t>200k - 300k</t>
  </si>
  <si>
    <t>300 - 400k</t>
  </si>
  <si>
    <t>&gt; 400k</t>
  </si>
  <si>
    <t>Checklists</t>
  </si>
  <si>
    <t>Data managers</t>
  </si>
  <si>
    <t>Average monthly edits</t>
  </si>
  <si>
    <t>Average monthly occurrence record  edits over last 12 months</t>
  </si>
  <si>
    <t>Total collections</t>
  </si>
  <si>
    <t>Zoological Portals</t>
  </si>
  <si>
    <t>Invertebase</t>
  </si>
  <si>
    <t>Tardigrade</t>
  </si>
  <si>
    <t>SCAN</t>
  </si>
  <si>
    <t>Ecdysis</t>
  </si>
  <si>
    <t>CSVColl (Vertebrate)</t>
  </si>
  <si>
    <t>Total images</t>
  </si>
  <si>
    <t>Total occurrences</t>
  </si>
  <si>
    <t>total live</t>
  </si>
  <si>
    <t>live records</t>
  </si>
  <si>
    <t>2,297*</t>
  </si>
  <si>
    <t>Average monthly occurrence record edits over last 12 months. Asterisk (*) indicates that active period was prior to last 12 months</t>
  </si>
  <si>
    <t>Mixed Portals</t>
  </si>
  <si>
    <t>NEON</t>
  </si>
  <si>
    <t>STRI</t>
  </si>
  <si>
    <t>Gabon</t>
  </si>
  <si>
    <t>Grand Totals</t>
  </si>
  <si>
    <t>Live</t>
  </si>
  <si>
    <t>snapshot</t>
  </si>
  <si>
    <t xml:space="preserve">Images
</t>
  </si>
  <si>
    <t>Inventories</t>
  </si>
  <si>
    <t>TCN</t>
  </si>
  <si>
    <t>Date</t>
  </si>
  <si>
    <t>Status</t>
  </si>
  <si>
    <t>#Collaborators funded</t>
  </si>
  <si>
    <t>#Funded datasets ingested</t>
  </si>
  <si>
    <t>volunteers datasets</t>
  </si>
  <si>
    <t>Collaborators no data</t>
  </si>
  <si>
    <t>Endless Forms</t>
  </si>
  <si>
    <t>2018 - 2021</t>
  </si>
  <si>
    <t>active</t>
  </si>
  <si>
    <t>Pteridological Collections Consortium (PCC)</t>
  </si>
  <si>
    <t>Capturing California's Flowers (CAP)</t>
  </si>
  <si>
    <t>2018 - 2022</t>
  </si>
  <si>
    <t>Cretaceous World</t>
  </si>
  <si>
    <t>2016 - 2019</t>
  </si>
  <si>
    <t>EPICC (includes 1 CSBR)</t>
  </si>
  <si>
    <t>2015 - 2019</t>
  </si>
  <si>
    <t>Fossil Insects (FIC)</t>
  </si>
  <si>
    <t>2013 - 2017</t>
  </si>
  <si>
    <t>NCE</t>
  </si>
  <si>
    <t>Great Lakes Invasives (GLI)</t>
  </si>
  <si>
    <t>2014 - 2017</t>
  </si>
  <si>
    <t>retired</t>
  </si>
  <si>
    <t>InvertEBase</t>
  </si>
  <si>
    <t>2014 - 2018</t>
  </si>
  <si>
    <t>InvertNet</t>
  </si>
  <si>
    <t>2011 - 2015</t>
  </si>
  <si>
    <t>LepNet</t>
  </si>
  <si>
    <t>2016 - 2020</t>
  </si>
  <si>
    <t>Lichens &amp; Bryophytes (LBCC)</t>
  </si>
  <si>
    <t>MaCC</t>
  </si>
  <si>
    <t>2012 - 2015</t>
  </si>
  <si>
    <t>Macroalgae</t>
  </si>
  <si>
    <t>MAM</t>
  </si>
  <si>
    <t>MiCC</t>
  </si>
  <si>
    <t>2015 - 2018</t>
  </si>
  <si>
    <t>NEVP</t>
  </si>
  <si>
    <t>2012 - 2016</t>
  </si>
  <si>
    <t>oVert (*)</t>
  </si>
  <si>
    <t>2017 - 2021</t>
  </si>
  <si>
    <t>Paleoniches</t>
  </si>
  <si>
    <t>SERNEC</t>
  </si>
  <si>
    <t>SoRo</t>
  </si>
  <si>
    <t>Tri-trophic (TTD)</t>
  </si>
  <si>
    <t>VACS</t>
  </si>
  <si>
    <t>TOTAL</t>
  </si>
  <si>
    <t>https://www.idigbio.org/wiki/index.php/TCN_Resources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</si>
</sst>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b/>
      <color rgb="FF000000"/>
      <name val="Sans-serif"/>
    </font>
    <font>
      <b/>
      <u/>
      <color rgb="FF000000"/>
      <name val="Sans-serif"/>
    </font>
    <font>
      <b/>
      <color rgb="FF000000"/>
      <name val="Arial"/>
    </font>
    <font>
      <color rgb="FF000000"/>
      <name val="Sans-serif"/>
    </font>
    <font>
      <color rgb="FF000000"/>
      <name val="Arial"/>
    </font>
    <font>
      <color rgb="FF000000"/>
      <name val="-webkit-standard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/>
    </xf>
    <xf borderId="0" fillId="0" fontId="4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4" numFmtId="3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horizontal="right" readingOrder="0"/>
    </xf>
    <xf borderId="0" fillId="0" fontId="4" numFmtId="10" xfId="0" applyFont="1" applyNumberFormat="1"/>
    <xf borderId="0" fillId="2" fontId="7" numFmtId="0" xfId="0" applyAlignment="1" applyFill="1" applyFont="1">
      <alignment horizontal="center" readingOrder="0" shrinkToFit="0" wrapText="1"/>
    </xf>
    <xf borderId="0" fillId="2" fontId="8" numFmtId="0" xfId="0" applyAlignment="1" applyFont="1">
      <alignment horizontal="center" readingOrder="0" shrinkToFit="0" wrapText="1"/>
    </xf>
    <xf borderId="0" fillId="2" fontId="9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3" fontId="10" numFmtId="0" xfId="0" applyAlignment="1" applyFill="1" applyFont="1">
      <alignment readingOrder="0" vertical="top"/>
    </xf>
    <xf borderId="0" fillId="3" fontId="10" numFmtId="0" xfId="0" applyAlignment="1" applyFont="1">
      <alignment horizontal="center" readingOrder="0" vertical="top"/>
    </xf>
    <xf borderId="0" fillId="3" fontId="10" numFmtId="0" xfId="0" applyAlignment="1" applyFont="1">
      <alignment horizontal="right" readingOrder="0" vertical="top"/>
    </xf>
    <xf borderId="0" fillId="3" fontId="10" numFmtId="0" xfId="0" applyAlignment="1" applyFont="1">
      <alignment horizontal="right" vertical="top"/>
    </xf>
    <xf borderId="0" fillId="3" fontId="11" numFmtId="0" xfId="0" applyAlignment="1" applyFont="1">
      <alignment horizontal="right" readingOrder="0" vertical="top"/>
    </xf>
    <xf borderId="0" fillId="3" fontId="7" numFmtId="0" xfId="0" applyAlignment="1" applyFont="1">
      <alignment readingOrder="0" vertical="top"/>
    </xf>
    <xf borderId="0" fillId="3" fontId="7" numFmtId="0" xfId="0" applyAlignment="1" applyFont="1">
      <alignment horizontal="right" readingOrder="0" vertical="top"/>
    </xf>
    <xf borderId="0" fillId="3" fontId="9" numFmtId="0" xfId="0" applyAlignment="1" applyFont="1">
      <alignment horizontal="right" readingOrder="0" vertical="top"/>
    </xf>
    <xf borderId="0" fillId="3" fontId="12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digbio.org/wiki/index.php/TCN_Resources" TargetMode="External"/><Relationship Id="rId2" Type="http://schemas.openxmlformats.org/officeDocument/2006/relationships/hyperlink" Target="https://www.idigbio.org/wiki/index.php/TCN_Resources" TargetMode="External"/><Relationship Id="rId3" Type="http://schemas.openxmlformats.org/officeDocument/2006/relationships/hyperlink" Target="https://www.idigbio.org/wiki/index.php/TCN_Resources" TargetMode="External"/><Relationship Id="rId4" Type="http://schemas.openxmlformats.org/officeDocument/2006/relationships/hyperlink" Target="https://www.idigbio.org/wiki/index.php/TCN_Resources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3.43"/>
    <col customWidth="1" min="6" max="6" width="18.29"/>
    <col customWidth="1" min="10" max="10" width="16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2"/>
    </row>
    <row r="2"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>
      <c r="A3" s="3" t="s">
        <v>11</v>
      </c>
      <c r="B3" s="4" t="s">
        <v>12</v>
      </c>
      <c r="C3" s="5">
        <v>232.0</v>
      </c>
      <c r="D3" s="5">
        <v>24.0</v>
      </c>
      <c r="E3" s="5">
        <v>15.0</v>
      </c>
      <c r="F3" s="5">
        <v>56.0</v>
      </c>
      <c r="G3" s="5">
        <v>46.0</v>
      </c>
      <c r="H3" s="5">
        <v>2.0</v>
      </c>
      <c r="I3" s="6">
        <v>4.0</v>
      </c>
      <c r="J3" s="6">
        <v>1.0</v>
      </c>
      <c r="K3" s="7">
        <f t="shared" ref="K3:K5" si="1">sum(C3:J3)</f>
        <v>380</v>
      </c>
      <c r="L3" s="8"/>
    </row>
    <row r="4">
      <c r="A4" s="2"/>
      <c r="B4" s="4" t="s">
        <v>13</v>
      </c>
      <c r="C4" s="5">
        <v>96.0</v>
      </c>
      <c r="D4" s="5">
        <v>29.0</v>
      </c>
      <c r="E4" s="5">
        <v>24.0</v>
      </c>
      <c r="F4" s="5">
        <v>60.0</v>
      </c>
      <c r="G4" s="5">
        <v>51.0</v>
      </c>
      <c r="H4" s="5">
        <v>29.0</v>
      </c>
      <c r="I4" s="6">
        <v>31.0</v>
      </c>
      <c r="J4" s="6">
        <v>16.0</v>
      </c>
      <c r="K4" s="7">
        <f t="shared" si="1"/>
        <v>336</v>
      </c>
      <c r="L4" s="8"/>
    </row>
    <row r="5">
      <c r="A5" s="2"/>
      <c r="B5" s="3" t="s">
        <v>14</v>
      </c>
      <c r="C5" s="9">
        <f t="shared" ref="C5:J5" si="2">sum(C3:C4)</f>
        <v>328</v>
      </c>
      <c r="D5" s="9">
        <f t="shared" si="2"/>
        <v>53</v>
      </c>
      <c r="E5" s="9">
        <f t="shared" si="2"/>
        <v>39</v>
      </c>
      <c r="F5" s="9">
        <f t="shared" si="2"/>
        <v>116</v>
      </c>
      <c r="G5" s="9">
        <f t="shared" si="2"/>
        <v>97</v>
      </c>
      <c r="H5" s="9">
        <f t="shared" si="2"/>
        <v>31</v>
      </c>
      <c r="I5" s="9">
        <f t="shared" si="2"/>
        <v>35</v>
      </c>
      <c r="J5" s="9">
        <f t="shared" si="2"/>
        <v>17</v>
      </c>
      <c r="K5" s="9">
        <f t="shared" si="1"/>
        <v>716</v>
      </c>
      <c r="L5" s="8"/>
    </row>
    <row r="6">
      <c r="A6" s="2"/>
      <c r="B6" s="2"/>
      <c r="C6" s="10"/>
      <c r="D6" s="11"/>
      <c r="E6" s="11"/>
      <c r="F6" s="11"/>
      <c r="G6" s="11"/>
      <c r="H6" s="11"/>
      <c r="I6" s="11"/>
      <c r="K6" s="11"/>
      <c r="L6" s="8"/>
    </row>
    <row r="7">
      <c r="A7" s="3" t="s">
        <v>15</v>
      </c>
      <c r="B7" s="4" t="s">
        <v>16</v>
      </c>
      <c r="C7" s="5">
        <v>7616164.0</v>
      </c>
      <c r="D7" s="5">
        <v>718065.0</v>
      </c>
      <c r="E7" s="5">
        <v>218996.0</v>
      </c>
      <c r="F7" s="5">
        <v>688594.0</v>
      </c>
      <c r="G7" s="5">
        <v>666482.0</v>
      </c>
      <c r="H7" s="5">
        <v>152206.0</v>
      </c>
      <c r="I7" s="7">
        <v>95775.0</v>
      </c>
      <c r="J7" s="7">
        <v>1622.0</v>
      </c>
      <c r="K7" s="7">
        <f t="shared" ref="K7:K11" si="3">sum(C7:J7)</f>
        <v>10157904</v>
      </c>
      <c r="L7" s="8"/>
    </row>
    <row r="8">
      <c r="A8" s="2"/>
      <c r="B8" s="4" t="s">
        <v>13</v>
      </c>
      <c r="C8" s="5">
        <v>9149175.0</v>
      </c>
      <c r="D8" s="5">
        <v>2309892.0</v>
      </c>
      <c r="E8" s="5">
        <v>1388564.0</v>
      </c>
      <c r="F8" s="5">
        <v>1819737.0</v>
      </c>
      <c r="G8" s="5">
        <v>2241792.0</v>
      </c>
      <c r="H8" s="5">
        <v>664471.0</v>
      </c>
      <c r="I8" s="7">
        <v>1266910.0</v>
      </c>
      <c r="J8" s="6">
        <v>3464231.0</v>
      </c>
      <c r="K8" s="7">
        <f t="shared" si="3"/>
        <v>22304772</v>
      </c>
      <c r="L8" s="8"/>
    </row>
    <row r="9">
      <c r="A9" s="2"/>
      <c r="B9" s="4" t="s">
        <v>17</v>
      </c>
      <c r="C9" s="5">
        <v>180342.0</v>
      </c>
      <c r="D9" s="5">
        <v>0.0</v>
      </c>
      <c r="E9" s="5">
        <v>1801.0</v>
      </c>
      <c r="F9" s="5">
        <v>42841.0</v>
      </c>
      <c r="G9" s="5">
        <v>0.0</v>
      </c>
      <c r="H9" s="5">
        <v>6410.0</v>
      </c>
      <c r="I9" s="6">
        <v>116154.0</v>
      </c>
      <c r="J9" s="6">
        <v>75400.0</v>
      </c>
      <c r="K9" s="7">
        <f t="shared" si="3"/>
        <v>422948</v>
      </c>
      <c r="L9" s="8"/>
    </row>
    <row r="10">
      <c r="A10" s="2"/>
      <c r="B10" s="4" t="s">
        <v>18</v>
      </c>
      <c r="C10" s="5">
        <v>69704.0</v>
      </c>
      <c r="D10" s="12">
        <v>10.0</v>
      </c>
      <c r="E10" s="5">
        <v>178.0</v>
      </c>
      <c r="F10" s="5">
        <v>9568.0</v>
      </c>
      <c r="G10" s="5">
        <v>629.0</v>
      </c>
      <c r="H10" s="5">
        <v>1161.0</v>
      </c>
      <c r="I10" s="7">
        <v>0.0</v>
      </c>
      <c r="J10" s="6">
        <v>5479.0</v>
      </c>
      <c r="K10" s="7">
        <f t="shared" si="3"/>
        <v>86729</v>
      </c>
      <c r="L10" s="8"/>
    </row>
    <row r="11">
      <c r="A11" s="2"/>
      <c r="B11" s="3" t="s">
        <v>19</v>
      </c>
      <c r="C11" s="9">
        <f t="shared" ref="C11:I11" si="4">sum(C7:C10)</f>
        <v>17015385</v>
      </c>
      <c r="D11" s="9">
        <f t="shared" si="4"/>
        <v>3027967</v>
      </c>
      <c r="E11" s="9">
        <f t="shared" si="4"/>
        <v>1609539</v>
      </c>
      <c r="F11" s="9">
        <f t="shared" si="4"/>
        <v>2560740</v>
      </c>
      <c r="G11" s="9">
        <f t="shared" si="4"/>
        <v>2908903</v>
      </c>
      <c r="H11" s="9">
        <f t="shared" si="4"/>
        <v>824248</v>
      </c>
      <c r="I11" s="9">
        <f t="shared" si="4"/>
        <v>1478839</v>
      </c>
      <c r="J11" s="9">
        <f>sum(J8:J10)</f>
        <v>3545110</v>
      </c>
      <c r="K11" s="9">
        <f t="shared" si="3"/>
        <v>32970731</v>
      </c>
      <c r="L11" s="8"/>
    </row>
    <row r="12">
      <c r="A12" s="2"/>
      <c r="B12" s="2"/>
      <c r="C12" s="10"/>
      <c r="D12" s="11"/>
      <c r="E12" s="11"/>
      <c r="F12" s="11"/>
      <c r="G12" s="11"/>
      <c r="H12" s="11"/>
      <c r="I12" s="13"/>
      <c r="J12" s="11"/>
      <c r="K12" s="11"/>
      <c r="L12" s="8"/>
    </row>
    <row r="13">
      <c r="A13" s="3" t="s">
        <v>20</v>
      </c>
      <c r="B13" s="4" t="s">
        <v>16</v>
      </c>
      <c r="C13" s="5">
        <v>6277674.0</v>
      </c>
      <c r="D13" s="5">
        <v>288533.0</v>
      </c>
      <c r="E13" s="5">
        <v>187614.0</v>
      </c>
      <c r="F13" s="5">
        <v>569322.0</v>
      </c>
      <c r="G13" s="5">
        <v>610971.0</v>
      </c>
      <c r="H13" s="5">
        <v>2496.0</v>
      </c>
      <c r="I13" s="6">
        <v>60358.0</v>
      </c>
      <c r="J13" s="6">
        <v>0.0</v>
      </c>
      <c r="K13" s="7">
        <f t="shared" ref="K13:K17" si="5">sum(C13:J13)</f>
        <v>7996968</v>
      </c>
      <c r="L13" s="8"/>
    </row>
    <row r="14">
      <c r="A14" s="2"/>
      <c r="B14" s="4" t="s">
        <v>21</v>
      </c>
      <c r="C14" s="5">
        <v>4456698.0</v>
      </c>
      <c r="D14" s="5">
        <v>303552.0</v>
      </c>
      <c r="E14" s="5">
        <v>965238.0</v>
      </c>
      <c r="F14" s="5">
        <v>422112.0</v>
      </c>
      <c r="G14" s="5">
        <v>1058655.0</v>
      </c>
      <c r="H14" s="5">
        <v>7100.0</v>
      </c>
      <c r="I14" s="6">
        <v>930594.0</v>
      </c>
      <c r="J14" s="6">
        <v>1431588.0</v>
      </c>
      <c r="K14" s="7">
        <f t="shared" si="5"/>
        <v>9575537</v>
      </c>
      <c r="L14" s="8"/>
    </row>
    <row r="15">
      <c r="A15" s="2"/>
      <c r="B15" s="4" t="s">
        <v>22</v>
      </c>
      <c r="C15" s="7">
        <v>86694.0</v>
      </c>
      <c r="D15" s="12">
        <v>0.0</v>
      </c>
      <c r="E15" s="5">
        <v>0.0</v>
      </c>
      <c r="F15" s="5">
        <v>31653.0</v>
      </c>
      <c r="G15" s="5">
        <v>0.0</v>
      </c>
      <c r="H15" s="5">
        <v>0.0</v>
      </c>
      <c r="I15" s="6">
        <v>116542.0</v>
      </c>
      <c r="J15" s="6">
        <v>75337.0</v>
      </c>
      <c r="K15" s="7">
        <f t="shared" si="5"/>
        <v>310226</v>
      </c>
      <c r="L15" s="8"/>
    </row>
    <row r="16">
      <c r="A16" s="2"/>
      <c r="B16" s="4" t="s">
        <v>23</v>
      </c>
      <c r="C16" s="5">
        <v>12766.0</v>
      </c>
      <c r="D16" s="12">
        <v>0.0</v>
      </c>
      <c r="E16" s="5">
        <v>2715.0</v>
      </c>
      <c r="F16" s="5">
        <v>188.0</v>
      </c>
      <c r="G16" s="12">
        <v>11.0</v>
      </c>
      <c r="H16" s="12">
        <v>2252.0</v>
      </c>
      <c r="I16" s="7">
        <v>0.0</v>
      </c>
      <c r="J16" s="7">
        <v>11024.0</v>
      </c>
      <c r="K16" s="7">
        <f t="shared" si="5"/>
        <v>28956</v>
      </c>
      <c r="L16" s="8"/>
    </row>
    <row r="17">
      <c r="A17" s="2"/>
      <c r="B17" s="3" t="s">
        <v>24</v>
      </c>
      <c r="C17" s="9">
        <f t="shared" ref="C17:J17" si="6">sum(C13:C16)</f>
        <v>10833832</v>
      </c>
      <c r="D17" s="9">
        <f t="shared" si="6"/>
        <v>592085</v>
      </c>
      <c r="E17" s="9">
        <f t="shared" si="6"/>
        <v>1155567</v>
      </c>
      <c r="F17" s="9">
        <f t="shared" si="6"/>
        <v>1023275</v>
      </c>
      <c r="G17" s="9">
        <f t="shared" si="6"/>
        <v>1669637</v>
      </c>
      <c r="H17" s="9">
        <f t="shared" si="6"/>
        <v>11848</v>
      </c>
      <c r="I17" s="9">
        <f t="shared" si="6"/>
        <v>1107494</v>
      </c>
      <c r="J17" s="9">
        <f t="shared" si="6"/>
        <v>1517949</v>
      </c>
      <c r="K17" s="9">
        <f t="shared" si="5"/>
        <v>17911687</v>
      </c>
      <c r="L17" s="8"/>
    </row>
    <row r="18">
      <c r="A18" s="2"/>
      <c r="B18" s="2"/>
      <c r="C18" s="11"/>
      <c r="D18" s="11"/>
      <c r="E18" s="11"/>
      <c r="F18" s="11"/>
      <c r="G18" s="11"/>
      <c r="H18" s="11"/>
      <c r="I18" s="11"/>
      <c r="J18" s="11"/>
      <c r="K18" s="11"/>
      <c r="L18" s="8"/>
    </row>
    <row r="19">
      <c r="A19" s="3" t="s">
        <v>25</v>
      </c>
      <c r="B19" s="2"/>
      <c r="D19" s="11"/>
      <c r="E19" s="11"/>
      <c r="F19" s="11"/>
      <c r="G19" s="11"/>
      <c r="H19" s="11"/>
      <c r="I19" s="11"/>
      <c r="J19" s="11"/>
      <c r="K19" s="11"/>
      <c r="L19" s="8"/>
    </row>
    <row r="20">
      <c r="A20" s="8"/>
      <c r="B20" s="14" t="s">
        <v>26</v>
      </c>
      <c r="C20" s="7">
        <v>191.0</v>
      </c>
      <c r="D20" s="7">
        <v>20.0</v>
      </c>
      <c r="E20" s="7">
        <v>14.0</v>
      </c>
      <c r="F20" s="7">
        <v>53.0</v>
      </c>
      <c r="G20" s="7">
        <v>42.0</v>
      </c>
      <c r="H20" s="7">
        <v>1.0</v>
      </c>
      <c r="I20" s="7">
        <v>3.0</v>
      </c>
      <c r="J20" s="7">
        <v>1.0</v>
      </c>
      <c r="K20" s="9">
        <f t="shared" ref="K20:K25" si="7">sum(C20:J20)</f>
        <v>325</v>
      </c>
      <c r="L20" s="8"/>
    </row>
    <row r="21">
      <c r="A21" s="8"/>
      <c r="B21" s="4" t="s">
        <v>27</v>
      </c>
      <c r="C21" s="6">
        <v>21.0</v>
      </c>
      <c r="D21" s="7">
        <v>1.0</v>
      </c>
      <c r="E21" s="7">
        <v>0.0</v>
      </c>
      <c r="F21" s="7">
        <v>1.0</v>
      </c>
      <c r="G21" s="7">
        <v>3.0</v>
      </c>
      <c r="H21" s="7">
        <v>0.0</v>
      </c>
      <c r="I21" s="7">
        <v>1.0</v>
      </c>
      <c r="J21" s="7">
        <v>0.0</v>
      </c>
      <c r="K21" s="9">
        <f t="shared" si="7"/>
        <v>27</v>
      </c>
      <c r="L21" s="8"/>
    </row>
    <row r="22">
      <c r="A22" s="8"/>
      <c r="B22" s="14" t="s">
        <v>28</v>
      </c>
      <c r="C22" s="6">
        <v>10.0</v>
      </c>
      <c r="D22" s="6">
        <v>3.0</v>
      </c>
      <c r="E22" s="7">
        <v>1.0</v>
      </c>
      <c r="F22" s="7">
        <v>2.0</v>
      </c>
      <c r="G22" s="7">
        <v>1.0</v>
      </c>
      <c r="H22" s="7">
        <v>1.0</v>
      </c>
      <c r="I22" s="7">
        <v>0.0</v>
      </c>
      <c r="J22" s="7">
        <v>0.0</v>
      </c>
      <c r="K22" s="9">
        <f t="shared" si="7"/>
        <v>18</v>
      </c>
      <c r="L22" s="8"/>
    </row>
    <row r="23">
      <c r="A23" s="8"/>
      <c r="B23" s="14" t="s">
        <v>29</v>
      </c>
      <c r="C23" s="6">
        <v>5.0</v>
      </c>
      <c r="D23" s="6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9">
        <f t="shared" si="7"/>
        <v>5</v>
      </c>
      <c r="L23" s="8"/>
    </row>
    <row r="24">
      <c r="A24" s="8"/>
      <c r="B24" s="4" t="s">
        <v>30</v>
      </c>
      <c r="C24" s="6">
        <v>3.0</v>
      </c>
      <c r="D24" s="6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9">
        <f t="shared" si="7"/>
        <v>3</v>
      </c>
      <c r="L24" s="8"/>
    </row>
    <row r="25">
      <c r="A25" s="8"/>
      <c r="B25" s="4" t="s">
        <v>31</v>
      </c>
      <c r="C25" s="6">
        <v>2.0</v>
      </c>
      <c r="D25" s="6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9">
        <f t="shared" si="7"/>
        <v>2</v>
      </c>
      <c r="L25" s="8"/>
    </row>
    <row r="26">
      <c r="A26" s="8"/>
      <c r="B26" s="8"/>
      <c r="C26" s="6"/>
      <c r="D26" s="6"/>
      <c r="E26" s="11"/>
      <c r="F26" s="11"/>
      <c r="G26" s="11"/>
      <c r="H26" s="11"/>
      <c r="I26" s="11"/>
      <c r="J26" s="11"/>
      <c r="K26" s="11"/>
      <c r="L26" s="8"/>
    </row>
    <row r="27">
      <c r="A27" s="3" t="s">
        <v>32</v>
      </c>
      <c r="B27" s="8"/>
      <c r="C27" s="7">
        <v>2065.0</v>
      </c>
      <c r="D27" s="12">
        <v>41.0</v>
      </c>
      <c r="E27" s="5">
        <v>10.0</v>
      </c>
      <c r="F27" s="5">
        <v>308.0</v>
      </c>
      <c r="G27" s="12">
        <v>93.0</v>
      </c>
      <c r="H27" s="12">
        <v>68.0</v>
      </c>
      <c r="I27" s="7">
        <v>54.0</v>
      </c>
      <c r="J27" s="7">
        <v>65.0</v>
      </c>
      <c r="K27" s="9">
        <f t="shared" ref="K27:K28" si="8">sum(C27:J27)</f>
        <v>2704</v>
      </c>
      <c r="L27" s="8"/>
    </row>
    <row r="28">
      <c r="A28" s="3" t="s">
        <v>33</v>
      </c>
      <c r="B28" s="8"/>
      <c r="C28" s="7">
        <v>2310.0</v>
      </c>
      <c r="D28" s="12">
        <v>250.0</v>
      </c>
      <c r="E28" s="12">
        <v>294.0</v>
      </c>
      <c r="F28" s="5">
        <v>435.0</v>
      </c>
      <c r="G28" s="12">
        <v>461.0</v>
      </c>
      <c r="H28" s="12">
        <v>45.0</v>
      </c>
      <c r="I28" s="7">
        <v>73.0</v>
      </c>
      <c r="J28" s="7">
        <v>41.0</v>
      </c>
      <c r="K28" s="9">
        <f t="shared" si="8"/>
        <v>3909</v>
      </c>
      <c r="L28" s="8"/>
    </row>
    <row r="29">
      <c r="A29" s="15" t="s">
        <v>34</v>
      </c>
      <c r="C29" s="16">
        <v>120276.0</v>
      </c>
      <c r="D29" s="14">
        <v>34768.0</v>
      </c>
      <c r="E29" s="14">
        <v>3072.0</v>
      </c>
      <c r="F29" s="14">
        <v>3192.0</v>
      </c>
      <c r="G29" s="14">
        <v>3827.0</v>
      </c>
      <c r="H29" s="14">
        <v>166.0</v>
      </c>
      <c r="I29" s="14">
        <v>3463.0</v>
      </c>
      <c r="J29" s="14">
        <v>1101.0</v>
      </c>
      <c r="K29" s="17">
        <v>567189.0</v>
      </c>
      <c r="L29" s="14" t="s">
        <v>35</v>
      </c>
    </row>
    <row r="31">
      <c r="B31" s="14"/>
    </row>
    <row r="32">
      <c r="B32" s="14"/>
      <c r="K32" s="14" t="s">
        <v>36</v>
      </c>
      <c r="L32" s="13">
        <f>K5+I36</f>
        <v>928</v>
      </c>
    </row>
    <row r="33">
      <c r="A33" s="18" t="s">
        <v>37</v>
      </c>
      <c r="C33" s="15" t="s">
        <v>38</v>
      </c>
      <c r="D33" s="15" t="s">
        <v>39</v>
      </c>
      <c r="E33" s="15" t="s">
        <v>40</v>
      </c>
      <c r="F33" s="15" t="s">
        <v>41</v>
      </c>
      <c r="G33" s="15" t="s">
        <v>42</v>
      </c>
      <c r="H33" s="19"/>
      <c r="I33" s="3" t="s">
        <v>9</v>
      </c>
      <c r="K33" s="14" t="s">
        <v>43</v>
      </c>
      <c r="L33" s="13">
        <f>K17+I48</f>
        <v>22177288</v>
      </c>
    </row>
    <row r="34">
      <c r="A34" s="3" t="s">
        <v>11</v>
      </c>
      <c r="B34" s="4" t="s">
        <v>12</v>
      </c>
      <c r="C34" s="6">
        <v>4.0</v>
      </c>
      <c r="D34" s="6">
        <v>2.0</v>
      </c>
      <c r="E34" s="6">
        <v>71.0</v>
      </c>
      <c r="F34" s="6">
        <v>15.0</v>
      </c>
      <c r="G34" s="6">
        <v>17.0</v>
      </c>
      <c r="H34" s="6"/>
      <c r="I34" s="7">
        <f t="shared" ref="I34:I36" si="9">sum(C34:G34)</f>
        <v>109</v>
      </c>
      <c r="K34" s="14" t="s">
        <v>44</v>
      </c>
      <c r="L34" s="13">
        <f>K11+I42</f>
        <v>56254423</v>
      </c>
    </row>
    <row r="35">
      <c r="A35" s="2"/>
      <c r="B35" s="4" t="s">
        <v>13</v>
      </c>
      <c r="C35" s="6">
        <v>15.0</v>
      </c>
      <c r="D35" s="6">
        <v>2.0</v>
      </c>
      <c r="E35" s="6">
        <v>70.0</v>
      </c>
      <c r="F35" s="6">
        <v>1.0</v>
      </c>
      <c r="G35" s="6">
        <v>15.0</v>
      </c>
      <c r="H35" s="6"/>
      <c r="I35" s="7">
        <f t="shared" si="9"/>
        <v>103</v>
      </c>
      <c r="K35" s="14" t="s">
        <v>45</v>
      </c>
      <c r="L35" s="13">
        <f>K3+I34</f>
        <v>489</v>
      </c>
    </row>
    <row r="36">
      <c r="A36" s="2"/>
      <c r="B36" s="3" t="s">
        <v>14</v>
      </c>
      <c r="C36" s="9">
        <f t="shared" ref="C36:G36" si="10">sum(C34:C35)</f>
        <v>19</v>
      </c>
      <c r="D36" s="9">
        <f t="shared" si="10"/>
        <v>4</v>
      </c>
      <c r="E36" s="9">
        <f t="shared" si="10"/>
        <v>141</v>
      </c>
      <c r="F36" s="9">
        <f t="shared" si="10"/>
        <v>16</v>
      </c>
      <c r="G36" s="9">
        <f t="shared" si="10"/>
        <v>32</v>
      </c>
      <c r="H36" s="9"/>
      <c r="I36" s="9">
        <f t="shared" si="9"/>
        <v>212</v>
      </c>
      <c r="K36" s="14" t="s">
        <v>46</v>
      </c>
      <c r="L36" s="13">
        <f>K7+I38</f>
        <v>13916732</v>
      </c>
    </row>
    <row r="37">
      <c r="A37" s="2"/>
      <c r="B37" s="2"/>
      <c r="D37" s="13"/>
      <c r="E37" s="13"/>
      <c r="F37" s="13"/>
      <c r="G37" s="13"/>
      <c r="H37" s="13"/>
      <c r="I37" s="13"/>
    </row>
    <row r="38">
      <c r="A38" s="3" t="s">
        <v>15</v>
      </c>
      <c r="B38" s="4" t="s">
        <v>16</v>
      </c>
      <c r="C38" s="6">
        <v>18389.0</v>
      </c>
      <c r="D38" s="6">
        <v>40784.0</v>
      </c>
      <c r="E38" s="6">
        <v>3214215.0</v>
      </c>
      <c r="F38" s="6">
        <v>392535.0</v>
      </c>
      <c r="G38" s="6">
        <v>92905.0</v>
      </c>
      <c r="H38" s="13"/>
      <c r="I38" s="7">
        <f t="shared" ref="I38:I42" si="11">sum(C38:G38)</f>
        <v>3758828</v>
      </c>
    </row>
    <row r="39">
      <c r="A39" s="2"/>
      <c r="B39" s="4" t="s">
        <v>13</v>
      </c>
      <c r="C39" s="6">
        <v>2434596.0</v>
      </c>
      <c r="D39" s="6">
        <v>687.0</v>
      </c>
      <c r="E39" s="6">
        <v>1.3871169E7</v>
      </c>
      <c r="F39" s="6">
        <v>10494.0</v>
      </c>
      <c r="G39" s="6">
        <v>216609.0</v>
      </c>
      <c r="H39" s="13"/>
      <c r="I39" s="7">
        <f t="shared" si="11"/>
        <v>16533555</v>
      </c>
    </row>
    <row r="40">
      <c r="A40" s="2"/>
      <c r="B40" s="4" t="s">
        <v>17</v>
      </c>
      <c r="C40" s="6">
        <v>310385.0</v>
      </c>
      <c r="D40" s="6">
        <v>67.0</v>
      </c>
      <c r="E40" s="6">
        <v>2522575.0</v>
      </c>
      <c r="F40" s="6">
        <v>0.0</v>
      </c>
      <c r="G40" s="6">
        <v>158276.0</v>
      </c>
      <c r="H40" s="13"/>
      <c r="I40" s="7">
        <f t="shared" si="11"/>
        <v>2991303</v>
      </c>
    </row>
    <row r="41">
      <c r="A41" s="2"/>
      <c r="B41" s="4" t="s">
        <v>18</v>
      </c>
      <c r="C41" s="6">
        <v>0.0</v>
      </c>
      <c r="D41" s="6">
        <v>0.0</v>
      </c>
      <c r="E41" s="6">
        <v>5.0</v>
      </c>
      <c r="F41" s="6">
        <v>0.0</v>
      </c>
      <c r="G41" s="6">
        <v>1.0</v>
      </c>
      <c r="H41" s="13"/>
      <c r="I41" s="7">
        <f t="shared" si="11"/>
        <v>6</v>
      </c>
    </row>
    <row r="42">
      <c r="A42" s="2"/>
      <c r="B42" s="3" t="s">
        <v>19</v>
      </c>
      <c r="C42" s="9">
        <f t="shared" ref="C42:G42" si="12">sum(C38:C41)</f>
        <v>2763370</v>
      </c>
      <c r="D42" s="9">
        <f t="shared" si="12"/>
        <v>41538</v>
      </c>
      <c r="E42" s="9">
        <f t="shared" si="12"/>
        <v>19607964</v>
      </c>
      <c r="F42" s="9">
        <f t="shared" si="12"/>
        <v>403029</v>
      </c>
      <c r="G42" s="9">
        <f t="shared" si="12"/>
        <v>467791</v>
      </c>
      <c r="H42" s="13"/>
      <c r="I42" s="9">
        <f t="shared" si="11"/>
        <v>23283692</v>
      </c>
    </row>
    <row r="43">
      <c r="A43" s="2"/>
      <c r="B43" s="2"/>
      <c r="D43" s="13"/>
      <c r="E43" s="13"/>
      <c r="F43" s="13"/>
      <c r="G43" s="13"/>
      <c r="H43" s="13"/>
      <c r="I43" s="13"/>
    </row>
    <row r="44">
      <c r="A44" s="3" t="s">
        <v>20</v>
      </c>
      <c r="B44" s="4" t="s">
        <v>16</v>
      </c>
      <c r="C44" s="6">
        <v>12.0</v>
      </c>
      <c r="D44" s="6">
        <v>155868.0</v>
      </c>
      <c r="E44" s="6">
        <v>351828.0</v>
      </c>
      <c r="F44" s="6">
        <v>14730.0</v>
      </c>
      <c r="G44" s="6">
        <v>8010.0</v>
      </c>
      <c r="H44" s="13"/>
      <c r="I44" s="7">
        <f t="shared" ref="I44:I48" si="13">sum(C44:G44)</f>
        <v>530448</v>
      </c>
    </row>
    <row r="45">
      <c r="A45" s="2"/>
      <c r="B45" s="4" t="s">
        <v>21</v>
      </c>
      <c r="C45" s="6">
        <v>91961.0</v>
      </c>
      <c r="D45" s="6">
        <v>102.0</v>
      </c>
      <c r="E45" s="6">
        <v>1043081.0</v>
      </c>
      <c r="F45" s="6">
        <v>0.0</v>
      </c>
      <c r="G45" s="6">
        <v>5394.0</v>
      </c>
      <c r="H45" s="13"/>
      <c r="I45" s="7">
        <f t="shared" si="13"/>
        <v>1140538</v>
      </c>
    </row>
    <row r="46">
      <c r="A46" s="2"/>
      <c r="B46" s="4" t="s">
        <v>22</v>
      </c>
      <c r="C46" s="6">
        <v>310353.0</v>
      </c>
      <c r="D46" s="6">
        <v>67.0</v>
      </c>
      <c r="E46" s="6">
        <v>2274679.0</v>
      </c>
      <c r="F46" s="6">
        <v>0.0</v>
      </c>
      <c r="G46" s="14">
        <v>9512.0</v>
      </c>
      <c r="H46" s="13"/>
      <c r="I46" s="7">
        <f t="shared" si="13"/>
        <v>2594611</v>
      </c>
    </row>
    <row r="47">
      <c r="A47" s="2"/>
      <c r="B47" s="4" t="s">
        <v>23</v>
      </c>
      <c r="C47" s="6">
        <v>0.0</v>
      </c>
      <c r="D47" s="6">
        <v>0.0</v>
      </c>
      <c r="E47" s="6">
        <v>3.0</v>
      </c>
      <c r="F47" s="6">
        <v>0.0</v>
      </c>
      <c r="G47" s="14">
        <v>1.0</v>
      </c>
      <c r="H47" s="13"/>
      <c r="I47" s="7">
        <f t="shared" si="13"/>
        <v>4</v>
      </c>
    </row>
    <row r="48">
      <c r="A48" s="2"/>
      <c r="B48" s="3" t="s">
        <v>24</v>
      </c>
      <c r="C48" s="9">
        <f t="shared" ref="C48:G48" si="14">sum(C44:C47)</f>
        <v>402326</v>
      </c>
      <c r="D48" s="9">
        <f t="shared" si="14"/>
        <v>156037</v>
      </c>
      <c r="E48" s="9">
        <f t="shared" si="14"/>
        <v>3669591</v>
      </c>
      <c r="F48" s="9">
        <f t="shared" si="14"/>
        <v>14730</v>
      </c>
      <c r="G48" s="9">
        <f t="shared" si="14"/>
        <v>22917</v>
      </c>
      <c r="H48" s="13"/>
      <c r="I48" s="9">
        <f t="shared" si="13"/>
        <v>4265601</v>
      </c>
    </row>
    <row r="49">
      <c r="A49" s="2"/>
      <c r="B49" s="2"/>
      <c r="C49" s="13"/>
      <c r="D49" s="13"/>
      <c r="E49" s="13"/>
      <c r="F49" s="13"/>
      <c r="G49" s="13"/>
      <c r="H49" s="13"/>
      <c r="I49" s="13"/>
    </row>
    <row r="50">
      <c r="A50" s="3" t="s">
        <v>25</v>
      </c>
      <c r="B50" s="2"/>
      <c r="D50" s="13"/>
      <c r="E50" s="13"/>
      <c r="F50" s="13"/>
      <c r="G50" s="13"/>
      <c r="H50" s="13"/>
      <c r="I50" s="13"/>
    </row>
    <row r="51">
      <c r="A51" s="8"/>
      <c r="B51" s="14" t="s">
        <v>26</v>
      </c>
      <c r="C51" s="7">
        <v>4.0</v>
      </c>
      <c r="D51" s="6">
        <v>2.0</v>
      </c>
      <c r="E51" s="6">
        <v>51.0</v>
      </c>
      <c r="F51" s="6">
        <v>12.0</v>
      </c>
      <c r="G51" s="6">
        <v>17.0</v>
      </c>
      <c r="H51" s="13"/>
      <c r="I51" s="7">
        <f t="shared" ref="I51:I56" si="15">sum(C51:G51)</f>
        <v>86</v>
      </c>
    </row>
    <row r="52">
      <c r="A52" s="8"/>
      <c r="B52" s="4" t="s">
        <v>27</v>
      </c>
      <c r="C52" s="6">
        <v>0.0</v>
      </c>
      <c r="D52" s="6">
        <v>0.0</v>
      </c>
      <c r="E52" s="6">
        <v>7.0</v>
      </c>
      <c r="F52" s="6">
        <v>0.0</v>
      </c>
      <c r="G52" s="6">
        <v>0.0</v>
      </c>
      <c r="H52" s="13"/>
      <c r="I52" s="7">
        <f t="shared" si="15"/>
        <v>7</v>
      </c>
    </row>
    <row r="53">
      <c r="A53" s="8"/>
      <c r="B53" s="14" t="s">
        <v>28</v>
      </c>
      <c r="C53" s="6">
        <v>0.0</v>
      </c>
      <c r="D53" s="6">
        <v>0.0</v>
      </c>
      <c r="E53" s="6">
        <v>11.0</v>
      </c>
      <c r="F53" s="6">
        <v>3.0</v>
      </c>
      <c r="G53" s="6">
        <v>0.0</v>
      </c>
      <c r="H53" s="13"/>
      <c r="I53" s="7">
        <f t="shared" si="15"/>
        <v>14</v>
      </c>
    </row>
    <row r="54">
      <c r="A54" s="8"/>
      <c r="B54" s="14" t="s">
        <v>29</v>
      </c>
      <c r="C54" s="6">
        <v>0.0</v>
      </c>
      <c r="D54" s="6">
        <v>0.0</v>
      </c>
      <c r="E54" s="6">
        <v>1.0</v>
      </c>
      <c r="F54" s="6">
        <v>0.0</v>
      </c>
      <c r="G54" s="6">
        <v>0.0</v>
      </c>
      <c r="H54" s="13"/>
      <c r="I54" s="7">
        <f t="shared" si="15"/>
        <v>1</v>
      </c>
    </row>
    <row r="55">
      <c r="A55" s="8"/>
      <c r="B55" s="4" t="s">
        <v>30</v>
      </c>
      <c r="C55" s="6">
        <v>0.0</v>
      </c>
      <c r="D55" s="6">
        <v>0.0</v>
      </c>
      <c r="E55" s="6">
        <v>0.0</v>
      </c>
      <c r="F55" s="6">
        <v>0.0</v>
      </c>
      <c r="G55" s="6">
        <v>0.0</v>
      </c>
      <c r="H55" s="13"/>
      <c r="I55" s="7">
        <f t="shared" si="15"/>
        <v>0</v>
      </c>
    </row>
    <row r="56">
      <c r="A56" s="8"/>
      <c r="B56" s="4" t="s">
        <v>31</v>
      </c>
      <c r="C56" s="6">
        <v>0.0</v>
      </c>
      <c r="D56" s="6">
        <v>0.0</v>
      </c>
      <c r="E56" s="6">
        <v>1.0</v>
      </c>
      <c r="F56" s="6">
        <v>0.0</v>
      </c>
      <c r="G56" s="6">
        <v>0.0</v>
      </c>
      <c r="H56" s="13"/>
      <c r="I56" s="7">
        <f t="shared" si="15"/>
        <v>1</v>
      </c>
    </row>
    <row r="57">
      <c r="A57" s="2"/>
      <c r="B57" s="2"/>
      <c r="C57" s="13"/>
      <c r="D57" s="13"/>
      <c r="E57" s="13"/>
      <c r="F57" s="13"/>
      <c r="G57" s="13"/>
      <c r="H57" s="13"/>
      <c r="I57" s="13"/>
    </row>
    <row r="58">
      <c r="A58" s="3" t="s">
        <v>32</v>
      </c>
      <c r="B58" s="8"/>
      <c r="C58" s="6">
        <v>18.0</v>
      </c>
      <c r="D58" s="6">
        <v>5.0</v>
      </c>
      <c r="E58" s="6">
        <v>100.0</v>
      </c>
      <c r="F58" s="6">
        <v>0.0</v>
      </c>
      <c r="G58" s="6">
        <v>197.0</v>
      </c>
      <c r="H58" s="13"/>
      <c r="I58" s="9">
        <f t="shared" ref="I58:I60" si="16">sum(C58:G58)</f>
        <v>320</v>
      </c>
    </row>
    <row r="59">
      <c r="A59" s="3" t="s">
        <v>33</v>
      </c>
      <c r="B59" s="8"/>
      <c r="C59" s="6">
        <v>24.0</v>
      </c>
      <c r="D59" s="6">
        <v>28.0</v>
      </c>
      <c r="E59" s="6">
        <v>535.0</v>
      </c>
      <c r="F59" s="6">
        <v>47.0</v>
      </c>
      <c r="G59" s="6">
        <v>61.0</v>
      </c>
      <c r="H59" s="13"/>
      <c r="I59" s="9">
        <f t="shared" si="16"/>
        <v>695</v>
      </c>
    </row>
    <row r="60">
      <c r="A60" s="15" t="s">
        <v>34</v>
      </c>
      <c r="C60" s="14">
        <v>402.0</v>
      </c>
      <c r="D60" s="20" t="s">
        <v>47</v>
      </c>
      <c r="E60" s="6">
        <v>16922.0</v>
      </c>
      <c r="F60" s="6">
        <v>4103.0</v>
      </c>
      <c r="G60" s="14">
        <v>402.0</v>
      </c>
      <c r="I60" s="9">
        <f t="shared" si="16"/>
        <v>21829</v>
      </c>
      <c r="J60" s="14" t="s">
        <v>48</v>
      </c>
    </row>
    <row r="64">
      <c r="A64" s="18" t="s">
        <v>49</v>
      </c>
      <c r="C64" s="15" t="s">
        <v>50</v>
      </c>
      <c r="D64" s="15" t="s">
        <v>51</v>
      </c>
      <c r="E64" s="15" t="s">
        <v>52</v>
      </c>
      <c r="F64" s="3" t="s">
        <v>9</v>
      </c>
      <c r="J64" s="3"/>
    </row>
    <row r="65">
      <c r="A65" s="3" t="s">
        <v>11</v>
      </c>
      <c r="B65" s="4" t="s">
        <v>12</v>
      </c>
      <c r="C65" s="6">
        <v>39.0</v>
      </c>
      <c r="D65" s="6">
        <v>5.0</v>
      </c>
      <c r="E65" s="6">
        <v>1.0</v>
      </c>
      <c r="F65" s="7">
        <f t="shared" ref="F65:F67" si="17">sum(C65:E65)</f>
        <v>45</v>
      </c>
      <c r="H65" s="13"/>
      <c r="I65" s="13"/>
      <c r="J65" s="7"/>
    </row>
    <row r="66">
      <c r="A66" s="2"/>
      <c r="B66" s="4" t="s">
        <v>13</v>
      </c>
      <c r="C66" s="6">
        <v>2.0</v>
      </c>
      <c r="D66" s="6">
        <v>21.0</v>
      </c>
      <c r="E66" s="6">
        <v>5.0</v>
      </c>
      <c r="F66" s="7">
        <f t="shared" si="17"/>
        <v>28</v>
      </c>
      <c r="H66" s="13"/>
      <c r="I66" s="13"/>
      <c r="J66" s="7"/>
    </row>
    <row r="67">
      <c r="A67" s="2"/>
      <c r="B67" s="3" t="s">
        <v>14</v>
      </c>
      <c r="C67" s="9">
        <f t="shared" ref="C67:E67" si="18">sum(C65:C66)</f>
        <v>41</v>
      </c>
      <c r="D67" s="9">
        <f t="shared" si="18"/>
        <v>26</v>
      </c>
      <c r="E67" s="9">
        <f t="shared" si="18"/>
        <v>6</v>
      </c>
      <c r="F67" s="9">
        <f t="shared" si="17"/>
        <v>73</v>
      </c>
      <c r="H67" s="13"/>
      <c r="I67" s="13"/>
      <c r="J67" s="9"/>
    </row>
    <row r="68">
      <c r="A68" s="2"/>
      <c r="B68" s="2"/>
      <c r="C68" s="13"/>
      <c r="D68" s="13"/>
      <c r="E68" s="13"/>
      <c r="F68" s="13"/>
      <c r="H68" s="13"/>
      <c r="I68" s="13"/>
      <c r="J68" s="13"/>
    </row>
    <row r="69">
      <c r="A69" s="3" t="s">
        <v>15</v>
      </c>
      <c r="B69" s="4" t="s">
        <v>16</v>
      </c>
      <c r="C69" s="6">
        <v>110194.0</v>
      </c>
      <c r="D69" s="6">
        <v>149706.0</v>
      </c>
      <c r="E69" s="6">
        <v>525.0</v>
      </c>
      <c r="F69" s="7">
        <f t="shared" ref="F69:F73" si="19">sum(C69:E69)</f>
        <v>260425</v>
      </c>
      <c r="H69" s="13"/>
      <c r="I69" s="13"/>
      <c r="J69" s="7"/>
    </row>
    <row r="70">
      <c r="A70" s="2"/>
      <c r="B70" s="4" t="s">
        <v>13</v>
      </c>
      <c r="C70" s="6">
        <v>50448.0</v>
      </c>
      <c r="D70" s="6">
        <v>733891.0</v>
      </c>
      <c r="E70" s="6">
        <v>148958.0</v>
      </c>
      <c r="F70" s="7">
        <f t="shared" si="19"/>
        <v>933297</v>
      </c>
      <c r="H70" s="13"/>
      <c r="I70" s="13"/>
      <c r="J70" s="7"/>
    </row>
    <row r="71">
      <c r="A71" s="2"/>
      <c r="B71" s="4" t="s">
        <v>17</v>
      </c>
      <c r="C71" s="6">
        <v>0.0</v>
      </c>
      <c r="D71" s="6">
        <v>70140.0</v>
      </c>
      <c r="E71" s="6">
        <v>7095.0</v>
      </c>
      <c r="F71" s="7">
        <f t="shared" si="19"/>
        <v>77235</v>
      </c>
      <c r="H71" s="13"/>
      <c r="I71" s="13"/>
      <c r="J71" s="7"/>
    </row>
    <row r="72">
      <c r="A72" s="2"/>
      <c r="B72" s="4" t="s">
        <v>18</v>
      </c>
      <c r="C72" s="6">
        <v>0.0</v>
      </c>
      <c r="D72" s="6">
        <v>10895.0</v>
      </c>
      <c r="E72" s="6">
        <v>0.0</v>
      </c>
      <c r="F72" s="7">
        <f t="shared" si="19"/>
        <v>10895</v>
      </c>
      <c r="H72" s="13"/>
      <c r="I72" s="13"/>
      <c r="J72" s="7"/>
    </row>
    <row r="73">
      <c r="A73" s="2"/>
      <c r="B73" s="3" t="s">
        <v>19</v>
      </c>
      <c r="C73" s="9">
        <f t="shared" ref="C73:E73" si="20">sum(C69:C72)</f>
        <v>160642</v>
      </c>
      <c r="D73" s="9">
        <f t="shared" si="20"/>
        <v>964632</v>
      </c>
      <c r="E73" s="9">
        <f t="shared" si="20"/>
        <v>156578</v>
      </c>
      <c r="F73" s="9">
        <f t="shared" si="19"/>
        <v>1281852</v>
      </c>
      <c r="H73" s="13"/>
      <c r="I73" s="13"/>
      <c r="J73" s="9"/>
    </row>
    <row r="74">
      <c r="A74" s="2"/>
      <c r="B74" s="2"/>
      <c r="C74" s="13"/>
      <c r="D74" s="13"/>
      <c r="E74" s="13"/>
      <c r="F74" s="13"/>
      <c r="H74" s="13"/>
      <c r="I74" s="13"/>
      <c r="J74" s="13"/>
    </row>
    <row r="75">
      <c r="A75" s="3" t="s">
        <v>20</v>
      </c>
      <c r="B75" s="4" t="s">
        <v>16</v>
      </c>
      <c r="C75" s="6">
        <v>98.0</v>
      </c>
      <c r="D75" s="6">
        <v>3241.0</v>
      </c>
      <c r="E75" s="6">
        <v>326.0</v>
      </c>
      <c r="F75" s="7">
        <f t="shared" ref="F75:F79" si="21">sum(C75:E75)</f>
        <v>3665</v>
      </c>
      <c r="H75" s="13"/>
      <c r="I75" s="13"/>
      <c r="J75" s="7"/>
    </row>
    <row r="76">
      <c r="A76" s="2"/>
      <c r="B76" s="4" t="s">
        <v>21</v>
      </c>
      <c r="C76" s="6">
        <v>0.0</v>
      </c>
      <c r="D76" s="6">
        <v>79097.0</v>
      </c>
      <c r="E76" s="6">
        <v>87590.0</v>
      </c>
      <c r="F76" s="7">
        <f t="shared" si="21"/>
        <v>166687</v>
      </c>
      <c r="H76" s="13"/>
      <c r="I76" s="13"/>
      <c r="J76" s="7"/>
    </row>
    <row r="77">
      <c r="A77" s="2"/>
      <c r="B77" s="4" t="s">
        <v>22</v>
      </c>
      <c r="C77" s="6">
        <v>0.0</v>
      </c>
      <c r="D77" s="6">
        <v>47816.0</v>
      </c>
      <c r="E77" s="6">
        <v>6414.0</v>
      </c>
      <c r="F77" s="7">
        <f t="shared" si="21"/>
        <v>54230</v>
      </c>
      <c r="H77" s="13"/>
      <c r="I77" s="13"/>
      <c r="J77" s="7"/>
    </row>
    <row r="78">
      <c r="A78" s="2"/>
      <c r="B78" s="4" t="s">
        <v>23</v>
      </c>
      <c r="C78" s="6">
        <v>0.0</v>
      </c>
      <c r="D78" s="6">
        <v>18771.0</v>
      </c>
      <c r="E78" s="6">
        <v>0.0</v>
      </c>
      <c r="F78" s="7">
        <f t="shared" si="21"/>
        <v>18771</v>
      </c>
      <c r="H78" s="13"/>
      <c r="I78" s="13"/>
      <c r="J78" s="7"/>
    </row>
    <row r="79">
      <c r="A79" s="2"/>
      <c r="B79" s="3" t="s">
        <v>24</v>
      </c>
      <c r="C79" s="9">
        <f t="shared" ref="C79:E79" si="22">sum(C75:C78)</f>
        <v>98</v>
      </c>
      <c r="D79" s="9">
        <f t="shared" si="22"/>
        <v>148925</v>
      </c>
      <c r="E79" s="9">
        <f t="shared" si="22"/>
        <v>94330</v>
      </c>
      <c r="F79" s="9">
        <f t="shared" si="21"/>
        <v>243353</v>
      </c>
      <c r="H79" s="13"/>
      <c r="I79" s="13"/>
      <c r="J79" s="9"/>
    </row>
    <row r="80">
      <c r="A80" s="2"/>
      <c r="B80" s="2"/>
      <c r="C80" s="13"/>
      <c r="D80" s="13"/>
      <c r="E80" s="13"/>
      <c r="F80" s="13"/>
      <c r="H80" s="13"/>
      <c r="I80" s="13"/>
      <c r="J80" s="13"/>
    </row>
    <row r="81">
      <c r="A81" s="3" t="s">
        <v>25</v>
      </c>
      <c r="B81" s="2"/>
    </row>
    <row r="82">
      <c r="A82" s="8"/>
      <c r="B82" s="14" t="s">
        <v>26</v>
      </c>
      <c r="C82" s="14">
        <v>39.0</v>
      </c>
      <c r="D82" s="14">
        <v>4.0</v>
      </c>
      <c r="E82" s="14">
        <v>1.0</v>
      </c>
      <c r="F82" s="7">
        <f t="shared" ref="F82:F83" si="23">sum(C82:E82)</f>
        <v>44</v>
      </c>
    </row>
    <row r="83">
      <c r="A83" s="8"/>
      <c r="B83" s="4" t="s">
        <v>27</v>
      </c>
      <c r="C83" s="14">
        <v>0.0</v>
      </c>
      <c r="D83" s="14">
        <v>1.0</v>
      </c>
      <c r="E83" s="14">
        <v>0.0</v>
      </c>
      <c r="F83" s="7">
        <f t="shared" si="23"/>
        <v>1</v>
      </c>
    </row>
    <row r="85">
      <c r="A85" s="3" t="s">
        <v>32</v>
      </c>
      <c r="B85" s="8"/>
      <c r="C85" s="6">
        <v>84.0</v>
      </c>
      <c r="D85" s="6">
        <v>127.0</v>
      </c>
      <c r="E85" s="6">
        <v>4.0</v>
      </c>
      <c r="F85" s="9">
        <f t="shared" ref="F85:F87" si="24">sum(C85:E85)</f>
        <v>215</v>
      </c>
    </row>
    <row r="86">
      <c r="A86" s="3" t="s">
        <v>33</v>
      </c>
      <c r="B86" s="8"/>
      <c r="C86" s="6">
        <v>18.0</v>
      </c>
      <c r="D86" s="6">
        <v>36.0</v>
      </c>
      <c r="E86" s="6">
        <v>5.0</v>
      </c>
      <c r="F86" s="9">
        <f t="shared" si="24"/>
        <v>59</v>
      </c>
    </row>
    <row r="87">
      <c r="A87" s="15" t="s">
        <v>34</v>
      </c>
      <c r="C87" s="14">
        <v>215.0</v>
      </c>
      <c r="D87" s="6">
        <v>4831.0</v>
      </c>
      <c r="E87" s="14">
        <v>400.0</v>
      </c>
      <c r="F87" s="9">
        <f t="shared" si="24"/>
        <v>5446</v>
      </c>
      <c r="G87" s="14" t="s">
        <v>35</v>
      </c>
    </row>
    <row r="92">
      <c r="A92" s="15" t="s">
        <v>53</v>
      </c>
      <c r="B92" s="14" t="s">
        <v>11</v>
      </c>
      <c r="C92" s="13">
        <f>sum(K5,I36,F67)</f>
        <v>1001</v>
      </c>
    </row>
    <row r="93">
      <c r="B93" s="14"/>
      <c r="C93" s="14" t="s">
        <v>54</v>
      </c>
      <c r="D93" s="13">
        <f t="shared" ref="D93:D94" si="25">sum(K3,I34,F65)</f>
        <v>534</v>
      </c>
      <c r="E93" s="21">
        <f>D93/C92</f>
        <v>0.5334665335</v>
      </c>
    </row>
    <row r="94">
      <c r="B94" s="14"/>
      <c r="C94" s="14" t="s">
        <v>55</v>
      </c>
      <c r="D94" s="13">
        <f t="shared" si="25"/>
        <v>467</v>
      </c>
      <c r="E94" s="21">
        <f>D94/C92</f>
        <v>0.4665334665</v>
      </c>
    </row>
    <row r="95">
      <c r="B95" s="14" t="s">
        <v>15</v>
      </c>
      <c r="C95" s="13">
        <f>sum(K11,I42,F73)</f>
        <v>57536275</v>
      </c>
    </row>
    <row r="96">
      <c r="B96" s="14"/>
      <c r="C96" s="14" t="s">
        <v>54</v>
      </c>
      <c r="D96" s="13">
        <f t="shared" ref="D96:D97" si="26">sum(K7,I38,F69)</f>
        <v>14177157</v>
      </c>
      <c r="E96" s="21">
        <f>D96/C95</f>
        <v>0.2464038035</v>
      </c>
    </row>
    <row r="97">
      <c r="B97" s="14"/>
      <c r="C97" s="14" t="s">
        <v>55</v>
      </c>
      <c r="D97" s="13">
        <f t="shared" si="26"/>
        <v>39771624</v>
      </c>
      <c r="E97" s="21">
        <f>D97/C95</f>
        <v>0.6912443324</v>
      </c>
    </row>
    <row r="98">
      <c r="B98" s="14" t="s">
        <v>56</v>
      </c>
      <c r="C98" s="13">
        <f>sum(K17,I48,F79)</f>
        <v>22420641</v>
      </c>
    </row>
    <row r="99">
      <c r="B99" s="14" t="s">
        <v>57</v>
      </c>
      <c r="C99" s="13">
        <f t="shared" ref="C99:C100" si="27">sum(K27,I58,F85)</f>
        <v>3239</v>
      </c>
    </row>
    <row r="100">
      <c r="B100" s="14" t="s">
        <v>33</v>
      </c>
      <c r="C100" s="13">
        <f t="shared" si="27"/>
        <v>4663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3" max="3" width="6.86"/>
  </cols>
  <sheetData>
    <row r="1">
      <c r="A1" s="22" t="s">
        <v>58</v>
      </c>
      <c r="B1" s="23" t="s">
        <v>59</v>
      </c>
      <c r="C1" s="23" t="s">
        <v>60</v>
      </c>
      <c r="D1" s="23" t="s">
        <v>61</v>
      </c>
      <c r="E1" s="22"/>
      <c r="F1" s="22" t="s">
        <v>62</v>
      </c>
      <c r="G1" s="24" t="s">
        <v>63</v>
      </c>
      <c r="H1" s="24" t="s">
        <v>64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6" t="s">
        <v>65</v>
      </c>
      <c r="B2" s="27" t="s">
        <v>66</v>
      </c>
      <c r="C2" s="28" t="s">
        <v>67</v>
      </c>
      <c r="D2" s="28">
        <v>6.0</v>
      </c>
      <c r="E2" s="29"/>
      <c r="F2" s="29"/>
      <c r="G2" s="29"/>
      <c r="H2" s="29"/>
    </row>
    <row r="3">
      <c r="A3" s="26" t="s">
        <v>68</v>
      </c>
      <c r="B3" s="27" t="s">
        <v>66</v>
      </c>
      <c r="C3" s="28" t="s">
        <v>67</v>
      </c>
      <c r="D3" s="28">
        <v>9.0</v>
      </c>
      <c r="E3" s="29"/>
      <c r="F3" s="29"/>
      <c r="G3" s="29"/>
      <c r="H3" s="29"/>
    </row>
    <row r="4">
      <c r="A4" s="26" t="s">
        <v>69</v>
      </c>
      <c r="B4" s="27" t="s">
        <v>70</v>
      </c>
      <c r="C4" s="28" t="s">
        <v>67</v>
      </c>
      <c r="D4" s="28">
        <v>19.0</v>
      </c>
      <c r="E4" s="29"/>
      <c r="F4" s="29"/>
      <c r="G4" s="29"/>
      <c r="H4" s="29"/>
    </row>
    <row r="5">
      <c r="A5" s="26" t="s">
        <v>71</v>
      </c>
      <c r="B5" s="27" t="s">
        <v>72</v>
      </c>
      <c r="C5" s="28" t="s">
        <v>67</v>
      </c>
      <c r="D5" s="28">
        <v>9.0</v>
      </c>
      <c r="E5" s="28"/>
      <c r="F5" s="28">
        <v>6.0</v>
      </c>
      <c r="G5" s="29"/>
      <c r="H5" s="28">
        <v>1.0</v>
      </c>
    </row>
    <row r="6">
      <c r="A6" s="26" t="s">
        <v>73</v>
      </c>
      <c r="B6" s="27" t="s">
        <v>74</v>
      </c>
      <c r="C6" s="28" t="s">
        <v>67</v>
      </c>
      <c r="D6" s="28">
        <v>8.0</v>
      </c>
      <c r="E6" s="28"/>
      <c r="F6" s="28">
        <v>6.0</v>
      </c>
      <c r="G6" s="28">
        <v>1.0</v>
      </c>
      <c r="H6" s="29"/>
    </row>
    <row r="7">
      <c r="A7" s="26" t="s">
        <v>75</v>
      </c>
      <c r="B7" s="27" t="s">
        <v>76</v>
      </c>
      <c r="C7" s="28" t="s">
        <v>77</v>
      </c>
      <c r="D7" s="28">
        <v>9.0</v>
      </c>
      <c r="E7" s="28"/>
      <c r="F7" s="28">
        <v>5.0</v>
      </c>
      <c r="G7" s="28">
        <v>2.0</v>
      </c>
      <c r="H7" s="29"/>
    </row>
    <row r="8">
      <c r="A8" s="26" t="s">
        <v>78</v>
      </c>
      <c r="B8" s="27" t="s">
        <v>79</v>
      </c>
      <c r="C8" s="28" t="s">
        <v>80</v>
      </c>
      <c r="D8" s="28">
        <v>39.0</v>
      </c>
      <c r="E8" s="30">
        <v>39.0</v>
      </c>
      <c r="F8" s="28">
        <v>33.0</v>
      </c>
      <c r="G8" s="28">
        <v>1.0</v>
      </c>
      <c r="H8" s="28">
        <v>1.0</v>
      </c>
    </row>
    <row r="9">
      <c r="A9" s="26" t="s">
        <v>81</v>
      </c>
      <c r="B9" s="27" t="s">
        <v>82</v>
      </c>
      <c r="C9" s="28" t="s">
        <v>67</v>
      </c>
      <c r="D9" s="28">
        <v>9.0</v>
      </c>
      <c r="E9" s="28"/>
      <c r="F9" s="28">
        <v>6.0</v>
      </c>
      <c r="G9" s="28">
        <v>6.0</v>
      </c>
      <c r="H9" s="28">
        <v>1.0</v>
      </c>
    </row>
    <row r="10">
      <c r="A10" s="26" t="s">
        <v>83</v>
      </c>
      <c r="B10" s="27" t="s">
        <v>84</v>
      </c>
      <c r="C10" s="28" t="s">
        <v>80</v>
      </c>
      <c r="D10" s="28">
        <v>23.0</v>
      </c>
      <c r="E10" s="30">
        <v>23.0</v>
      </c>
      <c r="F10" s="28">
        <v>11.0</v>
      </c>
      <c r="G10" s="29"/>
      <c r="H10" s="29"/>
    </row>
    <row r="11">
      <c r="A11" s="26" t="s">
        <v>85</v>
      </c>
      <c r="B11" s="27" t="s">
        <v>86</v>
      </c>
      <c r="C11" s="28" t="s">
        <v>67</v>
      </c>
      <c r="D11" s="28">
        <v>27.0</v>
      </c>
      <c r="E11" s="28"/>
      <c r="F11" s="28">
        <v>34.0</v>
      </c>
      <c r="G11" s="28">
        <v>4.0</v>
      </c>
      <c r="H11" s="29"/>
    </row>
    <row r="12">
      <c r="A12" s="26" t="s">
        <v>87</v>
      </c>
      <c r="B12" s="27" t="s">
        <v>84</v>
      </c>
      <c r="C12" s="28" t="s">
        <v>80</v>
      </c>
      <c r="D12" s="28">
        <v>71.0</v>
      </c>
      <c r="E12" s="30">
        <v>71.0</v>
      </c>
      <c r="F12" s="28">
        <v>67.0</v>
      </c>
      <c r="G12" s="28">
        <v>28.0</v>
      </c>
      <c r="H12" s="29"/>
    </row>
    <row r="13">
      <c r="A13" s="26" t="s">
        <v>88</v>
      </c>
      <c r="B13" s="27" t="s">
        <v>89</v>
      </c>
      <c r="C13" s="28" t="s">
        <v>80</v>
      </c>
      <c r="D13" s="28">
        <v>34.0</v>
      </c>
      <c r="E13" s="30">
        <v>34.0</v>
      </c>
      <c r="F13" s="28">
        <v>32.0</v>
      </c>
      <c r="G13" s="28">
        <v>8.0</v>
      </c>
      <c r="H13" s="28">
        <v>2.0</v>
      </c>
    </row>
    <row r="14">
      <c r="A14" s="26" t="s">
        <v>90</v>
      </c>
      <c r="B14" s="27" t="s">
        <v>76</v>
      </c>
      <c r="C14" s="28" t="s">
        <v>77</v>
      </c>
      <c r="D14" s="28">
        <v>50.0</v>
      </c>
      <c r="E14" s="28"/>
      <c r="F14" s="28">
        <v>33.0</v>
      </c>
      <c r="G14" s="29"/>
      <c r="H14" s="29"/>
    </row>
    <row r="15">
      <c r="A15" s="26" t="s">
        <v>91</v>
      </c>
      <c r="B15" s="27" t="s">
        <v>72</v>
      </c>
      <c r="C15" s="28" t="s">
        <v>67</v>
      </c>
      <c r="D15" s="28">
        <v>12.0</v>
      </c>
      <c r="E15" s="28"/>
      <c r="F15" s="28">
        <v>7.0</v>
      </c>
      <c r="G15" s="28">
        <v>1.0</v>
      </c>
      <c r="H15" s="28">
        <v>1.0</v>
      </c>
    </row>
    <row r="16">
      <c r="A16" s="26" t="s">
        <v>92</v>
      </c>
      <c r="B16" s="27" t="s">
        <v>93</v>
      </c>
      <c r="C16" s="28" t="s">
        <v>67</v>
      </c>
      <c r="D16" s="28">
        <v>33.0</v>
      </c>
      <c r="E16" s="28"/>
      <c r="F16" s="28">
        <v>23.0</v>
      </c>
      <c r="G16" s="28">
        <v>20.0</v>
      </c>
      <c r="H16" s="28">
        <v>1.0</v>
      </c>
    </row>
    <row r="17">
      <c r="A17" s="26" t="s">
        <v>94</v>
      </c>
      <c r="B17" s="27" t="s">
        <v>95</v>
      </c>
      <c r="C17" s="28" t="s">
        <v>80</v>
      </c>
      <c r="D17" s="28">
        <v>25.0</v>
      </c>
      <c r="E17" s="30">
        <v>25.0</v>
      </c>
      <c r="F17" s="28">
        <v>24.0</v>
      </c>
      <c r="G17" s="28">
        <v>2.0</v>
      </c>
      <c r="H17" s="28">
        <v>4.0</v>
      </c>
    </row>
    <row r="18">
      <c r="A18" s="26" t="s">
        <v>96</v>
      </c>
      <c r="B18" s="27" t="s">
        <v>97</v>
      </c>
      <c r="C18" s="28" t="s">
        <v>67</v>
      </c>
      <c r="D18" s="28">
        <v>51.0</v>
      </c>
      <c r="E18" s="29"/>
      <c r="F18" s="29"/>
      <c r="G18" s="29"/>
      <c r="H18" s="28">
        <v>2.0</v>
      </c>
    </row>
    <row r="19">
      <c r="A19" s="26" t="s">
        <v>98</v>
      </c>
      <c r="B19" s="27" t="s">
        <v>95</v>
      </c>
      <c r="C19" s="28" t="s">
        <v>80</v>
      </c>
      <c r="D19" s="28">
        <v>8.0</v>
      </c>
      <c r="E19" s="30">
        <v>8.0</v>
      </c>
      <c r="F19" s="28">
        <v>7.0</v>
      </c>
      <c r="G19" s="29"/>
      <c r="H19" s="28">
        <v>1.0</v>
      </c>
    </row>
    <row r="20">
      <c r="A20" s="26" t="s">
        <v>40</v>
      </c>
      <c r="B20" s="27" t="s">
        <v>89</v>
      </c>
      <c r="C20" s="28" t="s">
        <v>77</v>
      </c>
      <c r="D20" s="28">
        <v>19.0</v>
      </c>
      <c r="E20" s="28"/>
      <c r="F20" s="28">
        <v>18.0</v>
      </c>
      <c r="G20" s="28">
        <v>28.0</v>
      </c>
      <c r="H20" s="28">
        <v>0.0</v>
      </c>
    </row>
    <row r="21">
      <c r="A21" s="26" t="s">
        <v>99</v>
      </c>
      <c r="B21" s="27" t="s">
        <v>82</v>
      </c>
      <c r="C21" s="28" t="s">
        <v>67</v>
      </c>
      <c r="D21" s="28">
        <v>95.0</v>
      </c>
      <c r="E21" s="28"/>
      <c r="F21" s="28">
        <v>36.0</v>
      </c>
      <c r="G21" s="28">
        <v>5.0</v>
      </c>
      <c r="H21" s="28">
        <v>4.0</v>
      </c>
    </row>
    <row r="22">
      <c r="A22" s="26" t="s">
        <v>100</v>
      </c>
      <c r="B22" s="27" t="s">
        <v>97</v>
      </c>
      <c r="C22" s="28" t="s">
        <v>67</v>
      </c>
      <c r="D22" s="28">
        <v>19.0</v>
      </c>
      <c r="E22" s="28"/>
      <c r="F22" s="28">
        <v>10.0</v>
      </c>
      <c r="G22" s="28">
        <v>3.0</v>
      </c>
      <c r="H22" s="28">
        <v>1.0</v>
      </c>
    </row>
    <row r="23">
      <c r="A23" s="26" t="s">
        <v>101</v>
      </c>
      <c r="B23" s="27" t="s">
        <v>84</v>
      </c>
      <c r="C23" s="28" t="s">
        <v>80</v>
      </c>
      <c r="D23" s="28">
        <v>29.0</v>
      </c>
      <c r="E23" s="30">
        <v>29.0</v>
      </c>
      <c r="F23" s="28">
        <v>29.0</v>
      </c>
      <c r="G23" s="28">
        <v>3.0</v>
      </c>
      <c r="H23" s="28">
        <v>1.0</v>
      </c>
    </row>
    <row r="24">
      <c r="A24" s="26" t="s">
        <v>102</v>
      </c>
      <c r="B24" s="27" t="s">
        <v>76</v>
      </c>
      <c r="C24" s="28" t="s">
        <v>77</v>
      </c>
      <c r="D24" s="28">
        <v>7.0</v>
      </c>
      <c r="E24" s="28"/>
      <c r="F24" s="28">
        <v>6.0</v>
      </c>
      <c r="G24" s="29"/>
      <c r="H24" s="29"/>
    </row>
    <row r="25">
      <c r="A25" s="31" t="s">
        <v>103</v>
      </c>
      <c r="B25" s="29"/>
      <c r="C25" s="29"/>
      <c r="D25" s="32">
        <v>613.0</v>
      </c>
      <c r="E25" s="33">
        <f>SUM(E2:E24)</f>
        <v>229</v>
      </c>
      <c r="F25" s="32">
        <v>393.0</v>
      </c>
      <c r="G25" s="32">
        <v>112.0</v>
      </c>
      <c r="H25" s="32">
        <v>20.0</v>
      </c>
    </row>
    <row r="26">
      <c r="A26" s="34"/>
    </row>
    <row r="28">
      <c r="A28" s="35" t="s">
        <v>104</v>
      </c>
    </row>
  </sheetData>
  <hyperlinks>
    <hyperlink r:id="rId1" ref="B1"/>
    <hyperlink r:id="rId2" ref="C1"/>
    <hyperlink r:id="rId3" ref="D1"/>
    <hyperlink r:id="rId4" ref="A28"/>
  </hyperlinks>
  <drawing r:id="rId5"/>
</worksheet>
</file>