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igouddindu/Downloads/"/>
    </mc:Choice>
  </mc:AlternateContent>
  <xr:revisionPtr revIDLastSave="0" documentId="8_{C3D06244-6A29-7B4D-9DB5-34F127003D11}" xr6:coauthVersionLast="47" xr6:coauthVersionMax="47" xr10:uidLastSave="{00000000-0000-0000-0000-000000000000}"/>
  <bookViews>
    <workbookView xWindow="0" yWindow="760" windowWidth="25220" windowHeight="18360" xr2:uid="{D0678A5B-F87C-41DA-91C8-7CEDE92F84F5}"/>
  </bookViews>
  <sheets>
    <sheet name="Cover Page" sheetId="10" r:id="rId1"/>
    <sheet name="Profitability" sheetId="11" r:id="rId2"/>
    <sheet name="Utilization" sheetId="12" r:id="rId3"/>
    <sheet name="Leverage" sheetId="13" r:id="rId4"/>
    <sheet name="Growth" sheetId="14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4">Growth!$B$3:$K$18,Growth!$B$21:$K$53</definedName>
    <definedName name="_xlnm.Print_Area" localSheetId="3">Leverage!$B$3:$K$30,Leverage!$B$33:$K$60</definedName>
    <definedName name="_xlnm.Print_Area" localSheetId="1">Profitability!$B$4:$K$21,Profitability!$B$25:$K$73</definedName>
    <definedName name="_xlnm.Print_Area" localSheetId="2">Utilization!$B$3:$K$23,Utilization!$B$27:$K$77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E4" i="14" s="1"/>
  <c r="F4" i="14" s="1"/>
  <c r="G4" i="14" s="1"/>
  <c r="H4" i="14" s="1"/>
  <c r="I4" i="14" s="1"/>
  <c r="J4" i="14" s="1"/>
  <c r="D34" i="13"/>
  <c r="E34" i="13" s="1"/>
  <c r="F34" i="13" s="1"/>
  <c r="G34" i="13" s="1"/>
  <c r="H34" i="13" s="1"/>
  <c r="I34" i="13" s="1"/>
  <c r="J34" i="13" s="1"/>
  <c r="D4" i="13"/>
  <c r="E4" i="13" s="1"/>
  <c r="F4" i="13" s="1"/>
  <c r="G4" i="13" s="1"/>
  <c r="H4" i="13" s="1"/>
  <c r="I4" i="13" s="1"/>
  <c r="J4" i="13" s="1"/>
  <c r="D4" i="12"/>
  <c r="E4" i="12" s="1"/>
  <c r="F4" i="12" s="1"/>
  <c r="G4" i="12" s="1"/>
  <c r="H4" i="12" s="1"/>
  <c r="I4" i="12" s="1"/>
  <c r="J4" i="12" s="1"/>
  <c r="K16" i="14" l="1"/>
  <c r="K13" i="14"/>
  <c r="K10" i="14"/>
  <c r="K7" i="14"/>
  <c r="K40" i="13"/>
  <c r="K37" i="13"/>
  <c r="K10" i="13"/>
  <c r="K7" i="13"/>
  <c r="J22" i="12"/>
  <c r="I22" i="12"/>
  <c r="H22" i="12"/>
  <c r="G22" i="12"/>
  <c r="F22" i="12"/>
  <c r="E22" i="12"/>
  <c r="D22" i="12"/>
  <c r="C22" i="12"/>
  <c r="K19" i="12"/>
  <c r="K16" i="12"/>
  <c r="K13" i="12"/>
  <c r="K10" i="12"/>
  <c r="K7" i="12"/>
  <c r="K19" i="11"/>
  <c r="K16" i="11"/>
  <c r="K13" i="11"/>
  <c r="K10" i="11"/>
  <c r="K7" i="11"/>
  <c r="D4" i="11"/>
  <c r="E4" i="11" s="1"/>
  <c r="F4" i="11" s="1"/>
  <c r="G4" i="11" s="1"/>
  <c r="H4" i="11" s="1"/>
  <c r="I4" i="11" s="1"/>
  <c r="J4" i="11" s="1"/>
  <c r="G11" i="14" l="1"/>
  <c r="J11" i="14"/>
  <c r="D11" i="14"/>
  <c r="E11" i="14"/>
  <c r="H11" i="14"/>
  <c r="I11" i="14"/>
  <c r="F11" i="14"/>
  <c r="H8" i="14"/>
  <c r="I8" i="14"/>
  <c r="J8" i="14"/>
  <c r="G8" i="14"/>
  <c r="D8" i="14"/>
  <c r="E8" i="14"/>
  <c r="F8" i="14"/>
  <c r="F14" i="14"/>
  <c r="H14" i="14"/>
  <c r="I14" i="14"/>
  <c r="J14" i="14"/>
  <c r="D14" i="14"/>
  <c r="G14" i="14"/>
  <c r="E14" i="14"/>
  <c r="E17" i="14"/>
  <c r="I17" i="14"/>
  <c r="F17" i="14"/>
  <c r="H17" i="14"/>
  <c r="J17" i="14"/>
  <c r="D17" i="14"/>
  <c r="G17" i="14"/>
  <c r="H38" i="13"/>
  <c r="J38" i="13"/>
  <c r="C38" i="13"/>
  <c r="E38" i="13"/>
  <c r="I38" i="13"/>
  <c r="D38" i="13"/>
  <c r="F38" i="13"/>
  <c r="G38" i="13"/>
  <c r="I41" i="13"/>
  <c r="E41" i="13"/>
  <c r="G41" i="13"/>
  <c r="H41" i="13"/>
  <c r="J41" i="13"/>
  <c r="C41" i="13"/>
  <c r="D41" i="13"/>
  <c r="F41" i="13"/>
  <c r="H8" i="13"/>
  <c r="I8" i="13"/>
  <c r="D8" i="13"/>
  <c r="E8" i="13"/>
  <c r="F8" i="13"/>
  <c r="J8" i="13"/>
  <c r="C8" i="13"/>
  <c r="G8" i="13"/>
  <c r="H11" i="13"/>
  <c r="I11" i="13"/>
  <c r="J11" i="13"/>
  <c r="C11" i="13"/>
  <c r="D11" i="13"/>
  <c r="F11" i="13"/>
  <c r="G11" i="13"/>
  <c r="E11" i="13"/>
  <c r="H14" i="12"/>
  <c r="C14" i="12"/>
  <c r="D14" i="12"/>
  <c r="E14" i="12"/>
  <c r="F14" i="12"/>
  <c r="G14" i="12"/>
  <c r="I14" i="12"/>
  <c r="J14" i="12"/>
  <c r="H8" i="12"/>
  <c r="I8" i="12"/>
  <c r="J8" i="12"/>
  <c r="C8" i="12"/>
  <c r="D8" i="12"/>
  <c r="E8" i="12"/>
  <c r="F8" i="12"/>
  <c r="G8" i="12"/>
  <c r="H11" i="12"/>
  <c r="I11" i="12"/>
  <c r="J11" i="12"/>
  <c r="C11" i="12"/>
  <c r="D11" i="12"/>
  <c r="E11" i="12"/>
  <c r="F11" i="12"/>
  <c r="G11" i="12"/>
  <c r="H20" i="12"/>
  <c r="I20" i="12"/>
  <c r="E20" i="12"/>
  <c r="J20" i="12"/>
  <c r="C20" i="12"/>
  <c r="D20" i="12"/>
  <c r="G20" i="12"/>
  <c r="F20" i="12"/>
  <c r="H17" i="12"/>
  <c r="H23" i="12" s="1"/>
  <c r="I17" i="12"/>
  <c r="J17" i="12"/>
  <c r="C17" i="12"/>
  <c r="E17" i="12"/>
  <c r="E23" i="12" s="1"/>
  <c r="D17" i="12"/>
  <c r="D23" i="12" s="1"/>
  <c r="F17" i="12"/>
  <c r="G17" i="12"/>
  <c r="G23" i="12" s="1"/>
  <c r="D20" i="11"/>
  <c r="E20" i="11"/>
  <c r="C20" i="11"/>
  <c r="F20" i="11"/>
  <c r="G20" i="11"/>
  <c r="H20" i="11"/>
  <c r="I20" i="11"/>
  <c r="J20" i="11"/>
  <c r="D17" i="11"/>
  <c r="C17" i="11"/>
  <c r="E17" i="11"/>
  <c r="F17" i="11"/>
  <c r="G17" i="11"/>
  <c r="J17" i="11"/>
  <c r="H17" i="11"/>
  <c r="I17" i="11"/>
  <c r="D14" i="11"/>
  <c r="E14" i="11"/>
  <c r="F14" i="11"/>
  <c r="C14" i="11"/>
  <c r="G14" i="11"/>
  <c r="H14" i="11"/>
  <c r="J14" i="11"/>
  <c r="I14" i="11"/>
  <c r="G11" i="11"/>
  <c r="H11" i="11"/>
  <c r="I11" i="11"/>
  <c r="J11" i="11"/>
  <c r="F11" i="11"/>
  <c r="D11" i="11"/>
  <c r="C11" i="11"/>
  <c r="E11" i="11"/>
  <c r="D8" i="11"/>
  <c r="C8" i="11"/>
  <c r="E8" i="11"/>
  <c r="F8" i="11"/>
  <c r="G8" i="11"/>
  <c r="H8" i="11"/>
  <c r="I8" i="11"/>
  <c r="J8" i="11"/>
  <c r="K22" i="12"/>
  <c r="C23" i="12" l="1"/>
  <c r="I23" i="12"/>
  <c r="F23" i="12"/>
  <c r="J23" i="12"/>
</calcChain>
</file>

<file path=xl/sharedStrings.xml><?xml version="1.0" encoding="utf-8"?>
<sst xmlns="http://schemas.openxmlformats.org/spreadsheetml/2006/main" count="69" uniqueCount="36">
  <si>
    <t xml:space="preserve"> </t>
  </si>
  <si>
    <t>All figures in USD thousands unless stated</t>
  </si>
  <si>
    <t>Revenue Growth</t>
  </si>
  <si>
    <t>Gross Margin</t>
  </si>
  <si>
    <t>Leverage Ratios</t>
  </si>
  <si>
    <t>Net Profit Margin</t>
  </si>
  <si>
    <t>Liquidity Ratios</t>
  </si>
  <si>
    <t>Profitability and Return Ratios</t>
  </si>
  <si>
    <t>Return on Equity</t>
  </si>
  <si>
    <t>EBIT Margin</t>
  </si>
  <si>
    <t>EBITDA Margin</t>
  </si>
  <si>
    <t>Asset Utilization Ratios</t>
  </si>
  <si>
    <t>Asset Turnover</t>
  </si>
  <si>
    <t>Cash Days</t>
  </si>
  <si>
    <t>A/R Days</t>
  </si>
  <si>
    <t>Inventory Days</t>
  </si>
  <si>
    <t>A/P Days</t>
  </si>
  <si>
    <t>Debt to Equity</t>
  </si>
  <si>
    <t>Growth Trends</t>
  </si>
  <si>
    <t>EBITDA Growth</t>
  </si>
  <si>
    <t>Net Income Growth</t>
  </si>
  <si>
    <t>Total Asset Growth</t>
  </si>
  <si>
    <t>Current</t>
  </si>
  <si>
    <t>Quick</t>
  </si>
  <si>
    <t>Debt to EBITDA</t>
  </si>
  <si>
    <t>Table of Contents</t>
  </si>
  <si>
    <t>Average</t>
  </si>
  <si>
    <t>Financial Analysis Peer and Industry Benchmarking</t>
  </si>
  <si>
    <t>Profitability</t>
  </si>
  <si>
    <t>Utilization</t>
  </si>
  <si>
    <t>Leverage</t>
  </si>
  <si>
    <t>Growth</t>
  </si>
  <si>
    <t>Charts</t>
  </si>
  <si>
    <t>Asset Utilization Charts</t>
  </si>
  <si>
    <t>Profitability and Return Charts</t>
  </si>
  <si>
    <t>Cash Conversion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</si>
</sst>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_(0.00\x_);\(0.00\x\);_(&quot;–&quot;_);_(@_)"/>
    <numFmt numFmtId="168" formatCode="0.00%;[Red]\(0.00%\);\-"/>
    <numFmt numFmtId="169" formatCode="_(0.0_)&quot;days&quot;;\(0.0\)&quot;days&quot;;_(&quot;–&quot;_);_(@_)"/>
    <numFmt numFmtId="170" formatCode="0.00%;\(0.00%\);\-"/>
    <numFmt numFmtId="171" formatCode="&quot;Year&quot;\ 0"/>
  </numFmts>
  <fonts count="47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sz val="10"/>
      <name val="Arial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name val="Open Sans"/>
    </font>
    <font>
      <sz val="11"/>
      <color rgb="FF3271D2"/>
      <name val="Open Sans"/>
      <family val="2"/>
    </font>
    <font>
      <sz val="11"/>
      <name val="Open Sans"/>
    </font>
    <font>
      <sz val="11"/>
      <color theme="1"/>
      <name val="Open Sans"/>
    </font>
    <font>
      <sz val="10"/>
      <color rgb="FF000000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theme="0"/>
      <name val="Open Sans"/>
    </font>
    <font>
      <sz val="14"/>
      <color theme="1"/>
      <name val="Open Sans"/>
    </font>
    <font>
      <b/>
      <sz val="14"/>
      <color rgb="FF0000FF"/>
      <name val="Open Sans"/>
    </font>
    <font>
      <b/>
      <sz val="10"/>
      <color rgb="FFFA621C"/>
      <name val="Open Sans"/>
    </font>
    <font>
      <i/>
      <sz val="9"/>
      <name val="Open Sans"/>
    </font>
    <font>
      <b/>
      <sz val="10"/>
      <color rgb="FF000000"/>
      <name val="Open Sans"/>
    </font>
    <font>
      <sz val="10"/>
      <name val="Open Sans"/>
    </font>
    <font>
      <sz val="10"/>
      <color rgb="FF3271D2"/>
      <name val="Open Sans"/>
    </font>
    <font>
      <sz val="11"/>
      <color rgb="FF3271D2"/>
      <name val="Open Sans"/>
    </font>
    <font>
      <b/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6" fillId="0" borderId="0"/>
    <xf numFmtId="0" fontId="1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9">
    <xf numFmtId="0" fontId="0" fillId="0" borderId="0" xfId="0"/>
    <xf numFmtId="0" fontId="7" fillId="0" borderId="0" xfId="0" applyFont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7" fontId="1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horizontal="right"/>
    </xf>
    <xf numFmtId="37" fontId="1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0" fontId="16" fillId="0" borderId="0" xfId="0" applyFont="1" applyAlignment="1">
      <alignment horizontal="left"/>
    </xf>
    <xf numFmtId="166" fontId="17" fillId="0" borderId="0" xfId="0" applyNumberFormat="1" applyFont="1" applyAlignment="1">
      <alignment vertical="center"/>
    </xf>
    <xf numFmtId="0" fontId="12" fillId="0" borderId="0" xfId="4" applyFont="1"/>
    <xf numFmtId="0" fontId="8" fillId="0" borderId="0" xfId="3" applyFont="1"/>
    <xf numFmtId="0" fontId="6" fillId="0" borderId="0" xfId="3"/>
    <xf numFmtId="0" fontId="8" fillId="2" borderId="3" xfId="3" applyFont="1" applyFill="1" applyBorder="1"/>
    <xf numFmtId="0" fontId="8" fillId="2" borderId="4" xfId="3" applyFont="1" applyFill="1" applyBorder="1"/>
    <xf numFmtId="0" fontId="8" fillId="2" borderId="5" xfId="3" applyFont="1" applyFill="1" applyBorder="1"/>
    <xf numFmtId="0" fontId="8" fillId="2" borderId="6" xfId="3" applyFont="1" applyFill="1" applyBorder="1"/>
    <xf numFmtId="0" fontId="8" fillId="2" borderId="0" xfId="3" applyFont="1" applyFill="1"/>
    <xf numFmtId="0" fontId="8" fillId="2" borderId="7" xfId="3" applyFont="1" applyFill="1" applyBorder="1"/>
    <xf numFmtId="0" fontId="8" fillId="0" borderId="6" xfId="3" applyFont="1" applyBorder="1"/>
    <xf numFmtId="0" fontId="8" fillId="0" borderId="7" xfId="3" applyFont="1" applyBorder="1"/>
    <xf numFmtId="0" fontId="20" fillId="0" borderId="0" xfId="3" applyFont="1" applyProtection="1">
      <protection locked="0"/>
    </xf>
    <xf numFmtId="0" fontId="21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22" fillId="0" borderId="0" xfId="3" applyFont="1"/>
    <xf numFmtId="0" fontId="21" fillId="0" borderId="1" xfId="3" applyFont="1" applyBorder="1" applyProtection="1">
      <protection locked="0"/>
    </xf>
    <xf numFmtId="0" fontId="2" fillId="0" borderId="0" xfId="3" applyFont="1"/>
    <xf numFmtId="166" fontId="25" fillId="0" borderId="0" xfId="6" applyNumberFormat="1" applyFont="1" applyFill="1" applyBorder="1" applyProtection="1">
      <protection locked="0"/>
    </xf>
    <xf numFmtId="0" fontId="26" fillId="0" borderId="0" xfId="6" applyFont="1" applyFill="1" applyBorder="1" applyProtection="1">
      <protection locked="0"/>
    </xf>
    <xf numFmtId="166" fontId="27" fillId="0" borderId="0" xfId="3" applyNumberFormat="1" applyFont="1"/>
    <xf numFmtId="166" fontId="24" fillId="0" borderId="0" xfId="6" applyNumberFormat="1" applyFill="1" applyBorder="1"/>
    <xf numFmtId="0" fontId="2" fillId="0" borderId="0" xfId="6" applyFont="1" applyFill="1" applyBorder="1"/>
    <xf numFmtId="0" fontId="8" fillId="0" borderId="8" xfId="3" applyFont="1" applyBorder="1"/>
    <xf numFmtId="0" fontId="8" fillId="0" borderId="9" xfId="3" applyFont="1" applyBorder="1"/>
    <xf numFmtId="0" fontId="8" fillId="0" borderId="10" xfId="3" applyFont="1" applyBorder="1"/>
    <xf numFmtId="0" fontId="30" fillId="0" borderId="0" xfId="4" applyFont="1"/>
    <xf numFmtId="170" fontId="11" fillId="0" borderId="0" xfId="1" quotePrefix="1" applyNumberFormat="1" applyFont="1" applyAlignment="1">
      <alignment horizontal="center"/>
    </xf>
    <xf numFmtId="0" fontId="31" fillId="0" borderId="0" xfId="0" applyFont="1"/>
    <xf numFmtId="168" fontId="11" fillId="0" borderId="0" xfId="1" quotePrefix="1" applyNumberFormat="1" applyFont="1" applyAlignment="1">
      <alignment horizontal="center"/>
    </xf>
    <xf numFmtId="167" fontId="11" fillId="0" borderId="0" xfId="0" applyNumberFormat="1" applyFont="1"/>
    <xf numFmtId="2" fontId="11" fillId="0" borderId="0" xfId="1" quotePrefix="1" applyNumberFormat="1" applyFont="1" applyAlignment="1">
      <alignment horizontal="center"/>
    </xf>
    <xf numFmtId="2" fontId="31" fillId="0" borderId="0" xfId="0" applyNumberFormat="1" applyFont="1"/>
    <xf numFmtId="169" fontId="11" fillId="0" borderId="0" xfId="0" applyNumberFormat="1" applyFont="1"/>
    <xf numFmtId="170" fontId="11" fillId="0" borderId="0" xfId="1" quotePrefix="1" applyNumberFormat="1" applyFont="1" applyFill="1" applyAlignment="1">
      <alignment horizontal="center"/>
    </xf>
    <xf numFmtId="167" fontId="10" fillId="0" borderId="0" xfId="0" applyNumberFormat="1" applyFont="1" applyAlignment="1">
      <alignment horizontal="right"/>
    </xf>
    <xf numFmtId="166" fontId="25" fillId="0" borderId="0" xfId="5" applyNumberFormat="1" applyFont="1" applyFill="1" applyBorder="1" applyProtection="1">
      <protection locked="0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37" fontId="36" fillId="3" borderId="0" xfId="0" applyNumberFormat="1" applyFont="1" applyFill="1" applyAlignment="1">
      <alignment vertical="center"/>
    </xf>
    <xf numFmtId="165" fontId="37" fillId="3" borderId="0" xfId="0" applyNumberFormat="1" applyFont="1" applyFill="1" applyAlignment="1">
      <alignment horizontal="right"/>
    </xf>
    <xf numFmtId="37" fontId="38" fillId="0" borderId="0" xfId="0" applyNumberFormat="1" applyFont="1" applyAlignment="1">
      <alignment vertical="center"/>
    </xf>
    <xf numFmtId="37" fontId="39" fillId="0" borderId="0" xfId="0" applyNumberFormat="1" applyFont="1" applyAlignment="1">
      <alignment vertical="center"/>
    </xf>
    <xf numFmtId="0" fontId="40" fillId="0" borderId="0" xfId="0" applyFont="1" applyAlignment="1">
      <alignment horizontal="left"/>
    </xf>
    <xf numFmtId="166" fontId="41" fillId="0" borderId="0" xfId="0" applyNumberFormat="1" applyFont="1" applyAlignment="1">
      <alignment vertical="center"/>
    </xf>
    <xf numFmtId="170" fontId="44" fillId="0" borderId="0" xfId="1" quotePrefix="1" applyNumberFormat="1" applyFont="1" applyAlignment="1">
      <alignment horizontal="center"/>
    </xf>
    <xf numFmtId="168" fontId="34" fillId="0" borderId="0" xfId="1" quotePrefix="1" applyNumberFormat="1" applyFont="1" applyAlignment="1">
      <alignment horizontal="center"/>
    </xf>
    <xf numFmtId="170" fontId="45" fillId="0" borderId="0" xfId="0" applyNumberFormat="1" applyFont="1"/>
    <xf numFmtId="0" fontId="33" fillId="0" borderId="2" xfId="0" applyFont="1" applyBorder="1"/>
    <xf numFmtId="171" fontId="42" fillId="0" borderId="11" xfId="0" applyNumberFormat="1" applyFont="1" applyBorder="1" applyAlignment="1">
      <alignment horizontal="right" vertical="center"/>
    </xf>
    <xf numFmtId="0" fontId="43" fillId="0" borderId="0" xfId="4" applyFont="1" applyAlignment="1">
      <alignment horizontal="left" indent="1"/>
    </xf>
    <xf numFmtId="0" fontId="33" fillId="0" borderId="12" xfId="0" applyFont="1" applyBorder="1"/>
    <xf numFmtId="0" fontId="1" fillId="0" borderId="0" xfId="0" applyFont="1"/>
    <xf numFmtId="0" fontId="46" fillId="0" borderId="0" xfId="4" applyFont="1"/>
    <xf numFmtId="0" fontId="1" fillId="0" borderId="2" xfId="0" applyFont="1" applyBorder="1"/>
    <xf numFmtId="0" fontId="12" fillId="0" borderId="0" xfId="4" applyFont="1" applyAlignment="1">
      <alignment horizontal="left" indent="1"/>
    </xf>
    <xf numFmtId="169" fontId="10" fillId="0" borderId="0" xfId="0" applyNumberFormat="1" applyFont="1"/>
    <xf numFmtId="171" fontId="18" fillId="0" borderId="11" xfId="0" applyNumberFormat="1" applyFont="1" applyBorder="1" applyAlignment="1">
      <alignment horizontal="right" vertical="center"/>
    </xf>
    <xf numFmtId="2" fontId="11" fillId="0" borderId="0" xfId="1" quotePrefix="1" applyNumberFormat="1" applyFont="1" applyBorder="1" applyAlignment="1">
      <alignment horizontal="center"/>
    </xf>
    <xf numFmtId="2" fontId="7" fillId="0" borderId="0" xfId="0" applyNumberFormat="1" applyFont="1"/>
    <xf numFmtId="170" fontId="10" fillId="0" borderId="0" xfId="1" quotePrefix="1" applyNumberFormat="1" applyFont="1" applyAlignment="1">
      <alignment horizontal="center"/>
    </xf>
    <xf numFmtId="170" fontId="34" fillId="0" borderId="0" xfId="1" quotePrefix="1" applyNumberFormat="1" applyFont="1" applyAlignment="1">
      <alignment horizontal="center"/>
    </xf>
    <xf numFmtId="167" fontId="10" fillId="0" borderId="0" xfId="0" applyNumberFormat="1" applyFont="1"/>
    <xf numFmtId="169" fontId="10" fillId="0" borderId="0" xfId="1" quotePrefix="1" applyNumberFormat="1" applyFont="1" applyFill="1" applyAlignment="1">
      <alignment horizontal="right"/>
    </xf>
    <xf numFmtId="0" fontId="28" fillId="4" borderId="0" xfId="3" applyFont="1" applyFill="1"/>
    <xf numFmtId="0" fontId="2" fillId="4" borderId="0" xfId="3" applyFont="1" applyFill="1"/>
    <xf numFmtId="166" fontId="29" fillId="4" borderId="0" xfId="3" applyNumberFormat="1" applyFont="1" applyFill="1"/>
    <xf numFmtId="0" fontId="5" fillId="4" borderId="0" xfId="3" applyFont="1" applyFill="1"/>
  </cellXfs>
  <cellStyles count="7">
    <cellStyle name="Comma 2" xfId="2" xr:uid="{E79D4E48-DDB6-472F-9111-F5D07DA98AD5}"/>
    <cellStyle name="Hyperlink 2" xfId="5" xr:uid="{1C5D3E11-ECE9-4754-A627-CB159846AFCF}"/>
    <cellStyle name="Hyperlink 2 2" xfId="6" xr:uid="{1268562D-0831-4BC2-99EE-A02DF276DEC6}"/>
    <cellStyle name="Normal" xfId="0" builtinId="0"/>
    <cellStyle name="Normal 2 2 2" xfId="3" xr:uid="{96485B40-95D5-4F78-9BC2-DD82DA9F7A91}"/>
    <cellStyle name="Normal_Wal-Mart Financial Statements" xfId="4" xr:uid="{CAA5C1F3-D53E-4972-BE03-57FB209880A2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Profitability!$B$7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Profitability!$C$7:$J$7</c:f>
              <c:numCache>
                <c:formatCode>0.00%;\(0.00%\);\-</c:formatCode>
                <c:ptCount val="8"/>
                <c:pt idx="0">
                  <c:v>4.1448345976382263E-3</c:v>
                </c:pt>
                <c:pt idx="1">
                  <c:v>4.8057181963348794E-2</c:v>
                </c:pt>
                <c:pt idx="2">
                  <c:v>7.5603753268727883E-2</c:v>
                </c:pt>
                <c:pt idx="3">
                  <c:v>0.11585458988849855</c:v>
                </c:pt>
                <c:pt idx="4">
                  <c:v>6.3206535192672664E-2</c:v>
                </c:pt>
                <c:pt idx="5">
                  <c:v>9.6225743279330603E-2</c:v>
                </c:pt>
                <c:pt idx="6">
                  <c:v>0.10083727702948671</c:v>
                </c:pt>
                <c:pt idx="7">
                  <c:v>0.16201503499524755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6-402C-A8FD-3FCF8EDC605C}"/>
            </c:ext>
          </c:extLst>
        </c:ser>
        <c:ser>
          <c:idx val="3"/>
          <c:order val="1"/>
          <c:tx>
            <c:strRef>
              <c:f>Profitability!$B$8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Profitability!$C$8:$J$8</c:f>
              <c:numCache>
                <c:formatCode>0.00%;\(0.00%\);\-</c:formatCode>
                <c:ptCount val="8"/>
                <c:pt idx="0">
                  <c:v>8.324311877686888E-2</c:v>
                </c:pt>
                <c:pt idx="1">
                  <c:v>8.324311877686888E-2</c:v>
                </c:pt>
                <c:pt idx="2">
                  <c:v>8.324311877686888E-2</c:v>
                </c:pt>
                <c:pt idx="3">
                  <c:v>8.324311877686888E-2</c:v>
                </c:pt>
                <c:pt idx="4">
                  <c:v>8.324311877686888E-2</c:v>
                </c:pt>
                <c:pt idx="5">
                  <c:v>8.324311877686888E-2</c:v>
                </c:pt>
                <c:pt idx="6">
                  <c:v>8.324311877686888E-2</c:v>
                </c:pt>
                <c:pt idx="7">
                  <c:v>8.324311877686888E-2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F-49D5-A8EC-5D2D9F8E2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  <c:max val="0.2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A/P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Utilization!$B$19</c:f>
              <c:strCache>
                <c:ptCount val="1"/>
                <c:pt idx="0">
                  <c:v>A/P Days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Utilization!$C$19:$J$19</c:f>
              <c:numCache>
                <c:formatCode>_(0.0_)"days";\(0.0\)"days";_("–"_);_(@_)</c:formatCode>
                <c:ptCount val="8"/>
                <c:pt idx="0">
                  <c:v>55.744500016344674</c:v>
                </c:pt>
                <c:pt idx="1">
                  <c:v>59.630447302745246</c:v>
                </c:pt>
                <c:pt idx="2">
                  <c:v>58.674297442374488</c:v>
                </c:pt>
                <c:pt idx="3">
                  <c:v>60.936193970330194</c:v>
                </c:pt>
                <c:pt idx="4">
                  <c:v>62.537728227500402</c:v>
                </c:pt>
                <c:pt idx="5">
                  <c:v>63.145462821471533</c:v>
                </c:pt>
                <c:pt idx="6">
                  <c:v>57.537578012833663</c:v>
                </c:pt>
                <c:pt idx="7">
                  <c:v>58.71861305223262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E6F-AB1A-8379646BE4E4}"/>
            </c:ext>
          </c:extLst>
        </c:ser>
        <c:ser>
          <c:idx val="3"/>
          <c:order val="1"/>
          <c:tx>
            <c:strRef>
              <c:f>Utilization!$B$20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Utilization!$C$20:$J$20</c:f>
              <c:numCache>
                <c:formatCode>_(0.0_)"days";\(0.0\)"days";_("–"_);_(@_)</c:formatCode>
                <c:ptCount val="8"/>
                <c:pt idx="0">
                  <c:v>59.615602605729102</c:v>
                </c:pt>
                <c:pt idx="1">
                  <c:v>59.615602605729102</c:v>
                </c:pt>
                <c:pt idx="2">
                  <c:v>59.615602605729102</c:v>
                </c:pt>
                <c:pt idx="3">
                  <c:v>59.615602605729102</c:v>
                </c:pt>
                <c:pt idx="4">
                  <c:v>59.615602605729102</c:v>
                </c:pt>
                <c:pt idx="5">
                  <c:v>59.615602605729102</c:v>
                </c:pt>
                <c:pt idx="6">
                  <c:v>59.615602605729102</c:v>
                </c:pt>
                <c:pt idx="7">
                  <c:v>59.615602605729102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5-4DDB-ADFB-52ED4362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  <c:min val="20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Cash Conversion Cycle / WC Funding Gap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Utilization!$B$22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Utilization!$C$22:$J$22</c:f>
              <c:numCache>
                <c:formatCode>_(0.0_)"days";\(0.0\)"days";_("–"_);_(@_)</c:formatCode>
                <c:ptCount val="8"/>
                <c:pt idx="0">
                  <c:v>-2.3010662399165227</c:v>
                </c:pt>
                <c:pt idx="1">
                  <c:v>-6.4542694027079719</c:v>
                </c:pt>
                <c:pt idx="2">
                  <c:v>-6.4882215640100398</c:v>
                </c:pt>
                <c:pt idx="3">
                  <c:v>-7.2439127786626472</c:v>
                </c:pt>
                <c:pt idx="4">
                  <c:v>-3.8924255943283441</c:v>
                </c:pt>
                <c:pt idx="5">
                  <c:v>-1.1142671444449093</c:v>
                </c:pt>
                <c:pt idx="6">
                  <c:v>0.26490412963107701</c:v>
                </c:pt>
                <c:pt idx="7">
                  <c:v>1.514645205896862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2-4CA6-9414-8D528A898B2A}"/>
            </c:ext>
          </c:extLst>
        </c:ser>
        <c:ser>
          <c:idx val="3"/>
          <c:order val="1"/>
          <c:tx>
            <c:strRef>
              <c:f>Utilization!$B$23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Utilization!$C$23:$J$23</c:f>
              <c:numCache>
                <c:formatCode>_(0.0_)"days";\(0.0\)"days";_("–"_);_(@_)</c:formatCode>
                <c:ptCount val="8"/>
                <c:pt idx="0">
                  <c:v>-3.2143266735678111</c:v>
                </c:pt>
                <c:pt idx="1">
                  <c:v>-3.2143266735678111</c:v>
                </c:pt>
                <c:pt idx="2">
                  <c:v>-3.2143266735678111</c:v>
                </c:pt>
                <c:pt idx="3">
                  <c:v>-3.2143266735678111</c:v>
                </c:pt>
                <c:pt idx="4">
                  <c:v>-3.2143266735678111</c:v>
                </c:pt>
                <c:pt idx="5">
                  <c:v>-3.2143266735678111</c:v>
                </c:pt>
                <c:pt idx="6">
                  <c:v>-3.2143266735678111</c:v>
                </c:pt>
                <c:pt idx="7">
                  <c:v>-3.2143266735678111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1-4661-8A2A-7EF9F101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Debt to Equity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Leverage!$B$7</c:f>
              <c:strCache>
                <c:ptCount val="1"/>
                <c:pt idx="0">
                  <c:v>Debt to Equity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Leverage!$C$7:$J$7</c:f>
              <c:numCache>
                <c:formatCode>_(0.00\x_);\(0.00\x\);_("–"_);_(@_)</c:formatCode>
                <c:ptCount val="8"/>
                <c:pt idx="0">
                  <c:v>1.2688668178618909</c:v>
                </c:pt>
                <c:pt idx="1">
                  <c:v>1.1924568473880313</c:v>
                </c:pt>
                <c:pt idx="2">
                  <c:v>1.2569604676203661</c:v>
                </c:pt>
                <c:pt idx="3">
                  <c:v>0.95707957843287006</c:v>
                </c:pt>
                <c:pt idx="4">
                  <c:v>1.0573479660037957</c:v>
                </c:pt>
                <c:pt idx="5">
                  <c:v>1.3304254940359623</c:v>
                </c:pt>
                <c:pt idx="6">
                  <c:v>1.4021659992719331</c:v>
                </c:pt>
                <c:pt idx="7">
                  <c:v>1.3149572280307613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4-476E-9197-ACDDF6AB39CA}"/>
            </c:ext>
          </c:extLst>
        </c:ser>
        <c:ser>
          <c:idx val="3"/>
          <c:order val="1"/>
          <c:tx>
            <c:strRef>
              <c:f>Leverage!$B$8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Leverage!$C$4:$J$4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Leverage!$C$8:$J$8</c:f>
              <c:numCache>
                <c:formatCode>_(0.00\x_);\(0.00\x\);_("–"_);_(@_)</c:formatCode>
                <c:ptCount val="8"/>
                <c:pt idx="0">
                  <c:v>1.2225325498307014</c:v>
                </c:pt>
                <c:pt idx="1">
                  <c:v>1.2225325498307014</c:v>
                </c:pt>
                <c:pt idx="2">
                  <c:v>1.2225325498307014</c:v>
                </c:pt>
                <c:pt idx="3">
                  <c:v>1.2225325498307014</c:v>
                </c:pt>
                <c:pt idx="4">
                  <c:v>1.2225325498307014</c:v>
                </c:pt>
                <c:pt idx="5">
                  <c:v>1.2225325498307014</c:v>
                </c:pt>
                <c:pt idx="6">
                  <c:v>1.2225325498307014</c:v>
                </c:pt>
                <c:pt idx="7">
                  <c:v>1.2225325498307014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5-4AFD-BBAE-3B4CE35E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  <c:min val="0.60000000000000009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Debt to EBITDA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Leverage!$B$10</c:f>
              <c:strCache>
                <c:ptCount val="1"/>
                <c:pt idx="0">
                  <c:v>Debt to EBITDA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Leverage!$C$10:$J$10</c:f>
              <c:numCache>
                <c:formatCode>_(0.00\x_);\(0.00\x\);_("–"_);_(@_)</c:formatCode>
                <c:ptCount val="8"/>
                <c:pt idx="0">
                  <c:v>7.6030927835051543</c:v>
                </c:pt>
                <c:pt idx="1">
                  <c:v>4.9113686188537429</c:v>
                </c:pt>
                <c:pt idx="2">
                  <c:v>4.4960110041265473</c:v>
                </c:pt>
                <c:pt idx="3">
                  <c:v>3.2567567567567566</c:v>
                </c:pt>
                <c:pt idx="4">
                  <c:v>3.5974171813587872</c:v>
                </c:pt>
                <c:pt idx="5">
                  <c:v>3.1176470588235294</c:v>
                </c:pt>
                <c:pt idx="6">
                  <c:v>3.1056238661560167</c:v>
                </c:pt>
                <c:pt idx="7">
                  <c:v>2.7170148187823604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B-40F6-80D6-CA1F1BD1E9E9}"/>
            </c:ext>
          </c:extLst>
        </c:ser>
        <c:ser>
          <c:idx val="3"/>
          <c:order val="1"/>
          <c:tx>
            <c:strRef>
              <c:f>Leverage!$B$11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Leverage!$C$4:$J$4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Leverage!$C$11:$J$11</c:f>
              <c:numCache>
                <c:formatCode>_(0.00\x_);\(0.00\x\);_("–"_);_(@_)</c:formatCode>
                <c:ptCount val="8"/>
                <c:pt idx="0">
                  <c:v>4.1006165110453621</c:v>
                </c:pt>
                <c:pt idx="1">
                  <c:v>4.1006165110453621</c:v>
                </c:pt>
                <c:pt idx="2">
                  <c:v>4.1006165110453621</c:v>
                </c:pt>
                <c:pt idx="3">
                  <c:v>4.1006165110453621</c:v>
                </c:pt>
                <c:pt idx="4">
                  <c:v>4.1006165110453621</c:v>
                </c:pt>
                <c:pt idx="5">
                  <c:v>4.1006165110453621</c:v>
                </c:pt>
                <c:pt idx="6">
                  <c:v>4.1006165110453621</c:v>
                </c:pt>
                <c:pt idx="7">
                  <c:v>4.1006165110453621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8-4E25-AE8F-F9B12925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Current Ratio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Leverage!$B$37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Leverage!$C$37:$J$37</c:f>
              <c:numCache>
                <c:formatCode>_(0.00\x_);\(0.00\x\);_("–"_);_(@_)</c:formatCode>
                <c:ptCount val="8"/>
                <c:pt idx="0">
                  <c:v>0.87036747458952302</c:v>
                </c:pt>
                <c:pt idx="1">
                  <c:v>0.79479368595956801</c:v>
                </c:pt>
                <c:pt idx="2">
                  <c:v>0.88677614520311154</c:v>
                </c:pt>
                <c:pt idx="3">
                  <c:v>0.81460479111213979</c:v>
                </c:pt>
                <c:pt idx="4">
                  <c:v>0.7142693014705882</c:v>
                </c:pt>
                <c:pt idx="5">
                  <c:v>0.70467107402189222</c:v>
                </c:pt>
                <c:pt idx="6">
                  <c:v>0.85123872588195004</c:v>
                </c:pt>
                <c:pt idx="7">
                  <c:v>0.89680295780774255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9-44F6-8015-C629BB88D5B8}"/>
            </c:ext>
          </c:extLst>
        </c:ser>
        <c:ser>
          <c:idx val="3"/>
          <c:order val="1"/>
          <c:tx>
            <c:strRef>
              <c:f>Leverage!$B$38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Leverage!$C$34:$J$34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Leverage!$C$38:$J$38</c:f>
              <c:numCache>
                <c:formatCode>_(0.00\x_);\(0.00\x\);_("–"_);_(@_)</c:formatCode>
                <c:ptCount val="8"/>
                <c:pt idx="0">
                  <c:v>0.81669051950581439</c:v>
                </c:pt>
                <c:pt idx="1">
                  <c:v>0.81669051950581439</c:v>
                </c:pt>
                <c:pt idx="2">
                  <c:v>0.81669051950581439</c:v>
                </c:pt>
                <c:pt idx="3">
                  <c:v>0.81669051950581439</c:v>
                </c:pt>
                <c:pt idx="4">
                  <c:v>0.81669051950581439</c:v>
                </c:pt>
                <c:pt idx="5">
                  <c:v>0.81669051950581439</c:v>
                </c:pt>
                <c:pt idx="6">
                  <c:v>0.81669051950581439</c:v>
                </c:pt>
                <c:pt idx="7">
                  <c:v>0.81669051950581439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B-43B1-8067-CC8B618C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Quick</a:t>
            </a:r>
            <a:r>
              <a:rPr lang="en-CA" sz="1400" b="1" i="0" u="none" strike="noStrike" baseline="0"/>
              <a:t> Ratio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Leverage!$B$40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Leverage!$C$40:$J$40</c:f>
              <c:numCache>
                <c:formatCode>_(0.00\x_);\(0.00\x\);_("–"_);_(@_)</c:formatCode>
                <c:ptCount val="8"/>
                <c:pt idx="0">
                  <c:v>0.19655981235340109</c:v>
                </c:pt>
                <c:pt idx="1">
                  <c:v>0.19634450290778177</c:v>
                </c:pt>
                <c:pt idx="2">
                  <c:v>0.25713050993949871</c:v>
                </c:pt>
                <c:pt idx="3">
                  <c:v>0.30100682791343597</c:v>
                </c:pt>
                <c:pt idx="4">
                  <c:v>0.16245404411764705</c:v>
                </c:pt>
                <c:pt idx="5">
                  <c:v>0.15454643979625013</c:v>
                </c:pt>
                <c:pt idx="6">
                  <c:v>0.25813449023861174</c:v>
                </c:pt>
                <c:pt idx="7">
                  <c:v>0.33503697259678122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C-4A3E-B3AA-28266C46B1B3}"/>
            </c:ext>
          </c:extLst>
        </c:ser>
        <c:ser>
          <c:idx val="3"/>
          <c:order val="1"/>
          <c:tx>
            <c:strRef>
              <c:f>Leverage!$B$41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Leverage!$C$34:$J$34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Leverage!$C$41:$J$41</c:f>
              <c:numCache>
                <c:formatCode>_(0.00\x_);\(0.00\x\);_("–"_);_(@_)</c:formatCode>
                <c:ptCount val="8"/>
                <c:pt idx="0">
                  <c:v>0.23265169998292595</c:v>
                </c:pt>
                <c:pt idx="1">
                  <c:v>0.23265169998292595</c:v>
                </c:pt>
                <c:pt idx="2">
                  <c:v>0.23265169998292595</c:v>
                </c:pt>
                <c:pt idx="3">
                  <c:v>0.23265169998292595</c:v>
                </c:pt>
                <c:pt idx="4">
                  <c:v>0.23265169998292595</c:v>
                </c:pt>
                <c:pt idx="5">
                  <c:v>0.23265169998292595</c:v>
                </c:pt>
                <c:pt idx="6">
                  <c:v>0.23265169998292595</c:v>
                </c:pt>
                <c:pt idx="7">
                  <c:v>0.23265169998292595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C-4575-86F3-FFFBB4B9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Revenue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Growth!$B$7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Growth!$C$7:$J$7</c:f>
              <c:numCache>
                <c:formatCode>0.00%;\(0.00%\);\-</c:formatCode>
                <c:ptCount val="8"/>
                <c:pt idx="1">
                  <c:v>6.5311773955082017E-2</c:v>
                </c:pt>
                <c:pt idx="2">
                  <c:v>2.1831078997224303E-2</c:v>
                </c:pt>
                <c:pt idx="3">
                  <c:v>4.3548560957205997E-3</c:v>
                </c:pt>
                <c:pt idx="4">
                  <c:v>2.2753128555176336E-3</c:v>
                </c:pt>
                <c:pt idx="5">
                  <c:v>2.8783757736705717E-2</c:v>
                </c:pt>
                <c:pt idx="6">
                  <c:v>9.7362449778295904E-2</c:v>
                </c:pt>
                <c:pt idx="7">
                  <c:v>8.6504533899912743E-3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3-4EC6-B115-BCE6C45072C9}"/>
            </c:ext>
          </c:extLst>
        </c:ser>
        <c:ser>
          <c:idx val="3"/>
          <c:order val="1"/>
          <c:tx>
            <c:strRef>
              <c:f>Growth!$B$8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Growth!$C$8:$J$8</c:f>
              <c:numCache>
                <c:formatCode>0.00%;\(0.00%\);\-</c:formatCode>
                <c:ptCount val="8"/>
                <c:pt idx="1">
                  <c:v>3.2652811829791066E-2</c:v>
                </c:pt>
                <c:pt idx="2">
                  <c:v>3.2652811829791066E-2</c:v>
                </c:pt>
                <c:pt idx="3">
                  <c:v>3.2652811829791066E-2</c:v>
                </c:pt>
                <c:pt idx="4">
                  <c:v>3.2652811829791066E-2</c:v>
                </c:pt>
                <c:pt idx="5">
                  <c:v>3.2652811829791066E-2</c:v>
                </c:pt>
                <c:pt idx="6">
                  <c:v>3.2652811829791066E-2</c:v>
                </c:pt>
                <c:pt idx="7">
                  <c:v>3.2652811829791066E-2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3-4B00-B96C-14696834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  <c:max val="0.1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EBITDA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Growth!$B$10</c:f>
              <c:strCache>
                <c:ptCount val="1"/>
                <c:pt idx="0">
                  <c:v>EBITDA Growth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Growth!$C$10:$J$10</c:f>
              <c:numCache>
                <c:formatCode>0.00%;\(0.00%\);\-</c:formatCode>
                <c:ptCount val="8"/>
                <c:pt idx="1">
                  <c:v>0.49625117150890347</c:v>
                </c:pt>
                <c:pt idx="2">
                  <c:v>0.1384278108362042</c:v>
                </c:pt>
                <c:pt idx="3">
                  <c:v>5.859697386519945E-2</c:v>
                </c:pt>
                <c:pt idx="4">
                  <c:v>-7.4324324324324328E-2</c:v>
                </c:pt>
                <c:pt idx="5">
                  <c:v>0.34587310499719259</c:v>
                </c:pt>
                <c:pt idx="6">
                  <c:v>3.4835210680016687E-2</c:v>
                </c:pt>
                <c:pt idx="7">
                  <c:v>0.12900624874017336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1-49AA-80ED-C22F5EA9DCBE}"/>
            </c:ext>
          </c:extLst>
        </c:ser>
        <c:ser>
          <c:idx val="3"/>
          <c:order val="1"/>
          <c:tx>
            <c:strRef>
              <c:f>Growth!$B$11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Growth!$C$11:$J$11</c:f>
              <c:numCache>
                <c:formatCode>0.00%;\(0.00%\);\-</c:formatCode>
                <c:ptCount val="8"/>
                <c:pt idx="1">
                  <c:v>0.16123802804333792</c:v>
                </c:pt>
                <c:pt idx="2">
                  <c:v>0.16123802804333792</c:v>
                </c:pt>
                <c:pt idx="3">
                  <c:v>0.16123802804333792</c:v>
                </c:pt>
                <c:pt idx="4">
                  <c:v>0.16123802804333792</c:v>
                </c:pt>
                <c:pt idx="5">
                  <c:v>0.16123802804333792</c:v>
                </c:pt>
                <c:pt idx="6">
                  <c:v>0.16123802804333792</c:v>
                </c:pt>
                <c:pt idx="7">
                  <c:v>0.16123802804333792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9-43BF-99C0-7D1AAB6A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  <c:max val="0.5"/>
          <c:min val="-0.1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Total Asset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Growth!$B$16</c:f>
              <c:strCache>
                <c:ptCount val="1"/>
                <c:pt idx="0">
                  <c:v>Total Asset Growth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Growth!$C$16:$J$16</c:f>
              <c:numCache>
                <c:formatCode>0.00%;\(0.00%\);\-</c:formatCode>
                <c:ptCount val="8"/>
                <c:pt idx="1">
                  <c:v>7.5703598147488418E-3</c:v>
                </c:pt>
                <c:pt idx="2">
                  <c:v>1.4643919974071128E-2</c:v>
                </c:pt>
                <c:pt idx="3">
                  <c:v>-0.10387385294459286</c:v>
                </c:pt>
                <c:pt idx="4">
                  <c:v>-2.0221005217278591E-2</c:v>
                </c:pt>
                <c:pt idx="5">
                  <c:v>4.1872002645940133E-2</c:v>
                </c:pt>
                <c:pt idx="6">
                  <c:v>8.698136567093109E-3</c:v>
                </c:pt>
                <c:pt idx="7">
                  <c:v>1.4130605822187255E-2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7A9-9E07-20347C82EE5E}"/>
            </c:ext>
          </c:extLst>
        </c:ser>
        <c:ser>
          <c:idx val="3"/>
          <c:order val="1"/>
          <c:tx>
            <c:strRef>
              <c:f>Growth!$B$17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Growth!$C$17:$J$17</c:f>
              <c:numCache>
                <c:formatCode>0.00%;\(0.00%\);\-</c:formatCode>
                <c:ptCount val="8"/>
                <c:pt idx="1">
                  <c:v>-5.3114047625472827E-3</c:v>
                </c:pt>
                <c:pt idx="2">
                  <c:v>-5.3114047625472827E-3</c:v>
                </c:pt>
                <c:pt idx="3">
                  <c:v>-5.3114047625472827E-3</c:v>
                </c:pt>
                <c:pt idx="4">
                  <c:v>-5.3114047625472827E-3</c:v>
                </c:pt>
                <c:pt idx="5">
                  <c:v>-5.3114047625472827E-3</c:v>
                </c:pt>
                <c:pt idx="6">
                  <c:v>-5.3114047625472827E-3</c:v>
                </c:pt>
                <c:pt idx="7">
                  <c:v>-5.3114047625472827E-3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2-4EBB-B348-514E26DC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Net Income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Growth!$B$13</c:f>
              <c:strCache>
                <c:ptCount val="1"/>
                <c:pt idx="0">
                  <c:v>Net Income Growth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Growth!$D$13:$J$13</c:f>
              <c:numCache>
                <c:formatCode>0.00%;\(0.00%\);\-</c:formatCode>
                <c:ptCount val="7"/>
                <c:pt idx="0">
                  <c:v>10.924528301886792</c:v>
                </c:pt>
                <c:pt idx="1">
                  <c:v>0.555379746835443</c:v>
                </c:pt>
                <c:pt idx="2">
                  <c:v>0.54323499491353</c:v>
                </c:pt>
                <c:pt idx="3">
                  <c:v>-0.4950560316413975</c:v>
                </c:pt>
                <c:pt idx="4">
                  <c:v>0.41122715404699739</c:v>
                </c:pt>
                <c:pt idx="5">
                  <c:v>2.4976873265494911E-2</c:v>
                </c:pt>
                <c:pt idx="6">
                  <c:v>0.6922382671480144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6-4503-9C9F-3ED35DFCA744}"/>
            </c:ext>
          </c:extLst>
        </c:ser>
        <c:ser>
          <c:idx val="3"/>
          <c:order val="1"/>
          <c:tx>
            <c:strRef>
              <c:f>Growth!$B$14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Growth!$C$14:$J$14</c:f>
              <c:numCache>
                <c:formatCode>0.00%;\(0.00%\);\-</c:formatCode>
                <c:ptCount val="8"/>
                <c:pt idx="1">
                  <c:v>1.808075615207839</c:v>
                </c:pt>
                <c:pt idx="2">
                  <c:v>1.808075615207839</c:v>
                </c:pt>
                <c:pt idx="3">
                  <c:v>1.808075615207839</c:v>
                </c:pt>
                <c:pt idx="4">
                  <c:v>1.808075615207839</c:v>
                </c:pt>
                <c:pt idx="5">
                  <c:v>1.808075615207839</c:v>
                </c:pt>
                <c:pt idx="6">
                  <c:v>1.808075615207839</c:v>
                </c:pt>
                <c:pt idx="7">
                  <c:v>1.808075615207839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F1E-8A7B-B27AFF6F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  <c:max val="3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Profitability!$C$10:$J$10</c:f>
              <c:numCache>
                <c:formatCode>0.00%;\(0.00%\);\-</c:formatCode>
                <c:ptCount val="8"/>
                <c:pt idx="0">
                  <c:v>0.28208678510243834</c:v>
                </c:pt>
                <c:pt idx="1">
                  <c:v>0.31149491122174738</c:v>
                </c:pt>
                <c:pt idx="2">
                  <c:v>0.31723617548776545</c:v>
                </c:pt>
                <c:pt idx="3">
                  <c:v>0.32717281645094126</c:v>
                </c:pt>
                <c:pt idx="4">
                  <c:v>0.33726682800419761</c:v>
                </c:pt>
                <c:pt idx="5">
                  <c:v>0.35972271374149095</c:v>
                </c:pt>
                <c:pt idx="6">
                  <c:v>0.35256288651971013</c:v>
                </c:pt>
                <c:pt idx="7">
                  <c:v>0.36482979123565923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B8D-8CD1-267006A69A1F}"/>
            </c:ext>
          </c:extLst>
        </c:ser>
        <c:ser>
          <c:idx val="3"/>
          <c:order val="1"/>
          <c:tx>
            <c:strRef>
              <c:f>Profitability!$B$11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Profitability!$C$11:$J$11</c:f>
              <c:numCache>
                <c:formatCode>0.00%;\(0.00%\);\-</c:formatCode>
                <c:ptCount val="8"/>
                <c:pt idx="0">
                  <c:v>0.3315466134704938</c:v>
                </c:pt>
                <c:pt idx="1">
                  <c:v>0.3315466134704938</c:v>
                </c:pt>
                <c:pt idx="2">
                  <c:v>0.3315466134704938</c:v>
                </c:pt>
                <c:pt idx="3">
                  <c:v>0.3315466134704938</c:v>
                </c:pt>
                <c:pt idx="4">
                  <c:v>0.3315466134704938</c:v>
                </c:pt>
                <c:pt idx="5">
                  <c:v>0.3315466134704938</c:v>
                </c:pt>
                <c:pt idx="6">
                  <c:v>0.3315466134704938</c:v>
                </c:pt>
                <c:pt idx="7">
                  <c:v>0.3315466134704938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F-4D66-954C-0CB5DFFD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  <c:max val="0.4"/>
          <c:min val="0.25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Profitability!$C$13:$J$13</c:f>
              <c:numCache>
                <c:formatCode>0.00%;\(0.00%\);\-</c:formatCode>
                <c:ptCount val="8"/>
                <c:pt idx="0">
                  <c:v>5.0080965009035229E-2</c:v>
                </c:pt>
                <c:pt idx="1">
                  <c:v>7.033969247037053E-2</c:v>
                </c:pt>
                <c:pt idx="2">
                  <c:v>7.8365851029427613E-2</c:v>
                </c:pt>
                <c:pt idx="3">
                  <c:v>8.2598149698413725E-2</c:v>
                </c:pt>
                <c:pt idx="4">
                  <c:v>7.6285524596834645E-2</c:v>
                </c:pt>
                <c:pt idx="5">
                  <c:v>9.9798072319253903E-2</c:v>
                </c:pt>
                <c:pt idx="6">
                  <c:v>9.4111621201198925E-2</c:v>
                </c:pt>
                <c:pt idx="7">
                  <c:v>0.10534135790859507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C-4D18-A50C-C0E11BCE1F68}"/>
            </c:ext>
          </c:extLst>
        </c:ser>
        <c:ser>
          <c:idx val="3"/>
          <c:order val="1"/>
          <c:tx>
            <c:strRef>
              <c:f>Profitability!$B$14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Profitability!$C$14:$J$14</c:f>
              <c:numCache>
                <c:formatCode>0.00%;\(0.00%\);\-</c:formatCode>
                <c:ptCount val="8"/>
                <c:pt idx="0">
                  <c:v>8.2115154279141206E-2</c:v>
                </c:pt>
                <c:pt idx="1">
                  <c:v>8.2115154279141206E-2</c:v>
                </c:pt>
                <c:pt idx="2">
                  <c:v>8.2115154279141206E-2</c:v>
                </c:pt>
                <c:pt idx="3">
                  <c:v>8.2115154279141206E-2</c:v>
                </c:pt>
                <c:pt idx="4">
                  <c:v>8.2115154279141206E-2</c:v>
                </c:pt>
                <c:pt idx="5">
                  <c:v>8.2115154279141206E-2</c:v>
                </c:pt>
                <c:pt idx="6">
                  <c:v>8.2115154279141206E-2</c:v>
                </c:pt>
                <c:pt idx="7">
                  <c:v>8.2115154279141206E-2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3-4F24-A454-13F540BC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EBIT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Profitability!$B$16</c:f>
              <c:strCache>
                <c:ptCount val="1"/>
                <c:pt idx="0">
                  <c:v>EBIT Margin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Profitability!$C$16:$J$16</c:f>
              <c:numCache>
                <c:formatCode>0.00%;\(0.00%\);\-</c:formatCode>
                <c:ptCount val="8"/>
                <c:pt idx="0">
                  <c:v>1.553589448733895E-2</c:v>
                </c:pt>
                <c:pt idx="1">
                  <c:v>3.526897827906772E-2</c:v>
                </c:pt>
                <c:pt idx="2">
                  <c:v>4.5100786892314323E-2</c:v>
                </c:pt>
                <c:pt idx="3">
                  <c:v>4.8940691609247217E-2</c:v>
                </c:pt>
                <c:pt idx="4">
                  <c:v>4.2190478230141562E-2</c:v>
                </c:pt>
                <c:pt idx="5">
                  <c:v>4.7255240751920398E-2</c:v>
                </c:pt>
                <c:pt idx="6">
                  <c:v>4.4864741814318779E-2</c:v>
                </c:pt>
                <c:pt idx="7">
                  <c:v>5.523791611811172E-2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A-4FC8-9AAF-36F8A9CCCA44}"/>
            </c:ext>
          </c:extLst>
        </c:ser>
        <c:ser>
          <c:idx val="3"/>
          <c:order val="1"/>
          <c:tx>
            <c:strRef>
              <c:f>Profitability!$B$17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Profitability!$C$17:$J$17</c:f>
              <c:numCache>
                <c:formatCode>0.00%;\(0.00%\);\-</c:formatCode>
                <c:ptCount val="8"/>
                <c:pt idx="0">
                  <c:v>4.1799341022807586E-2</c:v>
                </c:pt>
                <c:pt idx="1">
                  <c:v>4.1799341022807586E-2</c:v>
                </c:pt>
                <c:pt idx="2">
                  <c:v>4.1799341022807586E-2</c:v>
                </c:pt>
                <c:pt idx="3">
                  <c:v>4.1799341022807586E-2</c:v>
                </c:pt>
                <c:pt idx="4">
                  <c:v>4.1799341022807586E-2</c:v>
                </c:pt>
                <c:pt idx="5">
                  <c:v>4.1799341022807586E-2</c:v>
                </c:pt>
                <c:pt idx="6">
                  <c:v>4.1799341022807586E-2</c:v>
                </c:pt>
                <c:pt idx="7">
                  <c:v>4.1799341022807586E-2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F-44F1-B07C-0BBA0B91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Profitability!$B$19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Profitability!$C$19:$J$19</c:f>
              <c:numCache>
                <c:formatCode>0.00%;\(0.00%\);\-</c:formatCode>
                <c:ptCount val="8"/>
                <c:pt idx="0">
                  <c:v>1.2438102837295534E-3</c:v>
                </c:pt>
                <c:pt idx="1">
                  <c:v>1.3922544829713179E-2</c:v>
                </c:pt>
                <c:pt idx="2">
                  <c:v>2.1192195752937373E-2</c:v>
                </c:pt>
                <c:pt idx="3">
                  <c:v>3.2562732092643869E-2</c:v>
                </c:pt>
                <c:pt idx="4">
                  <c:v>1.6405028591009358E-2</c:v>
                </c:pt>
                <c:pt idx="5">
                  <c:v>2.2503486895518038E-2</c:v>
                </c:pt>
                <c:pt idx="6">
                  <c:v>2.1019084114277043E-2</c:v>
                </c:pt>
                <c:pt idx="7">
                  <c:v>3.5264246755689302E-2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E-4503-920F-CE346052E50C}"/>
            </c:ext>
          </c:extLst>
        </c:ser>
        <c:ser>
          <c:idx val="3"/>
          <c:order val="1"/>
          <c:tx>
            <c:strRef>
              <c:f>Profitability!$B$20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Profitability!$C$20:$J$20</c:f>
              <c:numCache>
                <c:formatCode>0.00%;\(0.00%\);\-</c:formatCode>
                <c:ptCount val="8"/>
                <c:pt idx="0">
                  <c:v>2.0514141164439711E-2</c:v>
                </c:pt>
                <c:pt idx="1">
                  <c:v>2.0514141164439711E-2</c:v>
                </c:pt>
                <c:pt idx="2">
                  <c:v>2.0514141164439711E-2</c:v>
                </c:pt>
                <c:pt idx="3">
                  <c:v>2.0514141164439711E-2</c:v>
                </c:pt>
                <c:pt idx="4">
                  <c:v>2.0514141164439711E-2</c:v>
                </c:pt>
                <c:pt idx="5">
                  <c:v>2.0514141164439711E-2</c:v>
                </c:pt>
                <c:pt idx="6">
                  <c:v>2.0514141164439711E-2</c:v>
                </c:pt>
                <c:pt idx="7">
                  <c:v>2.0514141164439711E-2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4954-A5D2-D13C46CE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Asset Turnover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Utilization!$B$7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Utilization!$C$7:$J$7</c:f>
              <c:numCache>
                <c:formatCode>_(0.00\x_);\(0.00\x\);_("–"_);_(@_)</c:formatCode>
                <c:ptCount val="8"/>
                <c:pt idx="0">
                  <c:v>1.2650219688873054</c:v>
                </c:pt>
                <c:pt idx="1">
                  <c:v>1.3375173104687823</c:v>
                </c:pt>
                <c:pt idx="2">
                  <c:v>1.3469915205018004</c:v>
                </c:pt>
                <c:pt idx="3">
                  <c:v>1.5096730289380731</c:v>
                </c:pt>
                <c:pt idx="4">
                  <c:v>1.5443360343972217</c:v>
                </c:pt>
                <c:pt idx="5">
                  <c:v>1.5249357163264659</c:v>
                </c:pt>
                <c:pt idx="6">
                  <c:v>1.6589771833202203</c:v>
                </c:pt>
                <c:pt idx="7">
                  <c:v>1.6500124131082423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0-4C6E-AA97-8E8F07BD8AC2}"/>
            </c:ext>
          </c:extLst>
        </c:ser>
        <c:ser>
          <c:idx val="3"/>
          <c:order val="1"/>
          <c:tx>
            <c:strRef>
              <c:f>Utilization!$B$8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Utilization!$C$8:$J$8</c:f>
              <c:numCache>
                <c:formatCode>_(0.00\x_);\(0.00\x\);_("–"_);_(@_)</c:formatCode>
                <c:ptCount val="8"/>
                <c:pt idx="0">
                  <c:v>1.4796831469935139</c:v>
                </c:pt>
                <c:pt idx="1">
                  <c:v>1.4796831469935139</c:v>
                </c:pt>
                <c:pt idx="2">
                  <c:v>1.4796831469935139</c:v>
                </c:pt>
                <c:pt idx="3">
                  <c:v>1.4796831469935139</c:v>
                </c:pt>
                <c:pt idx="4">
                  <c:v>1.4796831469935139</c:v>
                </c:pt>
                <c:pt idx="5">
                  <c:v>1.4796831469935139</c:v>
                </c:pt>
                <c:pt idx="6">
                  <c:v>1.4796831469935139</c:v>
                </c:pt>
                <c:pt idx="7">
                  <c:v>1.4796831469935139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4-4C7E-84F5-6C829092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  <c:min val="1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Cash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Utilization!$B$10</c:f>
              <c:strCache>
                <c:ptCount val="1"/>
                <c:pt idx="0">
                  <c:v>Cash Days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Utilization!$C$10:$J$10</c:f>
              <c:numCache>
                <c:formatCode>_(0.0_)"days";\(0.0\)"days";_("–"_);_(@_)</c:formatCode>
                <c:ptCount val="8"/>
                <c:pt idx="0">
                  <c:v>8.7371805402360891</c:v>
                </c:pt>
                <c:pt idx="1">
                  <c:v>8.7000484645547864</c:v>
                </c:pt>
                <c:pt idx="2">
                  <c:v>12.236175487765442</c:v>
                </c:pt>
                <c:pt idx="3">
                  <c:v>18.364779874213838</c:v>
                </c:pt>
                <c:pt idx="4">
                  <c:v>9.0599233289786483</c:v>
                </c:pt>
                <c:pt idx="5">
                  <c:v>9.0419884672231827</c:v>
                </c:pt>
                <c:pt idx="6">
                  <c:v>13.412091664453467</c:v>
                </c:pt>
                <c:pt idx="7">
                  <c:v>16.750047018995673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5-420F-A98C-1905ACEC54F0}"/>
            </c:ext>
          </c:extLst>
        </c:ser>
        <c:ser>
          <c:idx val="3"/>
          <c:order val="1"/>
          <c:tx>
            <c:strRef>
              <c:f>Utilization!$B$11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Utilization!$C$11:$J$11</c:f>
              <c:numCache>
                <c:formatCode>_(0.0_)"days";\(0.0\)"days";_("–"_);_(@_)</c:formatCode>
                <c:ptCount val="8"/>
                <c:pt idx="0">
                  <c:v>12.037779355802641</c:v>
                </c:pt>
                <c:pt idx="1">
                  <c:v>12.037779355802641</c:v>
                </c:pt>
                <c:pt idx="2">
                  <c:v>12.037779355802641</c:v>
                </c:pt>
                <c:pt idx="3">
                  <c:v>12.037779355802641</c:v>
                </c:pt>
                <c:pt idx="4">
                  <c:v>12.037779355802641</c:v>
                </c:pt>
                <c:pt idx="5">
                  <c:v>12.037779355802641</c:v>
                </c:pt>
                <c:pt idx="6">
                  <c:v>12.037779355802641</c:v>
                </c:pt>
                <c:pt idx="7">
                  <c:v>12.037779355802641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2-473B-89D0-DBE64EAB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A/R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Utilization!$B$13</c:f>
              <c:strCache>
                <c:ptCount val="1"/>
                <c:pt idx="0">
                  <c:v>A/R Days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Utilization!$C$13:$J$13</c:f>
              <c:numCache>
                <c:formatCode>_(0.0_)"days";\(0.0\)"days";_("–"_);_(@_)</c:formatCode>
                <c:ptCount val="8"/>
                <c:pt idx="0">
                  <c:v>2.0301095961136797</c:v>
                </c:pt>
                <c:pt idx="1">
                  <c:v>2.7016786359430762</c:v>
                </c:pt>
                <c:pt idx="2">
                  <c:v>1.8098523229492294</c:v>
                </c:pt>
                <c:pt idx="3">
                  <c:v>2.0135445510550154</c:v>
                </c:pt>
                <c:pt idx="4">
                  <c:v>1.9933394727261045</c:v>
                </c:pt>
                <c:pt idx="5">
                  <c:v>1.7932010741719924</c:v>
                </c:pt>
                <c:pt idx="6">
                  <c:v>2.243426793641158</c:v>
                </c:pt>
                <c:pt idx="7">
                  <c:v>4.4003197291705849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5-49DC-A42F-E0685369BCFB}"/>
            </c:ext>
          </c:extLst>
        </c:ser>
        <c:ser>
          <c:idx val="3"/>
          <c:order val="1"/>
          <c:tx>
            <c:strRef>
              <c:f>Utilization!$B$14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Utilization!$C$14:$J$14</c:f>
              <c:numCache>
                <c:formatCode>_(0.0_)"days";\(0.0\)"days";_("–"_);_(@_)</c:formatCode>
                <c:ptCount val="8"/>
                <c:pt idx="0">
                  <c:v>2.3731840219713547</c:v>
                </c:pt>
                <c:pt idx="1">
                  <c:v>2.3731840219713547</c:v>
                </c:pt>
                <c:pt idx="2">
                  <c:v>2.3731840219713547</c:v>
                </c:pt>
                <c:pt idx="3">
                  <c:v>2.3731840219713547</c:v>
                </c:pt>
                <c:pt idx="4">
                  <c:v>2.3731840219713547</c:v>
                </c:pt>
                <c:pt idx="5">
                  <c:v>2.3731840219713547</c:v>
                </c:pt>
                <c:pt idx="6">
                  <c:v>2.3731840219713547</c:v>
                </c:pt>
                <c:pt idx="7">
                  <c:v>2.3731840219713547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E-4354-BC37-84A57B86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Inventory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Utilization!$B$16</c:f>
              <c:strCache>
                <c:ptCount val="1"/>
                <c:pt idx="0">
                  <c:v>Inventory Days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Utilization!$C$16:$J$16</c:f>
              <c:numCache>
                <c:formatCode>_(0.0_)"days";\(0.0\)"days";_("–"_);_(@_)</c:formatCode>
                <c:ptCount val="8"/>
                <c:pt idx="0">
                  <c:v>51.413324180314468</c:v>
                </c:pt>
                <c:pt idx="1">
                  <c:v>50.474499264094199</c:v>
                </c:pt>
                <c:pt idx="2">
                  <c:v>50.376223555415223</c:v>
                </c:pt>
                <c:pt idx="3">
                  <c:v>51.678736640612534</c:v>
                </c:pt>
                <c:pt idx="4">
                  <c:v>56.651963160445952</c:v>
                </c:pt>
                <c:pt idx="5">
                  <c:v>60.237994602854634</c:v>
                </c:pt>
                <c:pt idx="6">
                  <c:v>55.559055348823584</c:v>
                </c:pt>
                <c:pt idx="7">
                  <c:v>55.832938528958898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D-44F9-8DD4-4DE1E60E253F}"/>
            </c:ext>
          </c:extLst>
        </c:ser>
        <c:ser>
          <c:idx val="3"/>
          <c:order val="1"/>
          <c:tx>
            <c:strRef>
              <c:f>Utilization!$B$17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Utilization!$C$17:$J$17</c:f>
              <c:numCache>
                <c:formatCode>_(0.0_)"days";\(0.0\)"days";_("–"_);_(@_)</c:formatCode>
                <c:ptCount val="8"/>
                <c:pt idx="0">
                  <c:v>54.028091910189936</c:v>
                </c:pt>
                <c:pt idx="1">
                  <c:v>54.028091910189936</c:v>
                </c:pt>
                <c:pt idx="2">
                  <c:v>54.028091910189936</c:v>
                </c:pt>
                <c:pt idx="3">
                  <c:v>54.028091910189936</c:v>
                </c:pt>
                <c:pt idx="4">
                  <c:v>54.028091910189936</c:v>
                </c:pt>
                <c:pt idx="5">
                  <c:v>54.028091910189936</c:v>
                </c:pt>
                <c:pt idx="6">
                  <c:v>54.028091910189936</c:v>
                </c:pt>
                <c:pt idx="7">
                  <c:v>54.028091910189936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B-4C32-84D2-EF3D67B2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  <c:min val="30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24</xdr:row>
      <xdr:rowOff>51857</xdr:rowOff>
    </xdr:from>
    <xdr:to>
      <xdr:col>3</xdr:col>
      <xdr:colOff>724957</xdr:colOff>
      <xdr:row>38</xdr:row>
      <xdr:rowOff>128057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F6CFA-A375-2AC2-1641-918807FD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24</xdr:row>
      <xdr:rowOff>115358</xdr:rowOff>
    </xdr:from>
    <xdr:to>
      <xdr:col>10</xdr:col>
      <xdr:colOff>703791</xdr:colOff>
      <xdr:row>39</xdr:row>
      <xdr:rowOff>1058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E10B28-AB3B-1E41-89A3-E753E6C4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597958</xdr:colOff>
      <xdr:row>40</xdr:row>
      <xdr:rowOff>157691</xdr:rowOff>
    </xdr:from>
    <xdr:to>
      <xdr:col>3</xdr:col>
      <xdr:colOff>703791</xdr:colOff>
      <xdr:row>55</xdr:row>
      <xdr:rowOff>43391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EA9BA-91D8-54D6-5AAB-3015EA88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666749</xdr:colOff>
      <xdr:row>40</xdr:row>
      <xdr:rowOff>125941</xdr:rowOff>
    </xdr:from>
    <xdr:to>
      <xdr:col>10</xdr:col>
      <xdr:colOff>666749</xdr:colOff>
      <xdr:row>55</xdr:row>
      <xdr:rowOff>11641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10611-FE9C-CD78-6468-C7FEA7A7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606134</xdr:colOff>
      <xdr:row>57</xdr:row>
      <xdr:rowOff>94191</xdr:rowOff>
    </xdr:from>
    <xdr:to>
      <xdr:col>3</xdr:col>
      <xdr:colOff>711967</xdr:colOff>
      <xdr:row>71</xdr:row>
      <xdr:rowOff>170391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5D49E4-C780-EDE1-357E-0CA9021F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27</xdr:row>
      <xdr:rowOff>51857</xdr:rowOff>
    </xdr:from>
    <xdr:to>
      <xdr:col>3</xdr:col>
      <xdr:colOff>724957</xdr:colOff>
      <xdr:row>41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CC47E-893D-45B1-9A4E-71B8F65D7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27</xdr:row>
      <xdr:rowOff>115358</xdr:rowOff>
    </xdr:from>
    <xdr:to>
      <xdr:col>10</xdr:col>
      <xdr:colOff>703791</xdr:colOff>
      <xdr:row>42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377A9-F5CC-47FA-A7D4-0B780AE9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597958</xdr:colOff>
      <xdr:row>43</xdr:row>
      <xdr:rowOff>157691</xdr:rowOff>
    </xdr:from>
    <xdr:to>
      <xdr:col>3</xdr:col>
      <xdr:colOff>703791</xdr:colOff>
      <xdr:row>58</xdr:row>
      <xdr:rowOff>43391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68B3E-D7A5-435F-98D0-7E1A4068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666749</xdr:colOff>
      <xdr:row>43</xdr:row>
      <xdr:rowOff>125941</xdr:rowOff>
    </xdr:from>
    <xdr:to>
      <xdr:col>10</xdr:col>
      <xdr:colOff>666749</xdr:colOff>
      <xdr:row>58</xdr:row>
      <xdr:rowOff>11641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A9C347-FF72-44FE-B830-B92E7FB8E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60</xdr:row>
      <xdr:rowOff>94191</xdr:rowOff>
    </xdr:from>
    <xdr:to>
      <xdr:col>3</xdr:col>
      <xdr:colOff>677332</xdr:colOff>
      <xdr:row>74</xdr:row>
      <xdr:rowOff>170391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D85257-5189-4E41-8E2E-8F36120CA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669636</xdr:colOff>
      <xdr:row>60</xdr:row>
      <xdr:rowOff>138545</xdr:rowOff>
    </xdr:from>
    <xdr:to>
      <xdr:col>10</xdr:col>
      <xdr:colOff>671559</xdr:colOff>
      <xdr:row>75</xdr:row>
      <xdr:rowOff>18472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899212-9D11-4BF5-A4D0-F35463B5E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14</xdr:row>
      <xdr:rowOff>51857</xdr:rowOff>
    </xdr:from>
    <xdr:to>
      <xdr:col>3</xdr:col>
      <xdr:colOff>724957</xdr:colOff>
      <xdr:row>28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A5F6E-F1C8-495A-9115-E01E5A59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14</xdr:row>
      <xdr:rowOff>115358</xdr:rowOff>
    </xdr:from>
    <xdr:to>
      <xdr:col>10</xdr:col>
      <xdr:colOff>703791</xdr:colOff>
      <xdr:row>29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4032F-D955-4D2C-A6B7-37FE3845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626181</xdr:colOff>
      <xdr:row>44</xdr:row>
      <xdr:rowOff>23636</xdr:rowOff>
    </xdr:from>
    <xdr:to>
      <xdr:col>3</xdr:col>
      <xdr:colOff>732014</xdr:colOff>
      <xdr:row>58</xdr:row>
      <xdr:rowOff>99836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2B9A6C-9E95-4117-A68A-7523D7684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673805</xdr:colOff>
      <xdr:row>44</xdr:row>
      <xdr:rowOff>55385</xdr:rowOff>
    </xdr:from>
    <xdr:to>
      <xdr:col>10</xdr:col>
      <xdr:colOff>673805</xdr:colOff>
      <xdr:row>58</xdr:row>
      <xdr:rowOff>131585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2CC5A-AF6E-45A3-9727-E199BAF50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21</xdr:row>
      <xdr:rowOff>51857</xdr:rowOff>
    </xdr:from>
    <xdr:to>
      <xdr:col>3</xdr:col>
      <xdr:colOff>724957</xdr:colOff>
      <xdr:row>35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C66DB-68B0-4654-A1A9-A27644CCE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21</xdr:row>
      <xdr:rowOff>115358</xdr:rowOff>
    </xdr:from>
    <xdr:to>
      <xdr:col>10</xdr:col>
      <xdr:colOff>703791</xdr:colOff>
      <xdr:row>36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E6C5E-2E66-4952-A606-6911C196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666749</xdr:colOff>
      <xdr:row>37</xdr:row>
      <xdr:rowOff>125941</xdr:rowOff>
    </xdr:from>
    <xdr:to>
      <xdr:col>10</xdr:col>
      <xdr:colOff>666749</xdr:colOff>
      <xdr:row>52</xdr:row>
      <xdr:rowOff>11641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08250F-1131-4CA2-AB39-314648DEB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28014</xdr:colOff>
      <xdr:row>37</xdr:row>
      <xdr:rowOff>101600</xdr:rowOff>
    </xdr:from>
    <xdr:to>
      <xdr:col>3</xdr:col>
      <xdr:colOff>797485</xdr:colOff>
      <xdr:row>51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1AC42D-2424-4A3E-94DB-8BF45FA0B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topLeftCell="A14" zoomScaleNormal="100" workbookViewId="0">
      <selection activeCell="F38" sqref="F38"/>
    </sheetView>
  </sheetViews>
  <sheetFormatPr baseColWidth="10" defaultColWidth="8.83203125" defaultRowHeight="15"/>
  <cols>
    <col min="1" max="1" width="4.6640625" style="12" customWidth="1"/>
    <col min="2" max="2" width="4.83203125" style="12" customWidth="1"/>
    <col min="3" max="3" width="36.6640625" style="12" customWidth="1"/>
    <col min="4" max="11" width="10.6640625" style="12" customWidth="1"/>
    <col min="12" max="12" width="36.6640625" style="12" customWidth="1"/>
    <col min="13" max="13" width="4.83203125" style="12" customWidth="1"/>
    <col min="14" max="16384" width="8.83203125" style="12"/>
  </cols>
  <sheetData>
    <row r="1" spans="1:13" ht="19.5" customHeight="1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9.5" customHeight="1" thickTop="1">
      <c r="A2" s="1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19.5" customHeight="1">
      <c r="A3" s="11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</row>
    <row r="4" spans="1:13" ht="19.5" customHeight="1">
      <c r="A4" s="11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13" ht="19.5" customHeight="1">
      <c r="A5" s="11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13" ht="19.5" customHeight="1">
      <c r="A6" s="11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9.5" customHeight="1">
      <c r="A7" s="11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13" ht="19.5" customHeight="1">
      <c r="A8" s="11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1:13" ht="19.5" customHeight="1">
      <c r="A9" s="11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19.5" customHeight="1">
      <c r="A10" s="11"/>
      <c r="B10" s="1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0"/>
    </row>
    <row r="11" spans="1:13" ht="28.5" customHeight="1">
      <c r="A11" s="11"/>
      <c r="B11" s="19"/>
      <c r="C11" s="21" t="s">
        <v>27</v>
      </c>
      <c r="D11" s="11"/>
      <c r="E11" s="11"/>
      <c r="F11" s="11"/>
      <c r="G11" s="11"/>
      <c r="H11" s="11"/>
      <c r="I11" s="11"/>
      <c r="J11" s="11"/>
      <c r="K11" s="11"/>
      <c r="L11" s="22"/>
      <c r="M11" s="20"/>
    </row>
    <row r="12" spans="1:13" ht="19.5" customHeight="1">
      <c r="A12" s="11"/>
      <c r="B12" s="19"/>
      <c r="C12" s="23"/>
      <c r="D12" s="11"/>
      <c r="E12" s="11"/>
      <c r="F12" s="11"/>
      <c r="G12" s="11"/>
      <c r="H12" s="11"/>
      <c r="I12" s="11"/>
      <c r="J12" s="11"/>
      <c r="K12" s="24"/>
      <c r="L12" s="11"/>
      <c r="M12" s="20"/>
    </row>
    <row r="13" spans="1:13" ht="19.5" customHeight="1">
      <c r="A13" s="11"/>
      <c r="B13" s="19"/>
      <c r="C13" s="25" t="s">
        <v>25</v>
      </c>
      <c r="D13" s="26"/>
      <c r="E13" s="26"/>
      <c r="F13" s="26"/>
      <c r="G13" s="26"/>
      <c r="H13" s="26"/>
      <c r="I13" s="26"/>
      <c r="J13" s="26"/>
      <c r="K13" s="26"/>
      <c r="L13" s="26"/>
      <c r="M13" s="20"/>
    </row>
    <row r="14" spans="1:13" ht="19.5" customHeight="1">
      <c r="A14" s="11"/>
      <c r="B14" s="19"/>
      <c r="C14" s="11"/>
      <c r="D14" s="26"/>
      <c r="E14" s="26"/>
      <c r="F14" s="26"/>
      <c r="G14" s="26"/>
      <c r="H14" s="26"/>
      <c r="I14" s="26"/>
      <c r="J14" s="26"/>
      <c r="K14" s="26"/>
      <c r="L14" s="26"/>
      <c r="M14" s="20"/>
    </row>
    <row r="15" spans="1:13" ht="19.5" customHeight="1">
      <c r="A15" s="11"/>
      <c r="B15" s="19"/>
      <c r="C15" s="45" t="s">
        <v>28</v>
      </c>
      <c r="D15" s="26"/>
      <c r="E15" s="26"/>
      <c r="F15" s="26"/>
      <c r="G15" s="26"/>
      <c r="H15" s="26"/>
      <c r="I15" s="26"/>
      <c r="J15" s="26"/>
      <c r="K15" s="26"/>
      <c r="L15" s="26"/>
      <c r="M15" s="20"/>
    </row>
    <row r="16" spans="1:13" ht="19.5" customHeight="1">
      <c r="A16" s="11"/>
      <c r="B16" s="19"/>
      <c r="C16" s="45" t="s">
        <v>29</v>
      </c>
      <c r="D16" s="26"/>
      <c r="E16" s="26"/>
      <c r="F16" s="26"/>
      <c r="G16" s="26"/>
      <c r="H16" s="26"/>
      <c r="I16" s="26"/>
      <c r="J16" s="26"/>
      <c r="K16" s="26"/>
      <c r="L16" s="26"/>
      <c r="M16" s="20"/>
    </row>
    <row r="17" spans="1:13" ht="19.5" customHeight="1">
      <c r="A17" s="11"/>
      <c r="B17" s="19"/>
      <c r="C17" s="45" t="s">
        <v>30</v>
      </c>
      <c r="D17" s="26"/>
      <c r="E17" s="26"/>
      <c r="F17" s="26"/>
      <c r="G17" s="26"/>
      <c r="H17" s="26"/>
      <c r="I17" s="26"/>
      <c r="J17" s="26"/>
      <c r="K17" s="26"/>
      <c r="L17" s="26"/>
      <c r="M17" s="20"/>
    </row>
    <row r="18" spans="1:13" ht="19.5" customHeight="1">
      <c r="A18" s="11"/>
      <c r="B18" s="19"/>
      <c r="C18" s="45" t="s">
        <v>31</v>
      </c>
      <c r="D18" s="26"/>
      <c r="E18" s="26"/>
      <c r="F18" s="26"/>
      <c r="G18" s="26"/>
      <c r="H18" s="26"/>
      <c r="I18" s="26"/>
      <c r="J18" s="26"/>
      <c r="K18" s="26"/>
      <c r="L18" s="26"/>
      <c r="M18" s="20"/>
    </row>
    <row r="19" spans="1:13" ht="19.5" customHeight="1">
      <c r="A19" s="11"/>
      <c r="B19" s="19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0"/>
    </row>
    <row r="20" spans="1:13" ht="19.5" customHeight="1">
      <c r="A20" s="11"/>
      <c r="B20" s="19"/>
      <c r="C20" s="27"/>
      <c r="D20" s="26"/>
      <c r="E20" s="26"/>
      <c r="F20" s="26"/>
      <c r="G20" s="26"/>
      <c r="H20" s="26"/>
      <c r="I20" s="26"/>
      <c r="J20" s="26"/>
      <c r="K20" s="26"/>
      <c r="L20" s="26"/>
      <c r="M20" s="20"/>
    </row>
    <row r="21" spans="1:13" ht="19.5" customHeight="1">
      <c r="A21" s="11"/>
      <c r="B21" s="19"/>
      <c r="C21" s="28"/>
      <c r="D21" s="26"/>
      <c r="E21" s="26"/>
      <c r="F21" s="26"/>
      <c r="G21" s="26"/>
      <c r="H21" s="26"/>
      <c r="I21" s="26"/>
      <c r="J21" s="26"/>
      <c r="K21" s="26"/>
      <c r="L21" s="26"/>
      <c r="M21" s="20"/>
    </row>
    <row r="22" spans="1:13" ht="19.5" customHeight="1">
      <c r="A22" s="11"/>
      <c r="B22" s="19"/>
      <c r="C22" s="28"/>
      <c r="D22" s="26"/>
      <c r="E22" s="26"/>
      <c r="F22" s="26"/>
      <c r="G22" s="26"/>
      <c r="H22" s="26"/>
      <c r="I22" s="26"/>
      <c r="J22" s="26"/>
      <c r="K22" s="26"/>
      <c r="L22" s="26"/>
      <c r="M22" s="20"/>
    </row>
    <row r="23" spans="1:13" ht="19.5" customHeight="1">
      <c r="A23" s="11"/>
      <c r="B23" s="19"/>
      <c r="C23" s="28"/>
      <c r="D23" s="26"/>
      <c r="E23" s="26"/>
      <c r="F23" s="26"/>
      <c r="G23" s="26"/>
      <c r="H23" s="26"/>
      <c r="I23" s="26"/>
      <c r="J23" s="26"/>
      <c r="K23" s="26"/>
      <c r="L23" s="26"/>
      <c r="M23" s="20"/>
    </row>
    <row r="24" spans="1:13" ht="19.5" customHeight="1">
      <c r="A24" s="11"/>
      <c r="B24" s="19"/>
      <c r="C24" s="28"/>
      <c r="D24" s="26"/>
      <c r="E24" s="26"/>
      <c r="F24" s="26"/>
      <c r="G24" s="26"/>
      <c r="H24" s="26"/>
      <c r="I24" s="26"/>
      <c r="J24" s="26"/>
      <c r="K24" s="26"/>
      <c r="L24" s="26"/>
      <c r="M24" s="20"/>
    </row>
    <row r="25" spans="1:13" ht="19.5" customHeight="1">
      <c r="A25" s="11"/>
      <c r="B25" s="19"/>
      <c r="C25" s="28"/>
      <c r="D25" s="26"/>
      <c r="E25" s="26"/>
      <c r="F25" s="26"/>
      <c r="G25" s="26"/>
      <c r="H25" s="26"/>
      <c r="I25" s="26"/>
      <c r="J25" s="26"/>
      <c r="K25" s="26"/>
      <c r="L25" s="26"/>
      <c r="M25" s="20"/>
    </row>
    <row r="26" spans="1:13" ht="19.5" customHeight="1">
      <c r="A26" s="11"/>
      <c r="B26" s="19"/>
      <c r="C26" s="29"/>
      <c r="D26" s="26"/>
      <c r="E26" s="26"/>
      <c r="F26" s="26"/>
      <c r="G26" s="26"/>
      <c r="H26" s="26"/>
      <c r="I26" s="26"/>
      <c r="J26" s="26"/>
      <c r="K26" s="26"/>
      <c r="L26" s="26"/>
      <c r="M26" s="20"/>
    </row>
    <row r="27" spans="1:13" ht="19.5" customHeight="1">
      <c r="A27" s="11"/>
      <c r="B27" s="19"/>
      <c r="C27" s="29"/>
      <c r="D27" s="26"/>
      <c r="E27" s="26"/>
      <c r="F27" s="26"/>
      <c r="G27" s="26"/>
      <c r="H27" s="26"/>
      <c r="I27" s="26"/>
      <c r="J27" s="26"/>
      <c r="K27" s="26"/>
      <c r="L27" s="26"/>
      <c r="M27" s="20"/>
    </row>
    <row r="28" spans="1:13" ht="19.5" customHeight="1">
      <c r="A28" s="11"/>
      <c r="B28" s="19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20"/>
    </row>
    <row r="29" spans="1:13" ht="19.5" customHeight="1">
      <c r="A29" s="11"/>
      <c r="B29" s="19"/>
      <c r="C29" s="31"/>
      <c r="D29" s="26"/>
      <c r="E29" s="26"/>
      <c r="F29" s="26"/>
      <c r="G29" s="26"/>
      <c r="H29" s="26"/>
      <c r="I29" s="26"/>
      <c r="J29" s="26"/>
      <c r="K29" s="26"/>
      <c r="L29" s="26"/>
      <c r="M29" s="20"/>
    </row>
    <row r="30" spans="1:13" ht="19.5" customHeight="1">
      <c r="A30" s="11"/>
      <c r="B30" s="19"/>
      <c r="C30" s="31"/>
      <c r="D30" s="26"/>
      <c r="E30" s="26"/>
      <c r="F30" s="26"/>
      <c r="G30" s="26"/>
      <c r="H30" s="26"/>
      <c r="I30" s="26"/>
      <c r="J30" s="26"/>
      <c r="K30" s="26"/>
      <c r="L30" s="26"/>
      <c r="M30" s="20"/>
    </row>
    <row r="31" spans="1:13" ht="19.5" customHeight="1">
      <c r="A31" s="11"/>
      <c r="B31" s="19"/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20"/>
    </row>
    <row r="32" spans="1:13" ht="19.5" customHeight="1">
      <c r="A32" s="11"/>
      <c r="B32" s="19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20"/>
    </row>
    <row r="33" spans="1:13" ht="19.5" customHeight="1">
      <c r="A33" s="11"/>
      <c r="B33" s="19"/>
      <c r="C33" s="77"/>
      <c r="D33" s="78"/>
      <c r="E33" s="78"/>
      <c r="F33" s="78"/>
      <c r="G33" s="78"/>
      <c r="H33" s="78"/>
      <c r="I33" s="78"/>
      <c r="J33" s="78"/>
      <c r="K33" s="78"/>
      <c r="L33" s="78"/>
      <c r="M33" s="20"/>
    </row>
    <row r="34" spans="1:13" ht="19.5" customHeight="1">
      <c r="A34" s="11"/>
      <c r="B34" s="19"/>
      <c r="C34" s="77"/>
      <c r="D34" s="78"/>
      <c r="E34" s="78"/>
      <c r="F34" s="78"/>
      <c r="G34" s="78"/>
      <c r="H34" s="78"/>
      <c r="I34" s="78"/>
      <c r="J34" s="78"/>
      <c r="K34" s="78"/>
      <c r="L34" s="78"/>
      <c r="M34" s="20"/>
    </row>
    <row r="35" spans="1:13" ht="19.5" customHeight="1">
      <c r="A35" s="11"/>
      <c r="B35" s="19"/>
      <c r="C35" s="77"/>
      <c r="D35" s="78"/>
      <c r="E35" s="78"/>
      <c r="F35" s="78"/>
      <c r="G35" s="78"/>
      <c r="H35" s="78"/>
      <c r="I35" s="78"/>
      <c r="J35" s="78"/>
      <c r="K35" s="78"/>
      <c r="L35" s="78"/>
      <c r="M35" s="20"/>
    </row>
    <row r="36" spans="1:13" ht="19.5" customHeight="1">
      <c r="A36" s="11"/>
      <c r="B36" s="19"/>
      <c r="C36" s="77"/>
      <c r="D36" s="78"/>
      <c r="E36" s="78"/>
      <c r="F36" s="78"/>
      <c r="G36" s="78"/>
      <c r="H36" s="78"/>
      <c r="I36" s="78"/>
      <c r="J36" s="78"/>
      <c r="K36" s="78"/>
      <c r="L36" s="78"/>
      <c r="M36" s="20"/>
    </row>
    <row r="37" spans="1:13" ht="19.5" customHeight="1">
      <c r="A37" s="11"/>
      <c r="B37" s="19"/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20"/>
    </row>
    <row r="38" spans="1:13" ht="19.5" customHeight="1">
      <c r="A38" s="11"/>
      <c r="B38" s="19"/>
      <c r="C38" s="77"/>
      <c r="D38" s="78"/>
      <c r="E38" s="78"/>
      <c r="F38" s="78"/>
      <c r="G38" s="78"/>
      <c r="H38" s="78"/>
      <c r="I38" s="78"/>
      <c r="J38" s="78"/>
      <c r="K38" s="78"/>
      <c r="L38" s="78"/>
      <c r="M38" s="20"/>
    </row>
    <row r="39" spans="1:13" ht="19.5" customHeight="1" thickBot="1">
      <c r="A39" s="11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0</v>
      </c>
    </row>
    <row r="40" spans="1:13" ht="19.5" customHeight="1" thickTop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</sheetData>
  <hyperlinks>
    <hyperlink ref="C15" location="Profitability!A1" tooltip="Profitability" display="Profitability" xr:uid="{B860A8F5-3AFB-4AA1-BCC3-C11A541947A3}"/>
    <hyperlink ref="C16" location="Utilization!A1" tooltip="Utilization" display="Utilization" xr:uid="{8166907E-0A33-450F-B2CD-97580AE9E1B6}"/>
    <hyperlink ref="C17" location="Leverage!A1" tooltip="Leverage" display="Leverage" xr:uid="{C20C4909-BE56-48FF-A618-B645B9207909}"/>
    <hyperlink ref="C18" location="Growth!A1" tooltip="Growth" display="Growth" xr:uid="{565ACE7F-B50E-44FC-815D-679895DED4C8}"/>
  </hyperlinks>
  <pageMargins left="0.7" right="0.7" top="0.75" bottom="0.75" header="0.3" footer="0.3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L74"/>
  <sheetViews>
    <sheetView showGridLines="0" zoomScaleNormal="100" workbookViewId="0">
      <selection sqref="A1:XFD1"/>
    </sheetView>
  </sheetViews>
  <sheetFormatPr baseColWidth="10" defaultColWidth="9.1640625" defaultRowHeight="15" customHeight="1"/>
  <cols>
    <col min="1" max="1" width="9.1640625" style="47"/>
    <col min="2" max="2" width="46.33203125" style="47" bestFit="1" customWidth="1"/>
    <col min="3" max="11" width="11.5" style="47" bestFit="1" customWidth="1"/>
    <col min="12" max="16384" width="9.1640625" style="47"/>
  </cols>
  <sheetData>
    <row r="1" spans="1:12" s="46" customFormat="1" ht="15" customHeight="1">
      <c r="B1" s="48"/>
      <c r="C1" s="49"/>
    </row>
    <row r="2" spans="1:12" s="52" customFormat="1" ht="15" customHeight="1">
      <c r="A2" s="46" t="s">
        <v>0</v>
      </c>
      <c r="B2" s="50" t="s">
        <v>7</v>
      </c>
      <c r="C2" s="51"/>
      <c r="D2" s="51"/>
      <c r="E2" s="51"/>
      <c r="F2" s="51"/>
      <c r="G2" s="51"/>
      <c r="H2" s="51"/>
      <c r="I2" s="51"/>
      <c r="J2" s="51"/>
      <c r="K2" s="51"/>
    </row>
    <row r="3" spans="1:12" s="52" customFormat="1" ht="15" customHeight="1">
      <c r="B3" s="53"/>
      <c r="D3" s="54"/>
    </row>
    <row r="4" spans="1:12" s="52" customFormat="1" ht="15" customHeight="1" thickBot="1">
      <c r="B4" s="55" t="s">
        <v>1</v>
      </c>
      <c r="C4" s="60">
        <v>1</v>
      </c>
      <c r="D4" s="60">
        <f>+C4+1</f>
        <v>2</v>
      </c>
      <c r="E4" s="60">
        <f t="shared" ref="E4:J4" si="0">+D4+1</f>
        <v>3</v>
      </c>
      <c r="F4" s="60">
        <f t="shared" si="0"/>
        <v>4</v>
      </c>
      <c r="G4" s="60">
        <f t="shared" si="0"/>
        <v>5</v>
      </c>
      <c r="H4" s="60">
        <f t="shared" si="0"/>
        <v>6</v>
      </c>
      <c r="I4" s="60">
        <f t="shared" si="0"/>
        <v>7</v>
      </c>
      <c r="J4" s="60">
        <f t="shared" si="0"/>
        <v>8</v>
      </c>
      <c r="K4" s="60" t="s">
        <v>26</v>
      </c>
    </row>
    <row r="5" spans="1:12" ht="15" customHeight="1">
      <c r="A5" s="46"/>
      <c r="B5" s="55"/>
      <c r="D5" s="54"/>
    </row>
    <row r="6" spans="1:12" s="52" customFormat="1" ht="15" customHeight="1"/>
    <row r="7" spans="1:12" s="46" customFormat="1" ht="15" customHeight="1">
      <c r="B7" s="35" t="s">
        <v>8</v>
      </c>
      <c r="C7" s="56">
        <v>4.1448345976382263E-3</v>
      </c>
      <c r="D7" s="56">
        <v>4.8057181963348794E-2</v>
      </c>
      <c r="E7" s="56">
        <v>7.5603753268727883E-2</v>
      </c>
      <c r="F7" s="56">
        <v>0.11585458988849855</v>
      </c>
      <c r="G7" s="56">
        <v>6.3206535192672664E-2</v>
      </c>
      <c r="H7" s="56">
        <v>9.6225743279330603E-2</v>
      </c>
      <c r="I7" s="56">
        <v>0.10083727702948671</v>
      </c>
      <c r="J7" s="56">
        <v>0.16201503499524755</v>
      </c>
      <c r="K7" s="57">
        <f>IFERROR(AVERAGE(C7:J7),0)</f>
        <v>8.324311877686888E-2</v>
      </c>
      <c r="L7" s="57"/>
    </row>
    <row r="8" spans="1:12" s="46" customFormat="1" ht="15" customHeight="1">
      <c r="B8" s="61" t="s">
        <v>26</v>
      </c>
      <c r="C8" s="72">
        <f>+$K$7</f>
        <v>8.324311877686888E-2</v>
      </c>
      <c r="D8" s="72">
        <f t="shared" ref="D8:J8" si="1">+$K$7</f>
        <v>8.324311877686888E-2</v>
      </c>
      <c r="E8" s="72">
        <f t="shared" si="1"/>
        <v>8.324311877686888E-2</v>
      </c>
      <c r="F8" s="72">
        <f t="shared" si="1"/>
        <v>8.324311877686888E-2</v>
      </c>
      <c r="G8" s="72">
        <f t="shared" si="1"/>
        <v>8.324311877686888E-2</v>
      </c>
      <c r="H8" s="72">
        <f t="shared" si="1"/>
        <v>8.324311877686888E-2</v>
      </c>
      <c r="I8" s="72">
        <f t="shared" si="1"/>
        <v>8.324311877686888E-2</v>
      </c>
      <c r="J8" s="72">
        <f t="shared" si="1"/>
        <v>8.324311877686888E-2</v>
      </c>
      <c r="K8" s="72"/>
    </row>
    <row r="9" spans="1:12" s="46" customFormat="1" ht="15" customHeight="1">
      <c r="C9" s="56"/>
      <c r="D9" s="56"/>
      <c r="E9" s="56"/>
      <c r="F9" s="56"/>
      <c r="G9" s="56"/>
      <c r="H9" s="56"/>
      <c r="I9" s="56"/>
      <c r="J9" s="58"/>
    </row>
    <row r="10" spans="1:12" s="46" customFormat="1" ht="15" customHeight="1">
      <c r="B10" s="35" t="s">
        <v>3</v>
      </c>
      <c r="C10" s="56">
        <v>0.28208678510243834</v>
      </c>
      <c r="D10" s="56">
        <v>0.31149491122174738</v>
      </c>
      <c r="E10" s="56">
        <v>0.31723617548776545</v>
      </c>
      <c r="F10" s="56">
        <v>0.32717281645094126</v>
      </c>
      <c r="G10" s="56">
        <v>0.33726682800419761</v>
      </c>
      <c r="H10" s="56">
        <v>0.35972271374149095</v>
      </c>
      <c r="I10" s="56">
        <v>0.35256288651971013</v>
      </c>
      <c r="J10" s="56">
        <v>0.36482979123565923</v>
      </c>
      <c r="K10" s="57">
        <f>IFERROR(AVERAGE(C10:J10),0)</f>
        <v>0.3315466134704938</v>
      </c>
    </row>
    <row r="11" spans="1:12" s="46" customFormat="1" ht="15" customHeight="1">
      <c r="B11" s="61" t="s">
        <v>26</v>
      </c>
      <c r="C11" s="72">
        <f>+$K$10</f>
        <v>0.3315466134704938</v>
      </c>
      <c r="D11" s="72">
        <f t="shared" ref="D11:J11" si="2">+$K$10</f>
        <v>0.3315466134704938</v>
      </c>
      <c r="E11" s="72">
        <f t="shared" si="2"/>
        <v>0.3315466134704938</v>
      </c>
      <c r="F11" s="72">
        <f t="shared" si="2"/>
        <v>0.3315466134704938</v>
      </c>
      <c r="G11" s="72">
        <f t="shared" si="2"/>
        <v>0.3315466134704938</v>
      </c>
      <c r="H11" s="72">
        <f t="shared" si="2"/>
        <v>0.3315466134704938</v>
      </c>
      <c r="I11" s="72">
        <f t="shared" si="2"/>
        <v>0.3315466134704938</v>
      </c>
      <c r="J11" s="72">
        <f t="shared" si="2"/>
        <v>0.3315466134704938</v>
      </c>
      <c r="K11" s="72"/>
    </row>
    <row r="12" spans="1:12" s="46" customFormat="1" ht="15" customHeight="1">
      <c r="C12" s="56"/>
      <c r="D12" s="56"/>
      <c r="E12" s="56"/>
      <c r="F12" s="56"/>
      <c r="G12" s="56"/>
      <c r="H12" s="56"/>
      <c r="I12" s="56"/>
      <c r="J12" s="58"/>
    </row>
    <row r="13" spans="1:12" s="46" customFormat="1" ht="15" customHeight="1">
      <c r="B13" s="35" t="s">
        <v>10</v>
      </c>
      <c r="C13" s="56">
        <v>5.0080965009035229E-2</v>
      </c>
      <c r="D13" s="56">
        <v>7.033969247037053E-2</v>
      </c>
      <c r="E13" s="56">
        <v>7.8365851029427613E-2</v>
      </c>
      <c r="F13" s="56">
        <v>8.2598149698413725E-2</v>
      </c>
      <c r="G13" s="56">
        <v>7.6285524596834645E-2</v>
      </c>
      <c r="H13" s="56">
        <v>9.9798072319253903E-2</v>
      </c>
      <c r="I13" s="56">
        <v>9.4111621201198925E-2</v>
      </c>
      <c r="J13" s="56">
        <v>0.10534135790859507</v>
      </c>
      <c r="K13" s="57">
        <f>IFERROR(AVERAGE(C13:J13),0)</f>
        <v>8.2115154279141206E-2</v>
      </c>
    </row>
    <row r="14" spans="1:12" s="46" customFormat="1" ht="15" customHeight="1">
      <c r="B14" s="61" t="s">
        <v>26</v>
      </c>
      <c r="C14" s="72">
        <f>+$K$13</f>
        <v>8.2115154279141206E-2</v>
      </c>
      <c r="D14" s="72">
        <f t="shared" ref="D14:J14" si="3">+$K$13</f>
        <v>8.2115154279141206E-2</v>
      </c>
      <c r="E14" s="72">
        <f t="shared" si="3"/>
        <v>8.2115154279141206E-2</v>
      </c>
      <c r="F14" s="72">
        <f t="shared" si="3"/>
        <v>8.2115154279141206E-2</v>
      </c>
      <c r="G14" s="72">
        <f t="shared" si="3"/>
        <v>8.2115154279141206E-2</v>
      </c>
      <c r="H14" s="72">
        <f t="shared" si="3"/>
        <v>8.2115154279141206E-2</v>
      </c>
      <c r="I14" s="72">
        <f t="shared" si="3"/>
        <v>8.2115154279141206E-2</v>
      </c>
      <c r="J14" s="72">
        <f t="shared" si="3"/>
        <v>8.2115154279141206E-2</v>
      </c>
      <c r="K14" s="72"/>
    </row>
    <row r="15" spans="1:12" s="46" customFormat="1" ht="15" customHeight="1">
      <c r="C15" s="56"/>
      <c r="D15" s="56"/>
      <c r="E15" s="56"/>
      <c r="F15" s="56"/>
      <c r="G15" s="56"/>
      <c r="H15" s="56"/>
      <c r="I15" s="56"/>
      <c r="J15" s="58"/>
    </row>
    <row r="16" spans="1:12" s="46" customFormat="1" ht="15" customHeight="1">
      <c r="B16" s="35" t="s">
        <v>9</v>
      </c>
      <c r="C16" s="56">
        <v>1.553589448733895E-2</v>
      </c>
      <c r="D16" s="56">
        <v>3.526897827906772E-2</v>
      </c>
      <c r="E16" s="56">
        <v>4.5100786892314323E-2</v>
      </c>
      <c r="F16" s="56">
        <v>4.8940691609247217E-2</v>
      </c>
      <c r="G16" s="56">
        <v>4.2190478230141562E-2</v>
      </c>
      <c r="H16" s="56">
        <v>4.7255240751920398E-2</v>
      </c>
      <c r="I16" s="56">
        <v>4.4864741814318779E-2</v>
      </c>
      <c r="J16" s="56">
        <v>5.523791611811172E-2</v>
      </c>
      <c r="K16" s="57">
        <f>IFERROR(AVERAGE(C16:J16),0)</f>
        <v>4.1799341022807586E-2</v>
      </c>
    </row>
    <row r="17" spans="1:11" s="46" customFormat="1" ht="15" customHeight="1">
      <c r="B17" s="61" t="s">
        <v>26</v>
      </c>
      <c r="C17" s="72">
        <f>+$K$16</f>
        <v>4.1799341022807586E-2</v>
      </c>
      <c r="D17" s="72">
        <f t="shared" ref="D17:J17" si="4">+$K$16</f>
        <v>4.1799341022807586E-2</v>
      </c>
      <c r="E17" s="72">
        <f t="shared" si="4"/>
        <v>4.1799341022807586E-2</v>
      </c>
      <c r="F17" s="72">
        <f t="shared" si="4"/>
        <v>4.1799341022807586E-2</v>
      </c>
      <c r="G17" s="72">
        <f t="shared" si="4"/>
        <v>4.1799341022807586E-2</v>
      </c>
      <c r="H17" s="72">
        <f t="shared" si="4"/>
        <v>4.1799341022807586E-2</v>
      </c>
      <c r="I17" s="72">
        <f t="shared" si="4"/>
        <v>4.1799341022807586E-2</v>
      </c>
      <c r="J17" s="72">
        <f t="shared" si="4"/>
        <v>4.1799341022807586E-2</v>
      </c>
      <c r="K17" s="72"/>
    </row>
    <row r="18" spans="1:11" s="46" customFormat="1" ht="15" customHeight="1">
      <c r="C18" s="58"/>
      <c r="D18" s="58"/>
      <c r="E18" s="58"/>
      <c r="F18" s="58"/>
      <c r="G18" s="58"/>
      <c r="H18" s="58"/>
      <c r="I18" s="58"/>
      <c r="J18" s="58"/>
    </row>
    <row r="19" spans="1:11" s="46" customFormat="1" ht="15" customHeight="1">
      <c r="B19" s="35" t="s">
        <v>5</v>
      </c>
      <c r="C19" s="56">
        <v>1.2438102837295534E-3</v>
      </c>
      <c r="D19" s="56">
        <v>1.3922544829713179E-2</v>
      </c>
      <c r="E19" s="56">
        <v>2.1192195752937373E-2</v>
      </c>
      <c r="F19" s="56">
        <v>3.2562732092643869E-2</v>
      </c>
      <c r="G19" s="56">
        <v>1.6405028591009358E-2</v>
      </c>
      <c r="H19" s="56">
        <v>2.2503486895518038E-2</v>
      </c>
      <c r="I19" s="56">
        <v>2.1019084114277043E-2</v>
      </c>
      <c r="J19" s="56">
        <v>3.5264246755689302E-2</v>
      </c>
      <c r="K19" s="57">
        <f>IFERROR(AVERAGE(C19:J19),0)</f>
        <v>2.0514141164439711E-2</v>
      </c>
    </row>
    <row r="20" spans="1:11" s="46" customFormat="1" ht="15" customHeight="1">
      <c r="B20" s="61" t="s">
        <v>26</v>
      </c>
      <c r="C20" s="72">
        <f t="shared" ref="C20:J20" si="5">+$K$19</f>
        <v>2.0514141164439711E-2</v>
      </c>
      <c r="D20" s="72">
        <f t="shared" si="5"/>
        <v>2.0514141164439711E-2</v>
      </c>
      <c r="E20" s="72">
        <f t="shared" si="5"/>
        <v>2.0514141164439711E-2</v>
      </c>
      <c r="F20" s="72">
        <f t="shared" si="5"/>
        <v>2.0514141164439711E-2</v>
      </c>
      <c r="G20" s="72">
        <f t="shared" si="5"/>
        <v>2.0514141164439711E-2</v>
      </c>
      <c r="H20" s="72">
        <f t="shared" si="5"/>
        <v>2.0514141164439711E-2</v>
      </c>
      <c r="I20" s="72">
        <f t="shared" si="5"/>
        <v>2.0514141164439711E-2</v>
      </c>
      <c r="J20" s="72">
        <f t="shared" si="5"/>
        <v>2.0514141164439711E-2</v>
      </c>
      <c r="K20" s="72"/>
    </row>
    <row r="21" spans="1:11" ht="15" customHeight="1">
      <c r="B21" s="59"/>
      <c r="C21" s="59"/>
      <c r="D21" s="59"/>
      <c r="E21" s="59"/>
      <c r="F21" s="59"/>
      <c r="G21" s="59"/>
      <c r="H21" s="59"/>
      <c r="I21" s="59"/>
      <c r="J21" s="59"/>
      <c r="K21" s="59"/>
    </row>
    <row r="23" spans="1:11" s="52" customFormat="1" ht="15" customHeight="1">
      <c r="A23" s="46" t="s">
        <v>0</v>
      </c>
      <c r="B23" s="4" t="s">
        <v>34</v>
      </c>
      <c r="C23" s="51"/>
      <c r="D23" s="51"/>
      <c r="E23" s="51"/>
      <c r="F23" s="51"/>
      <c r="G23" s="51"/>
      <c r="H23" s="51"/>
      <c r="I23" s="51"/>
      <c r="J23" s="51"/>
      <c r="K23" s="51"/>
    </row>
    <row r="74" spans="2:11" ht="15" customHeight="1">
      <c r="B74" s="62"/>
      <c r="C74" s="62"/>
      <c r="D74" s="62"/>
      <c r="E74" s="62"/>
      <c r="F74" s="62"/>
      <c r="G74" s="62"/>
      <c r="H74" s="62"/>
      <c r="I74" s="62"/>
      <c r="J74" s="62"/>
      <c r="K74" s="62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3" manualBreakCount="3">
    <brk id="24" min="1" max="21" man="1"/>
    <brk id="65" min="1" max="21" man="1"/>
    <brk id="100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4264-B19F-4BC3-8BA0-F393223BC6D9}">
  <sheetPr>
    <pageSetUpPr autoPageBreaks="0" fitToPage="1"/>
  </sheetPr>
  <dimension ref="A1:K78"/>
  <sheetViews>
    <sheetView showGridLines="0" zoomScaleNormal="100" workbookViewId="0">
      <selection sqref="A1:XFD1"/>
    </sheetView>
  </sheetViews>
  <sheetFormatPr baseColWidth="10" defaultColWidth="9.1640625" defaultRowHeight="15" customHeight="1"/>
  <cols>
    <col min="1" max="1" width="9.1640625" style="63"/>
    <col min="2" max="2" width="46.33203125" style="63" bestFit="1" customWidth="1"/>
    <col min="3" max="11" width="11.5" style="63" bestFit="1" customWidth="1"/>
    <col min="12" max="16384" width="9.1640625" style="63"/>
  </cols>
  <sheetData>
    <row r="1" spans="2:11" s="1" customFormat="1" ht="15" customHeight="1">
      <c r="B1" s="2"/>
      <c r="C1" s="3"/>
    </row>
    <row r="2" spans="2:11" ht="15" customHeight="1">
      <c r="B2" s="4" t="s">
        <v>11</v>
      </c>
      <c r="C2" s="5"/>
      <c r="D2" s="5"/>
      <c r="E2" s="5"/>
      <c r="F2" s="5"/>
      <c r="G2" s="5"/>
      <c r="H2" s="5"/>
      <c r="I2" s="5"/>
      <c r="J2" s="5"/>
      <c r="K2" s="5"/>
    </row>
    <row r="3" spans="2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2:11" ht="15" customHeight="1" thickBot="1">
      <c r="B4" s="9" t="s">
        <v>1</v>
      </c>
      <c r="C4" s="68">
        <v>1</v>
      </c>
      <c r="D4" s="68">
        <f>+C4+1</f>
        <v>2</v>
      </c>
      <c r="E4" s="68">
        <f t="shared" ref="E4:J4" si="0">+D4+1</f>
        <v>3</v>
      </c>
      <c r="F4" s="68">
        <f t="shared" si="0"/>
        <v>4</v>
      </c>
      <c r="G4" s="68">
        <f t="shared" si="0"/>
        <v>5</v>
      </c>
      <c r="H4" s="68">
        <f t="shared" si="0"/>
        <v>6</v>
      </c>
      <c r="I4" s="68">
        <f t="shared" si="0"/>
        <v>7</v>
      </c>
      <c r="J4" s="68">
        <f t="shared" si="0"/>
        <v>8</v>
      </c>
      <c r="K4" s="60" t="s">
        <v>26</v>
      </c>
    </row>
    <row r="5" spans="2:11" ht="15" customHeight="1">
      <c r="B5" s="9"/>
      <c r="D5" s="8"/>
    </row>
    <row r="6" spans="2:11" ht="15" customHeight="1">
      <c r="C6" s="6"/>
      <c r="D6" s="6"/>
      <c r="E6" s="6"/>
      <c r="F6" s="6"/>
      <c r="G6" s="6"/>
      <c r="H6" s="6"/>
      <c r="I6" s="6"/>
      <c r="J6" s="6"/>
    </row>
    <row r="7" spans="2:11" ht="15" customHeight="1">
      <c r="B7" s="64" t="s">
        <v>12</v>
      </c>
      <c r="C7" s="39">
        <v>1.2650219688873054</v>
      </c>
      <c r="D7" s="39">
        <v>1.3375173104687823</v>
      </c>
      <c r="E7" s="39">
        <v>1.3469915205018004</v>
      </c>
      <c r="F7" s="39">
        <v>1.5096730289380731</v>
      </c>
      <c r="G7" s="39">
        <v>1.5443360343972217</v>
      </c>
      <c r="H7" s="39">
        <v>1.5249357163264659</v>
      </c>
      <c r="I7" s="39">
        <v>1.6589771833202203</v>
      </c>
      <c r="J7" s="39">
        <v>1.6500124131082423</v>
      </c>
      <c r="K7" s="44">
        <f>IFERROR(AVERAGE(C7:J7),0)</f>
        <v>1.4796831469935139</v>
      </c>
    </row>
    <row r="8" spans="2:11" ht="15" customHeight="1">
      <c r="B8" s="66" t="s">
        <v>26</v>
      </c>
      <c r="C8" s="73">
        <f>+$K$7</f>
        <v>1.4796831469935139</v>
      </c>
      <c r="D8" s="73">
        <f t="shared" ref="D8:J8" si="1">+$K$7</f>
        <v>1.4796831469935139</v>
      </c>
      <c r="E8" s="73">
        <f t="shared" si="1"/>
        <v>1.4796831469935139</v>
      </c>
      <c r="F8" s="73">
        <f t="shared" si="1"/>
        <v>1.4796831469935139</v>
      </c>
      <c r="G8" s="73">
        <f t="shared" si="1"/>
        <v>1.4796831469935139</v>
      </c>
      <c r="H8" s="73">
        <f t="shared" si="1"/>
        <v>1.4796831469935139</v>
      </c>
      <c r="I8" s="73">
        <f t="shared" si="1"/>
        <v>1.4796831469935139</v>
      </c>
      <c r="J8" s="73">
        <f t="shared" si="1"/>
        <v>1.4796831469935139</v>
      </c>
      <c r="K8" s="73"/>
    </row>
    <row r="9" spans="2:11" ht="15" customHeight="1">
      <c r="C9" s="40"/>
      <c r="D9" s="40"/>
      <c r="E9" s="40"/>
      <c r="F9" s="40"/>
      <c r="G9" s="40"/>
      <c r="H9" s="40"/>
      <c r="I9" s="40"/>
      <c r="J9" s="41"/>
    </row>
    <row r="10" spans="2:11" ht="15" customHeight="1">
      <c r="B10" s="64" t="s">
        <v>13</v>
      </c>
      <c r="C10" s="42">
        <v>8.7371805402360891</v>
      </c>
      <c r="D10" s="42">
        <v>8.7000484645547864</v>
      </c>
      <c r="E10" s="42">
        <v>12.236175487765442</v>
      </c>
      <c r="F10" s="42">
        <v>18.364779874213838</v>
      </c>
      <c r="G10" s="42">
        <v>9.0599233289786483</v>
      </c>
      <c r="H10" s="42">
        <v>9.0419884672231827</v>
      </c>
      <c r="I10" s="42">
        <v>13.412091664453467</v>
      </c>
      <c r="J10" s="42">
        <v>16.750047018995673</v>
      </c>
      <c r="K10" s="74">
        <f>IFERROR(AVERAGE(C10:J10),0)</f>
        <v>12.037779355802641</v>
      </c>
    </row>
    <row r="11" spans="2:11" ht="15" customHeight="1">
      <c r="B11" s="66" t="s">
        <v>26</v>
      </c>
      <c r="C11" s="67">
        <f>+$K$10</f>
        <v>12.037779355802641</v>
      </c>
      <c r="D11" s="67">
        <f t="shared" ref="D11:J11" si="2">+$K$10</f>
        <v>12.037779355802641</v>
      </c>
      <c r="E11" s="67">
        <f t="shared" si="2"/>
        <v>12.037779355802641</v>
      </c>
      <c r="F11" s="67">
        <f t="shared" si="2"/>
        <v>12.037779355802641</v>
      </c>
      <c r="G11" s="67">
        <f t="shared" si="2"/>
        <v>12.037779355802641</v>
      </c>
      <c r="H11" s="67">
        <f t="shared" si="2"/>
        <v>12.037779355802641</v>
      </c>
      <c r="I11" s="67">
        <f t="shared" si="2"/>
        <v>12.037779355802641</v>
      </c>
      <c r="J11" s="67">
        <f t="shared" si="2"/>
        <v>12.037779355802641</v>
      </c>
      <c r="K11" s="67"/>
    </row>
    <row r="12" spans="2:11" ht="15" customHeight="1">
      <c r="C12" s="40"/>
      <c r="D12" s="40"/>
      <c r="E12" s="40"/>
      <c r="F12" s="40"/>
      <c r="G12" s="40"/>
      <c r="H12" s="40"/>
      <c r="I12" s="40"/>
      <c r="J12" s="41"/>
    </row>
    <row r="13" spans="2:11" ht="15" customHeight="1">
      <c r="B13" s="64" t="s">
        <v>14</v>
      </c>
      <c r="C13" s="42">
        <v>2.0301095961136797</v>
      </c>
      <c r="D13" s="42">
        <v>2.7016786359430762</v>
      </c>
      <c r="E13" s="42">
        <v>1.8098523229492294</v>
      </c>
      <c r="F13" s="42">
        <v>2.0135445510550154</v>
      </c>
      <c r="G13" s="42">
        <v>1.9933394727261045</v>
      </c>
      <c r="H13" s="42">
        <v>1.7932010741719924</v>
      </c>
      <c r="I13" s="42">
        <v>2.243426793641158</v>
      </c>
      <c r="J13" s="42">
        <v>4.4003197291705849</v>
      </c>
      <c r="K13" s="74">
        <f>IFERROR(AVERAGE(C13:J13),0)</f>
        <v>2.3731840219713547</v>
      </c>
    </row>
    <row r="14" spans="2:11" ht="15" customHeight="1">
      <c r="B14" s="66" t="s">
        <v>26</v>
      </c>
      <c r="C14" s="67">
        <f>+$K$13</f>
        <v>2.3731840219713547</v>
      </c>
      <c r="D14" s="67">
        <f t="shared" ref="D14:J14" si="3">+$K$13</f>
        <v>2.3731840219713547</v>
      </c>
      <c r="E14" s="67">
        <f t="shared" si="3"/>
        <v>2.3731840219713547</v>
      </c>
      <c r="F14" s="67">
        <f t="shared" si="3"/>
        <v>2.3731840219713547</v>
      </c>
      <c r="G14" s="67">
        <f t="shared" si="3"/>
        <v>2.3731840219713547</v>
      </c>
      <c r="H14" s="67">
        <f t="shared" si="3"/>
        <v>2.3731840219713547</v>
      </c>
      <c r="I14" s="67">
        <f t="shared" si="3"/>
        <v>2.3731840219713547</v>
      </c>
      <c r="J14" s="67">
        <f t="shared" si="3"/>
        <v>2.3731840219713547</v>
      </c>
      <c r="K14" s="67"/>
    </row>
    <row r="15" spans="2:11" ht="15" customHeight="1">
      <c r="C15" s="37"/>
      <c r="D15" s="37"/>
      <c r="E15" s="37"/>
      <c r="F15" s="37"/>
      <c r="G15" s="37"/>
      <c r="H15" s="37"/>
      <c r="I15" s="37"/>
      <c r="J15" s="37"/>
    </row>
    <row r="16" spans="2:11" ht="15" customHeight="1">
      <c r="B16" s="64" t="s">
        <v>15</v>
      </c>
      <c r="C16" s="42">
        <v>51.413324180314468</v>
      </c>
      <c r="D16" s="42">
        <v>50.474499264094199</v>
      </c>
      <c r="E16" s="42">
        <v>50.376223555415223</v>
      </c>
      <c r="F16" s="42">
        <v>51.678736640612534</v>
      </c>
      <c r="G16" s="42">
        <v>56.651963160445952</v>
      </c>
      <c r="H16" s="42">
        <v>60.237994602854634</v>
      </c>
      <c r="I16" s="42">
        <v>55.559055348823584</v>
      </c>
      <c r="J16" s="42">
        <v>55.832938528958898</v>
      </c>
      <c r="K16" s="74">
        <f>IFERROR(AVERAGE(C16:J16),0)</f>
        <v>54.028091910189936</v>
      </c>
    </row>
    <row r="17" spans="1:11" ht="15" customHeight="1">
      <c r="B17" s="66" t="s">
        <v>26</v>
      </c>
      <c r="C17" s="67">
        <f>+$K$16</f>
        <v>54.028091910189936</v>
      </c>
      <c r="D17" s="67">
        <f t="shared" ref="D17:J17" si="4">+$K$16</f>
        <v>54.028091910189936</v>
      </c>
      <c r="E17" s="67">
        <f t="shared" si="4"/>
        <v>54.028091910189936</v>
      </c>
      <c r="F17" s="67">
        <f t="shared" si="4"/>
        <v>54.028091910189936</v>
      </c>
      <c r="G17" s="67">
        <f t="shared" si="4"/>
        <v>54.028091910189936</v>
      </c>
      <c r="H17" s="67">
        <f t="shared" si="4"/>
        <v>54.028091910189936</v>
      </c>
      <c r="I17" s="67">
        <f t="shared" si="4"/>
        <v>54.028091910189936</v>
      </c>
      <c r="J17" s="67">
        <f t="shared" si="4"/>
        <v>54.028091910189936</v>
      </c>
      <c r="K17" s="74"/>
    </row>
    <row r="18" spans="1:11" ht="15" customHeight="1">
      <c r="C18" s="38"/>
      <c r="D18" s="38"/>
      <c r="E18" s="38"/>
      <c r="F18" s="38"/>
      <c r="G18" s="38"/>
      <c r="H18" s="38"/>
      <c r="I18" s="38"/>
      <c r="J18" s="37"/>
    </row>
    <row r="19" spans="1:11" ht="15" customHeight="1">
      <c r="B19" s="64" t="s">
        <v>16</v>
      </c>
      <c r="C19" s="42">
        <v>55.744500016344674</v>
      </c>
      <c r="D19" s="42">
        <v>59.630447302745246</v>
      </c>
      <c r="E19" s="42">
        <v>58.674297442374488</v>
      </c>
      <c r="F19" s="42">
        <v>60.936193970330194</v>
      </c>
      <c r="G19" s="42">
        <v>62.537728227500402</v>
      </c>
      <c r="H19" s="42">
        <v>63.145462821471533</v>
      </c>
      <c r="I19" s="42">
        <v>57.537578012833663</v>
      </c>
      <c r="J19" s="42">
        <v>58.71861305223262</v>
      </c>
      <c r="K19" s="74">
        <f>IFERROR(AVERAGE(C19:J19),0)</f>
        <v>59.615602605729102</v>
      </c>
    </row>
    <row r="20" spans="1:11" ht="15" customHeight="1">
      <c r="B20" s="66" t="s">
        <v>26</v>
      </c>
      <c r="C20" s="67">
        <f>$K$19</f>
        <v>59.615602605729102</v>
      </c>
      <c r="D20" s="67">
        <f t="shared" ref="D20:J20" si="5">$K$19</f>
        <v>59.615602605729102</v>
      </c>
      <c r="E20" s="67">
        <f t="shared" si="5"/>
        <v>59.615602605729102</v>
      </c>
      <c r="F20" s="67">
        <f t="shared" si="5"/>
        <v>59.615602605729102</v>
      </c>
      <c r="G20" s="67">
        <f t="shared" si="5"/>
        <v>59.615602605729102</v>
      </c>
      <c r="H20" s="67">
        <f t="shared" si="5"/>
        <v>59.615602605729102</v>
      </c>
      <c r="I20" s="67">
        <f t="shared" si="5"/>
        <v>59.615602605729102</v>
      </c>
      <c r="J20" s="67">
        <f t="shared" si="5"/>
        <v>59.615602605729102</v>
      </c>
      <c r="K20" s="67"/>
    </row>
    <row r="21" spans="1:11" ht="15" customHeight="1">
      <c r="C21" s="37"/>
      <c r="D21" s="37"/>
      <c r="E21" s="37"/>
      <c r="F21" s="37"/>
      <c r="G21" s="37"/>
      <c r="H21" s="37"/>
      <c r="I21" s="37"/>
      <c r="J21" s="37"/>
    </row>
    <row r="22" spans="1:11" ht="15" customHeight="1">
      <c r="B22" s="64" t="s">
        <v>35</v>
      </c>
      <c r="C22" s="67">
        <f t="shared" ref="C22:J23" si="6">+C13+C16-C19</f>
        <v>-2.3010662399165227</v>
      </c>
      <c r="D22" s="67">
        <f t="shared" si="6"/>
        <v>-6.4542694027079719</v>
      </c>
      <c r="E22" s="67">
        <f t="shared" si="6"/>
        <v>-6.4882215640100398</v>
      </c>
      <c r="F22" s="67">
        <f t="shared" si="6"/>
        <v>-7.2439127786626472</v>
      </c>
      <c r="G22" s="67">
        <f t="shared" si="6"/>
        <v>-3.8924255943283441</v>
      </c>
      <c r="H22" s="67">
        <f t="shared" si="6"/>
        <v>-1.1142671444449093</v>
      </c>
      <c r="I22" s="67">
        <f t="shared" si="6"/>
        <v>0.26490412963107701</v>
      </c>
      <c r="J22" s="67">
        <f t="shared" si="6"/>
        <v>1.514645205896862</v>
      </c>
      <c r="K22" s="74">
        <f>IFERROR(AVERAGE(C22:J22),0)</f>
        <v>-3.214326673567812</v>
      </c>
    </row>
    <row r="23" spans="1:11" ht="15" customHeight="1">
      <c r="B23" s="66" t="s">
        <v>26</v>
      </c>
      <c r="C23" s="67">
        <f t="shared" si="6"/>
        <v>-3.2143266735678111</v>
      </c>
      <c r="D23" s="67">
        <f t="shared" si="6"/>
        <v>-3.2143266735678111</v>
      </c>
      <c r="E23" s="67">
        <f t="shared" si="6"/>
        <v>-3.2143266735678111</v>
      </c>
      <c r="F23" s="67">
        <f t="shared" si="6"/>
        <v>-3.2143266735678111</v>
      </c>
      <c r="G23" s="67">
        <f t="shared" si="6"/>
        <v>-3.2143266735678111</v>
      </c>
      <c r="H23" s="67">
        <f t="shared" si="6"/>
        <v>-3.2143266735678111</v>
      </c>
      <c r="I23" s="67">
        <f t="shared" si="6"/>
        <v>-3.2143266735678111</v>
      </c>
      <c r="J23" s="67">
        <f t="shared" si="6"/>
        <v>-3.2143266735678111</v>
      </c>
      <c r="K23" s="74"/>
    </row>
    <row r="24" spans="1:11" ht="15" customHeight="1">
      <c r="B24" s="65"/>
      <c r="C24" s="65"/>
      <c r="D24" s="65"/>
      <c r="E24" s="65"/>
      <c r="F24" s="65"/>
      <c r="G24" s="65"/>
      <c r="H24" s="65"/>
      <c r="I24" s="65"/>
      <c r="J24" s="65"/>
      <c r="K24" s="65"/>
    </row>
    <row r="26" spans="1:11" s="52" customFormat="1" ht="15" customHeight="1">
      <c r="A26" s="46" t="s">
        <v>0</v>
      </c>
      <c r="B26" s="4" t="s">
        <v>33</v>
      </c>
      <c r="C26" s="51"/>
      <c r="D26" s="51"/>
      <c r="E26" s="51"/>
      <c r="F26" s="51"/>
      <c r="G26" s="51"/>
      <c r="H26" s="51"/>
      <c r="I26" s="51"/>
      <c r="J26" s="51"/>
      <c r="K26" s="51"/>
    </row>
    <row r="27" spans="1:11" s="47" customFormat="1" ht="15" customHeight="1"/>
    <row r="28" spans="1:11" s="47" customFormat="1" ht="15" customHeight="1"/>
    <row r="29" spans="1:11" s="47" customFormat="1" ht="15" customHeight="1"/>
    <row r="30" spans="1:11" s="47" customFormat="1" ht="15" customHeight="1"/>
    <row r="31" spans="1:11" s="47" customFormat="1" ht="15" customHeight="1"/>
    <row r="32" spans="1:11" s="47" customFormat="1" ht="15" customHeight="1"/>
    <row r="33" s="47" customFormat="1" ht="15" customHeight="1"/>
    <row r="34" s="47" customFormat="1" ht="15" customHeight="1"/>
    <row r="35" s="47" customFormat="1" ht="15" customHeight="1"/>
    <row r="36" s="47" customFormat="1" ht="15" customHeight="1"/>
    <row r="37" s="47" customFormat="1" ht="15" customHeight="1"/>
    <row r="38" s="47" customFormat="1" ht="15" customHeight="1"/>
    <row r="39" s="47" customFormat="1" ht="15" customHeight="1"/>
    <row r="40" s="47" customFormat="1" ht="15" customHeight="1"/>
    <row r="41" s="47" customFormat="1" ht="15" customHeight="1"/>
    <row r="42" s="47" customFormat="1" ht="15" customHeight="1"/>
    <row r="43" s="47" customFormat="1" ht="15" customHeight="1"/>
    <row r="44" s="47" customFormat="1" ht="15" customHeight="1"/>
    <row r="45" s="47" customFormat="1" ht="15" customHeight="1"/>
    <row r="46" s="47" customFormat="1" ht="15" customHeight="1"/>
    <row r="47" s="47" customFormat="1" ht="15" customHeight="1"/>
    <row r="48" s="47" customFormat="1" ht="15" customHeight="1"/>
    <row r="49" s="47" customFormat="1" ht="15" customHeight="1"/>
    <row r="50" s="47" customFormat="1" ht="15" customHeight="1"/>
    <row r="51" s="47" customFormat="1" ht="15" customHeight="1"/>
    <row r="52" s="47" customFormat="1" ht="15" customHeight="1"/>
    <row r="53" s="47" customFormat="1" ht="15" customHeight="1"/>
    <row r="54" s="47" customFormat="1" ht="15" customHeight="1"/>
    <row r="55" s="47" customFormat="1" ht="15" customHeight="1"/>
    <row r="56" s="47" customFormat="1" ht="15" customHeight="1"/>
    <row r="57" s="47" customFormat="1" ht="15" customHeight="1"/>
    <row r="58" s="47" customFormat="1" ht="15" customHeight="1"/>
    <row r="59" s="47" customFormat="1" ht="15" customHeight="1"/>
    <row r="60" s="47" customFormat="1" ht="15" customHeight="1"/>
    <row r="61" s="47" customFormat="1" ht="15" customHeight="1"/>
    <row r="62" s="47" customFormat="1" ht="15" customHeight="1"/>
    <row r="63" s="47" customFormat="1" ht="15" customHeight="1"/>
    <row r="64" s="47" customFormat="1" ht="15" customHeight="1"/>
    <row r="65" spans="2:11" s="47" customFormat="1" ht="15" customHeight="1"/>
    <row r="66" spans="2:11" s="47" customFormat="1" ht="15" customHeight="1"/>
    <row r="67" spans="2:11" s="47" customFormat="1" ht="15" customHeight="1"/>
    <row r="68" spans="2:11" s="47" customFormat="1" ht="15" customHeight="1"/>
    <row r="69" spans="2:11" s="47" customFormat="1" ht="15" customHeight="1"/>
    <row r="70" spans="2:11" s="47" customFormat="1" ht="15" customHeight="1"/>
    <row r="71" spans="2:11" s="47" customFormat="1" ht="15" customHeight="1"/>
    <row r="72" spans="2:11" s="47" customFormat="1" ht="15" customHeight="1"/>
    <row r="73" spans="2:11" s="47" customFormat="1" ht="15" customHeight="1"/>
    <row r="74" spans="2:11" s="47" customFormat="1" ht="15" customHeight="1"/>
    <row r="75" spans="2:11" s="47" customFormat="1" ht="15" customHeight="1"/>
    <row r="76" spans="2:11" s="47" customFormat="1" ht="15" customHeight="1"/>
    <row r="77" spans="2:11" s="47" customFormat="1" ht="15" customHeight="1"/>
    <row r="78" spans="2:11" s="47" customFormat="1" ht="15" customHeight="1">
      <c r="B78" s="62"/>
      <c r="C78" s="62"/>
      <c r="D78" s="62"/>
      <c r="E78" s="62"/>
      <c r="F78" s="62"/>
      <c r="G78" s="62"/>
      <c r="H78" s="62"/>
      <c r="I78" s="62"/>
      <c r="J78" s="62"/>
      <c r="K78" s="62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77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68CD-EBEC-436C-B5FD-41593258C764}">
  <sheetPr>
    <pageSetUpPr autoPageBreaks="0" fitToPage="1"/>
  </sheetPr>
  <dimension ref="A1:K80"/>
  <sheetViews>
    <sheetView showGridLines="0" zoomScaleNormal="100" workbookViewId="0">
      <selection sqref="A1:XFD1"/>
    </sheetView>
  </sheetViews>
  <sheetFormatPr baseColWidth="10" defaultColWidth="9.1640625" defaultRowHeight="15" customHeight="1"/>
  <cols>
    <col min="1" max="1" width="9.1640625" style="63"/>
    <col min="2" max="2" width="46.33203125" style="63" bestFit="1" customWidth="1"/>
    <col min="3" max="11" width="11.5" style="63" bestFit="1" customWidth="1"/>
    <col min="12" max="16384" width="9.1640625" style="63"/>
  </cols>
  <sheetData>
    <row r="1" spans="1:11" s="1" customFormat="1" ht="15" customHeight="1">
      <c r="B1" s="2"/>
      <c r="C1" s="3"/>
    </row>
    <row r="2" spans="1:11" ht="15" customHeight="1">
      <c r="A2" s="63" t="s">
        <v>0</v>
      </c>
      <c r="B2" s="4" t="s">
        <v>4</v>
      </c>
      <c r="C2" s="5"/>
      <c r="D2" s="5"/>
      <c r="E2" s="5"/>
      <c r="F2" s="5"/>
      <c r="G2" s="5"/>
      <c r="H2" s="5"/>
      <c r="I2" s="5"/>
      <c r="J2" s="5"/>
      <c r="K2" s="5"/>
    </row>
    <row r="3" spans="1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1:11" ht="15" customHeight="1" thickBot="1">
      <c r="B4" s="9" t="s">
        <v>1</v>
      </c>
      <c r="C4" s="68">
        <v>1</v>
      </c>
      <c r="D4" s="68">
        <f>+C4+1</f>
        <v>2</v>
      </c>
      <c r="E4" s="68">
        <f t="shared" ref="E4:J4" si="0">+D4+1</f>
        <v>3</v>
      </c>
      <c r="F4" s="68">
        <f t="shared" si="0"/>
        <v>4</v>
      </c>
      <c r="G4" s="68">
        <f t="shared" si="0"/>
        <v>5</v>
      </c>
      <c r="H4" s="68">
        <f t="shared" si="0"/>
        <v>6</v>
      </c>
      <c r="I4" s="68">
        <f t="shared" si="0"/>
        <v>7</v>
      </c>
      <c r="J4" s="68">
        <f t="shared" si="0"/>
        <v>8</v>
      </c>
      <c r="K4" s="60" t="s">
        <v>26</v>
      </c>
    </row>
    <row r="5" spans="1:11" ht="15" customHeight="1">
      <c r="B5" s="9"/>
      <c r="D5" s="8"/>
    </row>
    <row r="7" spans="1:11" ht="15" customHeight="1">
      <c r="B7" s="64" t="s">
        <v>17</v>
      </c>
      <c r="C7" s="39">
        <v>1.2688668178618909</v>
      </c>
      <c r="D7" s="39">
        <v>1.1924568473880313</v>
      </c>
      <c r="E7" s="39">
        <v>1.2569604676203661</v>
      </c>
      <c r="F7" s="39">
        <v>0.95707957843287006</v>
      </c>
      <c r="G7" s="39">
        <v>1.0573479660037957</v>
      </c>
      <c r="H7" s="39">
        <v>1.3304254940359623</v>
      </c>
      <c r="I7" s="39">
        <v>1.4021659992719331</v>
      </c>
      <c r="J7" s="39">
        <v>1.3149572280307613</v>
      </c>
      <c r="K7" s="44">
        <f>IFERROR(AVERAGE(C7:J7),0)</f>
        <v>1.2225325498307014</v>
      </c>
    </row>
    <row r="8" spans="1:11" ht="15" customHeight="1">
      <c r="B8" s="66" t="s">
        <v>26</v>
      </c>
      <c r="C8" s="73">
        <f>+$K$7</f>
        <v>1.2225325498307014</v>
      </c>
      <c r="D8" s="73">
        <f t="shared" ref="D8:J8" si="1">+$K$7</f>
        <v>1.2225325498307014</v>
      </c>
      <c r="E8" s="73">
        <f t="shared" si="1"/>
        <v>1.2225325498307014</v>
      </c>
      <c r="F8" s="73">
        <f t="shared" si="1"/>
        <v>1.2225325498307014</v>
      </c>
      <c r="G8" s="73">
        <f t="shared" si="1"/>
        <v>1.2225325498307014</v>
      </c>
      <c r="H8" s="73">
        <f t="shared" si="1"/>
        <v>1.2225325498307014</v>
      </c>
      <c r="I8" s="73">
        <f t="shared" si="1"/>
        <v>1.2225325498307014</v>
      </c>
      <c r="J8" s="73">
        <f t="shared" si="1"/>
        <v>1.2225325498307014</v>
      </c>
      <c r="K8" s="73"/>
    </row>
    <row r="9" spans="1:11" ht="15" customHeight="1">
      <c r="B9" s="10"/>
      <c r="C9" s="40"/>
      <c r="D9" s="40"/>
      <c r="E9" s="40"/>
      <c r="F9" s="40"/>
      <c r="G9" s="40"/>
      <c r="H9" s="40"/>
      <c r="I9" s="40"/>
      <c r="J9" s="41"/>
    </row>
    <row r="10" spans="1:11" ht="15" customHeight="1">
      <c r="B10" s="64" t="s">
        <v>24</v>
      </c>
      <c r="C10" s="39">
        <v>7.6030927835051543</v>
      </c>
      <c r="D10" s="39">
        <v>4.9113686188537429</v>
      </c>
      <c r="E10" s="39">
        <v>4.4960110041265473</v>
      </c>
      <c r="F10" s="39">
        <v>3.2567567567567566</v>
      </c>
      <c r="G10" s="39">
        <v>3.5974171813587872</v>
      </c>
      <c r="H10" s="39">
        <v>3.1176470588235294</v>
      </c>
      <c r="I10" s="39">
        <v>3.1056238661560167</v>
      </c>
      <c r="J10" s="39">
        <v>2.7170148187823604</v>
      </c>
      <c r="K10" s="44">
        <f>IFERROR(AVERAGE(C10:J10),0)</f>
        <v>4.1006165110453621</v>
      </c>
    </row>
    <row r="11" spans="1:11" ht="15" customHeight="1">
      <c r="B11" s="66" t="s">
        <v>26</v>
      </c>
      <c r="C11" s="73">
        <f>+$K$10</f>
        <v>4.1006165110453621</v>
      </c>
      <c r="D11" s="73">
        <f t="shared" ref="D11:J11" si="2">+$K$10</f>
        <v>4.1006165110453621</v>
      </c>
      <c r="E11" s="73">
        <f t="shared" si="2"/>
        <v>4.1006165110453621</v>
      </c>
      <c r="F11" s="73">
        <f t="shared" si="2"/>
        <v>4.1006165110453621</v>
      </c>
      <c r="G11" s="73">
        <f t="shared" si="2"/>
        <v>4.1006165110453621</v>
      </c>
      <c r="H11" s="73">
        <f t="shared" si="2"/>
        <v>4.1006165110453621</v>
      </c>
      <c r="I11" s="73">
        <f t="shared" si="2"/>
        <v>4.1006165110453621</v>
      </c>
      <c r="J11" s="73">
        <f t="shared" si="2"/>
        <v>4.1006165110453621</v>
      </c>
      <c r="K11" s="73"/>
    </row>
    <row r="14" spans="1:11" s="47" customFormat="1" ht="15" customHeight="1"/>
    <row r="15" spans="1:11" s="47" customFormat="1" ht="15" customHeight="1"/>
    <row r="16" spans="1:11" s="47" customFormat="1" ht="15" customHeight="1"/>
    <row r="17" spans="1:11" s="47" customFormat="1" ht="15" customHeight="1"/>
    <row r="18" spans="1:11" s="47" customFormat="1" ht="15" customHeight="1"/>
    <row r="19" spans="1:11" s="47" customFormat="1" ht="15" customHeight="1"/>
    <row r="20" spans="1:11" s="47" customFormat="1" ht="15" customHeight="1"/>
    <row r="21" spans="1:11" s="47" customFormat="1" ht="15" customHeight="1"/>
    <row r="22" spans="1:11" s="47" customFormat="1" ht="15" customHeight="1"/>
    <row r="23" spans="1:11" s="47" customFormat="1" ht="15" customHeight="1"/>
    <row r="24" spans="1:11" s="47" customFormat="1" ht="15" customHeight="1"/>
    <row r="25" spans="1:11" s="47" customFormat="1" ht="15" customHeight="1"/>
    <row r="26" spans="1:11" s="47" customFormat="1" ht="15" customHeight="1"/>
    <row r="27" spans="1:11" s="47" customFormat="1" ht="15" customHeight="1"/>
    <row r="28" spans="1:11" s="47" customFormat="1" ht="15" customHeight="1"/>
    <row r="29" spans="1:11" s="47" customFormat="1" ht="15" customHeight="1"/>
    <row r="30" spans="1:11" s="47" customFormat="1" ht="15" customHeight="1"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2" spans="1:11" ht="15" customHeight="1">
      <c r="A32" s="63" t="s">
        <v>0</v>
      </c>
      <c r="B32" s="4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ht="15" customHeight="1">
      <c r="B33" s="7"/>
      <c r="C33" s="6"/>
      <c r="D33" s="8"/>
      <c r="E33" s="6"/>
      <c r="F33" s="6"/>
      <c r="G33" s="6"/>
      <c r="H33" s="6"/>
      <c r="I33" s="6"/>
      <c r="J33" s="6"/>
    </row>
    <row r="34" spans="2:11" ht="15" customHeight="1" thickBot="1">
      <c r="B34" s="9" t="s">
        <v>1</v>
      </c>
      <c r="C34" s="68">
        <v>1</v>
      </c>
      <c r="D34" s="68">
        <f>+C34+1</f>
        <v>2</v>
      </c>
      <c r="E34" s="68">
        <f t="shared" ref="E34:J34" si="3">+D34+1</f>
        <v>3</v>
      </c>
      <c r="F34" s="68">
        <f t="shared" si="3"/>
        <v>4</v>
      </c>
      <c r="G34" s="68">
        <f t="shared" si="3"/>
        <v>5</v>
      </c>
      <c r="H34" s="68">
        <f t="shared" si="3"/>
        <v>6</v>
      </c>
      <c r="I34" s="68">
        <f t="shared" si="3"/>
        <v>7</v>
      </c>
      <c r="J34" s="68">
        <f t="shared" si="3"/>
        <v>8</v>
      </c>
      <c r="K34" s="60" t="s">
        <v>26</v>
      </c>
    </row>
    <row r="35" spans="2:11" ht="15" customHeight="1">
      <c r="B35" s="9"/>
      <c r="D35" s="8"/>
    </row>
    <row r="36" spans="2:11" ht="15" customHeight="1">
      <c r="C36" s="6"/>
      <c r="D36" s="6"/>
      <c r="E36" s="6"/>
      <c r="F36" s="6"/>
      <c r="G36" s="6"/>
      <c r="H36" s="6"/>
      <c r="I36" s="6"/>
      <c r="J36" s="6"/>
    </row>
    <row r="37" spans="2:11" ht="15" customHeight="1">
      <c r="B37" s="64" t="s">
        <v>22</v>
      </c>
      <c r="C37" s="39">
        <v>0.87036747458952302</v>
      </c>
      <c r="D37" s="39">
        <v>0.79479368595956801</v>
      </c>
      <c r="E37" s="39">
        <v>0.88677614520311154</v>
      </c>
      <c r="F37" s="39">
        <v>0.81460479111213979</v>
      </c>
      <c r="G37" s="39">
        <v>0.7142693014705882</v>
      </c>
      <c r="H37" s="39">
        <v>0.70467107402189222</v>
      </c>
      <c r="I37" s="39">
        <v>0.85123872588195004</v>
      </c>
      <c r="J37" s="39">
        <v>0.89680295780774255</v>
      </c>
      <c r="K37" s="44">
        <f>IFERROR(AVERAGE(C37:J37),0)</f>
        <v>0.81669051950581439</v>
      </c>
    </row>
    <row r="38" spans="2:11" ht="15" customHeight="1">
      <c r="B38" s="66" t="s">
        <v>26</v>
      </c>
      <c r="C38" s="73">
        <f>+$K$37</f>
        <v>0.81669051950581439</v>
      </c>
      <c r="D38" s="73">
        <f t="shared" ref="D38:J38" si="4">+$K$37</f>
        <v>0.81669051950581439</v>
      </c>
      <c r="E38" s="73">
        <f t="shared" si="4"/>
        <v>0.81669051950581439</v>
      </c>
      <c r="F38" s="73">
        <f t="shared" si="4"/>
        <v>0.81669051950581439</v>
      </c>
      <c r="G38" s="73">
        <f t="shared" si="4"/>
        <v>0.81669051950581439</v>
      </c>
      <c r="H38" s="73">
        <f t="shared" si="4"/>
        <v>0.81669051950581439</v>
      </c>
      <c r="I38" s="73">
        <f t="shared" si="4"/>
        <v>0.81669051950581439</v>
      </c>
      <c r="J38" s="73">
        <f t="shared" si="4"/>
        <v>0.81669051950581439</v>
      </c>
      <c r="K38" s="73"/>
    </row>
    <row r="39" spans="2:11" ht="15" customHeight="1">
      <c r="C39" s="39"/>
      <c r="D39" s="39"/>
      <c r="E39" s="39"/>
      <c r="F39" s="39"/>
      <c r="G39" s="39"/>
      <c r="H39" s="39"/>
      <c r="I39" s="39"/>
      <c r="J39" s="39"/>
    </row>
    <row r="40" spans="2:11" ht="15" customHeight="1">
      <c r="B40" s="64" t="s">
        <v>23</v>
      </c>
      <c r="C40" s="39">
        <v>0.19655981235340109</v>
      </c>
      <c r="D40" s="39">
        <v>0.19634450290778177</v>
      </c>
      <c r="E40" s="39">
        <v>0.25713050993949871</v>
      </c>
      <c r="F40" s="39">
        <v>0.30100682791343597</v>
      </c>
      <c r="G40" s="39">
        <v>0.16245404411764705</v>
      </c>
      <c r="H40" s="39">
        <v>0.15454643979625013</v>
      </c>
      <c r="I40" s="39">
        <v>0.25813449023861174</v>
      </c>
      <c r="J40" s="39">
        <v>0.33503697259678122</v>
      </c>
      <c r="K40" s="44">
        <f>IFERROR(AVERAGE(C40:J40),0)</f>
        <v>0.23265169998292595</v>
      </c>
    </row>
    <row r="41" spans="2:11" ht="15" customHeight="1">
      <c r="B41" s="66" t="s">
        <v>26</v>
      </c>
      <c r="C41" s="73">
        <f>+$K$40</f>
        <v>0.23265169998292595</v>
      </c>
      <c r="D41" s="73">
        <f t="shared" ref="D41:J41" si="5">+$K$40</f>
        <v>0.23265169998292595</v>
      </c>
      <c r="E41" s="73">
        <f t="shared" si="5"/>
        <v>0.23265169998292595</v>
      </c>
      <c r="F41" s="73">
        <f t="shared" si="5"/>
        <v>0.23265169998292595</v>
      </c>
      <c r="G41" s="73">
        <f t="shared" si="5"/>
        <v>0.23265169998292595</v>
      </c>
      <c r="H41" s="73">
        <f t="shared" si="5"/>
        <v>0.23265169998292595</v>
      </c>
      <c r="I41" s="73">
        <f t="shared" si="5"/>
        <v>0.23265169998292595</v>
      </c>
      <c r="J41" s="73">
        <f t="shared" si="5"/>
        <v>0.23265169998292595</v>
      </c>
      <c r="K41" s="73"/>
    </row>
    <row r="42" spans="2:11" ht="15" customHeight="1">
      <c r="B42" s="10"/>
      <c r="C42" s="69"/>
      <c r="D42" s="69"/>
      <c r="E42" s="69"/>
      <c r="F42" s="69"/>
      <c r="G42" s="69"/>
      <c r="H42" s="69"/>
      <c r="I42" s="69"/>
      <c r="J42" s="70"/>
    </row>
    <row r="46" spans="2:11" s="47" customFormat="1" ht="15" customHeight="1"/>
    <row r="47" spans="2:11" s="47" customFormat="1" ht="15" customHeight="1"/>
    <row r="48" spans="2:11" s="47" customFormat="1" ht="15" customHeight="1"/>
    <row r="49" spans="2:11" s="47" customFormat="1" ht="15" customHeight="1"/>
    <row r="50" spans="2:11" s="47" customFormat="1" ht="15" customHeight="1"/>
    <row r="51" spans="2:11" s="47" customFormat="1" ht="15" customHeight="1"/>
    <row r="52" spans="2:11" s="47" customFormat="1" ht="15" customHeight="1"/>
    <row r="53" spans="2:11" s="47" customFormat="1" ht="15" customHeight="1"/>
    <row r="54" spans="2:11" s="47" customFormat="1" ht="15" customHeight="1"/>
    <row r="55" spans="2:11" s="47" customFormat="1" ht="15" customHeight="1"/>
    <row r="56" spans="2:11" s="47" customFormat="1" ht="15" customHeight="1"/>
    <row r="57" spans="2:11" s="47" customFormat="1" ht="15" customHeight="1"/>
    <row r="58" spans="2:11" s="47" customFormat="1" ht="15" customHeight="1"/>
    <row r="59" spans="2:11" s="47" customFormat="1" ht="15" customHeight="1"/>
    <row r="60" spans="2:11" s="47" customFormat="1" ht="15" customHeight="1"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2:11" s="47" customFormat="1" ht="15" customHeight="1"/>
    <row r="62" spans="2:11" s="47" customFormat="1" ht="15" customHeight="1"/>
    <row r="63" spans="2:11" s="47" customFormat="1" ht="15" customHeight="1"/>
    <row r="64" spans="2:11" s="47" customFormat="1" ht="15" customHeight="1"/>
    <row r="65" spans="2:11" s="47" customFormat="1" ht="15" customHeight="1"/>
    <row r="66" spans="2:11" s="47" customFormat="1" ht="15" customHeight="1"/>
    <row r="67" spans="2:11" s="47" customFormat="1" ht="15" customHeight="1"/>
    <row r="68" spans="2:11" s="47" customFormat="1" ht="15" customHeight="1"/>
    <row r="69" spans="2:11" s="47" customFormat="1" ht="15" customHeight="1"/>
    <row r="70" spans="2:11" s="47" customFormat="1" ht="15" customHeight="1"/>
    <row r="71" spans="2:11" s="47" customFormat="1" ht="15" customHeight="1"/>
    <row r="72" spans="2:11" s="47" customFormat="1" ht="15" customHeight="1"/>
    <row r="73" spans="2:11" s="47" customFormat="1" ht="15" customHeight="1"/>
    <row r="74" spans="2:11" s="47" customFormat="1" ht="15" customHeight="1"/>
    <row r="75" spans="2:11" s="47" customFormat="1" ht="15" customHeight="1"/>
    <row r="76" spans="2:11" s="47" customFormat="1" ht="15" customHeight="1"/>
    <row r="77" spans="2:11" s="47" customFormat="1" ht="15" customHeight="1"/>
    <row r="78" spans="2:11" s="47" customFormat="1" ht="15" customHeight="1"/>
    <row r="79" spans="2:11" s="47" customFormat="1" ht="15" customHeight="1"/>
    <row r="80" spans="2:11" s="47" customFormat="1" ht="15" customHeight="1">
      <c r="B80" s="62"/>
      <c r="C80" s="62"/>
      <c r="D80" s="62"/>
      <c r="E80" s="62"/>
      <c r="F80" s="62"/>
      <c r="G80" s="62"/>
      <c r="H80" s="62"/>
      <c r="I80" s="62"/>
      <c r="J80" s="62"/>
      <c r="K80" s="62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ECFA-F4F1-420C-9623-7D4C3D190CC1}">
  <sheetPr>
    <pageSetUpPr autoPageBreaks="0" fitToPage="1"/>
  </sheetPr>
  <dimension ref="A1:K72"/>
  <sheetViews>
    <sheetView showGridLines="0" zoomScaleNormal="100" zoomScaleSheetLayoutView="85" workbookViewId="0">
      <selection sqref="A1:XFD1"/>
    </sheetView>
  </sheetViews>
  <sheetFormatPr baseColWidth="10" defaultColWidth="9.1640625" defaultRowHeight="15" customHeight="1"/>
  <cols>
    <col min="1" max="1" width="9.1640625" style="63"/>
    <col min="2" max="2" width="46.33203125" style="63" bestFit="1" customWidth="1"/>
    <col min="3" max="11" width="11.5" style="63" bestFit="1" customWidth="1"/>
    <col min="12" max="16384" width="9.1640625" style="63"/>
  </cols>
  <sheetData>
    <row r="1" spans="2:11" s="1" customFormat="1" ht="15" customHeight="1">
      <c r="B1" s="2"/>
      <c r="C1" s="3"/>
    </row>
    <row r="2" spans="2:11" ht="15" customHeight="1">
      <c r="B2" s="4" t="s">
        <v>18</v>
      </c>
      <c r="C2" s="5"/>
      <c r="D2" s="5"/>
      <c r="E2" s="5"/>
      <c r="F2" s="5"/>
      <c r="G2" s="5"/>
      <c r="H2" s="5"/>
      <c r="I2" s="5"/>
      <c r="J2" s="5"/>
      <c r="K2" s="5"/>
    </row>
    <row r="3" spans="2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2:11" ht="15" customHeight="1" thickBot="1">
      <c r="B4" s="9" t="s">
        <v>1</v>
      </c>
      <c r="C4" s="68">
        <v>1</v>
      </c>
      <c r="D4" s="68">
        <f>+C4+1</f>
        <v>2</v>
      </c>
      <c r="E4" s="68">
        <f t="shared" ref="E4:J4" si="0">+D4+1</f>
        <v>3</v>
      </c>
      <c r="F4" s="68">
        <f t="shared" si="0"/>
        <v>4</v>
      </c>
      <c r="G4" s="68">
        <f t="shared" si="0"/>
        <v>5</v>
      </c>
      <c r="H4" s="68">
        <f t="shared" si="0"/>
        <v>6</v>
      </c>
      <c r="I4" s="68">
        <f t="shared" si="0"/>
        <v>7</v>
      </c>
      <c r="J4" s="68">
        <f t="shared" si="0"/>
        <v>8</v>
      </c>
      <c r="K4" s="68" t="s">
        <v>26</v>
      </c>
    </row>
    <row r="5" spans="2:11" ht="15" customHeight="1">
      <c r="B5" s="9"/>
      <c r="D5" s="8"/>
    </row>
    <row r="6" spans="2:11" ht="15" customHeight="1">
      <c r="C6" s="6"/>
      <c r="D6" s="6"/>
      <c r="E6" s="6"/>
      <c r="F6" s="6"/>
      <c r="G6" s="6"/>
      <c r="H6" s="6"/>
      <c r="I6" s="6"/>
      <c r="J6" s="6"/>
    </row>
    <row r="7" spans="2:11" ht="15" customHeight="1">
      <c r="B7" s="64" t="s">
        <v>2</v>
      </c>
      <c r="C7" s="37"/>
      <c r="D7" s="36">
        <v>6.5311773955082017E-2</v>
      </c>
      <c r="E7" s="43">
        <v>2.1831078997224303E-2</v>
      </c>
      <c r="F7" s="43">
        <v>4.3548560957205997E-3</v>
      </c>
      <c r="G7" s="43">
        <v>2.2753128555176336E-3</v>
      </c>
      <c r="H7" s="43">
        <v>2.8783757736705717E-2</v>
      </c>
      <c r="I7" s="43">
        <v>9.7362449778295904E-2</v>
      </c>
      <c r="J7" s="43">
        <v>8.6504533899912743E-3</v>
      </c>
      <c r="K7" s="71">
        <f>IFERROR(AVERAGE(C7:J7),0)</f>
        <v>3.2652811829791066E-2</v>
      </c>
    </row>
    <row r="8" spans="2:11" ht="15" customHeight="1">
      <c r="B8" s="66" t="s">
        <v>26</v>
      </c>
      <c r="C8" s="37"/>
      <c r="D8" s="71">
        <f>+$K$7</f>
        <v>3.2652811829791066E-2</v>
      </c>
      <c r="E8" s="71">
        <f t="shared" ref="E8:J8" si="1">+$K$7</f>
        <v>3.2652811829791066E-2</v>
      </c>
      <c r="F8" s="71">
        <f t="shared" si="1"/>
        <v>3.2652811829791066E-2</v>
      </c>
      <c r="G8" s="71">
        <f t="shared" si="1"/>
        <v>3.2652811829791066E-2</v>
      </c>
      <c r="H8" s="71">
        <f t="shared" si="1"/>
        <v>3.2652811829791066E-2</v>
      </c>
      <c r="I8" s="71">
        <f t="shared" si="1"/>
        <v>3.2652811829791066E-2</v>
      </c>
      <c r="J8" s="71">
        <f t="shared" si="1"/>
        <v>3.2652811829791066E-2</v>
      </c>
      <c r="K8" s="71"/>
    </row>
    <row r="9" spans="2:11" ht="15" customHeight="1">
      <c r="C9" s="40"/>
      <c r="D9" s="36"/>
      <c r="E9" s="43"/>
      <c r="F9" s="43"/>
      <c r="G9" s="43"/>
      <c r="H9" s="43"/>
      <c r="I9" s="43"/>
      <c r="J9" s="43"/>
    </row>
    <row r="10" spans="2:11" ht="15" customHeight="1">
      <c r="B10" s="64" t="s">
        <v>19</v>
      </c>
      <c r="C10" s="40"/>
      <c r="D10" s="36">
        <v>0.49625117150890347</v>
      </c>
      <c r="E10" s="43">
        <v>0.1384278108362042</v>
      </c>
      <c r="F10" s="43">
        <v>5.859697386519945E-2</v>
      </c>
      <c r="G10" s="43">
        <v>-7.4324324324324328E-2</v>
      </c>
      <c r="H10" s="43">
        <v>0.34587310499719259</v>
      </c>
      <c r="I10" s="43">
        <v>3.4835210680016687E-2</v>
      </c>
      <c r="J10" s="43">
        <v>0.12900624874017336</v>
      </c>
      <c r="K10" s="71">
        <f>IFERROR(AVERAGE(C10:J10),0)</f>
        <v>0.16123802804333792</v>
      </c>
    </row>
    <row r="11" spans="2:11" ht="15" customHeight="1">
      <c r="B11" s="66" t="s">
        <v>26</v>
      </c>
      <c r="C11" s="40"/>
      <c r="D11" s="71">
        <f>$K$10</f>
        <v>0.16123802804333792</v>
      </c>
      <c r="E11" s="71">
        <f t="shared" ref="E11:J11" si="2">$K$10</f>
        <v>0.16123802804333792</v>
      </c>
      <c r="F11" s="71">
        <f t="shared" si="2"/>
        <v>0.16123802804333792</v>
      </c>
      <c r="G11" s="71">
        <f t="shared" si="2"/>
        <v>0.16123802804333792</v>
      </c>
      <c r="H11" s="71">
        <f t="shared" si="2"/>
        <v>0.16123802804333792</v>
      </c>
      <c r="I11" s="71">
        <f t="shared" si="2"/>
        <v>0.16123802804333792</v>
      </c>
      <c r="J11" s="71">
        <f t="shared" si="2"/>
        <v>0.16123802804333792</v>
      </c>
      <c r="K11" s="71"/>
    </row>
    <row r="12" spans="2:11" ht="15" customHeight="1">
      <c r="C12" s="40"/>
      <c r="D12" s="36"/>
      <c r="E12" s="43"/>
      <c r="F12" s="43"/>
      <c r="G12" s="43"/>
      <c r="H12" s="43"/>
      <c r="I12" s="43"/>
      <c r="J12" s="43"/>
      <c r="K12" s="71"/>
    </row>
    <row r="13" spans="2:11" ht="15" customHeight="1">
      <c r="B13" s="64" t="s">
        <v>20</v>
      </c>
      <c r="C13" s="40"/>
      <c r="D13" s="36">
        <v>10.924528301886792</v>
      </c>
      <c r="E13" s="43">
        <v>0.555379746835443</v>
      </c>
      <c r="F13" s="43">
        <v>0.54323499491353</v>
      </c>
      <c r="G13" s="43">
        <v>-0.4950560316413975</v>
      </c>
      <c r="H13" s="43">
        <v>0.41122715404699739</v>
      </c>
      <c r="I13" s="43">
        <v>2.4976873265494911E-2</v>
      </c>
      <c r="J13" s="43">
        <v>0.6922382671480144</v>
      </c>
      <c r="K13" s="71">
        <f>IFERROR(AVERAGE(C13:J13),0)</f>
        <v>1.808075615207839</v>
      </c>
    </row>
    <row r="14" spans="2:11" ht="15" customHeight="1">
      <c r="B14" s="66" t="s">
        <v>26</v>
      </c>
      <c r="C14" s="40"/>
      <c r="D14" s="71">
        <f>+$K$13</f>
        <v>1.808075615207839</v>
      </c>
      <c r="E14" s="71">
        <f t="shared" ref="E14:J14" si="3">+$K$13</f>
        <v>1.808075615207839</v>
      </c>
      <c r="F14" s="71">
        <f t="shared" si="3"/>
        <v>1.808075615207839</v>
      </c>
      <c r="G14" s="71">
        <f t="shared" si="3"/>
        <v>1.808075615207839</v>
      </c>
      <c r="H14" s="71">
        <f t="shared" si="3"/>
        <v>1.808075615207839</v>
      </c>
      <c r="I14" s="71">
        <f t="shared" si="3"/>
        <v>1.808075615207839</v>
      </c>
      <c r="J14" s="71">
        <f t="shared" si="3"/>
        <v>1.808075615207839</v>
      </c>
      <c r="K14" s="71"/>
    </row>
    <row r="15" spans="2:11" ht="15" customHeight="1">
      <c r="C15" s="40"/>
      <c r="D15" s="36"/>
      <c r="E15" s="43"/>
      <c r="F15" s="43"/>
      <c r="G15" s="43"/>
      <c r="H15" s="43"/>
      <c r="I15" s="43"/>
      <c r="J15" s="43"/>
      <c r="K15" s="71"/>
    </row>
    <row r="16" spans="2:11" ht="15" customHeight="1">
      <c r="B16" s="64" t="s">
        <v>21</v>
      </c>
      <c r="C16" s="40"/>
      <c r="D16" s="36">
        <v>7.5703598147488418E-3</v>
      </c>
      <c r="E16" s="43">
        <v>1.4643919974071128E-2</v>
      </c>
      <c r="F16" s="43">
        <v>-0.10387385294459286</v>
      </c>
      <c r="G16" s="43">
        <v>-2.0221005217278591E-2</v>
      </c>
      <c r="H16" s="43">
        <v>4.1872002645940133E-2</v>
      </c>
      <c r="I16" s="43">
        <v>8.698136567093109E-3</v>
      </c>
      <c r="J16" s="43">
        <v>1.4130605822187255E-2</v>
      </c>
      <c r="K16" s="71">
        <f>IFERROR(AVERAGE(C16:J16),0)</f>
        <v>-5.3114047625472827E-3</v>
      </c>
    </row>
    <row r="17" spans="1:11" ht="15" customHeight="1">
      <c r="B17" s="66" t="s">
        <v>26</v>
      </c>
      <c r="C17" s="40"/>
      <c r="D17" s="71">
        <f>$K$16</f>
        <v>-5.3114047625472827E-3</v>
      </c>
      <c r="E17" s="71">
        <f t="shared" ref="E17:J17" si="4">$K$16</f>
        <v>-5.3114047625472827E-3</v>
      </c>
      <c r="F17" s="71">
        <f t="shared" si="4"/>
        <v>-5.3114047625472827E-3</v>
      </c>
      <c r="G17" s="71">
        <f t="shared" si="4"/>
        <v>-5.3114047625472827E-3</v>
      </c>
      <c r="H17" s="71">
        <f t="shared" si="4"/>
        <v>-5.3114047625472827E-3</v>
      </c>
      <c r="I17" s="71">
        <f t="shared" si="4"/>
        <v>-5.3114047625472827E-3</v>
      </c>
      <c r="J17" s="71">
        <f t="shared" si="4"/>
        <v>-5.3114047625472827E-3</v>
      </c>
      <c r="K17" s="71"/>
    </row>
    <row r="18" spans="1:11" ht="15" customHeight="1"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20" spans="1:11" s="52" customFormat="1" ht="15" customHeight="1">
      <c r="A20" s="46" t="s">
        <v>0</v>
      </c>
      <c r="B20" s="50" t="s">
        <v>32</v>
      </c>
      <c r="C20" s="51"/>
      <c r="D20" s="51"/>
      <c r="E20" s="51"/>
      <c r="F20" s="51"/>
      <c r="G20" s="51"/>
      <c r="H20" s="51"/>
      <c r="I20" s="51"/>
      <c r="J20" s="51"/>
      <c r="K20" s="51"/>
    </row>
    <row r="21" spans="1:11" s="47" customFormat="1" ht="15" customHeight="1"/>
    <row r="22" spans="1:11" s="47" customFormat="1" ht="15" customHeight="1"/>
    <row r="23" spans="1:11" s="47" customFormat="1" ht="15" customHeight="1"/>
    <row r="24" spans="1:11" s="47" customFormat="1" ht="15" customHeight="1"/>
    <row r="25" spans="1:11" s="47" customFormat="1" ht="15" customHeight="1"/>
    <row r="26" spans="1:11" s="47" customFormat="1" ht="15" customHeight="1"/>
    <row r="27" spans="1:11" s="47" customFormat="1" ht="15" customHeight="1"/>
    <row r="28" spans="1:11" s="47" customFormat="1" ht="15" customHeight="1"/>
    <row r="29" spans="1:11" s="47" customFormat="1" ht="15" customHeight="1"/>
    <row r="30" spans="1:11" s="47" customFormat="1" ht="15" customHeight="1"/>
    <row r="31" spans="1:11" s="47" customFormat="1" ht="15" customHeight="1"/>
    <row r="32" spans="1:11" s="47" customFormat="1" ht="15" customHeight="1"/>
    <row r="33" s="47" customFormat="1" ht="15" customHeight="1"/>
    <row r="34" s="47" customFormat="1" ht="15" customHeight="1"/>
    <row r="35" s="47" customFormat="1" ht="15" customHeight="1"/>
    <row r="36" s="47" customFormat="1" ht="15" customHeight="1"/>
    <row r="37" s="47" customFormat="1" ht="15" customHeight="1"/>
    <row r="38" s="47" customFormat="1" ht="15" customHeight="1"/>
    <row r="39" s="47" customFormat="1" ht="15" customHeight="1"/>
    <row r="40" s="47" customFormat="1" ht="15" customHeight="1"/>
    <row r="41" s="47" customFormat="1" ht="15" customHeight="1"/>
    <row r="42" s="47" customFormat="1" ht="15" customHeight="1"/>
    <row r="43" s="47" customFormat="1" ht="15" customHeight="1"/>
    <row r="44" s="47" customFormat="1" ht="15" customHeight="1"/>
    <row r="45" s="47" customFormat="1" ht="15" customHeight="1"/>
    <row r="46" s="47" customFormat="1" ht="15" customHeight="1"/>
    <row r="47" s="47" customFormat="1" ht="15" customHeight="1"/>
    <row r="48" s="47" customFormat="1" ht="15" customHeight="1"/>
    <row r="49" spans="2:11" s="47" customFormat="1" ht="15" customHeight="1"/>
    <row r="50" spans="2:11" s="47" customFormat="1" ht="15" customHeight="1"/>
    <row r="51" spans="2:11" s="47" customFormat="1" ht="15" customHeight="1"/>
    <row r="52" spans="2:11" s="47" customFormat="1" ht="15" customHeight="1"/>
    <row r="53" spans="2:11" s="47" customFormat="1" ht="15" customHeight="1"/>
    <row r="54" spans="2:11" s="47" customFormat="1" ht="15" customHeight="1"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2:11" s="47" customFormat="1" ht="15" customHeight="1"/>
    <row r="56" spans="2:11" s="47" customFormat="1" ht="15" customHeight="1"/>
    <row r="57" spans="2:11" s="47" customFormat="1" ht="15" customHeight="1"/>
    <row r="58" spans="2:11" s="47" customFormat="1" ht="15" customHeight="1"/>
    <row r="59" spans="2:11" s="47" customFormat="1" ht="15" customHeight="1"/>
    <row r="60" spans="2:11" s="47" customFormat="1" ht="15" customHeight="1"/>
    <row r="61" spans="2:11" s="47" customFormat="1" ht="15" customHeight="1"/>
    <row r="62" spans="2:11" s="47" customFormat="1" ht="15" customHeight="1"/>
    <row r="63" spans="2:11" s="47" customFormat="1" ht="15" customHeight="1"/>
    <row r="64" spans="2:11" s="47" customFormat="1" ht="15" customHeight="1"/>
    <row r="65" s="47" customFormat="1" ht="15" customHeight="1"/>
    <row r="66" s="47" customFormat="1" ht="15" customHeight="1"/>
    <row r="67" s="47" customFormat="1" ht="15" customHeight="1"/>
    <row r="68" s="47" customFormat="1" ht="15" customHeight="1"/>
    <row r="69" s="47" customFormat="1" ht="15" customHeight="1"/>
    <row r="70" s="47" customFormat="1" ht="15" customHeight="1"/>
    <row r="71" s="47" customFormat="1" ht="15" customHeight="1"/>
    <row r="72" s="47" customFormat="1" ht="15" customHeight="1"/>
  </sheetData>
  <printOptions horizontalCentered="1"/>
  <pageMargins left="0.11811023622047245" right="0.11811023622047245" top="0.11811023622047245" bottom="0.11811023622047245" header="0.11811023622047245" footer="0.11811023622047245"/>
  <pageSetup paperSize="5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Profitability</vt:lpstr>
      <vt:lpstr>Utilization</vt:lpstr>
      <vt:lpstr>Leverage</vt:lpstr>
      <vt:lpstr>Growth</vt:lpstr>
      <vt:lpstr>Growth!Print_Area</vt:lpstr>
      <vt:lpstr>Leverage!Print_Area</vt:lpstr>
      <vt:lpstr>Profitability!Print_Area</vt:lpstr>
      <vt:lpstr>Utilization!Print_Area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Shravani Goud Dindu</cp:lastModifiedBy>
  <cp:lastPrinted>2023-06-01T18:08:02Z</cp:lastPrinted>
  <dcterms:created xsi:type="dcterms:W3CDTF">2023-01-26T16:41:37Z</dcterms:created>
  <dcterms:modified xsi:type="dcterms:W3CDTF">2025-09-25T02:37:55Z</dcterms:modified>
</cp:coreProperties>
</file>