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iff" ContentType="image/tiff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terin/Documents/Universidad/Laboratorio estres oxidativo/Proyectos/Triterapia para IAM/FONDECYT 2021/"/>
    </mc:Choice>
  </mc:AlternateContent>
  <xr:revisionPtr revIDLastSave="0" documentId="13_ncr:1_{6AA5B666-FEC2-394E-A735-223713892A88}" xr6:coauthVersionLast="47" xr6:coauthVersionMax="47" xr10:uidLastSave="{00000000-0000-0000-0000-000000000000}"/>
  <bookViews>
    <workbookView xWindow="320" yWindow="460" windowWidth="25040" windowHeight="13560" xr2:uid="{E0D48600-6F3D-A041-9465-1F90D0903ACD}"/>
  </bookViews>
  <sheets>
    <sheet name="Soluciones fase I" sheetId="1" r:id="rId1"/>
    <sheet name="Graficos estimaciones" sheetId="2" r:id="rId2"/>
    <sheet name="Referencias P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F13" i="1"/>
  <c r="F11" i="1" s="1"/>
  <c r="G13" i="1"/>
  <c r="G11" i="1" s="1"/>
  <c r="E13" i="1"/>
  <c r="C10" i="1"/>
  <c r="D10" i="1"/>
  <c r="D9" i="1"/>
  <c r="B9" i="1"/>
  <c r="C13" i="1"/>
  <c r="C9" i="1" s="1"/>
  <c r="D13" i="1"/>
  <c r="B13" i="1"/>
  <c r="B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tc={5E2F209B-4961-4A4C-A3A5-3939C7C0BDF8}</author>
  </authors>
  <commentList>
    <comment ref="G9" authorId="0" shapeId="0" xr:uid="{5E2F209B-4961-4A4C-A3A5-3939C7C0BDF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Debería ser 19, pero sobre 17,5 no se recomienda (dosis máxima mg/kg/hr)</t>
      </text>
    </comment>
  </commentList>
</comments>
</file>

<file path=xl/sharedStrings.xml><?xml version="1.0" encoding="utf-8"?>
<sst xmlns="http://schemas.openxmlformats.org/spreadsheetml/2006/main" count="49" uniqueCount="23">
  <si>
    <t>Concentración estimada a 30 minutos (mM)</t>
  </si>
  <si>
    <t>Peso molecular (gr x M)</t>
  </si>
  <si>
    <t>Velocidad de infusión (mg/min) 0-30 minutos</t>
  </si>
  <si>
    <t>Velocidad de infusión (mg/min) 31-90 minutos</t>
  </si>
  <si>
    <t>AA</t>
  </si>
  <si>
    <t>NAC</t>
  </si>
  <si>
    <t>DFO</t>
  </si>
  <si>
    <t>Concentración estimada a 45 minutos (mM)</t>
  </si>
  <si>
    <t>Concentración estimada a 60 minutos (mM)</t>
  </si>
  <si>
    <t>Concentración estimada a 90 minutos (mM)</t>
  </si>
  <si>
    <t>Solución Dr. Rodrigo</t>
  </si>
  <si>
    <t>Solución AIJ</t>
  </si>
  <si>
    <t>Rango beneficio estudio rata (mM)</t>
  </si>
  <si>
    <t>0,1 - 1</t>
  </si>
  <si>
    <t>0,01 - 0,3</t>
  </si>
  <si>
    <t>Concentración propuesta en solución (mM)</t>
  </si>
  <si>
    <t>Volumen a administrar propuesto (ml)</t>
  </si>
  <si>
    <t>Masa total de fármaco (mg)</t>
  </si>
  <si>
    <t>Vd</t>
  </si>
  <si>
    <t>CL</t>
  </si>
  <si>
    <t>Compartimentos</t>
  </si>
  <si>
    <t>Referencias</t>
  </si>
  <si>
    <t>Solución 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</si>
</sst>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1" xfId="0" applyFont="1" applyFill="1" applyBorder="1"/>
    <xf numFmtId="0" fontId="2" fillId="4" borderId="1" xfId="0" applyFont="1" applyFill="1" applyBorder="1"/>
    <xf numFmtId="0" fontId="3" fillId="0" borderId="0" xfId="0" applyFont="1" applyAlignment="1">
      <alignment vertical="center"/>
    </xf>
    <xf numFmtId="0" fontId="0" fillId="4" borderId="1" xfId="0" applyFont="1" applyFill="1" applyBorder="1"/>
    <xf numFmtId="0" fontId="4" fillId="0" borderId="1" xfId="0" applyFont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/>
    <xf numFmtId="164" fontId="5" fillId="0" borderId="1" xfId="0" applyNumberFormat="1" applyFont="1" applyBorder="1" applyAlignment="1">
      <alignment horizontal="center" vertical="center"/>
    </xf>
    <xf numFmtId="0" fontId="0" fillId="3" borderId="2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tiff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image" Target="../media/image3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342900</xdr:colOff>
      <xdr:row>3</xdr:row>
      <xdr:rowOff>63500</xdr:rowOff>
    </xdr:from>
    <xdr:to>
      <xdr:col>16</xdr:col>
      <xdr:colOff>410459</xdr:colOff>
      <xdr:row>13</xdr:row>
      <xdr:rowOff>25400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0623840-484E-D748-90BB-BB33AF54B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423400" y="673100"/>
          <a:ext cx="4195059" cy="1993900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2</xdr:row>
      <xdr:rowOff>25400</xdr:rowOff>
    </xdr:from>
    <xdr:to>
      <xdr:col>3</xdr:col>
      <xdr:colOff>224909</xdr:colOff>
      <xdr:row>11</xdr:row>
      <xdr:rowOff>190500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D1ED754-176C-C849-A98E-910E8CB75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" y="431800"/>
          <a:ext cx="2396609" cy="1993900"/>
        </a:xfrm>
        <a:prstGeom prst="rect">
          <a:avLst/>
        </a:prstGeom>
      </xdr:spPr>
    </xdr:pic>
    <xdr:clientData/>
  </xdr:twoCellAnchor>
  <xdr:twoCellAnchor editAs="oneCell">
    <xdr:from>
      <xdr:col>4</xdr:col>
      <xdr:colOff>317500</xdr:colOff>
      <xdr:row>2</xdr:row>
      <xdr:rowOff>88900</xdr:rowOff>
    </xdr:from>
    <xdr:to>
      <xdr:col>10</xdr:col>
      <xdr:colOff>355600</xdr:colOff>
      <xdr:row>13</xdr:row>
      <xdr:rowOff>101214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28F276E-E947-9F40-B57B-7548687B2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19500" y="495300"/>
          <a:ext cx="4991100" cy="224751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braham Isaac Jacob Gajardo Cortez (masterin)" id="{83389F29-7E8A-3B4A-B2E0-E7E41DC7E315}" userId="S::masterin@uchile.cl::f40611c1-2972-4ac4-a143-c6b70c07f52f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9" dT="2021-11-14T16:44:22.48" personId="{83389F29-7E8A-3B4A-B2E0-E7E41DC7E315}" id="{5E2F209B-4961-4A4C-A3A5-3939C7C0BDF8}">
    <text>Debería ser 19, pero sobre 17,5 no se recomienda (dosis máxima mg/kg/hr)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AF86-C39B-E34C-84BE-F571F142D199}">
  <dimension ref="A1:G17"/>
  <sheetViews>
    <sheetView tabSelected="1" zoomScale="130" zoomScaleNormal="130" workbookViewId="0">
      <selection activeCell="B6" sqref="B6"/>
    </sheetView>
  </sheetViews>
  <sheetFormatPr baseColWidth="10" defaultRowHeight="16" x14ac:dyDescent="0.2"/>
  <cols>
    <col min="1" max="1" width="39.83203125" bestFit="1" customWidth="1"/>
  </cols>
  <sheetData>
    <row r="1" spans="1:7" x14ac:dyDescent="0.2">
      <c r="A1" s="12"/>
      <c r="B1" s="11" t="s">
        <v>10</v>
      </c>
      <c r="C1" s="11"/>
      <c r="D1" s="11"/>
      <c r="E1" s="11" t="s">
        <v>11</v>
      </c>
      <c r="F1" s="11"/>
      <c r="G1" s="11"/>
    </row>
    <row r="2" spans="1:7" x14ac:dyDescent="0.2">
      <c r="A2" s="12"/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</row>
    <row r="3" spans="1:7" x14ac:dyDescent="0.2">
      <c r="A3" s="1" t="s">
        <v>1</v>
      </c>
      <c r="B3" s="5">
        <v>198.1</v>
      </c>
      <c r="C3" s="5">
        <v>163.19999999999999</v>
      </c>
      <c r="D3" s="5">
        <v>656.8</v>
      </c>
      <c r="E3" s="5">
        <v>198.1</v>
      </c>
      <c r="F3" s="5">
        <v>163.19999999999999</v>
      </c>
      <c r="G3" s="5">
        <v>656.8</v>
      </c>
    </row>
    <row r="4" spans="1:7" ht="17" x14ac:dyDescent="0.2">
      <c r="A4" s="1" t="s">
        <v>12</v>
      </c>
      <c r="B4" s="5" t="s">
        <v>13</v>
      </c>
      <c r="C4" s="5" t="s">
        <v>13</v>
      </c>
      <c r="D4" s="5" t="s">
        <v>14</v>
      </c>
      <c r="E4" s="5" t="s">
        <v>13</v>
      </c>
      <c r="F4" s="5" t="s">
        <v>13</v>
      </c>
      <c r="G4" s="5" t="s">
        <v>14</v>
      </c>
    </row>
    <row r="5" spans="1:7" x14ac:dyDescent="0.2">
      <c r="A5" s="1" t="s">
        <v>0</v>
      </c>
      <c r="B5" s="6">
        <v>0.44800000000000001</v>
      </c>
      <c r="C5" s="6">
        <v>0.40500000000000003</v>
      </c>
      <c r="D5" s="7">
        <v>5.7999999999999996E-3</v>
      </c>
      <c r="E5" s="6"/>
      <c r="F5" s="6"/>
      <c r="G5" s="7">
        <v>9.1999999999999998E-3</v>
      </c>
    </row>
    <row r="6" spans="1:7" x14ac:dyDescent="0.2">
      <c r="A6" s="1" t="s">
        <v>7</v>
      </c>
      <c r="B6" s="6"/>
      <c r="C6" s="6"/>
      <c r="D6" s="6"/>
      <c r="E6" s="6"/>
      <c r="F6" s="6"/>
      <c r="G6" s="6">
        <v>1.2999999999999999E-2</v>
      </c>
    </row>
    <row r="7" spans="1:7" x14ac:dyDescent="0.2">
      <c r="A7" s="1" t="s">
        <v>8</v>
      </c>
      <c r="B7" s="6">
        <v>0.45700000000000002</v>
      </c>
      <c r="C7" s="6">
        <v>0.19500000000000001</v>
      </c>
      <c r="D7" s="9">
        <v>6.0000000000000001E-3</v>
      </c>
      <c r="E7" s="6"/>
      <c r="F7" s="6"/>
      <c r="G7" s="6">
        <v>1.6E-2</v>
      </c>
    </row>
    <row r="8" spans="1:7" x14ac:dyDescent="0.2">
      <c r="A8" s="1" t="s">
        <v>9</v>
      </c>
      <c r="B8" s="6">
        <v>0.46500000000000002</v>
      </c>
      <c r="C8" s="6">
        <v>0.17399999999999999</v>
      </c>
      <c r="D8" s="7">
        <v>6.1999999999999998E-3</v>
      </c>
      <c r="E8" s="6"/>
      <c r="F8" s="6"/>
      <c r="G8" s="6"/>
    </row>
    <row r="9" spans="1:7" x14ac:dyDescent="0.2">
      <c r="A9" s="1" t="s">
        <v>2</v>
      </c>
      <c r="B9" s="6">
        <f>(B13*120/180)/30</f>
        <v>41.601000000000006</v>
      </c>
      <c r="C9" s="6">
        <f t="shared" ref="C9:D9" si="0">(C13*120/180)/30</f>
        <v>25.132800000000007</v>
      </c>
      <c r="D9" s="6">
        <f t="shared" si="0"/>
        <v>11.03424</v>
      </c>
      <c r="E9" s="6">
        <v>25</v>
      </c>
      <c r="F9" s="6">
        <v>45</v>
      </c>
      <c r="G9" s="6">
        <v>17.5</v>
      </c>
    </row>
    <row r="10" spans="1:7" x14ac:dyDescent="0.2">
      <c r="A10" s="1" t="s">
        <v>3</v>
      </c>
      <c r="B10" s="6">
        <f>(B13*60/180)/60</f>
        <v>10.400250000000002</v>
      </c>
      <c r="C10" s="6">
        <f t="shared" ref="C10:D10" si="1">(C13*60/180)/60</f>
        <v>6.2832000000000017</v>
      </c>
      <c r="D10" s="6">
        <f t="shared" si="1"/>
        <v>2.7585600000000001</v>
      </c>
      <c r="E10" s="6">
        <v>25</v>
      </c>
      <c r="F10" s="6">
        <v>45</v>
      </c>
      <c r="G10" s="6">
        <v>17.5</v>
      </c>
    </row>
    <row r="11" spans="1:7" x14ac:dyDescent="0.2">
      <c r="A11" s="1" t="s">
        <v>15</v>
      </c>
      <c r="B11" s="6">
        <v>52.5</v>
      </c>
      <c r="C11" s="6">
        <v>38.5</v>
      </c>
      <c r="D11" s="6">
        <v>4.2</v>
      </c>
      <c r="E11" s="6">
        <f>((E13/250)*1000)/E3</f>
        <v>45.431600201918222</v>
      </c>
      <c r="F11" s="6">
        <f t="shared" ref="F11:G11" si="2">((F13/250)*1000)/F3</f>
        <v>99.264705882352942</v>
      </c>
      <c r="G11" s="6">
        <f t="shared" si="2"/>
        <v>9.5919610231425096</v>
      </c>
    </row>
    <row r="12" spans="1:7" x14ac:dyDescent="0.2">
      <c r="A12" s="10" t="s">
        <v>16</v>
      </c>
      <c r="B12" s="6">
        <v>180</v>
      </c>
      <c r="C12" s="6">
        <v>180</v>
      </c>
      <c r="D12" s="6">
        <v>180</v>
      </c>
      <c r="E12" s="6">
        <v>250</v>
      </c>
      <c r="F12" s="6">
        <v>250</v>
      </c>
      <c r="G12" s="6">
        <v>250</v>
      </c>
    </row>
    <row r="13" spans="1:7" x14ac:dyDescent="0.2">
      <c r="A13" s="2" t="s">
        <v>17</v>
      </c>
      <c r="B13" s="4">
        <f>(B11*B3)*B12/1000</f>
        <v>1872.0450000000001</v>
      </c>
      <c r="C13" s="4">
        <f t="shared" ref="C13:D13" si="3">(C11*C3)*C12/1000</f>
        <v>1130.9760000000001</v>
      </c>
      <c r="D13" s="4">
        <f t="shared" si="3"/>
        <v>496.54079999999999</v>
      </c>
      <c r="E13" s="4">
        <f>E9*90</f>
        <v>2250</v>
      </c>
      <c r="F13" s="4">
        <f t="shared" ref="F13:G13" si="4">F9*90</f>
        <v>4050</v>
      </c>
      <c r="G13" s="4">
        <f t="shared" si="4"/>
        <v>1575</v>
      </c>
    </row>
    <row r="15" spans="1:7" x14ac:dyDescent="0.2">
      <c r="A15" s="3"/>
      <c r="D15" s="3"/>
      <c r="G15" s="3"/>
    </row>
    <row r="16" spans="1:7" x14ac:dyDescent="0.2">
      <c r="B16" s="8"/>
      <c r="D16" s="8"/>
      <c r="F16" s="8"/>
    </row>
    <row r="17" spans="2:6" x14ac:dyDescent="0.2">
      <c r="B17" s="3"/>
      <c r="D17" s="3"/>
      <c r="F17" s="3"/>
    </row>
  </sheetData>
  <mergeCells count="3">
    <mergeCell ref="B1:D1"/>
    <mergeCell ref="E1:G1"/>
    <mergeCell ref="A1:A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0A12B-FAC3-8342-9B82-65E39F1812B5}">
  <dimension ref="A1:Q28"/>
  <sheetViews>
    <sheetView zoomScale="115" workbookViewId="0">
      <selection sqref="A1:Q1"/>
    </sheetView>
  </sheetViews>
  <sheetFormatPr baseColWidth="10" defaultRowHeight="16" x14ac:dyDescent="0.2"/>
  <sheetData>
    <row r="1" spans="1:17" x14ac:dyDescent="0.2">
      <c r="A1" s="13" t="s">
        <v>11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x14ac:dyDescent="0.2">
      <c r="A2" s="14" t="s">
        <v>4</v>
      </c>
      <c r="B2" s="14"/>
      <c r="C2" s="14"/>
      <c r="D2" s="14"/>
      <c r="E2" s="14" t="s">
        <v>5</v>
      </c>
      <c r="F2" s="14"/>
      <c r="G2" s="14"/>
      <c r="H2" s="14"/>
      <c r="I2" s="14"/>
      <c r="J2" s="14"/>
      <c r="K2" s="14"/>
      <c r="L2" s="14" t="s">
        <v>6</v>
      </c>
      <c r="M2" s="14"/>
      <c r="N2" s="14"/>
      <c r="O2" s="14"/>
      <c r="P2" s="14"/>
      <c r="Q2" s="14"/>
    </row>
    <row r="3" spans="1:17" x14ac:dyDescent="0.2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1:17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</row>
    <row r="5" spans="1:17" x14ac:dyDescent="0.2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</row>
    <row r="6" spans="1:17" x14ac:dyDescent="0.2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2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2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7" x14ac:dyDescent="0.2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7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7" x14ac:dyDescent="0.2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7" x14ac:dyDescent="0.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7" x14ac:dyDescent="0.2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7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</row>
    <row r="15" spans="1:17" x14ac:dyDescent="0.2">
      <c r="A15" s="13" t="s">
        <v>10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2">
      <c r="A16" s="14" t="s">
        <v>4</v>
      </c>
      <c r="B16" s="14"/>
      <c r="C16" s="14"/>
      <c r="D16" s="14"/>
      <c r="E16" s="14" t="s">
        <v>5</v>
      </c>
      <c r="F16" s="14"/>
      <c r="G16" s="14"/>
      <c r="H16" s="14"/>
      <c r="I16" s="14"/>
      <c r="J16" s="14"/>
      <c r="K16" s="14"/>
      <c r="L16" s="14" t="s">
        <v>6</v>
      </c>
      <c r="M16" s="14"/>
      <c r="N16" s="14"/>
      <c r="O16" s="14"/>
      <c r="P16" s="14"/>
      <c r="Q16" s="14"/>
    </row>
    <row r="17" spans="1:17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2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2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</row>
  </sheetData>
  <mergeCells count="14">
    <mergeCell ref="A1:Q1"/>
    <mergeCell ref="A2:D2"/>
    <mergeCell ref="E2:K2"/>
    <mergeCell ref="L2:Q2"/>
    <mergeCell ref="A3:D14"/>
    <mergeCell ref="E3:K14"/>
    <mergeCell ref="L3:Q14"/>
    <mergeCell ref="A15:Q15"/>
    <mergeCell ref="A16:D16"/>
    <mergeCell ref="E16:K16"/>
    <mergeCell ref="L16:Q16"/>
    <mergeCell ref="A17:D28"/>
    <mergeCell ref="E17:K28"/>
    <mergeCell ref="L17:Q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EDD2A-E9AF-7D49-B988-54B94F46960F}">
  <dimension ref="A1:E10"/>
  <sheetViews>
    <sheetView workbookViewId="0">
      <selection activeCell="G7" sqref="G7"/>
    </sheetView>
  </sheetViews>
  <sheetFormatPr baseColWidth="10" defaultRowHeight="16" x14ac:dyDescent="0.2"/>
  <cols>
    <col min="1" max="1" width="11.1640625" bestFit="1" customWidth="1"/>
    <col min="4" max="4" width="14.83203125" bestFit="1" customWidth="1"/>
  </cols>
  <sheetData>
    <row r="1" spans="1:5" x14ac:dyDescent="0.2">
      <c r="A1" s="16" t="s">
        <v>11</v>
      </c>
      <c r="B1" s="17" t="s">
        <v>18</v>
      </c>
      <c r="C1" s="17" t="s">
        <v>19</v>
      </c>
      <c r="D1" s="17" t="s">
        <v>20</v>
      </c>
      <c r="E1" s="17" t="s">
        <v>21</v>
      </c>
    </row>
    <row r="2" spans="1:5" x14ac:dyDescent="0.2">
      <c r="A2" s="17" t="s">
        <v>4</v>
      </c>
      <c r="B2" s="17"/>
      <c r="C2" s="17"/>
      <c r="D2" s="17"/>
      <c r="E2" s="17"/>
    </row>
    <row r="3" spans="1:5" x14ac:dyDescent="0.2">
      <c r="A3" s="17" t="s">
        <v>5</v>
      </c>
      <c r="B3" s="17"/>
      <c r="C3" s="17"/>
      <c r="D3" s="17"/>
      <c r="E3" s="17"/>
    </row>
    <row r="4" spans="1:5" x14ac:dyDescent="0.2">
      <c r="A4" s="17" t="s">
        <v>6</v>
      </c>
      <c r="B4" s="17"/>
      <c r="C4" s="17"/>
      <c r="D4" s="17"/>
      <c r="E4" s="17"/>
    </row>
    <row r="7" spans="1:5" x14ac:dyDescent="0.2">
      <c r="A7" s="16" t="s">
        <v>22</v>
      </c>
      <c r="B7" s="17" t="s">
        <v>18</v>
      </c>
      <c r="C7" s="17" t="s">
        <v>19</v>
      </c>
      <c r="D7" s="17" t="s">
        <v>20</v>
      </c>
      <c r="E7" s="17" t="s">
        <v>21</v>
      </c>
    </row>
    <row r="8" spans="1:5" x14ac:dyDescent="0.2">
      <c r="A8" s="17" t="s">
        <v>4</v>
      </c>
      <c r="B8" s="17"/>
      <c r="C8" s="17"/>
      <c r="D8" s="17"/>
      <c r="E8" s="17"/>
    </row>
    <row r="9" spans="1:5" x14ac:dyDescent="0.2">
      <c r="A9" s="17" t="s">
        <v>5</v>
      </c>
      <c r="B9" s="17"/>
      <c r="C9" s="17"/>
      <c r="D9" s="17"/>
      <c r="E9" s="17"/>
    </row>
    <row r="10" spans="1:5" x14ac:dyDescent="0.2">
      <c r="A10" s="17" t="s">
        <v>6</v>
      </c>
      <c r="B10" s="17"/>
      <c r="C10" s="17"/>
      <c r="D10" s="17"/>
      <c r="E1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Soluciones fase I</vt:lpstr>
      <vt:lpstr>Graficos estimaciones</vt:lpstr>
      <vt:lpstr>Referencias PK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Isaac Jacob Gajardo Cortez (masterin)</dc:creator>
  <cp:lastModifiedBy>Abraham Isaac Jacob Gajardo Cortez (masterin)</cp:lastModifiedBy>
  <dcterms:created xsi:type="dcterms:W3CDTF">2021-11-14T16:23:50Z</dcterms:created>
  <dcterms:modified xsi:type="dcterms:W3CDTF">2021-11-14T18:46:54Z</dcterms:modified>
</cp:coreProperties>
</file>